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740" windowWidth="18015" windowHeight="6765" tabRatio="924"/>
  </bookViews>
  <sheets>
    <sheet name="Semilina 03.12.2024" sheetId="70" r:id="rId1"/>
    <sheet name="Semilina 14.10.2024" sheetId="69" r:id="rId2"/>
    <sheet name="Semilina 10.07.2024" sheetId="68" r:id="rId3"/>
    <sheet name="Semilina 10.05.2024" sheetId="67" r:id="rId4"/>
    <sheet name="Semilina 10.01.2024" sheetId="66" r:id="rId5"/>
    <sheet name="Semilina 28.10.2023" sheetId="65" r:id="rId6"/>
    <sheet name="Semilina 02.09.2023" sheetId="64" r:id="rId7"/>
    <sheet name="Semilina 21.07.2023" sheetId="63" r:id="rId8"/>
    <sheet name="Semilina 21.06.2023" sheetId="62" r:id="rId9"/>
    <sheet name="Semilina 22.05.2023" sheetId="61" r:id="rId10"/>
    <sheet name="Semilina 22.04.2023" sheetId="60" r:id="rId11"/>
    <sheet name="Semilina 10.03.2023 (2)" sheetId="59" r:id="rId12"/>
    <sheet name="Semilina 10.03.2023" sheetId="58" r:id="rId13"/>
    <sheet name="Semilina 30.12.2022" sheetId="57" r:id="rId14"/>
    <sheet name="Sheet1" sheetId="4" r:id="rId15"/>
    <sheet name="Sheet2" sheetId="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15" hidden="1">Sheet2!$A$2:$E$36</definedName>
    <definedName name="_xlnm.Print_Area" localSheetId="6">'Semilina 02.09.2023'!$A$10:$S$87</definedName>
    <definedName name="_xlnm.Print_Area" localSheetId="0">'Semilina 03.12.2024'!$A$10:$S$88</definedName>
    <definedName name="_xlnm.Print_Area" localSheetId="4">'Semilina 10.01.2024'!$A$10:$S$81</definedName>
    <definedName name="_xlnm.Print_Area" localSheetId="12">'Semilina 10.03.2023'!$A$10:$S$108</definedName>
    <definedName name="_xlnm.Print_Area" localSheetId="11">'Semilina 10.03.2023 (2)'!$A$10:$S$42</definedName>
    <definedName name="_xlnm.Print_Area" localSheetId="3">'Semilina 10.05.2024'!$A$10:$S$84</definedName>
    <definedName name="_xlnm.Print_Area" localSheetId="2">'Semilina 10.07.2024'!$A$10:$S$77</definedName>
    <definedName name="_xlnm.Print_Area" localSheetId="1">'Semilina 14.10.2024'!$A$10:$S$81</definedName>
    <definedName name="_xlnm.Print_Area" localSheetId="8">'Semilina 21.06.2023'!$A$10:$S$65</definedName>
    <definedName name="_xlnm.Print_Area" localSheetId="7">'Semilina 21.07.2023'!$A$10:$S$76</definedName>
    <definedName name="_xlnm.Print_Area" localSheetId="10">'Semilina 22.04.2023'!$A$10:$S$76</definedName>
    <definedName name="_xlnm.Print_Area" localSheetId="9">'Semilina 22.05.2023'!$A$10:$S$48</definedName>
    <definedName name="_xlnm.Print_Area" localSheetId="5">'Semilina 28.10.2023'!$A$10:$S$74</definedName>
    <definedName name="_xlnm.Print_Area" localSheetId="13">'Semilina 30.12.2022'!$A$10:$S$209</definedName>
  </definedNames>
  <calcPr calcId="124519"/>
</workbook>
</file>

<file path=xl/calcChain.xml><?xml version="1.0" encoding="utf-8"?>
<calcChain xmlns="http://schemas.openxmlformats.org/spreadsheetml/2006/main">
  <c r="R60" i="70"/>
  <c r="L60"/>
  <c r="I60"/>
  <c r="K60" s="1"/>
  <c r="R59"/>
  <c r="L59"/>
  <c r="I59"/>
  <c r="K59" s="1"/>
  <c r="R58"/>
  <c r="L58"/>
  <c r="I58"/>
  <c r="K58" s="1"/>
  <c r="R57"/>
  <c r="L57"/>
  <c r="I57"/>
  <c r="K57" s="1"/>
  <c r="R56"/>
  <c r="L56"/>
  <c r="I56"/>
  <c r="K56" s="1"/>
  <c r="R55"/>
  <c r="L55"/>
  <c r="I55"/>
  <c r="K55" s="1"/>
  <c r="R54"/>
  <c r="L54"/>
  <c r="I54"/>
  <c r="K54" s="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I28"/>
  <c r="K28" s="1"/>
  <c r="H27"/>
  <c r="H26"/>
  <c r="H25"/>
  <c r="H24"/>
  <c r="I24" s="1"/>
  <c r="K24" s="1"/>
  <c r="Q24" s="1"/>
  <c r="H23"/>
  <c r="H22"/>
  <c r="H21"/>
  <c r="H20"/>
  <c r="I20" s="1"/>
  <c r="K20" s="1"/>
  <c r="H19"/>
  <c r="H18"/>
  <c r="H17"/>
  <c r="H16"/>
  <c r="I16" s="1"/>
  <c r="K16" s="1"/>
  <c r="H15"/>
  <c r="H14"/>
  <c r="I14" s="1"/>
  <c r="K14" s="1"/>
  <c r="D60"/>
  <c r="D59"/>
  <c r="D58"/>
  <c r="D57"/>
  <c r="D56"/>
  <c r="D55"/>
  <c r="D54"/>
  <c r="A55"/>
  <c r="A56" s="1"/>
  <c r="A57" s="1"/>
  <c r="A58" s="1"/>
  <c r="A59" s="1"/>
  <c r="A60" s="1"/>
  <c r="A54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I53"/>
  <c r="K53" s="1"/>
  <c r="S72"/>
  <c r="R53"/>
  <c r="L53"/>
  <c r="R52"/>
  <c r="L52"/>
  <c r="I52"/>
  <c r="K52" s="1"/>
  <c r="R51"/>
  <c r="L51"/>
  <c r="I51"/>
  <c r="K51" s="1"/>
  <c r="R50"/>
  <c r="L50"/>
  <c r="I50"/>
  <c r="K50" s="1"/>
  <c r="R49"/>
  <c r="L49"/>
  <c r="I49"/>
  <c r="K49" s="1"/>
  <c r="R48"/>
  <c r="L48"/>
  <c r="I48"/>
  <c r="K48" s="1"/>
  <c r="R47"/>
  <c r="L47"/>
  <c r="I47"/>
  <c r="K47" s="1"/>
  <c r="R46"/>
  <c r="L46"/>
  <c r="I46"/>
  <c r="K46" s="1"/>
  <c r="R45"/>
  <c r="L45"/>
  <c r="I45"/>
  <c r="K45" s="1"/>
  <c r="R44"/>
  <c r="L44"/>
  <c r="I44"/>
  <c r="K44" s="1"/>
  <c r="R43"/>
  <c r="L43"/>
  <c r="I43"/>
  <c r="K43" s="1"/>
  <c r="R42"/>
  <c r="L42"/>
  <c r="I42"/>
  <c r="K42" s="1"/>
  <c r="R41"/>
  <c r="L41"/>
  <c r="I41"/>
  <c r="K41" s="1"/>
  <c r="R40"/>
  <c r="L40"/>
  <c r="I40"/>
  <c r="K40" s="1"/>
  <c r="R39"/>
  <c r="L39"/>
  <c r="I39"/>
  <c r="K39" s="1"/>
  <c r="R38"/>
  <c r="L38"/>
  <c r="I38"/>
  <c r="K38" s="1"/>
  <c r="R37"/>
  <c r="L37"/>
  <c r="I37"/>
  <c r="K37" s="1"/>
  <c r="R36"/>
  <c r="L36"/>
  <c r="I36"/>
  <c r="K36" s="1"/>
  <c r="R35"/>
  <c r="L35"/>
  <c r="I35"/>
  <c r="K35" s="1"/>
  <c r="R34"/>
  <c r="L34"/>
  <c r="I34"/>
  <c r="K34" s="1"/>
  <c r="R33"/>
  <c r="L33"/>
  <c r="I33"/>
  <c r="K33" s="1"/>
  <c r="R32"/>
  <c r="L32"/>
  <c r="I32"/>
  <c r="K32" s="1"/>
  <c r="R31"/>
  <c r="L31"/>
  <c r="I31"/>
  <c r="K31" s="1"/>
  <c r="R30"/>
  <c r="L30"/>
  <c r="I30"/>
  <c r="K30" s="1"/>
  <c r="Q30" s="1"/>
  <c r="R29"/>
  <c r="L29"/>
  <c r="I29"/>
  <c r="K29" s="1"/>
  <c r="R28"/>
  <c r="L28"/>
  <c r="R27"/>
  <c r="L27"/>
  <c r="I27"/>
  <c r="K27" s="1"/>
  <c r="R26"/>
  <c r="L26"/>
  <c r="I26"/>
  <c r="K26" s="1"/>
  <c r="Q26" s="1"/>
  <c r="R25"/>
  <c r="L25"/>
  <c r="I25"/>
  <c r="K25" s="1"/>
  <c r="Q25" s="1"/>
  <c r="R24"/>
  <c r="L24"/>
  <c r="R23"/>
  <c r="L23"/>
  <c r="I23"/>
  <c r="K23" s="1"/>
  <c r="R22"/>
  <c r="L22"/>
  <c r="I22"/>
  <c r="K22" s="1"/>
  <c r="R21"/>
  <c r="L21"/>
  <c r="I21"/>
  <c r="K21" s="1"/>
  <c r="Q21" s="1"/>
  <c r="R20"/>
  <c r="L20"/>
  <c r="R19"/>
  <c r="L19"/>
  <c r="I19"/>
  <c r="K19" s="1"/>
  <c r="R18"/>
  <c r="L18"/>
  <c r="I18"/>
  <c r="K18" s="1"/>
  <c r="R17"/>
  <c r="L17"/>
  <c r="I17"/>
  <c r="K17" s="1"/>
  <c r="R16"/>
  <c r="L16"/>
  <c r="R15"/>
  <c r="L15"/>
  <c r="I15"/>
  <c r="K15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R14"/>
  <c r="L14"/>
  <c r="H53" i="69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0"/>
  <c r="H29"/>
  <c r="H28"/>
  <c r="I28" s="1"/>
  <c r="K28" s="1"/>
  <c r="H27"/>
  <c r="I27" s="1"/>
  <c r="K27" s="1"/>
  <c r="H26"/>
  <c r="H25"/>
  <c r="H24"/>
  <c r="I24" s="1"/>
  <c r="K24" s="1"/>
  <c r="H23"/>
  <c r="H22"/>
  <c r="H21"/>
  <c r="H20"/>
  <c r="I20" s="1"/>
  <c r="K20" s="1"/>
  <c r="H19"/>
  <c r="H18"/>
  <c r="H17"/>
  <c r="H16"/>
  <c r="I16" s="1"/>
  <c r="K16" s="1"/>
  <c r="H15"/>
  <c r="H14"/>
  <c r="R53"/>
  <c r="L53"/>
  <c r="I53"/>
  <c r="K53" s="1"/>
  <c r="E53"/>
  <c r="D53"/>
  <c r="R52"/>
  <c r="L52"/>
  <c r="I52"/>
  <c r="K52" s="1"/>
  <c r="S52" s="1"/>
  <c r="E52"/>
  <c r="D52"/>
  <c r="R51"/>
  <c r="L51"/>
  <c r="I51"/>
  <c r="K51" s="1"/>
  <c r="D51"/>
  <c r="R50"/>
  <c r="L50"/>
  <c r="I50"/>
  <c r="K50" s="1"/>
  <c r="S50" s="1"/>
  <c r="E50"/>
  <c r="D50"/>
  <c r="A50"/>
  <c r="A51" s="1"/>
  <c r="A52" s="1"/>
  <c r="A53" s="1"/>
  <c r="S65"/>
  <c r="R49"/>
  <c r="L49"/>
  <c r="I49"/>
  <c r="K49" s="1"/>
  <c r="E49"/>
  <c r="D49"/>
  <c r="R48"/>
  <c r="L48"/>
  <c r="I48"/>
  <c r="K48" s="1"/>
  <c r="E48"/>
  <c r="D48"/>
  <c r="R47"/>
  <c r="L47"/>
  <c r="I47"/>
  <c r="K47" s="1"/>
  <c r="E47"/>
  <c r="D47"/>
  <c r="R46"/>
  <c r="L46"/>
  <c r="I46"/>
  <c r="K46" s="1"/>
  <c r="E46"/>
  <c r="D46"/>
  <c r="R45"/>
  <c r="L45"/>
  <c r="I45"/>
  <c r="K45" s="1"/>
  <c r="E45"/>
  <c r="D45"/>
  <c r="R44"/>
  <c r="L44"/>
  <c r="I44"/>
  <c r="K44" s="1"/>
  <c r="E44"/>
  <c r="D44"/>
  <c r="R43"/>
  <c r="L43"/>
  <c r="I43"/>
  <c r="K43" s="1"/>
  <c r="E43"/>
  <c r="D43"/>
  <c r="R42"/>
  <c r="L42"/>
  <c r="I42"/>
  <c r="K42" s="1"/>
  <c r="E42"/>
  <c r="D42"/>
  <c r="R41"/>
  <c r="L41"/>
  <c r="I41"/>
  <c r="K41" s="1"/>
  <c r="E41"/>
  <c r="D41"/>
  <c r="R40"/>
  <c r="L40"/>
  <c r="I40"/>
  <c r="K40" s="1"/>
  <c r="E40"/>
  <c r="D40"/>
  <c r="R39"/>
  <c r="L39"/>
  <c r="I39"/>
  <c r="K39" s="1"/>
  <c r="E39"/>
  <c r="D39"/>
  <c r="R38"/>
  <c r="L38"/>
  <c r="I38"/>
  <c r="K38" s="1"/>
  <c r="E38"/>
  <c r="D38"/>
  <c r="R37"/>
  <c r="L37"/>
  <c r="I37"/>
  <c r="K37" s="1"/>
  <c r="E37"/>
  <c r="D37"/>
  <c r="R36"/>
  <c r="L36"/>
  <c r="I36"/>
  <c r="K36" s="1"/>
  <c r="E36"/>
  <c r="D36"/>
  <c r="R35"/>
  <c r="L35"/>
  <c r="I35"/>
  <c r="K35" s="1"/>
  <c r="E35"/>
  <c r="D35"/>
  <c r="R34"/>
  <c r="L34"/>
  <c r="I34"/>
  <c r="K34" s="1"/>
  <c r="E34"/>
  <c r="D34"/>
  <c r="R33"/>
  <c r="L33"/>
  <c r="I33"/>
  <c r="K33" s="1"/>
  <c r="E33"/>
  <c r="D33"/>
  <c r="R32"/>
  <c r="L32"/>
  <c r="I32"/>
  <c r="K32" s="1"/>
  <c r="E32"/>
  <c r="D32"/>
  <c r="R31"/>
  <c r="L31"/>
  <c r="I31"/>
  <c r="K31" s="1"/>
  <c r="E31"/>
  <c r="D31"/>
  <c r="R30"/>
  <c r="L30"/>
  <c r="I30"/>
  <c r="K30" s="1"/>
  <c r="E30"/>
  <c r="D30"/>
  <c r="R29"/>
  <c r="L29"/>
  <c r="I29"/>
  <c r="K29" s="1"/>
  <c r="E29"/>
  <c r="D29"/>
  <c r="R28"/>
  <c r="L28"/>
  <c r="E28"/>
  <c r="D28"/>
  <c r="R27"/>
  <c r="L27"/>
  <c r="E27"/>
  <c r="D27"/>
  <c r="R26"/>
  <c r="L26"/>
  <c r="I26"/>
  <c r="K26" s="1"/>
  <c r="E26"/>
  <c r="D26"/>
  <c r="R25"/>
  <c r="L25"/>
  <c r="I25"/>
  <c r="K25" s="1"/>
  <c r="E25"/>
  <c r="D25"/>
  <c r="R24"/>
  <c r="L24"/>
  <c r="E24"/>
  <c r="D24"/>
  <c r="R23"/>
  <c r="L23"/>
  <c r="I23"/>
  <c r="K23" s="1"/>
  <c r="E23"/>
  <c r="D23"/>
  <c r="R22"/>
  <c r="L22"/>
  <c r="I22"/>
  <c r="K22" s="1"/>
  <c r="E22"/>
  <c r="D22"/>
  <c r="R21"/>
  <c r="L21"/>
  <c r="I21"/>
  <c r="K21" s="1"/>
  <c r="E21"/>
  <c r="D21"/>
  <c r="R20"/>
  <c r="L20"/>
  <c r="E20"/>
  <c r="D20"/>
  <c r="R19"/>
  <c r="L19"/>
  <c r="I19"/>
  <c r="K19" s="1"/>
  <c r="E19"/>
  <c r="D19"/>
  <c r="R18"/>
  <c r="L18"/>
  <c r="I18"/>
  <c r="K18" s="1"/>
  <c r="E18"/>
  <c r="D18"/>
  <c r="R17"/>
  <c r="L17"/>
  <c r="I17"/>
  <c r="K17" s="1"/>
  <c r="E17"/>
  <c r="D17"/>
  <c r="R16"/>
  <c r="L16"/>
  <c r="E16"/>
  <c r="D16"/>
  <c r="R15"/>
  <c r="L15"/>
  <c r="I15"/>
  <c r="K15" s="1"/>
  <c r="E15"/>
  <c r="D1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R14"/>
  <c r="L14"/>
  <c r="I14"/>
  <c r="K14" s="1"/>
  <c r="E14"/>
  <c r="D14"/>
  <c r="A49" i="68"/>
  <c r="K68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L62"/>
  <c r="S61"/>
  <c r="R49"/>
  <c r="L49"/>
  <c r="I49"/>
  <c r="K49" s="1"/>
  <c r="E49"/>
  <c r="D49"/>
  <c r="R48"/>
  <c r="L48"/>
  <c r="I48"/>
  <c r="K48" s="1"/>
  <c r="E48"/>
  <c r="D48"/>
  <c r="R47"/>
  <c r="L47"/>
  <c r="I47"/>
  <c r="K47" s="1"/>
  <c r="E47"/>
  <c r="D47"/>
  <c r="R46"/>
  <c r="L46"/>
  <c r="I46"/>
  <c r="K46" s="1"/>
  <c r="E46"/>
  <c r="D46"/>
  <c r="R45"/>
  <c r="L45"/>
  <c r="I45"/>
  <c r="K45" s="1"/>
  <c r="E45"/>
  <c r="D45"/>
  <c r="R44"/>
  <c r="L44"/>
  <c r="I44"/>
  <c r="K44" s="1"/>
  <c r="E44"/>
  <c r="D44"/>
  <c r="R43"/>
  <c r="L43"/>
  <c r="I43"/>
  <c r="K43" s="1"/>
  <c r="E43"/>
  <c r="D43"/>
  <c r="R42"/>
  <c r="L42"/>
  <c r="I42"/>
  <c r="K42" s="1"/>
  <c r="E42"/>
  <c r="D42"/>
  <c r="R41"/>
  <c r="L41"/>
  <c r="I41"/>
  <c r="K41" s="1"/>
  <c r="E41"/>
  <c r="D41"/>
  <c r="R40"/>
  <c r="L40"/>
  <c r="I40"/>
  <c r="K40" s="1"/>
  <c r="E40"/>
  <c r="D40"/>
  <c r="R39"/>
  <c r="L39"/>
  <c r="I39"/>
  <c r="K39" s="1"/>
  <c r="E39"/>
  <c r="D39"/>
  <c r="R38"/>
  <c r="L38"/>
  <c r="I38"/>
  <c r="K38" s="1"/>
  <c r="E38"/>
  <c r="D38"/>
  <c r="R37"/>
  <c r="L37"/>
  <c r="I37"/>
  <c r="K37" s="1"/>
  <c r="E37"/>
  <c r="D37"/>
  <c r="R36"/>
  <c r="L36"/>
  <c r="I36"/>
  <c r="K36" s="1"/>
  <c r="E36"/>
  <c r="D36"/>
  <c r="R35"/>
  <c r="L35"/>
  <c r="I35"/>
  <c r="K35" s="1"/>
  <c r="E35"/>
  <c r="D35"/>
  <c r="R34"/>
  <c r="L34"/>
  <c r="I34"/>
  <c r="K34" s="1"/>
  <c r="E34"/>
  <c r="D34"/>
  <c r="R33"/>
  <c r="L33"/>
  <c r="I33"/>
  <c r="K33" s="1"/>
  <c r="E33"/>
  <c r="D33"/>
  <c r="R32"/>
  <c r="L32"/>
  <c r="I32"/>
  <c r="K32" s="1"/>
  <c r="E32"/>
  <c r="D32"/>
  <c r="R31"/>
  <c r="L31"/>
  <c r="I31"/>
  <c r="K31" s="1"/>
  <c r="E31"/>
  <c r="D31"/>
  <c r="R30"/>
  <c r="L30"/>
  <c r="I30"/>
  <c r="K30" s="1"/>
  <c r="E30"/>
  <c r="D30"/>
  <c r="R29"/>
  <c r="L29"/>
  <c r="I29"/>
  <c r="K29" s="1"/>
  <c r="E29"/>
  <c r="D29"/>
  <c r="R28"/>
  <c r="L28"/>
  <c r="I28"/>
  <c r="K28" s="1"/>
  <c r="E28"/>
  <c r="D28"/>
  <c r="R27"/>
  <c r="L27"/>
  <c r="I27"/>
  <c r="K27" s="1"/>
  <c r="E27"/>
  <c r="D27"/>
  <c r="R26"/>
  <c r="L26"/>
  <c r="I26"/>
  <c r="K26" s="1"/>
  <c r="E26"/>
  <c r="D26"/>
  <c r="R25"/>
  <c r="L25"/>
  <c r="I25"/>
  <c r="K25" s="1"/>
  <c r="E25"/>
  <c r="D25"/>
  <c r="R24"/>
  <c r="L24"/>
  <c r="I24"/>
  <c r="K24" s="1"/>
  <c r="E24"/>
  <c r="D24"/>
  <c r="R23"/>
  <c r="L23"/>
  <c r="I23"/>
  <c r="K23" s="1"/>
  <c r="E23"/>
  <c r="D23"/>
  <c r="R22"/>
  <c r="L22"/>
  <c r="I22"/>
  <c r="K22" s="1"/>
  <c r="E22"/>
  <c r="D22"/>
  <c r="R21"/>
  <c r="L21"/>
  <c r="I21"/>
  <c r="K21" s="1"/>
  <c r="E21"/>
  <c r="D21"/>
  <c r="R20"/>
  <c r="L20"/>
  <c r="I20"/>
  <c r="K20" s="1"/>
  <c r="E20"/>
  <c r="D20"/>
  <c r="R19"/>
  <c r="L19"/>
  <c r="I19"/>
  <c r="K19" s="1"/>
  <c r="E19"/>
  <c r="D19"/>
  <c r="R18"/>
  <c r="L18"/>
  <c r="I18"/>
  <c r="K18" s="1"/>
  <c r="E18"/>
  <c r="D18"/>
  <c r="R17"/>
  <c r="L17"/>
  <c r="I17"/>
  <c r="K17" s="1"/>
  <c r="E17"/>
  <c r="D17"/>
  <c r="R16"/>
  <c r="L16"/>
  <c r="I16"/>
  <c r="K16" s="1"/>
  <c r="E16"/>
  <c r="D16"/>
  <c r="R15"/>
  <c r="L15"/>
  <c r="I15"/>
  <c r="K15" s="1"/>
  <c r="E15"/>
  <c r="D1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R14"/>
  <c r="L14"/>
  <c r="I14"/>
  <c r="K14" s="1"/>
  <c r="E14"/>
  <c r="D14"/>
  <c r="K76" i="67"/>
  <c r="O54" i="70" l="1"/>
  <c r="Q54"/>
  <c r="S54"/>
  <c r="M54"/>
  <c r="O58"/>
  <c r="Q58"/>
  <c r="S58"/>
  <c r="M58"/>
  <c r="O55"/>
  <c r="Q55"/>
  <c r="S55"/>
  <c r="M55"/>
  <c r="O59"/>
  <c r="Q59"/>
  <c r="S59"/>
  <c r="M59"/>
  <c r="O56"/>
  <c r="Q56"/>
  <c r="S56"/>
  <c r="M56"/>
  <c r="O60"/>
  <c r="Q60"/>
  <c r="S60"/>
  <c r="M60"/>
  <c r="O57"/>
  <c r="Q57"/>
  <c r="S57"/>
  <c r="M57"/>
  <c r="S47"/>
  <c r="S48"/>
  <c r="S27"/>
  <c r="S20"/>
  <c r="S23"/>
  <c r="S15"/>
  <c r="S19"/>
  <c r="S18"/>
  <c r="S22"/>
  <c r="S29"/>
  <c r="S46"/>
  <c r="S17"/>
  <c r="S28"/>
  <c r="S16"/>
  <c r="S45"/>
  <c r="S50"/>
  <c r="S49"/>
  <c r="K69"/>
  <c r="S31"/>
  <c r="S35"/>
  <c r="M35"/>
  <c r="O35"/>
  <c r="Q35"/>
  <c r="S39"/>
  <c r="M39"/>
  <c r="O39"/>
  <c r="Q39"/>
  <c r="S43"/>
  <c r="M43"/>
  <c r="O43"/>
  <c r="Q43"/>
  <c r="O52"/>
  <c r="Q52"/>
  <c r="S52"/>
  <c r="M52"/>
  <c r="S34"/>
  <c r="M34"/>
  <c r="O34"/>
  <c r="Q34"/>
  <c r="S38"/>
  <c r="M38"/>
  <c r="O38"/>
  <c r="Q38"/>
  <c r="S42"/>
  <c r="M42"/>
  <c r="O42"/>
  <c r="Q42"/>
  <c r="O51"/>
  <c r="Q51"/>
  <c r="S51"/>
  <c r="M51"/>
  <c r="S33"/>
  <c r="M33"/>
  <c r="O33"/>
  <c r="Q33"/>
  <c r="S37"/>
  <c r="M37"/>
  <c r="O37"/>
  <c r="Q37"/>
  <c r="S41"/>
  <c r="M41"/>
  <c r="O41"/>
  <c r="Q41"/>
  <c r="S32"/>
  <c r="M32"/>
  <c r="O32"/>
  <c r="Q32"/>
  <c r="S36"/>
  <c r="M36"/>
  <c r="O36"/>
  <c r="Q36"/>
  <c r="S40"/>
  <c r="M40"/>
  <c r="O40"/>
  <c r="Q40"/>
  <c r="S44"/>
  <c r="M44"/>
  <c r="O44"/>
  <c r="Q44"/>
  <c r="O53"/>
  <c r="Q53"/>
  <c r="S53"/>
  <c r="M53"/>
  <c r="Q15"/>
  <c r="Q19"/>
  <c r="Q22"/>
  <c r="Q27"/>
  <c r="Q17"/>
  <c r="Q18"/>
  <c r="Q29"/>
  <c r="Q45"/>
  <c r="Q46"/>
  <c r="Q47"/>
  <c r="Q49"/>
  <c r="Q16"/>
  <c r="Q20"/>
  <c r="Q23"/>
  <c r="Q28"/>
  <c r="O14"/>
  <c r="O15"/>
  <c r="O16"/>
  <c r="O17"/>
  <c r="O18"/>
  <c r="O19"/>
  <c r="O20"/>
  <c r="O21"/>
  <c r="O22"/>
  <c r="O23"/>
  <c r="O24"/>
  <c r="O25"/>
  <c r="O26"/>
  <c r="O27"/>
  <c r="O28"/>
  <c r="O29"/>
  <c r="O30"/>
  <c r="Q31"/>
  <c r="Q48"/>
  <c r="Q50"/>
  <c r="M14"/>
  <c r="S14"/>
  <c r="M15"/>
  <c r="M16"/>
  <c r="M17"/>
  <c r="M18"/>
  <c r="M19"/>
  <c r="M20"/>
  <c r="M21"/>
  <c r="S21"/>
  <c r="M22"/>
  <c r="M23"/>
  <c r="M24"/>
  <c r="S24"/>
  <c r="M25"/>
  <c r="S25"/>
  <c r="M26"/>
  <c r="S26"/>
  <c r="M27"/>
  <c r="M28"/>
  <c r="M29"/>
  <c r="M30"/>
  <c r="S30"/>
  <c r="O31"/>
  <c r="O45"/>
  <c r="O46"/>
  <c r="O47"/>
  <c r="O48"/>
  <c r="O49"/>
  <c r="O50"/>
  <c r="Q14"/>
  <c r="M31"/>
  <c r="M45"/>
  <c r="M46"/>
  <c r="M47"/>
  <c r="M48"/>
  <c r="M49"/>
  <c r="M50"/>
  <c r="S51" i="69"/>
  <c r="M51"/>
  <c r="O51"/>
  <c r="Q51"/>
  <c r="O53"/>
  <c r="Q53"/>
  <c r="S53"/>
  <c r="M53"/>
  <c r="Q50"/>
  <c r="O50"/>
  <c r="M50"/>
  <c r="Q52"/>
  <c r="O52"/>
  <c r="M52"/>
  <c r="S15"/>
  <c r="M15"/>
  <c r="Q15"/>
  <c r="O15"/>
  <c r="S19"/>
  <c r="M19"/>
  <c r="O19"/>
  <c r="Q19"/>
  <c r="S23"/>
  <c r="M23"/>
  <c r="Q23"/>
  <c r="O23"/>
  <c r="S27"/>
  <c r="M27"/>
  <c r="O27"/>
  <c r="Q27"/>
  <c r="S31"/>
  <c r="M31"/>
  <c r="Q31"/>
  <c r="O31"/>
  <c r="S39"/>
  <c r="M39"/>
  <c r="O39"/>
  <c r="Q39"/>
  <c r="S43"/>
  <c r="M43"/>
  <c r="O43"/>
  <c r="Q43"/>
  <c r="S18"/>
  <c r="M18"/>
  <c r="O18"/>
  <c r="Q18"/>
  <c r="S22"/>
  <c r="M22"/>
  <c r="Q22"/>
  <c r="O22"/>
  <c r="S26"/>
  <c r="M26"/>
  <c r="Q26"/>
  <c r="O26"/>
  <c r="S30"/>
  <c r="M30"/>
  <c r="O30"/>
  <c r="Q30"/>
  <c r="S34"/>
  <c r="M34"/>
  <c r="Q34"/>
  <c r="O34"/>
  <c r="S38"/>
  <c r="M38"/>
  <c r="O38"/>
  <c r="Q38"/>
  <c r="S42"/>
  <c r="M42"/>
  <c r="O42"/>
  <c r="Q42"/>
  <c r="S46"/>
  <c r="M46"/>
  <c r="O46"/>
  <c r="Q46"/>
  <c r="S17"/>
  <c r="M17"/>
  <c r="O17"/>
  <c r="Q17"/>
  <c r="S29"/>
  <c r="M29"/>
  <c r="Q29"/>
  <c r="O29"/>
  <c r="S37"/>
  <c r="M37"/>
  <c r="O37"/>
  <c r="Q37"/>
  <c r="S41"/>
  <c r="M41"/>
  <c r="O41"/>
  <c r="Q41"/>
  <c r="S45"/>
  <c r="M45"/>
  <c r="O45"/>
  <c r="Q45"/>
  <c r="S49"/>
  <c r="M49"/>
  <c r="O49"/>
  <c r="Q49"/>
  <c r="S14"/>
  <c r="M14"/>
  <c r="Q14"/>
  <c r="K62"/>
  <c r="O14"/>
  <c r="S21"/>
  <c r="M21"/>
  <c r="O21"/>
  <c r="Q21"/>
  <c r="S25"/>
  <c r="M25"/>
  <c r="O25"/>
  <c r="Q25"/>
  <c r="S33"/>
  <c r="M33"/>
  <c r="O33"/>
  <c r="Q33"/>
  <c r="S16"/>
  <c r="M16"/>
  <c r="Q16"/>
  <c r="O16"/>
  <c r="S20"/>
  <c r="M20"/>
  <c r="O20"/>
  <c r="Q20"/>
  <c r="S24"/>
  <c r="M24"/>
  <c r="O24"/>
  <c r="Q24"/>
  <c r="S28"/>
  <c r="M28"/>
  <c r="O28"/>
  <c r="Q28"/>
  <c r="S32"/>
  <c r="M32"/>
  <c r="Q32"/>
  <c r="O32"/>
  <c r="S36"/>
  <c r="M36"/>
  <c r="O36"/>
  <c r="Q36"/>
  <c r="S40"/>
  <c r="M40"/>
  <c r="O40"/>
  <c r="Q40"/>
  <c r="S44"/>
  <c r="M44"/>
  <c r="O44"/>
  <c r="Q44"/>
  <c r="S48"/>
  <c r="M48"/>
  <c r="O48"/>
  <c r="Q48"/>
  <c r="S35"/>
  <c r="M35"/>
  <c r="O35"/>
  <c r="Q35"/>
  <c r="S47"/>
  <c r="M47"/>
  <c r="O47"/>
  <c r="Q47"/>
  <c r="S21" i="68"/>
  <c r="M21"/>
  <c r="Q21"/>
  <c r="O21"/>
  <c r="S29"/>
  <c r="M29"/>
  <c r="O29"/>
  <c r="Q29"/>
  <c r="S37"/>
  <c r="M37"/>
  <c r="Q37"/>
  <c r="O37"/>
  <c r="S45"/>
  <c r="M45"/>
  <c r="O45"/>
  <c r="Q45"/>
  <c r="S16"/>
  <c r="M16"/>
  <c r="O16"/>
  <c r="Q16"/>
  <c r="S24"/>
  <c r="M24"/>
  <c r="Q24"/>
  <c r="O24"/>
  <c r="S28"/>
  <c r="M28"/>
  <c r="O28"/>
  <c r="Q28"/>
  <c r="S32"/>
  <c r="M32"/>
  <c r="Q32"/>
  <c r="O32"/>
  <c r="S36"/>
  <c r="M36"/>
  <c r="Q36"/>
  <c r="O36"/>
  <c r="S40"/>
  <c r="M40"/>
  <c r="O40"/>
  <c r="Q40"/>
  <c r="S44"/>
  <c r="M44"/>
  <c r="O44"/>
  <c r="Q44"/>
  <c r="S48"/>
  <c r="M48"/>
  <c r="O48"/>
  <c r="Q48"/>
  <c r="S49"/>
  <c r="M49"/>
  <c r="O49"/>
  <c r="Q49"/>
  <c r="S14"/>
  <c r="M14"/>
  <c r="K58"/>
  <c r="O14"/>
  <c r="Q14"/>
  <c r="S20"/>
  <c r="M20"/>
  <c r="O20"/>
  <c r="Q20"/>
  <c r="S15"/>
  <c r="M15"/>
  <c r="Q15"/>
  <c r="O15"/>
  <c r="S19"/>
  <c r="M19"/>
  <c r="Q19"/>
  <c r="O19"/>
  <c r="S23"/>
  <c r="M23"/>
  <c r="O23"/>
  <c r="Q23"/>
  <c r="S27"/>
  <c r="M27"/>
  <c r="Q27"/>
  <c r="O27"/>
  <c r="S31"/>
  <c r="M31"/>
  <c r="O31"/>
  <c r="Q31"/>
  <c r="S35"/>
  <c r="M35"/>
  <c r="O35"/>
  <c r="Q35"/>
  <c r="S39"/>
  <c r="M39"/>
  <c r="O39"/>
  <c r="Q39"/>
  <c r="S43"/>
  <c r="M43"/>
  <c r="O43"/>
  <c r="Q43"/>
  <c r="S47"/>
  <c r="M47"/>
  <c r="O47"/>
  <c r="Q47"/>
  <c r="S17"/>
  <c r="M17"/>
  <c r="O17"/>
  <c r="Q17"/>
  <c r="S25"/>
  <c r="M25"/>
  <c r="O25"/>
  <c r="Q25"/>
  <c r="S33"/>
  <c r="M33"/>
  <c r="O33"/>
  <c r="Q33"/>
  <c r="S41"/>
  <c r="M41"/>
  <c r="O41"/>
  <c r="Q41"/>
  <c r="S18"/>
  <c r="M18"/>
  <c r="O18"/>
  <c r="Q18"/>
  <c r="S22"/>
  <c r="M22"/>
  <c r="O22"/>
  <c r="Q22"/>
  <c r="S26"/>
  <c r="M26"/>
  <c r="O26"/>
  <c r="Q26"/>
  <c r="S30"/>
  <c r="M30"/>
  <c r="Q30"/>
  <c r="O30"/>
  <c r="S34"/>
  <c r="M34"/>
  <c r="O34"/>
  <c r="Q34"/>
  <c r="S38"/>
  <c r="M38"/>
  <c r="O38"/>
  <c r="Q38"/>
  <c r="S42"/>
  <c r="M42"/>
  <c r="O42"/>
  <c r="Q42"/>
  <c r="S46"/>
  <c r="M46"/>
  <c r="O46"/>
  <c r="Q46"/>
  <c r="L69" i="6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I24" s="1"/>
  <c r="K24" s="1"/>
  <c r="H23"/>
  <c r="H22"/>
  <c r="H21"/>
  <c r="H20"/>
  <c r="H19"/>
  <c r="H18"/>
  <c r="H17"/>
  <c r="H16"/>
  <c r="H15"/>
  <c r="H14"/>
  <c r="I14" s="1"/>
  <c r="K14" s="1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I15"/>
  <c r="K15" s="1"/>
  <c r="I56"/>
  <c r="K56" s="1"/>
  <c r="I55"/>
  <c r="K55" s="1"/>
  <c r="I54"/>
  <c r="K54" s="1"/>
  <c r="I53"/>
  <c r="K53" s="1"/>
  <c r="S68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R53" i="66"/>
  <c r="L53"/>
  <c r="H53"/>
  <c r="I53" s="1"/>
  <c r="K53" s="1"/>
  <c r="E53"/>
  <c r="D53"/>
  <c r="A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I14" s="1"/>
  <c r="K14" s="1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R52"/>
  <c r="L52"/>
  <c r="I52"/>
  <c r="K52" s="1"/>
  <c r="D52"/>
  <c r="R51"/>
  <c r="L51"/>
  <c r="I51"/>
  <c r="K51" s="1"/>
  <c r="D51"/>
  <c r="R50"/>
  <c r="L50"/>
  <c r="I50"/>
  <c r="K50" s="1"/>
  <c r="D50"/>
  <c r="R49"/>
  <c r="L49"/>
  <c r="I49"/>
  <c r="K49" s="1"/>
  <c r="D49"/>
  <c r="R48"/>
  <c r="L48"/>
  <c r="I48"/>
  <c r="K48" s="1"/>
  <c r="D48"/>
  <c r="R47"/>
  <c r="L47"/>
  <c r="I47"/>
  <c r="K47" s="1"/>
  <c r="D47"/>
  <c r="R46"/>
  <c r="L46"/>
  <c r="I46"/>
  <c r="K46" s="1"/>
  <c r="D46"/>
  <c r="A47"/>
  <c r="A48" s="1"/>
  <c r="A49" s="1"/>
  <c r="A50" s="1"/>
  <c r="A51" s="1"/>
  <c r="A52" s="1"/>
  <c r="A46"/>
  <c r="S65"/>
  <c r="R45"/>
  <c r="L45"/>
  <c r="I45"/>
  <c r="K45" s="1"/>
  <c r="D45"/>
  <c r="R44"/>
  <c r="L44"/>
  <c r="I44"/>
  <c r="K44" s="1"/>
  <c r="D44"/>
  <c r="R43"/>
  <c r="L43"/>
  <c r="I43"/>
  <c r="K43" s="1"/>
  <c r="D43"/>
  <c r="R42"/>
  <c r="L42"/>
  <c r="I42"/>
  <c r="K42" s="1"/>
  <c r="D42"/>
  <c r="R41"/>
  <c r="L41"/>
  <c r="I41"/>
  <c r="K41" s="1"/>
  <c r="D41"/>
  <c r="R40"/>
  <c r="L40"/>
  <c r="I40"/>
  <c r="K40" s="1"/>
  <c r="D40"/>
  <c r="R39"/>
  <c r="L39"/>
  <c r="I39"/>
  <c r="K39" s="1"/>
  <c r="D39"/>
  <c r="R38"/>
  <c r="L38"/>
  <c r="I38"/>
  <c r="K38" s="1"/>
  <c r="D38"/>
  <c r="R37"/>
  <c r="L37"/>
  <c r="I37"/>
  <c r="K37" s="1"/>
  <c r="D37"/>
  <c r="R36"/>
  <c r="L36"/>
  <c r="I36"/>
  <c r="K36" s="1"/>
  <c r="D36"/>
  <c r="R35"/>
  <c r="L35"/>
  <c r="I35"/>
  <c r="K35" s="1"/>
  <c r="D35"/>
  <c r="R34"/>
  <c r="L34"/>
  <c r="I34"/>
  <c r="K34" s="1"/>
  <c r="D34"/>
  <c r="R33"/>
  <c r="L33"/>
  <c r="I33"/>
  <c r="K33" s="1"/>
  <c r="D33"/>
  <c r="R32"/>
  <c r="L32"/>
  <c r="I32"/>
  <c r="K32" s="1"/>
  <c r="D32"/>
  <c r="R31"/>
  <c r="L31"/>
  <c r="I31"/>
  <c r="K31" s="1"/>
  <c r="D31"/>
  <c r="R30"/>
  <c r="L30"/>
  <c r="I30"/>
  <c r="K30" s="1"/>
  <c r="D30"/>
  <c r="R29"/>
  <c r="L29"/>
  <c r="I29"/>
  <c r="K29" s="1"/>
  <c r="D29"/>
  <c r="R28"/>
  <c r="L28"/>
  <c r="I28"/>
  <c r="K28" s="1"/>
  <c r="D28"/>
  <c r="R27"/>
  <c r="L27"/>
  <c r="I27"/>
  <c r="K27" s="1"/>
  <c r="D27"/>
  <c r="R26"/>
  <c r="L26"/>
  <c r="I26"/>
  <c r="K26" s="1"/>
  <c r="D26"/>
  <c r="R25"/>
  <c r="L25"/>
  <c r="I25"/>
  <c r="K25" s="1"/>
  <c r="D25"/>
  <c r="R24"/>
  <c r="L24"/>
  <c r="I24"/>
  <c r="K24" s="1"/>
  <c r="D24"/>
  <c r="R23"/>
  <c r="L23"/>
  <c r="I23"/>
  <c r="K23" s="1"/>
  <c r="D23"/>
  <c r="R22"/>
  <c r="L22"/>
  <c r="I22"/>
  <c r="K22" s="1"/>
  <c r="D22"/>
  <c r="R21"/>
  <c r="L21"/>
  <c r="I21"/>
  <c r="K21" s="1"/>
  <c r="D21"/>
  <c r="R20"/>
  <c r="L20"/>
  <c r="I20"/>
  <c r="K20" s="1"/>
  <c r="D20"/>
  <c r="R19"/>
  <c r="L19"/>
  <c r="I19"/>
  <c r="K19" s="1"/>
  <c r="D19"/>
  <c r="R18"/>
  <c r="L18"/>
  <c r="I18"/>
  <c r="K18" s="1"/>
  <c r="D18"/>
  <c r="R17"/>
  <c r="L17"/>
  <c r="I17"/>
  <c r="K17" s="1"/>
  <c r="D17"/>
  <c r="R16"/>
  <c r="L16"/>
  <c r="I16"/>
  <c r="K16" s="1"/>
  <c r="D16"/>
  <c r="R15"/>
  <c r="L15"/>
  <c r="I15"/>
  <c r="K15" s="1"/>
  <c r="D1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R14"/>
  <c r="L14"/>
  <c r="D14"/>
  <c r="A45" i="65"/>
  <c r="D45"/>
  <c r="E45"/>
  <c r="H45"/>
  <c r="I45" s="1"/>
  <c r="K45" s="1"/>
  <c r="L45"/>
  <c r="R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Q69" i="70" l="1"/>
  <c r="M69"/>
  <c r="O69"/>
  <c r="S69"/>
  <c r="S53" i="66"/>
  <c r="M53"/>
  <c r="O53"/>
  <c r="Q53"/>
  <c r="M62" i="69"/>
  <c r="O62"/>
  <c r="S62"/>
  <c r="Q62"/>
  <c r="S58" i="68"/>
  <c r="M58"/>
  <c r="Q58"/>
  <c r="O58"/>
  <c r="O54" i="67"/>
  <c r="S54"/>
  <c r="M54"/>
  <c r="Q54"/>
  <c r="O53"/>
  <c r="Q53"/>
  <c r="S53"/>
  <c r="M53"/>
  <c r="S56"/>
  <c r="M56"/>
  <c r="O56"/>
  <c r="Q56"/>
  <c r="O55"/>
  <c r="Q55"/>
  <c r="S55"/>
  <c r="M55"/>
  <c r="K65"/>
  <c r="O14"/>
  <c r="S14"/>
  <c r="M14"/>
  <c r="Q14"/>
  <c r="O25"/>
  <c r="Q25"/>
  <c r="S25"/>
  <c r="M25"/>
  <c r="O16"/>
  <c r="Q16"/>
  <c r="S16"/>
  <c r="M16"/>
  <c r="O20"/>
  <c r="Q20"/>
  <c r="S20"/>
  <c r="M20"/>
  <c r="O24"/>
  <c r="Q24"/>
  <c r="S24"/>
  <c r="M24"/>
  <c r="O28"/>
  <c r="Q28"/>
  <c r="S28"/>
  <c r="M28"/>
  <c r="O32"/>
  <c r="Q32"/>
  <c r="S32"/>
  <c r="M32"/>
  <c r="O36"/>
  <c r="Q36"/>
  <c r="S36"/>
  <c r="M36"/>
  <c r="O40"/>
  <c r="Q40"/>
  <c r="S40"/>
  <c r="M40"/>
  <c r="O44"/>
  <c r="Q44"/>
  <c r="S44"/>
  <c r="M44"/>
  <c r="O48"/>
  <c r="Q48"/>
  <c r="S48"/>
  <c r="M48"/>
  <c r="O17"/>
  <c r="Q17"/>
  <c r="S17"/>
  <c r="M17"/>
  <c r="O15"/>
  <c r="Q15"/>
  <c r="S15"/>
  <c r="M15"/>
  <c r="O19"/>
  <c r="S19"/>
  <c r="M19"/>
  <c r="Q19"/>
  <c r="O23"/>
  <c r="Q23"/>
  <c r="S23"/>
  <c r="M23"/>
  <c r="O27"/>
  <c r="Q27"/>
  <c r="S27"/>
  <c r="M27"/>
  <c r="O31"/>
  <c r="Q31"/>
  <c r="S31"/>
  <c r="M31"/>
  <c r="O35"/>
  <c r="Q35"/>
  <c r="S35"/>
  <c r="M35"/>
  <c r="O39"/>
  <c r="Q39"/>
  <c r="S39"/>
  <c r="M39"/>
  <c r="O43"/>
  <c r="Q43"/>
  <c r="S43"/>
  <c r="M43"/>
  <c r="O47"/>
  <c r="Q47"/>
  <c r="S47"/>
  <c r="M47"/>
  <c r="O51"/>
  <c r="Q51"/>
  <c r="S51"/>
  <c r="M51"/>
  <c r="O18"/>
  <c r="Q18"/>
  <c r="S18"/>
  <c r="M18"/>
  <c r="O22"/>
  <c r="Q22"/>
  <c r="S22"/>
  <c r="M22"/>
  <c r="O26"/>
  <c r="Q26"/>
  <c r="S26"/>
  <c r="M26"/>
  <c r="O30"/>
  <c r="Q30"/>
  <c r="S30"/>
  <c r="M30"/>
  <c r="O34"/>
  <c r="Q34"/>
  <c r="S34"/>
  <c r="M34"/>
  <c r="O38"/>
  <c r="Q38"/>
  <c r="S38"/>
  <c r="M38"/>
  <c r="O42"/>
  <c r="Q42"/>
  <c r="S42"/>
  <c r="M42"/>
  <c r="O46"/>
  <c r="Q46"/>
  <c r="S46"/>
  <c r="M46"/>
  <c r="O50"/>
  <c r="Q50"/>
  <c r="S50"/>
  <c r="M50"/>
  <c r="O21"/>
  <c r="Q21"/>
  <c r="S21"/>
  <c r="M21"/>
  <c r="O29"/>
  <c r="Q29"/>
  <c r="S29"/>
  <c r="M29"/>
  <c r="O33"/>
  <c r="Q33"/>
  <c r="S33"/>
  <c r="M33"/>
  <c r="O37"/>
  <c r="Q37"/>
  <c r="S37"/>
  <c r="M37"/>
  <c r="O41"/>
  <c r="Q41"/>
  <c r="S41"/>
  <c r="M41"/>
  <c r="O45"/>
  <c r="Q45"/>
  <c r="S45"/>
  <c r="M45"/>
  <c r="O49"/>
  <c r="Q49"/>
  <c r="S49"/>
  <c r="M49"/>
  <c r="O52"/>
  <c r="Q52"/>
  <c r="S52"/>
  <c r="M52"/>
  <c r="S47" i="66"/>
  <c r="M47"/>
  <c r="O47"/>
  <c r="Q47"/>
  <c r="S51"/>
  <c r="M51"/>
  <c r="O51"/>
  <c r="Q51"/>
  <c r="Q46"/>
  <c r="S46"/>
  <c r="M46"/>
  <c r="O46"/>
  <c r="O50"/>
  <c r="Q50"/>
  <c r="S50"/>
  <c r="M50"/>
  <c r="S49"/>
  <c r="M49"/>
  <c r="O49"/>
  <c r="Q49"/>
  <c r="O48"/>
  <c r="Q48"/>
  <c r="S48"/>
  <c r="M48"/>
  <c r="O52"/>
  <c r="Q52"/>
  <c r="S52"/>
  <c r="M52"/>
  <c r="O16"/>
  <c r="S16"/>
  <c r="M16"/>
  <c r="Q16"/>
  <c r="O20"/>
  <c r="Q20"/>
  <c r="S20"/>
  <c r="M20"/>
  <c r="O24"/>
  <c r="Q24"/>
  <c r="S24"/>
  <c r="M24"/>
  <c r="O28"/>
  <c r="Q28"/>
  <c r="S28"/>
  <c r="M28"/>
  <c r="O32"/>
  <c r="Q32"/>
  <c r="S32"/>
  <c r="M32"/>
  <c r="O36"/>
  <c r="Q36"/>
  <c r="S36"/>
  <c r="M36"/>
  <c r="O40"/>
  <c r="Q40"/>
  <c r="S40"/>
  <c r="M40"/>
  <c r="O44"/>
  <c r="Q44"/>
  <c r="S44"/>
  <c r="M44"/>
  <c r="O15"/>
  <c r="Q15"/>
  <c r="S15"/>
  <c r="M15"/>
  <c r="O19"/>
  <c r="S19"/>
  <c r="M19"/>
  <c r="Q19"/>
  <c r="O23"/>
  <c r="Q23"/>
  <c r="S23"/>
  <c r="M23"/>
  <c r="O27"/>
  <c r="Q27"/>
  <c r="S27"/>
  <c r="M27"/>
  <c r="O31"/>
  <c r="Q31"/>
  <c r="S31"/>
  <c r="M31"/>
  <c r="O35"/>
  <c r="Q35"/>
  <c r="S35"/>
  <c r="M35"/>
  <c r="O39"/>
  <c r="Q39"/>
  <c r="S39"/>
  <c r="M39"/>
  <c r="O43"/>
  <c r="Q43"/>
  <c r="S43"/>
  <c r="M43"/>
  <c r="O18"/>
  <c r="Q18"/>
  <c r="S18"/>
  <c r="M18"/>
  <c r="O22"/>
  <c r="S22"/>
  <c r="M22"/>
  <c r="Q22"/>
  <c r="O26"/>
  <c r="Q26"/>
  <c r="S26"/>
  <c r="M26"/>
  <c r="O30"/>
  <c r="Q30"/>
  <c r="S30"/>
  <c r="M30"/>
  <c r="O34"/>
  <c r="Q34"/>
  <c r="S34"/>
  <c r="M34"/>
  <c r="O38"/>
  <c r="Q38"/>
  <c r="S38"/>
  <c r="M38"/>
  <c r="O42"/>
  <c r="Q42"/>
  <c r="S42"/>
  <c r="M42"/>
  <c r="K62"/>
  <c r="O14"/>
  <c r="Q14"/>
  <c r="S14"/>
  <c r="M14"/>
  <c r="O17"/>
  <c r="Q17"/>
  <c r="S17"/>
  <c r="M17"/>
  <c r="O21"/>
  <c r="S21"/>
  <c r="M21"/>
  <c r="Q21"/>
  <c r="O25"/>
  <c r="S25"/>
  <c r="M25"/>
  <c r="Q25"/>
  <c r="O29"/>
  <c r="Q29"/>
  <c r="S29"/>
  <c r="M29"/>
  <c r="O33"/>
  <c r="Q33"/>
  <c r="S33"/>
  <c r="M33"/>
  <c r="O37"/>
  <c r="Q37"/>
  <c r="S37"/>
  <c r="M37"/>
  <c r="O41"/>
  <c r="Q41"/>
  <c r="S41"/>
  <c r="M41"/>
  <c r="O45"/>
  <c r="Q45"/>
  <c r="S45"/>
  <c r="M45"/>
  <c r="M45" i="65"/>
  <c r="S45"/>
  <c r="Q45"/>
  <c r="O45"/>
  <c r="S58"/>
  <c r="R44"/>
  <c r="L44"/>
  <c r="I44"/>
  <c r="K44" s="1"/>
  <c r="R43"/>
  <c r="L43"/>
  <c r="I43"/>
  <c r="K43" s="1"/>
  <c r="S43" s="1"/>
  <c r="R42"/>
  <c r="L42"/>
  <c r="I42"/>
  <c r="K42" s="1"/>
  <c r="R41"/>
  <c r="L41"/>
  <c r="I41"/>
  <c r="K41" s="1"/>
  <c r="R40"/>
  <c r="L40"/>
  <c r="I40"/>
  <c r="K40" s="1"/>
  <c r="R39"/>
  <c r="L39"/>
  <c r="I39"/>
  <c r="K39" s="1"/>
  <c r="R38"/>
  <c r="L38"/>
  <c r="I38"/>
  <c r="K38" s="1"/>
  <c r="R37"/>
  <c r="L37"/>
  <c r="I37"/>
  <c r="K37" s="1"/>
  <c r="R36"/>
  <c r="L36"/>
  <c r="I36"/>
  <c r="K36" s="1"/>
  <c r="R35"/>
  <c r="L35"/>
  <c r="I35"/>
  <c r="K35" s="1"/>
  <c r="R34"/>
  <c r="L34"/>
  <c r="I34"/>
  <c r="K34" s="1"/>
  <c r="R33"/>
  <c r="L33"/>
  <c r="I33"/>
  <c r="K33" s="1"/>
  <c r="R32"/>
  <c r="L32"/>
  <c r="I32"/>
  <c r="K32" s="1"/>
  <c r="R31"/>
  <c r="L31"/>
  <c r="I31"/>
  <c r="K31" s="1"/>
  <c r="R30"/>
  <c r="L30"/>
  <c r="I30"/>
  <c r="K30" s="1"/>
  <c r="R29"/>
  <c r="L29"/>
  <c r="I29"/>
  <c r="K29" s="1"/>
  <c r="R28"/>
  <c r="L28"/>
  <c r="I28"/>
  <c r="K28" s="1"/>
  <c r="R27"/>
  <c r="L27"/>
  <c r="I27"/>
  <c r="K27" s="1"/>
  <c r="R26"/>
  <c r="L26"/>
  <c r="I26"/>
  <c r="K26" s="1"/>
  <c r="R25"/>
  <c r="L25"/>
  <c r="I25"/>
  <c r="K25" s="1"/>
  <c r="R24"/>
  <c r="L24"/>
  <c r="I24"/>
  <c r="K24" s="1"/>
  <c r="R23"/>
  <c r="L23"/>
  <c r="I23"/>
  <c r="K23" s="1"/>
  <c r="R22"/>
  <c r="L22"/>
  <c r="I22"/>
  <c r="K22" s="1"/>
  <c r="R21"/>
  <c r="L21"/>
  <c r="I21"/>
  <c r="K21" s="1"/>
  <c r="R20"/>
  <c r="L20"/>
  <c r="I20"/>
  <c r="K20" s="1"/>
  <c r="R19"/>
  <c r="L19"/>
  <c r="I19"/>
  <c r="K19" s="1"/>
  <c r="R18"/>
  <c r="L18"/>
  <c r="I18"/>
  <c r="K18" s="1"/>
  <c r="R17"/>
  <c r="L17"/>
  <c r="I17"/>
  <c r="K17" s="1"/>
  <c r="O17" s="1"/>
  <c r="R16"/>
  <c r="L16"/>
  <c r="I16"/>
  <c r="K16" s="1"/>
  <c r="R15"/>
  <c r="L15"/>
  <c r="I15"/>
  <c r="K15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R14"/>
  <c r="L14"/>
  <c r="I14"/>
  <c r="K14" s="1"/>
  <c r="H58" i="64"/>
  <c r="H57"/>
  <c r="H56"/>
  <c r="H55"/>
  <c r="I55" s="1"/>
  <c r="K55" s="1"/>
  <c r="H54"/>
  <c r="H53"/>
  <c r="H52"/>
  <c r="H51"/>
  <c r="I51" s="1"/>
  <c r="K51" s="1"/>
  <c r="H50"/>
  <c r="H49"/>
  <c r="I49" s="1"/>
  <c r="K49" s="1"/>
  <c r="O49" s="1"/>
  <c r="H48"/>
  <c r="H45"/>
  <c r="I45" s="1"/>
  <c r="K45" s="1"/>
  <c r="H44"/>
  <c r="H43"/>
  <c r="H42"/>
  <c r="H41"/>
  <c r="I41" s="1"/>
  <c r="K41" s="1"/>
  <c r="H40"/>
  <c r="H39"/>
  <c r="H38"/>
  <c r="H37"/>
  <c r="I37" s="1"/>
  <c r="K37" s="1"/>
  <c r="H36"/>
  <c r="H35"/>
  <c r="H34"/>
  <c r="H33"/>
  <c r="I33" s="1"/>
  <c r="K33" s="1"/>
  <c r="H32"/>
  <c r="H31"/>
  <c r="H30"/>
  <c r="H29"/>
  <c r="I29" s="1"/>
  <c r="K29" s="1"/>
  <c r="H28"/>
  <c r="H27"/>
  <c r="H26"/>
  <c r="H25"/>
  <c r="I25" s="1"/>
  <c r="K25" s="1"/>
  <c r="H24"/>
  <c r="H23"/>
  <c r="I22"/>
  <c r="K22" s="1"/>
  <c r="H21"/>
  <c r="I21" s="1"/>
  <c r="K21" s="1"/>
  <c r="H20"/>
  <c r="H19"/>
  <c r="I19" s="1"/>
  <c r="K19" s="1"/>
  <c r="H18"/>
  <c r="I18" s="1"/>
  <c r="K18" s="1"/>
  <c r="H17"/>
  <c r="H16"/>
  <c r="H15"/>
  <c r="I15" s="1"/>
  <c r="K15" s="1"/>
  <c r="H14"/>
  <c r="I14" s="1"/>
  <c r="K14" s="1"/>
  <c r="R58"/>
  <c r="L58"/>
  <c r="I58"/>
  <c r="K58" s="1"/>
  <c r="D58"/>
  <c r="R57"/>
  <c r="L57"/>
  <c r="I57"/>
  <c r="K57" s="1"/>
  <c r="O57" s="1"/>
  <c r="D57"/>
  <c r="R56"/>
  <c r="L56"/>
  <c r="I56"/>
  <c r="K56" s="1"/>
  <c r="D56"/>
  <c r="R55"/>
  <c r="L55"/>
  <c r="D55"/>
  <c r="R54"/>
  <c r="L54"/>
  <c r="I54"/>
  <c r="K54" s="1"/>
  <c r="D54"/>
  <c r="R53"/>
  <c r="L53"/>
  <c r="I53"/>
  <c r="K53" s="1"/>
  <c r="O53" s="1"/>
  <c r="D53"/>
  <c r="R52"/>
  <c r="L52"/>
  <c r="I52"/>
  <c r="K52" s="1"/>
  <c r="D52"/>
  <c r="R51"/>
  <c r="L51"/>
  <c r="D51"/>
  <c r="R50"/>
  <c r="L50"/>
  <c r="K50"/>
  <c r="I50"/>
  <c r="D50"/>
  <c r="R49"/>
  <c r="L49"/>
  <c r="D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S71"/>
  <c r="I48"/>
  <c r="K48" s="1"/>
  <c r="I47"/>
  <c r="K47" s="1"/>
  <c r="I46"/>
  <c r="K46" s="1"/>
  <c r="I44"/>
  <c r="K44" s="1"/>
  <c r="I43"/>
  <c r="K43" s="1"/>
  <c r="I42"/>
  <c r="K42" s="1"/>
  <c r="I40"/>
  <c r="K40" s="1"/>
  <c r="I39"/>
  <c r="K39" s="1"/>
  <c r="I38"/>
  <c r="K38" s="1"/>
  <c r="I36"/>
  <c r="K36" s="1"/>
  <c r="I35"/>
  <c r="K35" s="1"/>
  <c r="I34"/>
  <c r="K34" s="1"/>
  <c r="I32"/>
  <c r="K32" s="1"/>
  <c r="I31"/>
  <c r="K31" s="1"/>
  <c r="I30"/>
  <c r="K30" s="1"/>
  <c r="I28"/>
  <c r="K28" s="1"/>
  <c r="I27"/>
  <c r="K27" s="1"/>
  <c r="I26"/>
  <c r="K26" s="1"/>
  <c r="I24"/>
  <c r="K24" s="1"/>
  <c r="I23"/>
  <c r="K23" s="1"/>
  <c r="I20"/>
  <c r="K20" s="1"/>
  <c r="I17"/>
  <c r="K17" s="1"/>
  <c r="I16"/>
  <c r="K16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H48" i="63"/>
  <c r="H47"/>
  <c r="H46"/>
  <c r="H45"/>
  <c r="I45" s="1"/>
  <c r="K45" s="1"/>
  <c r="H44"/>
  <c r="I44" s="1"/>
  <c r="K44" s="1"/>
  <c r="H43"/>
  <c r="I43" s="1"/>
  <c r="K43" s="1"/>
  <c r="H42"/>
  <c r="H41"/>
  <c r="I41" s="1"/>
  <c r="K41" s="1"/>
  <c r="H40"/>
  <c r="I40" s="1"/>
  <c r="K40" s="1"/>
  <c r="H39"/>
  <c r="I39" s="1"/>
  <c r="K39" s="1"/>
  <c r="H38"/>
  <c r="H37"/>
  <c r="I37" s="1"/>
  <c r="K37" s="1"/>
  <c r="H36"/>
  <c r="H35"/>
  <c r="I35" s="1"/>
  <c r="K35" s="1"/>
  <c r="H34"/>
  <c r="H33"/>
  <c r="I33" s="1"/>
  <c r="K33" s="1"/>
  <c r="H32"/>
  <c r="I32" s="1"/>
  <c r="K32" s="1"/>
  <c r="H31"/>
  <c r="H30"/>
  <c r="H29"/>
  <c r="I29" s="1"/>
  <c r="K29" s="1"/>
  <c r="H28"/>
  <c r="I28" s="1"/>
  <c r="K28" s="1"/>
  <c r="Q28" s="1"/>
  <c r="H27"/>
  <c r="I27" s="1"/>
  <c r="K27" s="1"/>
  <c r="Q27" s="1"/>
  <c r="H26"/>
  <c r="H25"/>
  <c r="I25" s="1"/>
  <c r="K25" s="1"/>
  <c r="H24"/>
  <c r="I24" s="1"/>
  <c r="K24" s="1"/>
  <c r="Q24" s="1"/>
  <c r="H23"/>
  <c r="H22"/>
  <c r="H21"/>
  <c r="I21" s="1"/>
  <c r="K21" s="1"/>
  <c r="Q21" s="1"/>
  <c r="H20"/>
  <c r="H19"/>
  <c r="I19" s="1"/>
  <c r="K19" s="1"/>
  <c r="Q19" s="1"/>
  <c r="H18"/>
  <c r="H17"/>
  <c r="I17" s="1"/>
  <c r="K17" s="1"/>
  <c r="H16"/>
  <c r="I16" s="1"/>
  <c r="K16" s="1"/>
  <c r="Q16" s="1"/>
  <c r="H15"/>
  <c r="I15" s="1"/>
  <c r="K15" s="1"/>
  <c r="Q15" s="1"/>
  <c r="H14"/>
  <c r="I14" s="1"/>
  <c r="K14" s="1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R48"/>
  <c r="L48"/>
  <c r="I48"/>
  <c r="K48" s="1"/>
  <c r="D48"/>
  <c r="R47"/>
  <c r="L47"/>
  <c r="I47"/>
  <c r="K47" s="1"/>
  <c r="D47"/>
  <c r="R46"/>
  <c r="L46"/>
  <c r="I46"/>
  <c r="K46" s="1"/>
  <c r="D46"/>
  <c r="R45"/>
  <c r="L45"/>
  <c r="D45"/>
  <c r="R44"/>
  <c r="L44"/>
  <c r="D44"/>
  <c r="R43"/>
  <c r="L43"/>
  <c r="D43"/>
  <c r="R42"/>
  <c r="L42"/>
  <c r="I42"/>
  <c r="K42" s="1"/>
  <c r="D42"/>
  <c r="A43"/>
  <c r="A44" s="1"/>
  <c r="A45" s="1"/>
  <c r="A46" s="1"/>
  <c r="A47" s="1"/>
  <c r="A48" s="1"/>
  <c r="A42"/>
  <c r="S60"/>
  <c r="R41"/>
  <c r="L41"/>
  <c r="D41"/>
  <c r="R40"/>
  <c r="L40"/>
  <c r="D40"/>
  <c r="R39"/>
  <c r="L39"/>
  <c r="D39"/>
  <c r="R38"/>
  <c r="L38"/>
  <c r="I38"/>
  <c r="K38" s="1"/>
  <c r="D38"/>
  <c r="R37"/>
  <c r="L37"/>
  <c r="D37"/>
  <c r="R36"/>
  <c r="L36"/>
  <c r="I36"/>
  <c r="K36" s="1"/>
  <c r="Q36" s="1"/>
  <c r="D36"/>
  <c r="R35"/>
  <c r="L35"/>
  <c r="D35"/>
  <c r="R34"/>
  <c r="L34"/>
  <c r="I34"/>
  <c r="K34" s="1"/>
  <c r="D34"/>
  <c r="R33"/>
  <c r="L33"/>
  <c r="D33"/>
  <c r="R32"/>
  <c r="L32"/>
  <c r="D32"/>
  <c r="R31"/>
  <c r="L31"/>
  <c r="I31"/>
  <c r="K31" s="1"/>
  <c r="D31"/>
  <c r="R30"/>
  <c r="L30"/>
  <c r="I30"/>
  <c r="K30" s="1"/>
  <c r="D30"/>
  <c r="R29"/>
  <c r="L29"/>
  <c r="D29"/>
  <c r="R28"/>
  <c r="L28"/>
  <c r="D28"/>
  <c r="R27"/>
  <c r="L27"/>
  <c r="D27"/>
  <c r="R26"/>
  <c r="L26"/>
  <c r="I26"/>
  <c r="K26" s="1"/>
  <c r="Q26" s="1"/>
  <c r="D26"/>
  <c r="R25"/>
  <c r="L25"/>
  <c r="D25"/>
  <c r="R24"/>
  <c r="L24"/>
  <c r="D24"/>
  <c r="R23"/>
  <c r="L23"/>
  <c r="I23"/>
  <c r="K23" s="1"/>
  <c r="Q23" s="1"/>
  <c r="D23"/>
  <c r="R22"/>
  <c r="L22"/>
  <c r="I22"/>
  <c r="K22" s="1"/>
  <c r="Q22" s="1"/>
  <c r="D22"/>
  <c r="R21"/>
  <c r="L21"/>
  <c r="D21"/>
  <c r="R20"/>
  <c r="L20"/>
  <c r="I20"/>
  <c r="K20" s="1"/>
  <c r="Q20" s="1"/>
  <c r="D20"/>
  <c r="R19"/>
  <c r="L19"/>
  <c r="D19"/>
  <c r="R18"/>
  <c r="L18"/>
  <c r="I18"/>
  <c r="K18" s="1"/>
  <c r="D18"/>
  <c r="R17"/>
  <c r="L17"/>
  <c r="D17"/>
  <c r="R16"/>
  <c r="L16"/>
  <c r="D16"/>
  <c r="R15"/>
  <c r="L15"/>
  <c r="D1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R14"/>
  <c r="L14"/>
  <c r="D14"/>
  <c r="H41" i="62"/>
  <c r="H40"/>
  <c r="H39"/>
  <c r="H37"/>
  <c r="I37" s="1"/>
  <c r="K37" s="1"/>
  <c r="H36"/>
  <c r="H35"/>
  <c r="I35" s="1"/>
  <c r="K35" s="1"/>
  <c r="H34"/>
  <c r="I34" s="1"/>
  <c r="K34" s="1"/>
  <c r="H33"/>
  <c r="H32"/>
  <c r="I32" s="1"/>
  <c r="K32" s="1"/>
  <c r="H31"/>
  <c r="I31" s="1"/>
  <c r="K31" s="1"/>
  <c r="H30"/>
  <c r="I30" s="1"/>
  <c r="K30" s="1"/>
  <c r="H29"/>
  <c r="I29" s="1"/>
  <c r="K29" s="1"/>
  <c r="H28"/>
  <c r="I28" s="1"/>
  <c r="K28" s="1"/>
  <c r="H27"/>
  <c r="I27" s="1"/>
  <c r="K27" s="1"/>
  <c r="H26"/>
  <c r="H25"/>
  <c r="I25" s="1"/>
  <c r="K25" s="1"/>
  <c r="H24"/>
  <c r="I24" s="1"/>
  <c r="K24" s="1"/>
  <c r="H23"/>
  <c r="I23" s="1"/>
  <c r="K23" s="1"/>
  <c r="H22"/>
  <c r="I22" s="1"/>
  <c r="K22" s="1"/>
  <c r="H21"/>
  <c r="H20"/>
  <c r="I20" s="1"/>
  <c r="K20" s="1"/>
  <c r="H19"/>
  <c r="I19" s="1"/>
  <c r="K19" s="1"/>
  <c r="H18"/>
  <c r="I18" s="1"/>
  <c r="K18" s="1"/>
  <c r="H17"/>
  <c r="I17" s="1"/>
  <c r="K17" s="1"/>
  <c r="H16"/>
  <c r="I16" s="1"/>
  <c r="K16" s="1"/>
  <c r="H15"/>
  <c r="I15" s="1"/>
  <c r="K15" s="1"/>
  <c r="H14"/>
  <c r="I14" s="1"/>
  <c r="K14" s="1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S49"/>
  <c r="I41"/>
  <c r="K41" s="1"/>
  <c r="I40"/>
  <c r="K40" s="1"/>
  <c r="I39"/>
  <c r="K39" s="1"/>
  <c r="E39"/>
  <c r="I38"/>
  <c r="K38" s="1"/>
  <c r="E38"/>
  <c r="E37"/>
  <c r="I36"/>
  <c r="K36" s="1"/>
  <c r="S36" s="1"/>
  <c r="E36"/>
  <c r="E34"/>
  <c r="I33"/>
  <c r="K33" s="1"/>
  <c r="E33"/>
  <c r="E32"/>
  <c r="E31"/>
  <c r="E30"/>
  <c r="E29"/>
  <c r="E28"/>
  <c r="E27"/>
  <c r="I26"/>
  <c r="K26" s="1"/>
  <c r="E26"/>
  <c r="E25"/>
  <c r="E24"/>
  <c r="E23"/>
  <c r="E22"/>
  <c r="I21"/>
  <c r="K21" s="1"/>
  <c r="E21"/>
  <c r="E20"/>
  <c r="E19"/>
  <c r="E18"/>
  <c r="E17"/>
  <c r="E16"/>
  <c r="E1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E14"/>
  <c r="R70" i="70" l="1"/>
  <c r="R75" s="1"/>
  <c r="R63" i="69"/>
  <c r="R68" s="1"/>
  <c r="S50" i="64"/>
  <c r="R59" i="68"/>
  <c r="R64" s="1"/>
  <c r="Q65" i="67"/>
  <c r="O65"/>
  <c r="S65"/>
  <c r="M65"/>
  <c r="M62" i="66"/>
  <c r="O62"/>
  <c r="Q62"/>
  <c r="S62"/>
  <c r="K55" i="65"/>
  <c r="Q14"/>
  <c r="S14"/>
  <c r="M14"/>
  <c r="O14"/>
  <c r="S23"/>
  <c r="M23"/>
  <c r="Q23"/>
  <c r="O23"/>
  <c r="O24"/>
  <c r="Q24"/>
  <c r="S24"/>
  <c r="M24"/>
  <c r="Q25"/>
  <c r="S25"/>
  <c r="M25"/>
  <c r="O25"/>
  <c r="O26"/>
  <c r="S26"/>
  <c r="M26"/>
  <c r="Q26"/>
  <c r="S39"/>
  <c r="M39"/>
  <c r="O39"/>
  <c r="Q39"/>
  <c r="O40"/>
  <c r="Q40"/>
  <c r="S40"/>
  <c r="M40"/>
  <c r="Q41"/>
  <c r="S41"/>
  <c r="M41"/>
  <c r="O41"/>
  <c r="S42"/>
  <c r="M42"/>
  <c r="O42"/>
  <c r="Q42"/>
  <c r="S16"/>
  <c r="M16"/>
  <c r="O16"/>
  <c r="Q16"/>
  <c r="S20"/>
  <c r="M20"/>
  <c r="Q20"/>
  <c r="O20"/>
  <c r="O21"/>
  <c r="Q21"/>
  <c r="S21"/>
  <c r="M21"/>
  <c r="O22"/>
  <c r="S22"/>
  <c r="M22"/>
  <c r="Q22"/>
  <c r="S35"/>
  <c r="M35"/>
  <c r="O35"/>
  <c r="Q35"/>
  <c r="O36"/>
  <c r="Q36"/>
  <c r="S36"/>
  <c r="M36"/>
  <c r="Q37"/>
  <c r="S37"/>
  <c r="M37"/>
  <c r="O37"/>
  <c r="S38"/>
  <c r="M38"/>
  <c r="O38"/>
  <c r="Q38"/>
  <c r="Q18"/>
  <c r="S18"/>
  <c r="M18"/>
  <c r="O18"/>
  <c r="O19"/>
  <c r="S19"/>
  <c r="M19"/>
  <c r="Q19"/>
  <c r="S31"/>
  <c r="M31"/>
  <c r="Q31"/>
  <c r="O31"/>
  <c r="O32"/>
  <c r="Q32"/>
  <c r="S32"/>
  <c r="M32"/>
  <c r="Q33"/>
  <c r="S33"/>
  <c r="M33"/>
  <c r="O33"/>
  <c r="S34"/>
  <c r="M34"/>
  <c r="O34"/>
  <c r="Q34"/>
  <c r="O44"/>
  <c r="Q44"/>
  <c r="S44"/>
  <c r="M44"/>
  <c r="M15"/>
  <c r="O15"/>
  <c r="S15"/>
  <c r="Q15"/>
  <c r="S27"/>
  <c r="M27"/>
  <c r="Q27"/>
  <c r="O27"/>
  <c r="O28"/>
  <c r="Q28"/>
  <c r="S28"/>
  <c r="M28"/>
  <c r="Q29"/>
  <c r="S29"/>
  <c r="M29"/>
  <c r="O29"/>
  <c r="S30"/>
  <c r="M30"/>
  <c r="O30"/>
  <c r="Q30"/>
  <c r="M17"/>
  <c r="S17"/>
  <c r="Q43"/>
  <c r="Q17"/>
  <c r="O43"/>
  <c r="M43"/>
  <c r="S54" i="64"/>
  <c r="S51"/>
  <c r="M51"/>
  <c r="O51"/>
  <c r="Q51"/>
  <c r="Q52"/>
  <c r="S52"/>
  <c r="M52"/>
  <c r="O52"/>
  <c r="S58"/>
  <c r="M58"/>
  <c r="O58"/>
  <c r="Q58"/>
  <c r="S55"/>
  <c r="M55"/>
  <c r="O55"/>
  <c r="Q55"/>
  <c r="Q56"/>
  <c r="S56"/>
  <c r="M56"/>
  <c r="O56"/>
  <c r="M49"/>
  <c r="S49"/>
  <c r="M53"/>
  <c r="S53"/>
  <c r="M57"/>
  <c r="S57"/>
  <c r="Q50"/>
  <c r="Q53"/>
  <c r="O54"/>
  <c r="Q57"/>
  <c r="Q54"/>
  <c r="Q49"/>
  <c r="O50"/>
  <c r="M50"/>
  <c r="M54"/>
  <c r="S46"/>
  <c r="S15"/>
  <c r="M15"/>
  <c r="Q15"/>
  <c r="O15"/>
  <c r="Q19"/>
  <c r="S19"/>
  <c r="M19"/>
  <c r="O19"/>
  <c r="Q27"/>
  <c r="S27"/>
  <c r="M27"/>
  <c r="O27"/>
  <c r="S35"/>
  <c r="M35"/>
  <c r="O35"/>
  <c r="Q35"/>
  <c r="S47"/>
  <c r="M47"/>
  <c r="O47"/>
  <c r="Q47"/>
  <c r="S18"/>
  <c r="M18"/>
  <c r="Q18"/>
  <c r="O18"/>
  <c r="S22"/>
  <c r="M22"/>
  <c r="O22"/>
  <c r="Q22"/>
  <c r="S26"/>
  <c r="M26"/>
  <c r="O26"/>
  <c r="Q26"/>
  <c r="S30"/>
  <c r="M30"/>
  <c r="Q30"/>
  <c r="O30"/>
  <c r="S34"/>
  <c r="M34"/>
  <c r="Q34"/>
  <c r="O34"/>
  <c r="Q38"/>
  <c r="S38"/>
  <c r="M38"/>
  <c r="O38"/>
  <c r="Q42"/>
  <c r="S42"/>
  <c r="M42"/>
  <c r="O42"/>
  <c r="S21"/>
  <c r="M21"/>
  <c r="Q21"/>
  <c r="O21"/>
  <c r="S29"/>
  <c r="M29"/>
  <c r="Q29"/>
  <c r="O29"/>
  <c r="S41"/>
  <c r="M41"/>
  <c r="O41"/>
  <c r="Q41"/>
  <c r="Q45"/>
  <c r="S45"/>
  <c r="M45"/>
  <c r="O45"/>
  <c r="K68"/>
  <c r="S14"/>
  <c r="M14"/>
  <c r="O14"/>
  <c r="Q14"/>
  <c r="S17"/>
  <c r="M17"/>
  <c r="O17"/>
  <c r="Q17"/>
  <c r="Q25"/>
  <c r="S25"/>
  <c r="M25"/>
  <c r="O25"/>
  <c r="Q33"/>
  <c r="S33"/>
  <c r="M33"/>
  <c r="O33"/>
  <c r="S37"/>
  <c r="M37"/>
  <c r="O37"/>
  <c r="Q37"/>
  <c r="Q16"/>
  <c r="S16"/>
  <c r="M16"/>
  <c r="O16"/>
  <c r="S20"/>
  <c r="M20"/>
  <c r="O20"/>
  <c r="Q20"/>
  <c r="S24"/>
  <c r="M24"/>
  <c r="O24"/>
  <c r="Q24"/>
  <c r="S28"/>
  <c r="M28"/>
  <c r="Q28"/>
  <c r="O28"/>
  <c r="S32"/>
  <c r="M32"/>
  <c r="O32"/>
  <c r="Q32"/>
  <c r="Q36"/>
  <c r="S36"/>
  <c r="M36"/>
  <c r="O36"/>
  <c r="Q40"/>
  <c r="S40"/>
  <c r="M40"/>
  <c r="O40"/>
  <c r="Q44"/>
  <c r="S44"/>
  <c r="M44"/>
  <c r="O44"/>
  <c r="S23"/>
  <c r="M23"/>
  <c r="Q23"/>
  <c r="O23"/>
  <c r="S31"/>
  <c r="M31"/>
  <c r="Q31"/>
  <c r="O31"/>
  <c r="Q39"/>
  <c r="S39"/>
  <c r="M39"/>
  <c r="O39"/>
  <c r="S43"/>
  <c r="M43"/>
  <c r="O43"/>
  <c r="Q43"/>
  <c r="O48"/>
  <c r="Q48"/>
  <c r="S48"/>
  <c r="M48"/>
  <c r="Q46"/>
  <c r="O46"/>
  <c r="M46"/>
  <c r="O43" i="63"/>
  <c r="S43"/>
  <c r="M43"/>
  <c r="Q43"/>
  <c r="S47"/>
  <c r="M47"/>
  <c r="O47"/>
  <c r="Q47"/>
  <c r="O42"/>
  <c r="Q42"/>
  <c r="S42"/>
  <c r="M42"/>
  <c r="O46"/>
  <c r="Q46"/>
  <c r="S46"/>
  <c r="M46"/>
  <c r="S45"/>
  <c r="M45"/>
  <c r="O45"/>
  <c r="Q45"/>
  <c r="Q44"/>
  <c r="S44"/>
  <c r="M44"/>
  <c r="O44"/>
  <c r="O48"/>
  <c r="Q48"/>
  <c r="S48"/>
  <c r="M48"/>
  <c r="S35"/>
  <c r="S37"/>
  <c r="S18"/>
  <c r="K57"/>
  <c r="S17"/>
  <c r="S25"/>
  <c r="S29"/>
  <c r="S38"/>
  <c r="Q30"/>
  <c r="S30"/>
  <c r="M30"/>
  <c r="O30"/>
  <c r="Q34"/>
  <c r="S34"/>
  <c r="M34"/>
  <c r="O34"/>
  <c r="O41"/>
  <c r="Q41"/>
  <c r="S41"/>
  <c r="M41"/>
  <c r="Q32"/>
  <c r="S32"/>
  <c r="M32"/>
  <c r="O32"/>
  <c r="S39"/>
  <c r="M39"/>
  <c r="O39"/>
  <c r="Q39"/>
  <c r="S40"/>
  <c r="M40"/>
  <c r="O40"/>
  <c r="Q40"/>
  <c r="Q31"/>
  <c r="S31"/>
  <c r="M31"/>
  <c r="O31"/>
  <c r="Q33"/>
  <c r="S33"/>
  <c r="M33"/>
  <c r="O33"/>
  <c r="Q14"/>
  <c r="Q17"/>
  <c r="Q18"/>
  <c r="Q25"/>
  <c r="Q29"/>
  <c r="O14"/>
  <c r="O15"/>
  <c r="O16"/>
  <c r="O17"/>
  <c r="O18"/>
  <c r="O19"/>
  <c r="O20"/>
  <c r="O21"/>
  <c r="O22"/>
  <c r="O23"/>
  <c r="O24"/>
  <c r="O25"/>
  <c r="O26"/>
  <c r="O27"/>
  <c r="O28"/>
  <c r="O29"/>
  <c r="Q35"/>
  <c r="Q37"/>
  <c r="M14"/>
  <c r="S14"/>
  <c r="M15"/>
  <c r="S15"/>
  <c r="M16"/>
  <c r="S16"/>
  <c r="M17"/>
  <c r="M18"/>
  <c r="M19"/>
  <c r="S19"/>
  <c r="M20"/>
  <c r="S20"/>
  <c r="M21"/>
  <c r="S21"/>
  <c r="M22"/>
  <c r="S22"/>
  <c r="M23"/>
  <c r="S23"/>
  <c r="M24"/>
  <c r="S24"/>
  <c r="M25"/>
  <c r="M26"/>
  <c r="S26"/>
  <c r="M27"/>
  <c r="S27"/>
  <c r="M28"/>
  <c r="S28"/>
  <c r="M29"/>
  <c r="O35"/>
  <c r="O36"/>
  <c r="O37"/>
  <c r="Q38"/>
  <c r="M35"/>
  <c r="M36"/>
  <c r="S36"/>
  <c r="M37"/>
  <c r="O38"/>
  <c r="M38"/>
  <c r="S37" i="62"/>
  <c r="Q17"/>
  <c r="S17"/>
  <c r="M17"/>
  <c r="O17"/>
  <c r="Q19"/>
  <c r="O19"/>
  <c r="S19"/>
  <c r="M19"/>
  <c r="Q23"/>
  <c r="O23"/>
  <c r="S23"/>
  <c r="M23"/>
  <c r="Q27"/>
  <c r="O27"/>
  <c r="S27"/>
  <c r="M27"/>
  <c r="Q31"/>
  <c r="S31"/>
  <c r="M31"/>
  <c r="O31"/>
  <c r="Q33"/>
  <c r="S33"/>
  <c r="M33"/>
  <c r="O33"/>
  <c r="S40"/>
  <c r="M40"/>
  <c r="O40"/>
  <c r="Q40"/>
  <c r="S38"/>
  <c r="M38"/>
  <c r="O38"/>
  <c r="Q38"/>
  <c r="Q15"/>
  <c r="S15"/>
  <c r="M15"/>
  <c r="O15"/>
  <c r="Q21"/>
  <c r="O21"/>
  <c r="S21"/>
  <c r="M21"/>
  <c r="Q25"/>
  <c r="O25"/>
  <c r="S25"/>
  <c r="M25"/>
  <c r="Q29"/>
  <c r="O29"/>
  <c r="S29"/>
  <c r="M29"/>
  <c r="Q35"/>
  <c r="S35"/>
  <c r="M35"/>
  <c r="O35"/>
  <c r="S41"/>
  <c r="M41"/>
  <c r="O41"/>
  <c r="Q41"/>
  <c r="Q16"/>
  <c r="O16"/>
  <c r="S16"/>
  <c r="M16"/>
  <c r="O18"/>
  <c r="Q18"/>
  <c r="S18"/>
  <c r="M18"/>
  <c r="Q20"/>
  <c r="S20"/>
  <c r="M20"/>
  <c r="O20"/>
  <c r="Q22"/>
  <c r="S22"/>
  <c r="M22"/>
  <c r="O22"/>
  <c r="Q24"/>
  <c r="S24"/>
  <c r="M24"/>
  <c r="O24"/>
  <c r="Q26"/>
  <c r="S26"/>
  <c r="M26"/>
  <c r="O26"/>
  <c r="Q28"/>
  <c r="S28"/>
  <c r="M28"/>
  <c r="O28"/>
  <c r="Q30"/>
  <c r="S30"/>
  <c r="M30"/>
  <c r="O30"/>
  <c r="Q32"/>
  <c r="S32"/>
  <c r="M32"/>
  <c r="O32"/>
  <c r="Q34"/>
  <c r="S34"/>
  <c r="M34"/>
  <c r="O34"/>
  <c r="S39"/>
  <c r="M39"/>
  <c r="O39"/>
  <c r="Q39"/>
  <c r="K46"/>
  <c r="Q14"/>
  <c r="O14"/>
  <c r="S14"/>
  <c r="M14"/>
  <c r="Q36"/>
  <c r="O36"/>
  <c r="Q37"/>
  <c r="M36"/>
  <c r="O37"/>
  <c r="M37"/>
  <c r="L34" i="61"/>
  <c r="L32"/>
  <c r="R66" i="67" l="1"/>
  <c r="R71" s="1"/>
  <c r="R63" i="66"/>
  <c r="R68" s="1"/>
  <c r="O55" i="65"/>
  <c r="Q55"/>
  <c r="S55"/>
  <c r="M55"/>
  <c r="O68" i="64"/>
  <c r="Q68"/>
  <c r="S68"/>
  <c r="M68"/>
  <c r="M57" i="63"/>
  <c r="S57"/>
  <c r="Q57"/>
  <c r="O57"/>
  <c r="O46" i="62"/>
  <c r="S46"/>
  <c r="M46"/>
  <c r="Q46"/>
  <c r="H21" i="61"/>
  <c r="H20"/>
  <c r="H19"/>
  <c r="I19" s="1"/>
  <c r="K19" s="1"/>
  <c r="H18"/>
  <c r="H17"/>
  <c r="H16"/>
  <c r="H15"/>
  <c r="I15" s="1"/>
  <c r="K15" s="1"/>
  <c r="H14"/>
  <c r="I14" s="1"/>
  <c r="K14" s="1"/>
  <c r="E21"/>
  <c r="E20"/>
  <c r="E19"/>
  <c r="E18"/>
  <c r="E17"/>
  <c r="E16"/>
  <c r="E15"/>
  <c r="E14"/>
  <c r="D14"/>
  <c r="S32"/>
  <c r="R21"/>
  <c r="L21"/>
  <c r="I21"/>
  <c r="K21" s="1"/>
  <c r="D21"/>
  <c r="R20"/>
  <c r="L20"/>
  <c r="I20"/>
  <c r="K20" s="1"/>
  <c r="D20"/>
  <c r="R19"/>
  <c r="L19"/>
  <c r="D19"/>
  <c r="R18"/>
  <c r="L18"/>
  <c r="I18"/>
  <c r="K18" s="1"/>
  <c r="D18"/>
  <c r="R17"/>
  <c r="L17"/>
  <c r="I17"/>
  <c r="K17" s="1"/>
  <c r="D17"/>
  <c r="R16"/>
  <c r="L16"/>
  <c r="I16"/>
  <c r="K16" s="1"/>
  <c r="D16"/>
  <c r="R15"/>
  <c r="L15"/>
  <c r="D15"/>
  <c r="A15"/>
  <c r="A16" s="1"/>
  <c r="A17" s="1"/>
  <c r="A18" s="1"/>
  <c r="A19" s="1"/>
  <c r="A20" s="1"/>
  <c r="A21" s="1"/>
  <c r="R14"/>
  <c r="L14"/>
  <c r="R56" i="65" l="1"/>
  <c r="R61" s="1"/>
  <c r="R69" i="64"/>
  <c r="R74" s="1"/>
  <c r="R58" i="63"/>
  <c r="R63" s="1"/>
  <c r="R47" i="62"/>
  <c r="R52" s="1"/>
  <c r="S17" i="61"/>
  <c r="M17"/>
  <c r="O17"/>
  <c r="Q17"/>
  <c r="S19"/>
  <c r="M19"/>
  <c r="O19"/>
  <c r="Q19"/>
  <c r="S21"/>
  <c r="M21"/>
  <c r="Q21"/>
  <c r="O21"/>
  <c r="S15"/>
  <c r="M15"/>
  <c r="Q15"/>
  <c r="O15"/>
  <c r="S14"/>
  <c r="M14"/>
  <c r="S20"/>
  <c r="M20"/>
  <c r="O20"/>
  <c r="S16"/>
  <c r="M16"/>
  <c r="S18"/>
  <c r="M18"/>
  <c r="K29"/>
  <c r="O14"/>
  <c r="O16"/>
  <c r="O18"/>
  <c r="Q14"/>
  <c r="Q16"/>
  <c r="Q18"/>
  <c r="Q20"/>
  <c r="H52" i="60"/>
  <c r="I52" s="1"/>
  <c r="K52" s="1"/>
  <c r="L52"/>
  <c r="R52"/>
  <c r="O29" i="61" l="1"/>
  <c r="M29"/>
  <c r="Q29"/>
  <c r="S29"/>
  <c r="Q52" i="60"/>
  <c r="M52"/>
  <c r="S52"/>
  <c r="O52"/>
  <c r="H51"/>
  <c r="I51" s="1"/>
  <c r="K51" s="1"/>
  <c r="H50"/>
  <c r="I50" s="1"/>
  <c r="K50" s="1"/>
  <c r="H49"/>
  <c r="I49" s="1"/>
  <c r="K49" s="1"/>
  <c r="H48"/>
  <c r="H47"/>
  <c r="H46"/>
  <c r="I46" s="1"/>
  <c r="K46" s="1"/>
  <c r="H45"/>
  <c r="I45" s="1"/>
  <c r="K45" s="1"/>
  <c r="H44"/>
  <c r="I44" s="1"/>
  <c r="K44" s="1"/>
  <c r="H43"/>
  <c r="I43" s="1"/>
  <c r="K43" s="1"/>
  <c r="H42"/>
  <c r="I42" s="1"/>
  <c r="K42" s="1"/>
  <c r="H41"/>
  <c r="I41" s="1"/>
  <c r="K41" s="1"/>
  <c r="H40"/>
  <c r="I40" s="1"/>
  <c r="K40" s="1"/>
  <c r="H39"/>
  <c r="I39" s="1"/>
  <c r="K39" s="1"/>
  <c r="H38"/>
  <c r="I38" s="1"/>
  <c r="K38" s="1"/>
  <c r="O38" s="1"/>
  <c r="H35"/>
  <c r="I35" s="1"/>
  <c r="K35" s="1"/>
  <c r="H34"/>
  <c r="I34" s="1"/>
  <c r="K34" s="1"/>
  <c r="O34" s="1"/>
  <c r="H33"/>
  <c r="I33" s="1"/>
  <c r="K33" s="1"/>
  <c r="H32"/>
  <c r="I32" s="1"/>
  <c r="K32" s="1"/>
  <c r="O32" s="1"/>
  <c r="H31"/>
  <c r="I31" s="1"/>
  <c r="K31" s="1"/>
  <c r="H30"/>
  <c r="I30" s="1"/>
  <c r="K30" s="1"/>
  <c r="O30" s="1"/>
  <c r="H29"/>
  <c r="I29" s="1"/>
  <c r="K29" s="1"/>
  <c r="H28"/>
  <c r="I28" s="1"/>
  <c r="K28" s="1"/>
  <c r="O28" s="1"/>
  <c r="H27"/>
  <c r="I27" s="1"/>
  <c r="K27" s="1"/>
  <c r="H26"/>
  <c r="I26" s="1"/>
  <c r="K26" s="1"/>
  <c r="O26" s="1"/>
  <c r="H25"/>
  <c r="I25" s="1"/>
  <c r="K25" s="1"/>
  <c r="H24"/>
  <c r="I24" s="1"/>
  <c r="K24" s="1"/>
  <c r="O24" s="1"/>
  <c r="H23"/>
  <c r="I23" s="1"/>
  <c r="K23" s="1"/>
  <c r="H22"/>
  <c r="I22" s="1"/>
  <c r="K22" s="1"/>
  <c r="H21"/>
  <c r="I21" s="1"/>
  <c r="K21" s="1"/>
  <c r="H20"/>
  <c r="I20" s="1"/>
  <c r="K20" s="1"/>
  <c r="H19"/>
  <c r="I19" s="1"/>
  <c r="K19" s="1"/>
  <c r="H18"/>
  <c r="I18" s="1"/>
  <c r="K18" s="1"/>
  <c r="H17"/>
  <c r="I17" s="1"/>
  <c r="K17" s="1"/>
  <c r="H16"/>
  <c r="I16" s="1"/>
  <c r="K16" s="1"/>
  <c r="H15"/>
  <c r="I15" s="1"/>
  <c r="K15" s="1"/>
  <c r="H14"/>
  <c r="I14" s="1"/>
  <c r="K14" s="1"/>
  <c r="S60"/>
  <c r="R51"/>
  <c r="L51"/>
  <c r="E51"/>
  <c r="D51"/>
  <c r="R50"/>
  <c r="L50"/>
  <c r="E50"/>
  <c r="D50"/>
  <c r="R49"/>
  <c r="L49"/>
  <c r="E49"/>
  <c r="D49"/>
  <c r="R48"/>
  <c r="L48"/>
  <c r="I48"/>
  <c r="K48" s="1"/>
  <c r="E48"/>
  <c r="D48"/>
  <c r="R47"/>
  <c r="L47"/>
  <c r="I47"/>
  <c r="K47" s="1"/>
  <c r="E47"/>
  <c r="D47"/>
  <c r="R46"/>
  <c r="L46"/>
  <c r="E46"/>
  <c r="D46"/>
  <c r="R45"/>
  <c r="L45"/>
  <c r="E45"/>
  <c r="D45"/>
  <c r="R44"/>
  <c r="L44"/>
  <c r="E44"/>
  <c r="D44"/>
  <c r="R43"/>
  <c r="L43"/>
  <c r="E43"/>
  <c r="D43"/>
  <c r="R42"/>
  <c r="L42"/>
  <c r="E42"/>
  <c r="D42"/>
  <c r="R41"/>
  <c r="L41"/>
  <c r="E41"/>
  <c r="D41"/>
  <c r="R40"/>
  <c r="L40"/>
  <c r="E40"/>
  <c r="D40"/>
  <c r="R39"/>
  <c r="L39"/>
  <c r="E39"/>
  <c r="D39"/>
  <c r="R38"/>
  <c r="L38"/>
  <c r="E38"/>
  <c r="D38"/>
  <c r="R37"/>
  <c r="L37"/>
  <c r="I37"/>
  <c r="K37" s="1"/>
  <c r="E37"/>
  <c r="D37"/>
  <c r="R36"/>
  <c r="L36"/>
  <c r="I36"/>
  <c r="K36" s="1"/>
  <c r="O36" s="1"/>
  <c r="E36"/>
  <c r="D36"/>
  <c r="R35"/>
  <c r="L35"/>
  <c r="E35"/>
  <c r="D35"/>
  <c r="R34"/>
  <c r="L34"/>
  <c r="E34"/>
  <c r="D34"/>
  <c r="R33"/>
  <c r="L33"/>
  <c r="E33"/>
  <c r="D33"/>
  <c r="R32"/>
  <c r="L32"/>
  <c r="E32"/>
  <c r="D32"/>
  <c r="R31"/>
  <c r="L31"/>
  <c r="E31"/>
  <c r="D31"/>
  <c r="R30"/>
  <c r="L30"/>
  <c r="E30"/>
  <c r="D30"/>
  <c r="R29"/>
  <c r="L29"/>
  <c r="E29"/>
  <c r="D29"/>
  <c r="R28"/>
  <c r="L28"/>
  <c r="E28"/>
  <c r="D28"/>
  <c r="R27"/>
  <c r="L27"/>
  <c r="E27"/>
  <c r="D27"/>
  <c r="R26"/>
  <c r="L26"/>
  <c r="E26"/>
  <c r="D26"/>
  <c r="R25"/>
  <c r="L25"/>
  <c r="E25"/>
  <c r="D25"/>
  <c r="R24"/>
  <c r="L24"/>
  <c r="E24"/>
  <c r="D24"/>
  <c r="R23"/>
  <c r="L23"/>
  <c r="E23"/>
  <c r="D23"/>
  <c r="R22"/>
  <c r="L22"/>
  <c r="E22"/>
  <c r="D22"/>
  <c r="R21"/>
  <c r="L21"/>
  <c r="E21"/>
  <c r="D21"/>
  <c r="R20"/>
  <c r="L20"/>
  <c r="E20"/>
  <c r="D20"/>
  <c r="R19"/>
  <c r="L19"/>
  <c r="E19"/>
  <c r="D19"/>
  <c r="R18"/>
  <c r="L18"/>
  <c r="E18"/>
  <c r="D18"/>
  <c r="R17"/>
  <c r="L17"/>
  <c r="E17"/>
  <c r="D17"/>
  <c r="R16"/>
  <c r="L16"/>
  <c r="E16"/>
  <c r="D16"/>
  <c r="R15"/>
  <c r="L15"/>
  <c r="E15"/>
  <c r="D1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R14"/>
  <c r="L14"/>
  <c r="E14"/>
  <c r="D14"/>
  <c r="R30" i="61" l="1"/>
  <c r="R35" s="1"/>
  <c r="M14" i="60"/>
  <c r="M19"/>
  <c r="M20"/>
  <c r="M18"/>
  <c r="M15"/>
  <c r="M16"/>
  <c r="M23"/>
  <c r="Q22"/>
  <c r="O22"/>
  <c r="Q31"/>
  <c r="M31"/>
  <c r="O31"/>
  <c r="Q51"/>
  <c r="S51"/>
  <c r="O51"/>
  <c r="M51"/>
  <c r="Q44"/>
  <c r="M44"/>
  <c r="S44"/>
  <c r="O44"/>
  <c r="Q16"/>
  <c r="O16"/>
  <c r="S16"/>
  <c r="M22"/>
  <c r="Q24"/>
  <c r="M24"/>
  <c r="S24"/>
  <c r="Q28"/>
  <c r="M28"/>
  <c r="S28"/>
  <c r="Q36"/>
  <c r="M36"/>
  <c r="S36"/>
  <c r="Q18"/>
  <c r="O18"/>
  <c r="S18"/>
  <c r="S22"/>
  <c r="Q25"/>
  <c r="O25"/>
  <c r="M25"/>
  <c r="Q27"/>
  <c r="M27"/>
  <c r="O27"/>
  <c r="Q29"/>
  <c r="O29"/>
  <c r="M29"/>
  <c r="Q33"/>
  <c r="O33"/>
  <c r="M33"/>
  <c r="Q35"/>
  <c r="O35"/>
  <c r="M35"/>
  <c r="Q37"/>
  <c r="O37"/>
  <c r="M37"/>
  <c r="Q39"/>
  <c r="M39"/>
  <c r="S39"/>
  <c r="O39"/>
  <c r="Q43"/>
  <c r="S43"/>
  <c r="O43"/>
  <c r="M43"/>
  <c r="Q47"/>
  <c r="S47"/>
  <c r="O47"/>
  <c r="M47"/>
  <c r="Q17"/>
  <c r="O17"/>
  <c r="S17"/>
  <c r="Q21"/>
  <c r="O21"/>
  <c r="S21"/>
  <c r="Q40"/>
  <c r="M40"/>
  <c r="O40"/>
  <c r="S40"/>
  <c r="Q48"/>
  <c r="M48"/>
  <c r="S48"/>
  <c r="O48"/>
  <c r="Q20"/>
  <c r="O20"/>
  <c r="S20"/>
  <c r="Q26"/>
  <c r="M26"/>
  <c r="S26"/>
  <c r="Q30"/>
  <c r="M30"/>
  <c r="S30"/>
  <c r="Q32"/>
  <c r="M32"/>
  <c r="S32"/>
  <c r="Q34"/>
  <c r="M34"/>
  <c r="S34"/>
  <c r="Q38"/>
  <c r="M38"/>
  <c r="S38"/>
  <c r="Q41"/>
  <c r="O41"/>
  <c r="M41"/>
  <c r="S41"/>
  <c r="Q45"/>
  <c r="O45"/>
  <c r="M45"/>
  <c r="S45"/>
  <c r="Q49"/>
  <c r="O49"/>
  <c r="M49"/>
  <c r="S49"/>
  <c r="K57"/>
  <c r="Q14"/>
  <c r="O14"/>
  <c r="S14"/>
  <c r="Q15"/>
  <c r="O15"/>
  <c r="S15"/>
  <c r="M17"/>
  <c r="Q19"/>
  <c r="O19"/>
  <c r="S19"/>
  <c r="M21"/>
  <c r="Q23"/>
  <c r="O23"/>
  <c r="S23"/>
  <c r="S25"/>
  <c r="S27"/>
  <c r="S29"/>
  <c r="S31"/>
  <c r="S33"/>
  <c r="S35"/>
  <c r="S37"/>
  <c r="Q42"/>
  <c r="M42"/>
  <c r="S42"/>
  <c r="O42"/>
  <c r="Q46"/>
  <c r="M46"/>
  <c r="O46"/>
  <c r="S46"/>
  <c r="Q50"/>
  <c r="M50"/>
  <c r="O50"/>
  <c r="S50"/>
  <c r="S26" i="59"/>
  <c r="I14"/>
  <c r="K14" s="1"/>
  <c r="M57" i="60" l="1"/>
  <c r="O57"/>
  <c r="Q57"/>
  <c r="S57"/>
  <c r="M23" i="59"/>
  <c r="K23"/>
  <c r="Q14"/>
  <c r="O14"/>
  <c r="S14"/>
  <c r="A78" i="58"/>
  <c r="A79" s="1"/>
  <c r="A80" s="1"/>
  <c r="D80"/>
  <c r="E80"/>
  <c r="H80"/>
  <c r="I80" s="1"/>
  <c r="K80" s="1"/>
  <c r="L80"/>
  <c r="R80"/>
  <c r="R58" i="60" l="1"/>
  <c r="R63" s="1"/>
  <c r="S23" i="59"/>
  <c r="Q23"/>
  <c r="O23"/>
  <c r="R24" s="1"/>
  <c r="R29" s="1"/>
  <c r="O80" i="58"/>
  <c r="Q80"/>
  <c r="M80"/>
  <c r="S80"/>
  <c r="H79"/>
  <c r="I79" s="1"/>
  <c r="K79" s="1"/>
  <c r="H78"/>
  <c r="I78" s="1"/>
  <c r="K78" s="1"/>
  <c r="H77"/>
  <c r="I77" s="1"/>
  <c r="K77" s="1"/>
  <c r="H76"/>
  <c r="I76" s="1"/>
  <c r="K76" s="1"/>
  <c r="H75"/>
  <c r="I75" s="1"/>
  <c r="K75" s="1"/>
  <c r="H74"/>
  <c r="I74" s="1"/>
  <c r="K74" s="1"/>
  <c r="Q74" s="1"/>
  <c r="H73"/>
  <c r="I73" s="1"/>
  <c r="K73" s="1"/>
  <c r="H72"/>
  <c r="I72" s="1"/>
  <c r="K72" s="1"/>
  <c r="H71"/>
  <c r="I71" s="1"/>
  <c r="K71" s="1"/>
  <c r="H70"/>
  <c r="I70" s="1"/>
  <c r="K70" s="1"/>
  <c r="H69"/>
  <c r="I69" s="1"/>
  <c r="K69" s="1"/>
  <c r="H68"/>
  <c r="I68" s="1"/>
  <c r="K68" s="1"/>
  <c r="H67"/>
  <c r="I67" s="1"/>
  <c r="K67" s="1"/>
  <c r="H66"/>
  <c r="I66" s="1"/>
  <c r="K66" s="1"/>
  <c r="O66" s="1"/>
  <c r="H65"/>
  <c r="I65" s="1"/>
  <c r="K65" s="1"/>
  <c r="O65" s="1"/>
  <c r="H64"/>
  <c r="I64" s="1"/>
  <c r="K64" s="1"/>
  <c r="O64" s="1"/>
  <c r="H63"/>
  <c r="I63" s="1"/>
  <c r="K63" s="1"/>
  <c r="H62"/>
  <c r="I62" s="1"/>
  <c r="K62" s="1"/>
  <c r="O62" s="1"/>
  <c r="H61"/>
  <c r="I61" s="1"/>
  <c r="K61" s="1"/>
  <c r="O61" s="1"/>
  <c r="H60"/>
  <c r="I60" s="1"/>
  <c r="K60" s="1"/>
  <c r="O60" s="1"/>
  <c r="H59"/>
  <c r="I59" s="1"/>
  <c r="K59" s="1"/>
  <c r="O59" s="1"/>
  <c r="H58"/>
  <c r="I58" s="1"/>
  <c r="K58" s="1"/>
  <c r="O58" s="1"/>
  <c r="H57"/>
  <c r="I57" s="1"/>
  <c r="K57" s="1"/>
  <c r="O57" s="1"/>
  <c r="H56"/>
  <c r="I56" s="1"/>
  <c r="K56" s="1"/>
  <c r="O56" s="1"/>
  <c r="H55"/>
  <c r="I55" s="1"/>
  <c r="K55" s="1"/>
  <c r="O55" s="1"/>
  <c r="H54"/>
  <c r="I54" s="1"/>
  <c r="K54" s="1"/>
  <c r="O54" s="1"/>
  <c r="H53"/>
  <c r="I53" s="1"/>
  <c r="K53" s="1"/>
  <c r="O53" s="1"/>
  <c r="H52"/>
  <c r="I52" s="1"/>
  <c r="K52" s="1"/>
  <c r="O52" s="1"/>
  <c r="H51"/>
  <c r="I51" s="1"/>
  <c r="K51" s="1"/>
  <c r="O51" s="1"/>
  <c r="H50"/>
  <c r="I50" s="1"/>
  <c r="K50" s="1"/>
  <c r="O50" s="1"/>
  <c r="H49"/>
  <c r="I49" s="1"/>
  <c r="K49" s="1"/>
  <c r="O49" s="1"/>
  <c r="H48"/>
  <c r="I48" s="1"/>
  <c r="K48" s="1"/>
  <c r="O48" s="1"/>
  <c r="H47"/>
  <c r="I47" s="1"/>
  <c r="K47" s="1"/>
  <c r="O47" s="1"/>
  <c r="H46"/>
  <c r="I46" s="1"/>
  <c r="K46" s="1"/>
  <c r="O46" s="1"/>
  <c r="H45"/>
  <c r="I45" s="1"/>
  <c r="K45" s="1"/>
  <c r="O45" s="1"/>
  <c r="H44"/>
  <c r="I44" s="1"/>
  <c r="K44" s="1"/>
  <c r="O44" s="1"/>
  <c r="H43"/>
  <c r="I43" s="1"/>
  <c r="K43" s="1"/>
  <c r="O43" s="1"/>
  <c r="H42"/>
  <c r="I42" s="1"/>
  <c r="K42" s="1"/>
  <c r="O42" s="1"/>
  <c r="H41"/>
  <c r="I41" s="1"/>
  <c r="K41" s="1"/>
  <c r="O41" s="1"/>
  <c r="H40"/>
  <c r="I40" s="1"/>
  <c r="K40" s="1"/>
  <c r="H39"/>
  <c r="I39" s="1"/>
  <c r="K39" s="1"/>
  <c r="H38"/>
  <c r="I38" s="1"/>
  <c r="K38" s="1"/>
  <c r="H37"/>
  <c r="I37" s="1"/>
  <c r="K37" s="1"/>
  <c r="H36"/>
  <c r="I36" s="1"/>
  <c r="K36" s="1"/>
  <c r="H35"/>
  <c r="I35" s="1"/>
  <c r="K35" s="1"/>
  <c r="H34"/>
  <c r="I34" s="1"/>
  <c r="K34" s="1"/>
  <c r="H33"/>
  <c r="I33" s="1"/>
  <c r="K33" s="1"/>
  <c r="H32"/>
  <c r="I32" s="1"/>
  <c r="K32" s="1"/>
  <c r="H31"/>
  <c r="I31" s="1"/>
  <c r="K31" s="1"/>
  <c r="H30"/>
  <c r="I30" s="1"/>
  <c r="K30" s="1"/>
  <c r="H29"/>
  <c r="I29" s="1"/>
  <c r="K29" s="1"/>
  <c r="H28"/>
  <c r="I28" s="1"/>
  <c r="K28" s="1"/>
  <c r="H27"/>
  <c r="I27" s="1"/>
  <c r="K27" s="1"/>
  <c r="H26"/>
  <c r="I26" s="1"/>
  <c r="K26" s="1"/>
  <c r="H25"/>
  <c r="I25" s="1"/>
  <c r="K25" s="1"/>
  <c r="H24"/>
  <c r="I24" s="1"/>
  <c r="K24" s="1"/>
  <c r="H23"/>
  <c r="I23" s="1"/>
  <c r="K23" s="1"/>
  <c r="H22"/>
  <c r="I22" s="1"/>
  <c r="K22" s="1"/>
  <c r="H21"/>
  <c r="I21" s="1"/>
  <c r="K21" s="1"/>
  <c r="H20"/>
  <c r="I20" s="1"/>
  <c r="K20" s="1"/>
  <c r="H19"/>
  <c r="I19" s="1"/>
  <c r="K19" s="1"/>
  <c r="H18"/>
  <c r="I18" s="1"/>
  <c r="K18" s="1"/>
  <c r="H17"/>
  <c r="I17" s="1"/>
  <c r="K17" s="1"/>
  <c r="H16"/>
  <c r="I16" s="1"/>
  <c r="K16" s="1"/>
  <c r="H15"/>
  <c r="I15" s="1"/>
  <c r="K15" s="1"/>
  <c r="H14"/>
  <c r="I14" s="1"/>
  <c r="K14" s="1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S92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Q69" l="1"/>
  <c r="O69"/>
  <c r="Q78"/>
  <c r="O78"/>
  <c r="Q73"/>
  <c r="O73"/>
  <c r="Q77"/>
  <c r="O77"/>
  <c r="Q71"/>
  <c r="O71"/>
  <c r="Q75"/>
  <c r="O75"/>
  <c r="K89"/>
  <c r="S14"/>
  <c r="M14"/>
  <c r="O14"/>
  <c r="Q14"/>
  <c r="S19"/>
  <c r="M19"/>
  <c r="Q19"/>
  <c r="O19"/>
  <c r="S16"/>
  <c r="M16"/>
  <c r="O16"/>
  <c r="Q16"/>
  <c r="S18"/>
  <c r="M18"/>
  <c r="O18"/>
  <c r="Q18"/>
  <c r="S20"/>
  <c r="M20"/>
  <c r="O20"/>
  <c r="Q20"/>
  <c r="S22"/>
  <c r="M22"/>
  <c r="O22"/>
  <c r="Q22"/>
  <c r="S24"/>
  <c r="M24"/>
  <c r="O24"/>
  <c r="Q24"/>
  <c r="S26"/>
  <c r="M26"/>
  <c r="O26"/>
  <c r="Q26"/>
  <c r="S28"/>
  <c r="M28"/>
  <c r="O28"/>
  <c r="Q28"/>
  <c r="S30"/>
  <c r="M30"/>
  <c r="O30"/>
  <c r="Q30"/>
  <c r="S32"/>
  <c r="M32"/>
  <c r="O32"/>
  <c r="Q32"/>
  <c r="S34"/>
  <c r="M34"/>
  <c r="O34"/>
  <c r="Q34"/>
  <c r="S36"/>
  <c r="M36"/>
  <c r="O36"/>
  <c r="Q36"/>
  <c r="S38"/>
  <c r="M38"/>
  <c r="O38"/>
  <c r="Q38"/>
  <c r="S40"/>
  <c r="M40"/>
  <c r="O40"/>
  <c r="Q40"/>
  <c r="S15"/>
  <c r="M15"/>
  <c r="Q15"/>
  <c r="O15"/>
  <c r="S17"/>
  <c r="M17"/>
  <c r="Q17"/>
  <c r="O17"/>
  <c r="S21"/>
  <c r="M21"/>
  <c r="Q21"/>
  <c r="O21"/>
  <c r="S23"/>
  <c r="M23"/>
  <c r="Q23"/>
  <c r="O23"/>
  <c r="S25"/>
  <c r="M25"/>
  <c r="Q25"/>
  <c r="O25"/>
  <c r="S27"/>
  <c r="M27"/>
  <c r="Q27"/>
  <c r="O27"/>
  <c r="S29"/>
  <c r="M29"/>
  <c r="Q29"/>
  <c r="O29"/>
  <c r="S31"/>
  <c r="M31"/>
  <c r="Q31"/>
  <c r="O31"/>
  <c r="S33"/>
  <c r="M33"/>
  <c r="Q33"/>
  <c r="O33"/>
  <c r="S35"/>
  <c r="M35"/>
  <c r="Q35"/>
  <c r="O35"/>
  <c r="S37"/>
  <c r="M37"/>
  <c r="Q37"/>
  <c r="O37"/>
  <c r="S39"/>
  <c r="M39"/>
  <c r="Q39"/>
  <c r="O39"/>
  <c r="Q63"/>
  <c r="M63"/>
  <c r="S63"/>
  <c r="S67"/>
  <c r="Q67"/>
  <c r="M67"/>
  <c r="S68"/>
  <c r="M68"/>
  <c r="O68"/>
  <c r="Q68"/>
  <c r="S76"/>
  <c r="M76"/>
  <c r="O76"/>
  <c r="Q76"/>
  <c r="Q62"/>
  <c r="M62"/>
  <c r="S62"/>
  <c r="Q66"/>
  <c r="M66"/>
  <c r="S66"/>
  <c r="S41"/>
  <c r="M41"/>
  <c r="Q41"/>
  <c r="S42"/>
  <c r="M42"/>
  <c r="Q42"/>
  <c r="S43"/>
  <c r="M43"/>
  <c r="Q43"/>
  <c r="S44"/>
  <c r="M44"/>
  <c r="Q44"/>
  <c r="S45"/>
  <c r="M45"/>
  <c r="Q45"/>
  <c r="S46"/>
  <c r="M46"/>
  <c r="Q46"/>
  <c r="S47"/>
  <c r="M47"/>
  <c r="Q47"/>
  <c r="S48"/>
  <c r="M48"/>
  <c r="Q48"/>
  <c r="S49"/>
  <c r="M49"/>
  <c r="Q49"/>
  <c r="S50"/>
  <c r="M50"/>
  <c r="Q50"/>
  <c r="S51"/>
  <c r="M51"/>
  <c r="Q51"/>
  <c r="S52"/>
  <c r="M52"/>
  <c r="Q52"/>
  <c r="S53"/>
  <c r="M53"/>
  <c r="Q53"/>
  <c r="S54"/>
  <c r="M54"/>
  <c r="Q54"/>
  <c r="S55"/>
  <c r="M55"/>
  <c r="Q55"/>
  <c r="S56"/>
  <c r="M56"/>
  <c r="Q56"/>
  <c r="S57"/>
  <c r="M57"/>
  <c r="Q57"/>
  <c r="S58"/>
  <c r="M58"/>
  <c r="Q58"/>
  <c r="S59"/>
  <c r="M59"/>
  <c r="Q59"/>
  <c r="S60"/>
  <c r="M60"/>
  <c r="Q60"/>
  <c r="Q61"/>
  <c r="M61"/>
  <c r="S61"/>
  <c r="O63"/>
  <c r="Q65"/>
  <c r="M65"/>
  <c r="S65"/>
  <c r="O67"/>
  <c r="S72"/>
  <c r="M72"/>
  <c r="O72"/>
  <c r="Q72"/>
  <c r="S79"/>
  <c r="M79"/>
  <c r="O79"/>
  <c r="Q79"/>
  <c r="Q64"/>
  <c r="M64"/>
  <c r="S64"/>
  <c r="S70"/>
  <c r="M70"/>
  <c r="O70"/>
  <c r="Q70"/>
  <c r="S74"/>
  <c r="M74"/>
  <c r="O74"/>
  <c r="S69"/>
  <c r="M69"/>
  <c r="S71"/>
  <c r="M71"/>
  <c r="S73"/>
  <c r="M73"/>
  <c r="S75"/>
  <c r="M75"/>
  <c r="S77"/>
  <c r="M77"/>
  <c r="S78"/>
  <c r="M78"/>
  <c r="E181" i="57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O89" i="58" l="1"/>
  <c r="M89"/>
  <c r="S89"/>
  <c r="Q89"/>
  <c r="R181" i="57"/>
  <c r="L181"/>
  <c r="H181"/>
  <c r="I181" s="1"/>
  <c r="K181" s="1"/>
  <c r="D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R90" i="58" l="1"/>
  <c r="R95" s="1"/>
  <c r="O181" i="57"/>
  <c r="Q181"/>
  <c r="S181"/>
  <c r="M181"/>
  <c r="R180"/>
  <c r="L180"/>
  <c r="I180"/>
  <c r="K180" s="1"/>
  <c r="Q180" s="1"/>
  <c r="D180"/>
  <c r="R179"/>
  <c r="L179"/>
  <c r="I179"/>
  <c r="K179" s="1"/>
  <c r="Q179" s="1"/>
  <c r="D179"/>
  <c r="R178"/>
  <c r="L178"/>
  <c r="I178"/>
  <c r="K178" s="1"/>
  <c r="D178"/>
  <c r="R177"/>
  <c r="L177"/>
  <c r="I177"/>
  <c r="K177" s="1"/>
  <c r="Q177" s="1"/>
  <c r="D177"/>
  <c r="R176"/>
  <c r="L176"/>
  <c r="I176"/>
  <c r="K176" s="1"/>
  <c r="D176"/>
  <c r="R175"/>
  <c r="L175"/>
  <c r="I175"/>
  <c r="K175" s="1"/>
  <c r="Q175" s="1"/>
  <c r="D175"/>
  <c r="R174"/>
  <c r="L174"/>
  <c r="I174"/>
  <c r="K174" s="1"/>
  <c r="Q174" s="1"/>
  <c r="D174"/>
  <c r="R173"/>
  <c r="L173"/>
  <c r="I173"/>
  <c r="K173" s="1"/>
  <c r="D173"/>
  <c r="R172"/>
  <c r="L172"/>
  <c r="I172"/>
  <c r="K172" s="1"/>
  <c r="O172" s="1"/>
  <c r="D172"/>
  <c r="R171"/>
  <c r="L171"/>
  <c r="I171"/>
  <c r="K171" s="1"/>
  <c r="Q171" s="1"/>
  <c r="D171"/>
  <c r="R170"/>
  <c r="L170"/>
  <c r="I170"/>
  <c r="K170" s="1"/>
  <c r="Q170" s="1"/>
  <c r="D170"/>
  <c r="R169"/>
  <c r="L169"/>
  <c r="I169"/>
  <c r="K169" s="1"/>
  <c r="Q169" s="1"/>
  <c r="D169"/>
  <c r="R168"/>
  <c r="L168"/>
  <c r="I168"/>
  <c r="K168" s="1"/>
  <c r="Q168" s="1"/>
  <c r="D168"/>
  <c r="R167"/>
  <c r="L167"/>
  <c r="I167"/>
  <c r="K167" s="1"/>
  <c r="Q167" s="1"/>
  <c r="D167"/>
  <c r="R166"/>
  <c r="L166"/>
  <c r="I166"/>
  <c r="K166" s="1"/>
  <c r="D166"/>
  <c r="R165"/>
  <c r="L165"/>
  <c r="I165"/>
  <c r="K165" s="1"/>
  <c r="D165"/>
  <c r="R164"/>
  <c r="L164"/>
  <c r="I164"/>
  <c r="K164" s="1"/>
  <c r="O164" s="1"/>
  <c r="D164"/>
  <c r="R163"/>
  <c r="L163"/>
  <c r="I163"/>
  <c r="K163" s="1"/>
  <c r="Q163" s="1"/>
  <c r="D163"/>
  <c r="R162"/>
  <c r="L162"/>
  <c r="I162"/>
  <c r="K162" s="1"/>
  <c r="Q162" s="1"/>
  <c r="D162"/>
  <c r="R161"/>
  <c r="L161"/>
  <c r="I161"/>
  <c r="K161" s="1"/>
  <c r="Q161" s="1"/>
  <c r="D161"/>
  <c r="R160"/>
  <c r="L160"/>
  <c r="I160"/>
  <c r="K160" s="1"/>
  <c r="Q160" s="1"/>
  <c r="D160"/>
  <c r="R159"/>
  <c r="L159"/>
  <c r="I159"/>
  <c r="K159" s="1"/>
  <c r="Q159" s="1"/>
  <c r="D159"/>
  <c r="R158"/>
  <c r="L158"/>
  <c r="I158"/>
  <c r="K158" s="1"/>
  <c r="D158"/>
  <c r="R157"/>
  <c r="L157"/>
  <c r="I157"/>
  <c r="K157" s="1"/>
  <c r="D157"/>
  <c r="R156"/>
  <c r="L156"/>
  <c r="I156"/>
  <c r="K156" s="1"/>
  <c r="O156" s="1"/>
  <c r="D156"/>
  <c r="R155"/>
  <c r="L155"/>
  <c r="I155"/>
  <c r="K155" s="1"/>
  <c r="Q155" s="1"/>
  <c r="D155"/>
  <c r="R154"/>
  <c r="L154"/>
  <c r="I154"/>
  <c r="K154" s="1"/>
  <c r="Q154" s="1"/>
  <c r="D154"/>
  <c r="R153"/>
  <c r="L153"/>
  <c r="I153"/>
  <c r="K153" s="1"/>
  <c r="Q153" s="1"/>
  <c r="D153"/>
  <c r="R152"/>
  <c r="L152"/>
  <c r="I152"/>
  <c r="K152" s="1"/>
  <c r="Q152" s="1"/>
  <c r="D152"/>
  <c r="R151"/>
  <c r="L151"/>
  <c r="I151"/>
  <c r="K151" s="1"/>
  <c r="Q151" s="1"/>
  <c r="D151"/>
  <c r="R150"/>
  <c r="L150"/>
  <c r="I150"/>
  <c r="K150" s="1"/>
  <c r="D150"/>
  <c r="R149"/>
  <c r="L149"/>
  <c r="I149"/>
  <c r="K149" s="1"/>
  <c r="D149"/>
  <c r="R148"/>
  <c r="L148"/>
  <c r="I148"/>
  <c r="K148" s="1"/>
  <c r="O148" s="1"/>
  <c r="D148"/>
  <c r="R147"/>
  <c r="L147"/>
  <c r="I147"/>
  <c r="K147" s="1"/>
  <c r="Q147" s="1"/>
  <c r="D147"/>
  <c r="R146"/>
  <c r="L146"/>
  <c r="I146"/>
  <c r="K146" s="1"/>
  <c r="Q146" s="1"/>
  <c r="D146"/>
  <c r="R145"/>
  <c r="L145"/>
  <c r="I145"/>
  <c r="K145" s="1"/>
  <c r="Q145" s="1"/>
  <c r="D145"/>
  <c r="R144"/>
  <c r="L144"/>
  <c r="I144"/>
  <c r="K144" s="1"/>
  <c r="D144"/>
  <c r="R143"/>
  <c r="L143"/>
  <c r="I143"/>
  <c r="K143" s="1"/>
  <c r="Q143" s="1"/>
  <c r="D143"/>
  <c r="R142"/>
  <c r="L142"/>
  <c r="I142"/>
  <c r="K142" s="1"/>
  <c r="D142"/>
  <c r="R141"/>
  <c r="L141"/>
  <c r="I141"/>
  <c r="K141" s="1"/>
  <c r="D141"/>
  <c r="R140"/>
  <c r="L140"/>
  <c r="I140"/>
  <c r="K140" s="1"/>
  <c r="O140" s="1"/>
  <c r="D140"/>
  <c r="R139"/>
  <c r="L139"/>
  <c r="I139"/>
  <c r="K139" s="1"/>
  <c r="Q139" s="1"/>
  <c r="D139"/>
  <c r="R138"/>
  <c r="L138"/>
  <c r="I138"/>
  <c r="K138" s="1"/>
  <c r="Q138" s="1"/>
  <c r="D138"/>
  <c r="R137"/>
  <c r="L137"/>
  <c r="I137"/>
  <c r="K137" s="1"/>
  <c r="Q137" s="1"/>
  <c r="D137"/>
  <c r="R136"/>
  <c r="L136"/>
  <c r="I136"/>
  <c r="K136" s="1"/>
  <c r="Q136" s="1"/>
  <c r="D136"/>
  <c r="R135"/>
  <c r="L135"/>
  <c r="I135"/>
  <c r="K135" s="1"/>
  <c r="Q135" s="1"/>
  <c r="D135"/>
  <c r="R134"/>
  <c r="L134"/>
  <c r="I134"/>
  <c r="K134" s="1"/>
  <c r="D134"/>
  <c r="R133"/>
  <c r="L133"/>
  <c r="I133"/>
  <c r="K133" s="1"/>
  <c r="D133"/>
  <c r="R132"/>
  <c r="L132"/>
  <c r="I132"/>
  <c r="K132" s="1"/>
  <c r="O132" s="1"/>
  <c r="D132"/>
  <c r="R131"/>
  <c r="L131"/>
  <c r="I131"/>
  <c r="K131" s="1"/>
  <c r="Q131" s="1"/>
  <c r="D131"/>
  <c r="R130"/>
  <c r="L130"/>
  <c r="I130"/>
  <c r="K130" s="1"/>
  <c r="Q130" s="1"/>
  <c r="D130"/>
  <c r="R129"/>
  <c r="L129"/>
  <c r="I129"/>
  <c r="K129" s="1"/>
  <c r="Q129" s="1"/>
  <c r="D129"/>
  <c r="R128"/>
  <c r="L128"/>
  <c r="I128"/>
  <c r="K128" s="1"/>
  <c r="Q128" s="1"/>
  <c r="D128"/>
  <c r="R127"/>
  <c r="L127"/>
  <c r="I127"/>
  <c r="K127" s="1"/>
  <c r="O127" s="1"/>
  <c r="D127"/>
  <c r="R126"/>
  <c r="L126"/>
  <c r="I126"/>
  <c r="K126" s="1"/>
  <c r="D126"/>
  <c r="R125"/>
  <c r="L125"/>
  <c r="I125"/>
  <c r="K125" s="1"/>
  <c r="D125"/>
  <c r="R124"/>
  <c r="L124"/>
  <c r="I124"/>
  <c r="K124" s="1"/>
  <c r="D124"/>
  <c r="R123"/>
  <c r="L123"/>
  <c r="I123"/>
  <c r="K123" s="1"/>
  <c r="Q123" s="1"/>
  <c r="D123"/>
  <c r="R122"/>
  <c r="L122"/>
  <c r="I122"/>
  <c r="K122" s="1"/>
  <c r="D122"/>
  <c r="R121"/>
  <c r="L121"/>
  <c r="I121"/>
  <c r="K121" s="1"/>
  <c r="Q121" s="1"/>
  <c r="D121"/>
  <c r="R120"/>
  <c r="L120"/>
  <c r="I120"/>
  <c r="K120" s="1"/>
  <c r="O120" s="1"/>
  <c r="D120"/>
  <c r="R119"/>
  <c r="L119"/>
  <c r="I119"/>
  <c r="K119" s="1"/>
  <c r="O119" s="1"/>
  <c r="D119"/>
  <c r="R118"/>
  <c r="L118"/>
  <c r="I118"/>
  <c r="K118" s="1"/>
  <c r="D118"/>
  <c r="R117"/>
  <c r="L117"/>
  <c r="I117"/>
  <c r="K117" s="1"/>
  <c r="D117"/>
  <c r="R116"/>
  <c r="L116"/>
  <c r="I116"/>
  <c r="K116" s="1"/>
  <c r="O116" s="1"/>
  <c r="D116"/>
  <c r="R115"/>
  <c r="L115"/>
  <c r="I115"/>
  <c r="K115" s="1"/>
  <c r="Q115" s="1"/>
  <c r="D115"/>
  <c r="R114"/>
  <c r="L114"/>
  <c r="I114"/>
  <c r="K114" s="1"/>
  <c r="D114"/>
  <c r="R113"/>
  <c r="L113"/>
  <c r="I113"/>
  <c r="K113" s="1"/>
  <c r="Q113" s="1"/>
  <c r="D113"/>
  <c r="R112"/>
  <c r="L112"/>
  <c r="I112"/>
  <c r="K112" s="1"/>
  <c r="O112" s="1"/>
  <c r="D112"/>
  <c r="R111"/>
  <c r="L111"/>
  <c r="I111"/>
  <c r="K111" s="1"/>
  <c r="O111" s="1"/>
  <c r="D111"/>
  <c r="R110"/>
  <c r="L110"/>
  <c r="I110"/>
  <c r="K110" s="1"/>
  <c r="O110" s="1"/>
  <c r="D110"/>
  <c r="R109"/>
  <c r="L109"/>
  <c r="I109"/>
  <c r="K109" s="1"/>
  <c r="O109" s="1"/>
  <c r="D109"/>
  <c r="R108"/>
  <c r="L108"/>
  <c r="I108"/>
  <c r="K108" s="1"/>
  <c r="O108" s="1"/>
  <c r="D108"/>
  <c r="R107"/>
  <c r="L107"/>
  <c r="I107"/>
  <c r="K107" s="1"/>
  <c r="D107"/>
  <c r="R106"/>
  <c r="L106"/>
  <c r="I106"/>
  <c r="K106" s="1"/>
  <c r="O106" s="1"/>
  <c r="D106"/>
  <c r="R105"/>
  <c r="L105"/>
  <c r="I105"/>
  <c r="K105" s="1"/>
  <c r="Q105" s="1"/>
  <c r="D105"/>
  <c r="R104"/>
  <c r="L104"/>
  <c r="I104"/>
  <c r="K104" s="1"/>
  <c r="O104" s="1"/>
  <c r="D104"/>
  <c r="R103"/>
  <c r="L103"/>
  <c r="I103"/>
  <c r="K103" s="1"/>
  <c r="O103" s="1"/>
  <c r="D103"/>
  <c r="R102"/>
  <c r="L102"/>
  <c r="I102"/>
  <c r="K102" s="1"/>
  <c r="O102" s="1"/>
  <c r="D102"/>
  <c r="R101"/>
  <c r="L101"/>
  <c r="I101"/>
  <c r="K101" s="1"/>
  <c r="O101" s="1"/>
  <c r="D101"/>
  <c r="R100"/>
  <c r="L100"/>
  <c r="I100"/>
  <c r="K100" s="1"/>
  <c r="O100" s="1"/>
  <c r="D100"/>
  <c r="R99"/>
  <c r="L99"/>
  <c r="I99"/>
  <c r="K99" s="1"/>
  <c r="D99"/>
  <c r="R98"/>
  <c r="L98"/>
  <c r="I98"/>
  <c r="K98" s="1"/>
  <c r="O98" s="1"/>
  <c r="D98"/>
  <c r="R97"/>
  <c r="L97"/>
  <c r="I97"/>
  <c r="K97" s="1"/>
  <c r="Q97" s="1"/>
  <c r="D97"/>
  <c r="R96"/>
  <c r="L96"/>
  <c r="I96"/>
  <c r="K96" s="1"/>
  <c r="O96" s="1"/>
  <c r="D96"/>
  <c r="R95"/>
  <c r="L95"/>
  <c r="I95"/>
  <c r="K95" s="1"/>
  <c r="O95" s="1"/>
  <c r="D95"/>
  <c r="R94"/>
  <c r="L94"/>
  <c r="I94"/>
  <c r="K94" s="1"/>
  <c r="O94" s="1"/>
  <c r="D94"/>
  <c r="R93"/>
  <c r="L93"/>
  <c r="I93"/>
  <c r="K93" s="1"/>
  <c r="D93"/>
  <c r="R92"/>
  <c r="L92"/>
  <c r="I92"/>
  <c r="K92" s="1"/>
  <c r="O92" s="1"/>
  <c r="D92"/>
  <c r="R91"/>
  <c r="L91"/>
  <c r="I91"/>
  <c r="K91" s="1"/>
  <c r="D91"/>
  <c r="R90"/>
  <c r="L90"/>
  <c r="I90"/>
  <c r="K90" s="1"/>
  <c r="O90" s="1"/>
  <c r="D90"/>
  <c r="R89"/>
  <c r="L89"/>
  <c r="I89"/>
  <c r="K89" s="1"/>
  <c r="D89"/>
  <c r="R88"/>
  <c r="L88"/>
  <c r="I88"/>
  <c r="K88" s="1"/>
  <c r="O88" s="1"/>
  <c r="D88"/>
  <c r="R87"/>
  <c r="L87"/>
  <c r="I87"/>
  <c r="K87" s="1"/>
  <c r="O87" s="1"/>
  <c r="D87"/>
  <c r="R86"/>
  <c r="L86"/>
  <c r="I86"/>
  <c r="K86" s="1"/>
  <c r="O86" s="1"/>
  <c r="D86"/>
  <c r="R85"/>
  <c r="L85"/>
  <c r="I85"/>
  <c r="K85" s="1"/>
  <c r="D85"/>
  <c r="R84"/>
  <c r="L84"/>
  <c r="I84"/>
  <c r="K84" s="1"/>
  <c r="O84" s="1"/>
  <c r="D84"/>
  <c r="R83"/>
  <c r="L83"/>
  <c r="I83"/>
  <c r="K83" s="1"/>
  <c r="D83"/>
  <c r="R82"/>
  <c r="L82"/>
  <c r="I82"/>
  <c r="K82" s="1"/>
  <c r="O82" s="1"/>
  <c r="D82"/>
  <c r="R81"/>
  <c r="L81"/>
  <c r="I81"/>
  <c r="K81" s="1"/>
  <c r="D81"/>
  <c r="R80"/>
  <c r="L80"/>
  <c r="I80"/>
  <c r="K80" s="1"/>
  <c r="Q80" s="1"/>
  <c r="D80"/>
  <c r="R79"/>
  <c r="L79"/>
  <c r="I79"/>
  <c r="K79" s="1"/>
  <c r="D79"/>
  <c r="R78"/>
  <c r="L78"/>
  <c r="I78"/>
  <c r="K78" s="1"/>
  <c r="Q78" s="1"/>
  <c r="D78"/>
  <c r="R77"/>
  <c r="L77"/>
  <c r="I77"/>
  <c r="K77" s="1"/>
  <c r="D77"/>
  <c r="R76"/>
  <c r="L76"/>
  <c r="I76"/>
  <c r="K76" s="1"/>
  <c r="D76"/>
  <c r="R75"/>
  <c r="L75"/>
  <c r="I75"/>
  <c r="K75" s="1"/>
  <c r="D75"/>
  <c r="R74"/>
  <c r="L74"/>
  <c r="I74"/>
  <c r="K74" s="1"/>
  <c r="Q74" s="1"/>
  <c r="D74"/>
  <c r="R73"/>
  <c r="L73"/>
  <c r="I73"/>
  <c r="K73" s="1"/>
  <c r="D73"/>
  <c r="R72"/>
  <c r="L72"/>
  <c r="I72"/>
  <c r="K72" s="1"/>
  <c r="D72"/>
  <c r="R71"/>
  <c r="L71"/>
  <c r="I71"/>
  <c r="K71" s="1"/>
  <c r="D71"/>
  <c r="R70"/>
  <c r="L70"/>
  <c r="I70"/>
  <c r="K70" s="1"/>
  <c r="Q70" s="1"/>
  <c r="D70"/>
  <c r="R69"/>
  <c r="L69"/>
  <c r="I69"/>
  <c r="K69" s="1"/>
  <c r="D69"/>
  <c r="R68"/>
  <c r="L68"/>
  <c r="I68"/>
  <c r="K68" s="1"/>
  <c r="D68"/>
  <c r="R67"/>
  <c r="L67"/>
  <c r="I67"/>
  <c r="K67" s="1"/>
  <c r="D67"/>
  <c r="R66"/>
  <c r="L66"/>
  <c r="I66"/>
  <c r="K66" s="1"/>
  <c r="Q66" s="1"/>
  <c r="D66"/>
  <c r="R65"/>
  <c r="L65"/>
  <c r="I65"/>
  <c r="K65" s="1"/>
  <c r="D65"/>
  <c r="R64"/>
  <c r="L64"/>
  <c r="I64"/>
  <c r="K64" s="1"/>
  <c r="D64"/>
  <c r="R63"/>
  <c r="L63"/>
  <c r="I63"/>
  <c r="K63" s="1"/>
  <c r="D63"/>
  <c r="R62"/>
  <c r="L62"/>
  <c r="I62"/>
  <c r="K62" s="1"/>
  <c r="O62" s="1"/>
  <c r="D62"/>
  <c r="R61"/>
  <c r="L61"/>
  <c r="I61"/>
  <c r="K61" s="1"/>
  <c r="D61"/>
  <c r="R60"/>
  <c r="L60"/>
  <c r="I60"/>
  <c r="K60" s="1"/>
  <c r="D60"/>
  <c r="R59"/>
  <c r="L59"/>
  <c r="I59"/>
  <c r="K59" s="1"/>
  <c r="D59"/>
  <c r="R58"/>
  <c r="L58"/>
  <c r="I58"/>
  <c r="K58" s="1"/>
  <c r="Q58" s="1"/>
  <c r="D58"/>
  <c r="R57"/>
  <c r="L57"/>
  <c r="I57"/>
  <c r="K57" s="1"/>
  <c r="D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M173" l="1"/>
  <c r="O153"/>
  <c r="M125"/>
  <c r="M126"/>
  <c r="M178"/>
  <c r="S76"/>
  <c r="O177"/>
  <c r="O80"/>
  <c r="O169"/>
  <c r="O121"/>
  <c r="M133"/>
  <c r="M169"/>
  <c r="S169"/>
  <c r="O85"/>
  <c r="S85"/>
  <c r="O93"/>
  <c r="S93"/>
  <c r="S101"/>
  <c r="M85"/>
  <c r="M93"/>
  <c r="M109"/>
  <c r="S114"/>
  <c r="M116"/>
  <c r="M117"/>
  <c r="O137"/>
  <c r="O161"/>
  <c r="M174"/>
  <c r="S60"/>
  <c r="S68"/>
  <c r="M101"/>
  <c r="S109"/>
  <c r="S116"/>
  <c r="M142"/>
  <c r="M165"/>
  <c r="M157"/>
  <c r="S72"/>
  <c r="M118"/>
  <c r="M141"/>
  <c r="O81"/>
  <c r="S81"/>
  <c r="O60"/>
  <c r="M60"/>
  <c r="O76"/>
  <c r="M76"/>
  <c r="O83"/>
  <c r="M83"/>
  <c r="O89"/>
  <c r="S89"/>
  <c r="O114"/>
  <c r="Q114"/>
  <c r="O124"/>
  <c r="M124"/>
  <c r="S124"/>
  <c r="Q166"/>
  <c r="M166"/>
  <c r="S166"/>
  <c r="O64"/>
  <c r="M64"/>
  <c r="O107"/>
  <c r="M107"/>
  <c r="O122"/>
  <c r="S122"/>
  <c r="O72"/>
  <c r="M72"/>
  <c r="Q81"/>
  <c r="O91"/>
  <c r="M91"/>
  <c r="O97"/>
  <c r="S97"/>
  <c r="Q122"/>
  <c r="Q134"/>
  <c r="M134"/>
  <c r="S134"/>
  <c r="Q142"/>
  <c r="S142"/>
  <c r="Q150"/>
  <c r="M150"/>
  <c r="S150"/>
  <c r="Q158"/>
  <c r="S158"/>
  <c r="M158"/>
  <c r="S64"/>
  <c r="O68"/>
  <c r="M68"/>
  <c r="Q89"/>
  <c r="O99"/>
  <c r="M99"/>
  <c r="O105"/>
  <c r="S105"/>
  <c r="Q124"/>
  <c r="S113"/>
  <c r="S129"/>
  <c r="S145"/>
  <c r="M146"/>
  <c r="Q85"/>
  <c r="Q93"/>
  <c r="Q101"/>
  <c r="Q109"/>
  <c r="M113"/>
  <c r="Q116"/>
  <c r="S130"/>
  <c r="S137"/>
  <c r="M138"/>
  <c r="S146"/>
  <c r="S153"/>
  <c r="M154"/>
  <c r="S161"/>
  <c r="M162"/>
  <c r="S177"/>
  <c r="S170"/>
  <c r="M114"/>
  <c r="M130"/>
  <c r="S80"/>
  <c r="O113"/>
  <c r="S121"/>
  <c r="O129"/>
  <c r="M137"/>
  <c r="S138"/>
  <c r="O145"/>
  <c r="M153"/>
  <c r="S154"/>
  <c r="S162"/>
  <c r="M170"/>
  <c r="S174"/>
  <c r="S57"/>
  <c r="M57"/>
  <c r="Q57"/>
  <c r="O57"/>
  <c r="S61"/>
  <c r="M61"/>
  <c r="Q61"/>
  <c r="O61"/>
  <c r="S65"/>
  <c r="M65"/>
  <c r="Q65"/>
  <c r="O65"/>
  <c r="S73"/>
  <c r="M73"/>
  <c r="Q73"/>
  <c r="O73"/>
  <c r="S77"/>
  <c r="M77"/>
  <c r="Q77"/>
  <c r="O77"/>
  <c r="Q59"/>
  <c r="O59"/>
  <c r="S59"/>
  <c r="M59"/>
  <c r="Q63"/>
  <c r="S63"/>
  <c r="M63"/>
  <c r="O63"/>
  <c r="Q67"/>
  <c r="O67"/>
  <c r="S67"/>
  <c r="M67"/>
  <c r="Q71"/>
  <c r="O71"/>
  <c r="S71"/>
  <c r="M71"/>
  <c r="Q75"/>
  <c r="O75"/>
  <c r="S75"/>
  <c r="M75"/>
  <c r="Q79"/>
  <c r="O79"/>
  <c r="S79"/>
  <c r="M79"/>
  <c r="S69"/>
  <c r="M69"/>
  <c r="Q69"/>
  <c r="O69"/>
  <c r="Q62"/>
  <c r="M58"/>
  <c r="S58"/>
  <c r="Q60"/>
  <c r="M62"/>
  <c r="S62"/>
  <c r="Q64"/>
  <c r="M66"/>
  <c r="S66"/>
  <c r="Q68"/>
  <c r="M70"/>
  <c r="S70"/>
  <c r="Q72"/>
  <c r="M74"/>
  <c r="S74"/>
  <c r="Q76"/>
  <c r="M78"/>
  <c r="S78"/>
  <c r="Q86"/>
  <c r="S86"/>
  <c r="M86"/>
  <c r="M87"/>
  <c r="Q94"/>
  <c r="S94"/>
  <c r="M94"/>
  <c r="M95"/>
  <c r="Q102"/>
  <c r="S102"/>
  <c r="M102"/>
  <c r="M103"/>
  <c r="Q110"/>
  <c r="S110"/>
  <c r="M110"/>
  <c r="M111"/>
  <c r="Q117"/>
  <c r="O117"/>
  <c r="S117"/>
  <c r="S119"/>
  <c r="M119"/>
  <c r="Q119"/>
  <c r="Q125"/>
  <c r="S125"/>
  <c r="O125"/>
  <c r="S127"/>
  <c r="M127"/>
  <c r="Q127"/>
  <c r="S132"/>
  <c r="M132"/>
  <c r="Q132"/>
  <c r="Q141"/>
  <c r="O141"/>
  <c r="S141"/>
  <c r="S148"/>
  <c r="M148"/>
  <c r="Q148"/>
  <c r="Q157"/>
  <c r="O157"/>
  <c r="S157"/>
  <c r="S164"/>
  <c r="M164"/>
  <c r="Q164"/>
  <c r="Q173"/>
  <c r="O173"/>
  <c r="S173"/>
  <c r="Q178"/>
  <c r="O178"/>
  <c r="S178"/>
  <c r="S180"/>
  <c r="M180"/>
  <c r="O180"/>
  <c r="O58"/>
  <c r="O66"/>
  <c r="O70"/>
  <c r="O74"/>
  <c r="O78"/>
  <c r="M80"/>
  <c r="M81"/>
  <c r="S83"/>
  <c r="Q87"/>
  <c r="S88"/>
  <c r="M88"/>
  <c r="Q88"/>
  <c r="M89"/>
  <c r="S91"/>
  <c r="Q95"/>
  <c r="S96"/>
  <c r="M96"/>
  <c r="Q96"/>
  <c r="M97"/>
  <c r="S99"/>
  <c r="Q103"/>
  <c r="S104"/>
  <c r="M104"/>
  <c r="Q104"/>
  <c r="M105"/>
  <c r="S107"/>
  <c r="Q111"/>
  <c r="S112"/>
  <c r="M112"/>
  <c r="Q112"/>
  <c r="Q120"/>
  <c r="S120"/>
  <c r="M120"/>
  <c r="S128"/>
  <c r="M128"/>
  <c r="O128"/>
  <c r="Q133"/>
  <c r="S133"/>
  <c r="O133"/>
  <c r="O139"/>
  <c r="S139"/>
  <c r="M139"/>
  <c r="S144"/>
  <c r="M144"/>
  <c r="O144"/>
  <c r="Q149"/>
  <c r="S149"/>
  <c r="O149"/>
  <c r="O155"/>
  <c r="S155"/>
  <c r="M155"/>
  <c r="S160"/>
  <c r="M160"/>
  <c r="O160"/>
  <c r="Q165"/>
  <c r="S165"/>
  <c r="O165"/>
  <c r="O171"/>
  <c r="S171"/>
  <c r="M171"/>
  <c r="S176"/>
  <c r="M176"/>
  <c r="O176"/>
  <c r="Q82"/>
  <c r="S82"/>
  <c r="M82"/>
  <c r="Q90"/>
  <c r="S90"/>
  <c r="M90"/>
  <c r="Q98"/>
  <c r="S98"/>
  <c r="M98"/>
  <c r="Q106"/>
  <c r="S106"/>
  <c r="M106"/>
  <c r="O118"/>
  <c r="Q118"/>
  <c r="S118"/>
  <c r="O126"/>
  <c r="S126"/>
  <c r="Q126"/>
  <c r="O131"/>
  <c r="S131"/>
  <c r="M131"/>
  <c r="O147"/>
  <c r="S147"/>
  <c r="M147"/>
  <c r="O163"/>
  <c r="S163"/>
  <c r="M163"/>
  <c r="Q83"/>
  <c r="S84"/>
  <c r="M84"/>
  <c r="Q84"/>
  <c r="S87"/>
  <c r="Q91"/>
  <c r="S92"/>
  <c r="M92"/>
  <c r="Q92"/>
  <c r="S95"/>
  <c r="Q99"/>
  <c r="S100"/>
  <c r="M100"/>
  <c r="Q100"/>
  <c r="S103"/>
  <c r="Q107"/>
  <c r="S108"/>
  <c r="M108"/>
  <c r="Q108"/>
  <c r="S111"/>
  <c r="S115"/>
  <c r="M115"/>
  <c r="O115"/>
  <c r="S123"/>
  <c r="M123"/>
  <c r="O123"/>
  <c r="S136"/>
  <c r="M136"/>
  <c r="O136"/>
  <c r="S140"/>
  <c r="M140"/>
  <c r="Q140"/>
  <c r="Q144"/>
  <c r="M149"/>
  <c r="S152"/>
  <c r="M152"/>
  <c r="O152"/>
  <c r="S156"/>
  <c r="M156"/>
  <c r="Q156"/>
  <c r="S168"/>
  <c r="M168"/>
  <c r="O168"/>
  <c r="S172"/>
  <c r="M172"/>
  <c r="Q172"/>
  <c r="Q176"/>
  <c r="M121"/>
  <c r="M122"/>
  <c r="M129"/>
  <c r="O135"/>
  <c r="S135"/>
  <c r="M135"/>
  <c r="M145"/>
  <c r="O151"/>
  <c r="S151"/>
  <c r="M151"/>
  <c r="M161"/>
  <c r="O167"/>
  <c r="S167"/>
  <c r="M167"/>
  <c r="M177"/>
  <c r="O179"/>
  <c r="S179"/>
  <c r="M179"/>
  <c r="O143"/>
  <c r="S143"/>
  <c r="M143"/>
  <c r="O159"/>
  <c r="S159"/>
  <c r="M159"/>
  <c r="O175"/>
  <c r="S175"/>
  <c r="M175"/>
  <c r="O130"/>
  <c r="O134"/>
  <c r="O138"/>
  <c r="O142"/>
  <c r="O146"/>
  <c r="O150"/>
  <c r="O154"/>
  <c r="O158"/>
  <c r="O162"/>
  <c r="O166"/>
  <c r="O170"/>
  <c r="O174"/>
  <c r="S193"/>
  <c r="I20"/>
  <c r="K20" s="1"/>
  <c r="I18"/>
  <c r="K18" s="1"/>
  <c r="I17"/>
  <c r="K17" s="1"/>
  <c r="I16"/>
  <c r="K16" s="1"/>
  <c r="I14"/>
  <c r="K14" s="1"/>
  <c r="I56"/>
  <c r="K56" s="1"/>
  <c r="I55"/>
  <c r="K55" s="1"/>
  <c r="I54"/>
  <c r="K54" s="1"/>
  <c r="I53"/>
  <c r="K53" s="1"/>
  <c r="O53" s="1"/>
  <c r="I52"/>
  <c r="K52" s="1"/>
  <c r="I51"/>
  <c r="K51" s="1"/>
  <c r="I50"/>
  <c r="K50" s="1"/>
  <c r="I49"/>
  <c r="K49" s="1"/>
  <c r="O49" s="1"/>
  <c r="I48"/>
  <c r="K48" s="1"/>
  <c r="I47"/>
  <c r="K47" s="1"/>
  <c r="Q47" s="1"/>
  <c r="I46"/>
  <c r="K46" s="1"/>
  <c r="I45"/>
  <c r="K45" s="1"/>
  <c r="Q45" s="1"/>
  <c r="I44"/>
  <c r="K44" s="1"/>
  <c r="I43"/>
  <c r="K43" s="1"/>
  <c r="I42"/>
  <c r="K42" s="1"/>
  <c r="Q42" s="1"/>
  <c r="I41"/>
  <c r="K41" s="1"/>
  <c r="Q41" s="1"/>
  <c r="I40"/>
  <c r="K40" s="1"/>
  <c r="I39"/>
  <c r="K39" s="1"/>
  <c r="I38"/>
  <c r="K38" s="1"/>
  <c r="Q38" s="1"/>
  <c r="I37"/>
  <c r="K37" s="1"/>
  <c r="Q37" s="1"/>
  <c r="I36"/>
  <c r="K36" s="1"/>
  <c r="I35"/>
  <c r="K35" s="1"/>
  <c r="I34"/>
  <c r="K34" s="1"/>
  <c r="I33"/>
  <c r="K33" s="1"/>
  <c r="I32"/>
  <c r="K32" s="1"/>
  <c r="I31"/>
  <c r="K31" s="1"/>
  <c r="I30"/>
  <c r="K30" s="1"/>
  <c r="Q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Q22" s="1"/>
  <c r="I21"/>
  <c r="K21" s="1"/>
  <c r="I19"/>
  <c r="K19" s="1"/>
  <c r="I15"/>
  <c r="K15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M19" l="1"/>
  <c r="S56"/>
  <c r="O37"/>
  <c r="M48"/>
  <c r="S35"/>
  <c r="S36"/>
  <c r="M43"/>
  <c r="Q16"/>
  <c r="M16"/>
  <c r="M23"/>
  <c r="M49"/>
  <c r="M27"/>
  <c r="M52"/>
  <c r="Q29"/>
  <c r="O29"/>
  <c r="Q32"/>
  <c r="M32"/>
  <c r="S32"/>
  <c r="Q54"/>
  <c r="O54"/>
  <c r="Q40"/>
  <c r="M40"/>
  <c r="S40"/>
  <c r="Q21"/>
  <c r="O21"/>
  <c r="Q24"/>
  <c r="S24"/>
  <c r="M24"/>
  <c r="S16"/>
  <c r="M45"/>
  <c r="S45"/>
  <c r="M15"/>
  <c r="S25"/>
  <c r="M25"/>
  <c r="O25"/>
  <c r="Q25"/>
  <c r="O26"/>
  <c r="S26"/>
  <c r="M26"/>
  <c r="Q26"/>
  <c r="Q28"/>
  <c r="M28"/>
  <c r="O28"/>
  <c r="S28"/>
  <c r="S46"/>
  <c r="M46"/>
  <c r="O46"/>
  <c r="Q46"/>
  <c r="S17"/>
  <c r="M17"/>
  <c r="O17"/>
  <c r="Q17"/>
  <c r="O18"/>
  <c r="M18"/>
  <c r="S18"/>
  <c r="Q18"/>
  <c r="S33"/>
  <c r="M33"/>
  <c r="O33"/>
  <c r="Q33"/>
  <c r="S34"/>
  <c r="M34"/>
  <c r="Q34"/>
  <c r="O34"/>
  <c r="K190"/>
  <c r="O14"/>
  <c r="M14"/>
  <c r="S14"/>
  <c r="Q14"/>
  <c r="Q20"/>
  <c r="M20"/>
  <c r="O20"/>
  <c r="S20"/>
  <c r="S23"/>
  <c r="Q31"/>
  <c r="O31"/>
  <c r="S31"/>
  <c r="S44"/>
  <c r="M44"/>
  <c r="Q36"/>
  <c r="O36"/>
  <c r="M36"/>
  <c r="O16"/>
  <c r="Q19"/>
  <c r="O19"/>
  <c r="S19"/>
  <c r="O24"/>
  <c r="Q27"/>
  <c r="O27"/>
  <c r="S27"/>
  <c r="M31"/>
  <c r="O32"/>
  <c r="O44"/>
  <c r="Q49"/>
  <c r="S49"/>
  <c r="O51"/>
  <c r="S51"/>
  <c r="M51"/>
  <c r="Q51"/>
  <c r="Q23"/>
  <c r="O23"/>
  <c r="Q39"/>
  <c r="O39"/>
  <c r="M39"/>
  <c r="Q53"/>
  <c r="M53"/>
  <c r="S53"/>
  <c r="Q15"/>
  <c r="O15"/>
  <c r="S15"/>
  <c r="S21"/>
  <c r="M21"/>
  <c r="O22"/>
  <c r="S22"/>
  <c r="M22"/>
  <c r="S29"/>
  <c r="M29"/>
  <c r="O30"/>
  <c r="S30"/>
  <c r="M30"/>
  <c r="O35"/>
  <c r="Q35"/>
  <c r="M35"/>
  <c r="S37"/>
  <c r="M37"/>
  <c r="S39"/>
  <c r="S41"/>
  <c r="M41"/>
  <c r="O41"/>
  <c r="Q44"/>
  <c r="S50"/>
  <c r="M50"/>
  <c r="Q50"/>
  <c r="O50"/>
  <c r="O55"/>
  <c r="S55"/>
  <c r="M55"/>
  <c r="Q55"/>
  <c r="Q56"/>
  <c r="O56"/>
  <c r="M56"/>
  <c r="O40"/>
  <c r="O42"/>
  <c r="S42"/>
  <c r="M42"/>
  <c r="O47"/>
  <c r="S47"/>
  <c r="M47"/>
  <c r="Q52"/>
  <c r="O52"/>
  <c r="S52"/>
  <c r="O38"/>
  <c r="S38"/>
  <c r="M38"/>
  <c r="Q43"/>
  <c r="O43"/>
  <c r="S43"/>
  <c r="Q48"/>
  <c r="O48"/>
  <c r="S48"/>
  <c r="S54"/>
  <c r="M54"/>
  <c r="O45"/>
  <c r="O190" l="1"/>
  <c r="S190"/>
  <c r="M190"/>
  <c r="Q190"/>
  <c r="R191" l="1"/>
  <c r="R196" s="1"/>
  <c r="D28" i="4" l="1"/>
  <c r="E24" l="1"/>
  <c r="E20" l="1"/>
  <c r="E14"/>
  <c r="E12"/>
</calcChain>
</file>

<file path=xl/sharedStrings.xml><?xml version="1.0" encoding="utf-8"?>
<sst xmlns="http://schemas.openxmlformats.org/spreadsheetml/2006/main" count="2344" uniqueCount="420">
  <si>
    <t>S.No</t>
  </si>
  <si>
    <t>Description of Goods</t>
  </si>
  <si>
    <t>Qty</t>
  </si>
  <si>
    <t>Rate</t>
  </si>
  <si>
    <t>Invoice Total</t>
  </si>
  <si>
    <t>Total</t>
  </si>
  <si>
    <t>Discount</t>
  </si>
  <si>
    <t>CGST</t>
  </si>
  <si>
    <t xml:space="preserve">Rate </t>
  </si>
  <si>
    <t>Amount</t>
  </si>
  <si>
    <t>SGST</t>
  </si>
  <si>
    <t>IGST</t>
  </si>
  <si>
    <t>Unit</t>
  </si>
  <si>
    <t>Taxable Value</t>
  </si>
  <si>
    <t>HSN/SAC Code</t>
  </si>
  <si>
    <t>Seller is not responsible for any loss or damaged of goods in transit</t>
  </si>
  <si>
    <t>Interest @24% will be charged, if payment is not made on due date</t>
  </si>
  <si>
    <t>The Shipping Cost Need to be Beared by the seller</t>
  </si>
  <si>
    <t>Payment Details:-</t>
  </si>
  <si>
    <t>Beneficiary Name: Barista Coffee Company Ltd.</t>
  </si>
  <si>
    <t>IFSC Code: HDFC0001203</t>
  </si>
  <si>
    <t>●</t>
  </si>
  <si>
    <t>Bank Name : HDFC Bank Ltd</t>
  </si>
  <si>
    <t>Account No : 50200005463331</t>
  </si>
  <si>
    <t>For Barista Coffee Company Limited</t>
  </si>
  <si>
    <t>Authorized Signatory</t>
  </si>
  <si>
    <t>Freight &amp; Packaging Charges</t>
  </si>
  <si>
    <t>Insurance Charges</t>
  </si>
  <si>
    <t>Loading &amp; Unloading</t>
  </si>
  <si>
    <t>Branch:Tower A,GF-02, Global Business Park,MG Road,Gurgoan-122002,HAR</t>
  </si>
  <si>
    <t>Net Invoice Value</t>
  </si>
  <si>
    <t>TOTAL</t>
  </si>
  <si>
    <t xml:space="preserve"> Cess@
12%</t>
  </si>
  <si>
    <t>Proforma Invoice</t>
  </si>
  <si>
    <t>Terms &amp; Condition :</t>
  </si>
  <si>
    <t>Payment Term @ Advance</t>
  </si>
  <si>
    <t>Article Code</t>
  </si>
  <si>
    <t>PAC</t>
  </si>
  <si>
    <t>Mustard Sachet (8 Gm Sachet)</t>
  </si>
  <si>
    <t>TOMATOKETCHUP SACHET</t>
  </si>
  <si>
    <t>Coffee Beans ( F and H )</t>
  </si>
  <si>
    <t>SMOOTHIE STRAW</t>
  </si>
  <si>
    <t>Rippled Dom Lid</t>
  </si>
  <si>
    <t>WHITE DUSTER</t>
  </si>
  <si>
    <t>MAROON DUSTER</t>
  </si>
  <si>
    <t>Barista Folded Paper Napkins</t>
  </si>
  <si>
    <t>Paper Envelop Barista</t>
  </si>
  <si>
    <t>Paper Carry Bag Barista</t>
  </si>
  <si>
    <t>Stirrer (Nos.100)</t>
  </si>
  <si>
    <t>Barista Cake Box-1/2kg</t>
  </si>
  <si>
    <t>Ginger Honey Tea jar-200g</t>
  </si>
  <si>
    <t>Garbage Liner Small</t>
  </si>
  <si>
    <t>Hot Chocolate</t>
  </si>
  <si>
    <t>EA</t>
  </si>
  <si>
    <t>KG</t>
  </si>
  <si>
    <t>BT</t>
  </si>
  <si>
    <t>Pac</t>
  </si>
  <si>
    <t>Christmas Glasses Double Wall Glass-8oz</t>
  </si>
  <si>
    <t>Ginger Honey 450g</t>
  </si>
  <si>
    <t>Honey Oat Rissian Cookies Tin - 100G</t>
  </si>
  <si>
    <t>L</t>
  </si>
  <si>
    <t>WHITE SUGAR SACHET</t>
  </si>
  <si>
    <t>Barista PP Glass-360 ML</t>
  </si>
  <si>
    <t>Syrup Chocolate Topping</t>
  </si>
  <si>
    <t>Barista Tray Mat</t>
  </si>
  <si>
    <t>Darjeeling black Tea-Blended</t>
  </si>
  <si>
    <t>Rose Gulkand</t>
  </si>
  <si>
    <t>Triple Red Berry</t>
  </si>
  <si>
    <t>Very Berry</t>
  </si>
  <si>
    <t>Forest Fruit</t>
  </si>
  <si>
    <t>SUGAR DEMERARA</t>
  </si>
  <si>
    <t>Low Calorie Sweetener</t>
  </si>
  <si>
    <t>Tulip Muffin Cups</t>
  </si>
  <si>
    <t>Paper Plates 7 Inch</t>
  </si>
  <si>
    <t>SL01</t>
  </si>
  <si>
    <t>Earl gray 400g</t>
  </si>
  <si>
    <t>Masala Tea Leaf</t>
  </si>
  <si>
    <t>Indent Sheet</t>
  </si>
  <si>
    <t>Inorbit Hyderabad</t>
  </si>
  <si>
    <t>Code</t>
  </si>
  <si>
    <t>Article Description</t>
  </si>
  <si>
    <t>UOM</t>
  </si>
  <si>
    <t>Quantity Indented</t>
  </si>
  <si>
    <t>Dispatch Qty</t>
  </si>
  <si>
    <t>HAND GLOVES 1100</t>
  </si>
  <si>
    <t>PRINTER PAPER ROLL SMALL</t>
  </si>
  <si>
    <t>WONDER WIPE</t>
  </si>
  <si>
    <t>3 M Scrub SCOTCH BRITE</t>
  </si>
  <si>
    <t>EPSON PRINTER CARDGE</t>
  </si>
  <si>
    <t>Barista PP Glass - 450 ML</t>
  </si>
  <si>
    <t>Spoon Desert Disposable pac=100 EA</t>
  </si>
  <si>
    <t>Fork Desert Disposable Pac=100 EA</t>
  </si>
  <si>
    <t>Christmas Glasses Double Wall Glass-12oz</t>
  </si>
  <si>
    <t>Easy Bake 80X40X40</t>
  </si>
  <si>
    <t>Green Tea</t>
  </si>
  <si>
    <t>Assam long Leaf Tea(TGFOP1)</t>
  </si>
  <si>
    <t>Glass Bottal Black Cap (300/500ML)</t>
  </si>
  <si>
    <t>GST 18%</t>
  </si>
  <si>
    <t>Service Tray</t>
  </si>
  <si>
    <t>Cello Water Jug</t>
  </si>
  <si>
    <t>Tango Grandee 425ml</t>
  </si>
  <si>
    <t>Tango Regular 315ml</t>
  </si>
  <si>
    <t>Feedback Form</t>
  </si>
  <si>
    <t>Mind Your Belongings</t>
  </si>
  <si>
    <t>Expense Voucher</t>
  </si>
  <si>
    <t>MRD Sticker</t>
  </si>
  <si>
    <t>Choco Mocha Cookies Tin - 100G</t>
  </si>
  <si>
    <t>French Press</t>
  </si>
  <si>
    <t>SC</t>
  </si>
  <si>
    <t>Name Badge Holder</t>
  </si>
  <si>
    <t>Food Display Platter</t>
  </si>
  <si>
    <t>Paper Water Cup 150ml</t>
  </si>
  <si>
    <t>New Barista Cap</t>
  </si>
  <si>
    <t>Caramel Syrup</t>
  </si>
  <si>
    <t>Vanilla Syrup</t>
  </si>
  <si>
    <t>BOPP TAPE</t>
  </si>
  <si>
    <t>CORRUGATED BOX 16X16X 18</t>
  </si>
  <si>
    <t>CORRUGATED BOX 16x16x12</t>
  </si>
  <si>
    <t>50 Box</t>
  </si>
  <si>
    <t>Sandwich Tikka Box</t>
  </si>
  <si>
    <t>Chocolate Chip Cookies Tin - 100G</t>
  </si>
  <si>
    <t>Iris Syrup</t>
  </si>
  <si>
    <t>Syrup - Hazelnut</t>
  </si>
  <si>
    <t>Round Glass Bottale -300 ML</t>
  </si>
  <si>
    <t>Round Glass Bottale -500 ML</t>
  </si>
  <si>
    <t>Barista Cappuccino Regural Mug 20CL</t>
  </si>
  <si>
    <t>Creamer 150ML</t>
  </si>
  <si>
    <t>Barista Grey Shirt - 38</t>
  </si>
  <si>
    <t>Barista Grey Shirt - 42</t>
  </si>
  <si>
    <t>Double Wall Glass-8oz</t>
  </si>
  <si>
    <t>Double Wall Glass-12oz</t>
  </si>
  <si>
    <t>Chocolate Wooden Stand</t>
  </si>
  <si>
    <t>Barista Grey Shirt - 36</t>
  </si>
  <si>
    <t>Single Wall Christmas Glasse-16oz/450ML</t>
  </si>
  <si>
    <t>Barista lavazza house blend 200g</t>
  </si>
  <si>
    <t>PLD Lid 16oz/12oz (Single Wall)</t>
  </si>
  <si>
    <t>Single Wall Christmas Glasse-12oz/350ML</t>
  </si>
  <si>
    <t>Ea</t>
  </si>
  <si>
    <t>Barista Grey Shirt - 40</t>
  </si>
  <si>
    <t>Coffee Beans F &amp; H 1 Kg</t>
  </si>
  <si>
    <t>Paper Napkins</t>
  </si>
  <si>
    <t>Cafiza Espresso Clean</t>
  </si>
  <si>
    <t>Instore collat not inspired by outside food</t>
  </si>
  <si>
    <t>Barista Store Manager Black Shirt – 40</t>
  </si>
  <si>
    <t>S S Tea Strainer</t>
  </si>
  <si>
    <t>Zen Plate- 10 Inch</t>
  </si>
  <si>
    <t>Bullet Shelf Tag Holder-3''</t>
  </si>
  <si>
    <t>Kg</t>
  </si>
  <si>
    <t>Tulsi Green Tea - 100G</t>
  </si>
  <si>
    <t>MB Protein Bar Almond Fudge 20GM</t>
  </si>
  <si>
    <t>Mustard Sachet 8 Gm</t>
  </si>
  <si>
    <t>Apron New With Belt</t>
  </si>
  <si>
    <t>Can</t>
  </si>
  <si>
    <t>Butter Paper</t>
  </si>
  <si>
    <t>Box</t>
  </si>
  <si>
    <t>Thermometer</t>
  </si>
  <si>
    <t>Alphonso Mango Puree(550GM)</t>
  </si>
  <si>
    <t>Biodegradable Plate</t>
  </si>
  <si>
    <t>Big Carry Bag (120 GSM)</t>
  </si>
  <si>
    <t>White Paper Straw with Individual Pack</t>
  </si>
  <si>
    <t>Coffee Machine Cleaning Brush</t>
  </si>
  <si>
    <t>PLA Lid 8oz</t>
  </si>
  <si>
    <t>Masala Chai Catering Pouch 250g</t>
  </si>
  <si>
    <t>PLA Lid 12oz</t>
  </si>
  <si>
    <t xml:space="preserve">Envelope New (1*100)             </t>
  </si>
  <si>
    <t>Excess Amount</t>
  </si>
  <si>
    <t>Last Indent Amount</t>
  </si>
  <si>
    <t>Rest Of Excess Amount</t>
  </si>
  <si>
    <t>Present Indent Amount</t>
  </si>
  <si>
    <t>Final Payment Make</t>
  </si>
  <si>
    <t>Already Paid Excess Amount</t>
  </si>
  <si>
    <t>Measuring Jar 50ml</t>
  </si>
  <si>
    <t>Cake Box-500gm</t>
  </si>
  <si>
    <t>Grillox (Sandwich Griller Cleaner) 2Ltr</t>
  </si>
  <si>
    <t>Log Sheet Book</t>
  </si>
  <si>
    <t>Tooth Pick Wooden</t>
  </si>
  <si>
    <t>Cream Charger</t>
  </si>
  <si>
    <t>Bottle Opener With Cutter</t>
  </si>
  <si>
    <t>Sandwich Boxes</t>
  </si>
  <si>
    <t>Frothin Jug 500 Ml</t>
  </si>
  <si>
    <t>Frothing Jug 750 Ml</t>
  </si>
  <si>
    <t>Cocktail Shaker (Inbuilt Strainer)</t>
  </si>
  <si>
    <t>Peg Measure 30 60 Ml</t>
  </si>
  <si>
    <t>100% Pure Instant coffee - 50GM Jar</t>
  </si>
  <si>
    <t>Pkt</t>
  </si>
  <si>
    <t>Excess</t>
  </si>
  <si>
    <t>Almond 40 GM</t>
  </si>
  <si>
    <t>Cashew 40 GM</t>
  </si>
  <si>
    <t>Measuring Jug 250 ml</t>
  </si>
  <si>
    <t>Instore collat open and close both side print</t>
  </si>
  <si>
    <t>Pure instant coffee-100 GM Jar</t>
  </si>
  <si>
    <t>Cake Box-1kg</t>
  </si>
  <si>
    <t>Black Jeans 28</t>
  </si>
  <si>
    <t>Black Jeans 30</t>
  </si>
  <si>
    <t>Black Jeans 32</t>
  </si>
  <si>
    <t>Black Jeans 34</t>
  </si>
  <si>
    <t>Spoon Demitasse Coffee</t>
  </si>
  <si>
    <t>Spoon Tea</t>
  </si>
  <si>
    <t>Spoon Parafit Soda 9" Big</t>
  </si>
  <si>
    <t>Fork Dessert</t>
  </si>
  <si>
    <t>Butter Knife</t>
  </si>
  <si>
    <t>Tea Cup and Saucer</t>
  </si>
  <si>
    <t>Cookies Jar  Jolly Jar With Wood</t>
  </si>
  <si>
    <t>Kenyan Mug  320 Ml</t>
  </si>
  <si>
    <t>Measuring Jar 500 Ml</t>
  </si>
  <si>
    <t>Measuring Jar 10 ml</t>
  </si>
  <si>
    <t>Barista Espresso Cup</t>
  </si>
  <si>
    <t>Zen Plate- 7 Inch</t>
  </si>
  <si>
    <t>Barista Cappuccino Mug 30CL</t>
  </si>
  <si>
    <t>Barista Cappuccino Large Saucer</t>
  </si>
  <si>
    <t>Barista Cappuccino Large Mug</t>
  </si>
  <si>
    <t>Ice Cream Scooper Medium</t>
  </si>
  <si>
    <t>Wooden Hammer</t>
  </si>
  <si>
    <t>Wodden Display-Small</t>
  </si>
  <si>
    <t>Wodden Display-BAG</t>
  </si>
  <si>
    <t>Glass Tea Kettle 500 ML</t>
  </si>
  <si>
    <t>Instore collat no smoking zone</t>
  </si>
  <si>
    <t xml:space="preserve">Instore collat charging for coffee </t>
  </si>
  <si>
    <t>Wooden Stirrer (500 each)</t>
  </si>
  <si>
    <t>Bread Box</t>
  </si>
  <si>
    <t>Copper Bottle Printed</t>
  </si>
  <si>
    <t>Cake Plate N Dome</t>
  </si>
  <si>
    <t>Supplier</t>
  </si>
  <si>
    <t>GSTN:29AAABCB5798A2ZK</t>
  </si>
  <si>
    <t>Barista Coffee Company Limited</t>
  </si>
  <si>
    <t>Survey No.91/4, Chintamani Road</t>
  </si>
  <si>
    <t>Hoskote Industrial Area Karnataka-562114</t>
  </si>
  <si>
    <t>Recipient</t>
  </si>
  <si>
    <t>GSTN:32ABICS8699F1ZS</t>
  </si>
  <si>
    <t>SEMOLINA KITCHENS PVT LTD</t>
  </si>
  <si>
    <t>Terminal 2, International Airport,</t>
  </si>
  <si>
    <t>Chakkai Trivandrum,</t>
  </si>
  <si>
    <t>Kerala-695008</t>
  </si>
  <si>
    <t>Size</t>
  </si>
  <si>
    <t>Sugar Sachet-5g</t>
  </si>
  <si>
    <t>Sugar Demerara-5G</t>
  </si>
  <si>
    <t>Tomato Ketchup 100 Sachet-8G</t>
  </si>
  <si>
    <t>Syrup Chocolate Topping-1300G</t>
  </si>
  <si>
    <t>Darjeeling black Tea-Blended-250G</t>
  </si>
  <si>
    <t>Assam long Leaf Tea(TGFOP1)-250G</t>
  </si>
  <si>
    <t>Triple Red Berry-1000Ml</t>
  </si>
  <si>
    <t>Apple Rose Squash (Rose Faluda)-500Ml</t>
  </si>
  <si>
    <t>Chocolate Tiramisu Sauce-1000Ml</t>
  </si>
  <si>
    <t>Lemon Iced Tea  Syrup-1000Ml</t>
  </si>
  <si>
    <t>Peach Iced Tea syrup-1000ML</t>
  </si>
  <si>
    <t>Apple-Mint Mojito Syrup-1000Ml</t>
  </si>
  <si>
    <t>Mojito Mint Syrup-750Ml</t>
  </si>
  <si>
    <t>Hot Chocolate-1000G</t>
  </si>
  <si>
    <t>CHOC-O-AFFAIR (Dark Choco Slab)-90G</t>
  </si>
  <si>
    <t>CHOC-O-AFFAIR (Milk Choco Slab)-90G</t>
  </si>
  <si>
    <t>Tagz - Cream Onion Divin Chips-46G</t>
  </si>
  <si>
    <t>Tagz - Masala Trekkin Chips-46G</t>
  </si>
  <si>
    <t>Italian chesse Dribblin-46G</t>
  </si>
  <si>
    <t>Choco Almond Nutty Cookies-26G</t>
  </si>
  <si>
    <t>White Choco Cashew Nutty Cookies-26G</t>
  </si>
  <si>
    <t>Equal Sucralose-75G</t>
  </si>
  <si>
    <t>Equal Sucralose - (Pack of 25)-18.75g</t>
  </si>
  <si>
    <t>Melts- Healthy Gut-4.5G</t>
  </si>
  <si>
    <t>Melts- Vegan Vitamin B12-3G</t>
  </si>
  <si>
    <t>Melts- Restful Sleep-6G</t>
  </si>
  <si>
    <t>Melts- Eye Care-4.65G</t>
  </si>
  <si>
    <t>Melts- Healthy Hair-3.6G</t>
  </si>
  <si>
    <t>Melts- Natural Vitamin D3-2.85G</t>
  </si>
  <si>
    <t>Melts- Throat Relief-3.3G</t>
  </si>
  <si>
    <t>Melts- Multivitamins-5.55G</t>
  </si>
  <si>
    <t>Chocolate Protein Shake-200Ml</t>
  </si>
  <si>
    <t>Fitsport 20% Protein Bar-65G</t>
  </si>
  <si>
    <t>MB Protein Sparkling Drink Black Grape-250ML</t>
  </si>
  <si>
    <t>MB Protein Sparkling Drink Mixed Berry-250Ml</t>
  </si>
  <si>
    <t>Mango Chilli Mojito-250Ml</t>
  </si>
  <si>
    <t>Sex on the Beach-250Ml</t>
  </si>
  <si>
    <t>Margarita-250Ml</t>
  </si>
  <si>
    <t>Orion O'Rice Cracker-21.6G</t>
  </si>
  <si>
    <t>Orian Choco Pie-56G</t>
  </si>
  <si>
    <t>Himalayan Natives Roasted Flax Seeds-150G</t>
  </si>
  <si>
    <t>Himalayan Natives Royal Trial Mix-100G</t>
  </si>
  <si>
    <t>Himalayan Natives Sunflower Seeds-150G</t>
  </si>
  <si>
    <t>Altco Oat Milk-200Ml</t>
  </si>
  <si>
    <t>Lets Try Pudina Makhana-70G</t>
  </si>
  <si>
    <t>Strawberry-300ML</t>
  </si>
  <si>
    <t>Mixed Fruit-300Ml</t>
  </si>
  <si>
    <t>Litchi-300Ml</t>
  </si>
  <si>
    <t>Orange-300Ml</t>
  </si>
  <si>
    <t>Tage-Salt Trippin-46G</t>
  </si>
  <si>
    <t>Cosmopolitan-250Ml</t>
  </si>
  <si>
    <t>Palm Freah (Hand Cleansar)-2000Ml</t>
  </si>
  <si>
    <t xml:space="preserve">SO: 32603       </t>
  </si>
  <si>
    <t xml:space="preserve">OBD: 80158738          </t>
  </si>
  <si>
    <t>51 Box</t>
  </si>
  <si>
    <t>Sugar Sachet</t>
  </si>
  <si>
    <t>Sugar Demerara</t>
  </si>
  <si>
    <t>Tomato Ketchup 100 Sachet</t>
  </si>
  <si>
    <t>Apple Rose Squash (Rose Faluda)</t>
  </si>
  <si>
    <t>Chocolate tiramisu 750ml</t>
  </si>
  <si>
    <t>Lemon Iced Tea  Syrup</t>
  </si>
  <si>
    <t>Peach Iced Tea syrup</t>
  </si>
  <si>
    <t>Apple-Mint Mojito Syrup</t>
  </si>
  <si>
    <t>Mojito Mint Syrup</t>
  </si>
  <si>
    <t>CHOC-O-AFFAIR (Dark Choco Slab)</t>
  </si>
  <si>
    <t>CHOC-O-AFFAIR (Milk Choco Slab)</t>
  </si>
  <si>
    <t>Tagz - Cream Onion Divin Chips</t>
  </si>
  <si>
    <t>Tagz - Masala Trekkin Chips</t>
  </si>
  <si>
    <t>Italian chesse Dribblin</t>
  </si>
  <si>
    <t>Equal Sucralose - Pack of 25</t>
  </si>
  <si>
    <t>Chocolate Protein Shake</t>
  </si>
  <si>
    <t>Mango Chilli Mojito</t>
  </si>
  <si>
    <t>Sex on the Beach</t>
  </si>
  <si>
    <t>Margarita</t>
  </si>
  <si>
    <t>MB Protein Bar Choco Cranberry 20GM</t>
  </si>
  <si>
    <t>MB Protein Sparkling Drink Mixed Berry</t>
  </si>
  <si>
    <t>Strawberry</t>
  </si>
  <si>
    <t>Orange</t>
  </si>
  <si>
    <t>Mixed Fruit</t>
  </si>
  <si>
    <t>Litchi</t>
  </si>
  <si>
    <t>Tage-Salt Trippin</t>
  </si>
  <si>
    <t>Cosmopolitan</t>
  </si>
  <si>
    <t xml:space="preserve">Wooden Spork 1packet </t>
  </si>
  <si>
    <t xml:space="preserve">SO:         </t>
  </si>
  <si>
    <t xml:space="preserve">OBD:             </t>
  </si>
  <si>
    <t>Fright Charge</t>
  </si>
  <si>
    <t>-</t>
  </si>
  <si>
    <t>OTH</t>
  </si>
  <si>
    <t xml:space="preserve">SO: 34027          </t>
  </si>
  <si>
    <t xml:space="preserve">OBD: 80160170             </t>
  </si>
  <si>
    <t>29 Box</t>
  </si>
  <si>
    <t>SUGAR SACHET</t>
  </si>
  <si>
    <t>TOMATOKETCHUP 100 SACHET</t>
  </si>
  <si>
    <t>Alphonso Mango Puree</t>
  </si>
  <si>
    <t>Coffee Beans (F and H)</t>
  </si>
  <si>
    <t>Apple Rose Squash 500 ML</t>
  </si>
  <si>
    <t>Chocolate Tiramisu Sauce</t>
  </si>
  <si>
    <t>Mojito mint syrup</t>
  </si>
  <si>
    <t>Hot Chocolate powder</t>
  </si>
  <si>
    <t>MB Protein Sparkling Drink Black Grape</t>
  </si>
  <si>
    <t>Paper Water Cup 150 ml</t>
  </si>
  <si>
    <t>Wooden Stirrer 500Pcs</t>
  </si>
  <si>
    <t>Air babble Roll</t>
  </si>
  <si>
    <t>M</t>
  </si>
  <si>
    <t xml:space="preserve">SO: 34710          </t>
  </si>
  <si>
    <t xml:space="preserve">OBD: 80160863             </t>
  </si>
  <si>
    <t>06 Box</t>
  </si>
  <si>
    <t xml:space="preserve">SO: 35122           </t>
  </si>
  <si>
    <t xml:space="preserve">OBD: 80161280             </t>
  </si>
  <si>
    <t>16 Box</t>
  </si>
  <si>
    <t>Choco Almond Nutty Cookies</t>
  </si>
  <si>
    <t xml:space="preserve">Cosmopolitan </t>
  </si>
  <si>
    <t>Tharamakola Sheet</t>
  </si>
  <si>
    <t xml:space="preserve">SO: 441        </t>
  </si>
  <si>
    <t xml:space="preserve">OBD: 80000458             </t>
  </si>
  <si>
    <t>White Choco Cashew Nutty Cookies</t>
  </si>
  <si>
    <t>Envelope New (1*100)</t>
  </si>
  <si>
    <t>Shrink Sheet</t>
  </si>
  <si>
    <t>Pack</t>
  </si>
  <si>
    <t>Bottle</t>
  </si>
  <si>
    <t>Liter</t>
  </si>
  <si>
    <t>Kilogram</t>
  </si>
  <si>
    <t>Sachet</t>
  </si>
  <si>
    <t>15 Box</t>
  </si>
  <si>
    <t>E</t>
  </si>
  <si>
    <t>Kg=1000g</t>
  </si>
  <si>
    <t xml:space="preserve">SO: 955          </t>
  </si>
  <si>
    <t xml:space="preserve">OBD: 80000994              </t>
  </si>
  <si>
    <t>Brush W C</t>
  </si>
  <si>
    <t>1 PAC = 250G</t>
  </si>
  <si>
    <t>Ea=1 ea</t>
  </si>
  <si>
    <t>BT-750ML</t>
  </si>
  <si>
    <t>1 PAC X 100</t>
  </si>
  <si>
    <t>1 Box = 12 ea</t>
  </si>
  <si>
    <t>Box =12 BT</t>
  </si>
  <si>
    <t>1 Box = 6 ea</t>
  </si>
  <si>
    <t>Pac=200sc</t>
  </si>
  <si>
    <t>EA=12 ea</t>
  </si>
  <si>
    <t>PAC=1000ML</t>
  </si>
  <si>
    <t>Pac=100Pc</t>
  </si>
  <si>
    <t>Box =15 kg</t>
  </si>
  <si>
    <t>PAC=20PC</t>
  </si>
  <si>
    <t>PAC=100 sc</t>
  </si>
  <si>
    <t>PAC-100 sc</t>
  </si>
  <si>
    <t>1=100EA</t>
  </si>
  <si>
    <t>1 box = 24 ea</t>
  </si>
  <si>
    <t>PAC=25ea</t>
  </si>
  <si>
    <t>Box = 24 EA</t>
  </si>
  <si>
    <t>G</t>
  </si>
  <si>
    <t xml:space="preserve">SO: 1965            </t>
  </si>
  <si>
    <t xml:space="preserve">OBD: 80002055              </t>
  </si>
  <si>
    <t>20 Box</t>
  </si>
  <si>
    <t>Bagasse 120Z LID for Hot Beverage</t>
  </si>
  <si>
    <t>Barista Folded Paper Napkins-Brown</t>
  </si>
  <si>
    <t xml:space="preserve">SO: 4814              </t>
  </si>
  <si>
    <t xml:space="preserve">OBD: 80005053               </t>
  </si>
  <si>
    <t>Pld Lid 16Oz/12Oz (Single Wall) Cold Dlid</t>
  </si>
  <si>
    <t>Bagasse 80Z LID for Hot Beverage</t>
  </si>
  <si>
    <t>Apron New with belt</t>
  </si>
  <si>
    <t>37 Box</t>
  </si>
  <si>
    <t xml:space="preserve">SO: 6610               </t>
  </si>
  <si>
    <t xml:space="preserve">OBD: 80006947                </t>
  </si>
  <si>
    <t>PLA Dome LID 16oz/12oz (Single wall)</t>
  </si>
  <si>
    <t>Biscotti Almond</t>
  </si>
  <si>
    <t>Barista Lavazza House Blend 200g</t>
  </si>
  <si>
    <t>BOX</t>
  </si>
  <si>
    <t>27 Box</t>
  </si>
  <si>
    <t xml:space="preserve">SO: 9319                </t>
  </si>
  <si>
    <t xml:space="preserve">OBD: 80009905                  </t>
  </si>
  <si>
    <t xml:space="preserve">SO: 11024                 </t>
  </si>
  <si>
    <t xml:space="preserve">OBD: 80011774                  </t>
  </si>
  <si>
    <t xml:space="preserve">SO:                  </t>
  </si>
  <si>
    <t xml:space="preserve">OBD:                   </t>
  </si>
  <si>
    <t>Black Jeans 36</t>
  </si>
  <si>
    <t>Barista Grey Shirt - 44</t>
  </si>
  <si>
    <t>Belgium Chocolate Powder</t>
  </si>
  <si>
    <t>18 Box</t>
  </si>
  <si>
    <t>D Cut Carry Bag Big (50pc=1pkt)</t>
  </si>
  <si>
    <t>1 box = 1 slab</t>
  </si>
  <si>
    <t>1 PAC=20 PCS</t>
  </si>
  <si>
    <t>PAC=100ea</t>
  </si>
  <si>
    <t>Pac =100 Ea</t>
  </si>
  <si>
    <t>PAC=10ea</t>
  </si>
  <si>
    <t>1 Pkt = 50 Ea</t>
  </si>
  <si>
    <t>1 Pkt = 100 Ea</t>
  </si>
  <si>
    <t>26 Box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</si>
</sst>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3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Book Antiqua"/>
      <family val="1"/>
    </font>
    <font>
      <sz val="14"/>
      <color theme="1"/>
      <name val="Book Antiqua"/>
      <family val="1"/>
    </font>
    <font>
      <b/>
      <u/>
      <sz val="14"/>
      <color theme="1"/>
      <name val="Book Antiqua"/>
      <family val="1"/>
    </font>
    <font>
      <sz val="12"/>
      <name val="Book Antiqua"/>
      <family val="1"/>
    </font>
    <font>
      <b/>
      <u/>
      <sz val="14"/>
      <name val="Book Antiqua"/>
      <family val="1"/>
    </font>
    <font>
      <b/>
      <sz val="12"/>
      <color theme="1"/>
      <name val="Book Antiqua"/>
      <family val="1"/>
    </font>
    <font>
      <b/>
      <sz val="10"/>
      <color theme="1"/>
      <name val="Calibri"/>
      <family val="2"/>
      <scheme val="minor"/>
    </font>
    <font>
      <b/>
      <sz val="16"/>
      <color theme="1"/>
      <name val="Book Antiqua"/>
      <family val="1"/>
    </font>
    <font>
      <sz val="12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i/>
      <sz val="14"/>
      <color theme="2" tint="-0.499984740745262"/>
      <name val="Calibri"/>
      <family val="2"/>
      <scheme val="minor"/>
    </font>
    <font>
      <b/>
      <i/>
      <sz val="16"/>
      <color theme="2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thin">
        <color indexed="64"/>
      </bottom>
      <diagonal/>
    </border>
    <border>
      <left style="medium">
        <color theme="3" tint="-0.249977111117893"/>
      </left>
      <right/>
      <top style="thin">
        <color indexed="64"/>
      </top>
      <bottom/>
      <diagonal/>
    </border>
    <border>
      <left/>
      <right style="medium">
        <color theme="3" tint="-0.249977111117893"/>
      </right>
      <top style="thin">
        <color indexed="64"/>
      </top>
      <bottom/>
      <diagonal/>
    </border>
    <border>
      <left style="medium">
        <color theme="3" tint="-0.249977111117893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3" tint="-0.249977111117893"/>
      </right>
      <top style="medium">
        <color indexed="64"/>
      </top>
      <bottom style="thin">
        <color indexed="64"/>
      </bottom>
      <diagonal/>
    </border>
    <border>
      <left style="medium">
        <color theme="3" tint="-0.249977111117893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medium">
        <color indexed="64"/>
      </bottom>
      <diagonal/>
    </border>
    <border>
      <left style="medium">
        <color theme="3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3" tint="-0.249977111117893"/>
      </left>
      <right/>
      <top/>
      <bottom style="medium">
        <color indexed="64"/>
      </bottom>
      <diagonal/>
    </border>
    <border>
      <left/>
      <right style="medium">
        <color theme="3" tint="-0.249977111117893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theme="3" tint="-0.249977111117893"/>
      </bottom>
      <diagonal/>
    </border>
    <border>
      <left style="thin">
        <color indexed="64"/>
      </left>
      <right/>
      <top/>
      <bottom style="medium">
        <color theme="3" tint="-0.24997711111789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</cellStyleXfs>
  <cellXfs count="217">
    <xf numFmtId="0" fontId="0" fillId="0" borderId="0" xfId="0"/>
    <xf numFmtId="0" fontId="2" fillId="0" borderId="0" xfId="0" applyFont="1"/>
    <xf numFmtId="0" fontId="18" fillId="0" borderId="0" xfId="4" applyFont="1" applyFill="1" applyBorder="1"/>
    <xf numFmtId="0" fontId="25" fillId="0" borderId="0" xfId="0" applyFont="1"/>
    <xf numFmtId="0" fontId="26" fillId="0" borderId="0" xfId="0" applyFont="1"/>
    <xf numFmtId="0" fontId="19" fillId="0" borderId="32" xfId="4" applyFont="1" applyFill="1" applyBorder="1"/>
    <xf numFmtId="0" fontId="18" fillId="0" borderId="26" xfId="4" applyFont="1" applyFill="1" applyBorder="1"/>
    <xf numFmtId="0" fontId="15" fillId="0" borderId="26" xfId="4" applyFont="1" applyFill="1" applyBorder="1" applyAlignment="1">
      <alignment horizontal="center" vertical="center"/>
    </xf>
    <xf numFmtId="0" fontId="15" fillId="0" borderId="28" xfId="4" applyFont="1" applyFill="1" applyBorder="1" applyAlignment="1">
      <alignment horizontal="center" vertical="top"/>
    </xf>
    <xf numFmtId="0" fontId="18" fillId="0" borderId="29" xfId="4" applyFont="1" applyFill="1" applyBorder="1" applyAlignment="1">
      <alignment vertical="top"/>
    </xf>
    <xf numFmtId="0" fontId="19" fillId="0" borderId="5" xfId="4" applyFont="1" applyFill="1" applyBorder="1"/>
    <xf numFmtId="0" fontId="15" fillId="0" borderId="0" xfId="4" applyFont="1" applyFill="1" applyBorder="1" applyAlignment="1">
      <alignment horizontal="center" vertical="center"/>
    </xf>
    <xf numFmtId="0" fontId="15" fillId="0" borderId="29" xfId="4" applyFont="1" applyFill="1" applyBorder="1" applyAlignment="1">
      <alignment horizontal="center" vertical="top"/>
    </xf>
    <xf numFmtId="0" fontId="28" fillId="0" borderId="48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29" fillId="0" borderId="49" xfId="0" applyFont="1" applyBorder="1"/>
    <xf numFmtId="0" fontId="28" fillId="0" borderId="5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29" fillId="0" borderId="50" xfId="0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0" fontId="29" fillId="2" borderId="50" xfId="0" applyFont="1" applyFill="1" applyBorder="1" applyAlignment="1">
      <alignment horizontal="center"/>
    </xf>
    <xf numFmtId="0" fontId="29" fillId="2" borderId="5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166" fontId="0" fillId="0" borderId="0" xfId="0" applyNumberForma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" fillId="0" borderId="0" xfId="0" applyFont="1" applyFill="1"/>
    <xf numFmtId="0" fontId="25" fillId="0" borderId="0" xfId="0" applyFont="1" applyFill="1"/>
    <xf numFmtId="0" fontId="12" fillId="0" borderId="47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166" fontId="21" fillId="0" borderId="7" xfId="2" applyNumberFormat="1" applyFont="1" applyFill="1" applyBorder="1" applyAlignment="1">
      <alignment horizontal="center" vertical="center"/>
    </xf>
    <xf numFmtId="2" fontId="21" fillId="0" borderId="7" xfId="3" applyNumberFormat="1" applyFont="1" applyFill="1" applyBorder="1" applyAlignment="1">
      <alignment horizontal="center" vertical="center"/>
    </xf>
    <xf numFmtId="9" fontId="21" fillId="0" borderId="12" xfId="3" applyFont="1" applyFill="1" applyBorder="1" applyAlignment="1">
      <alignment horizontal="center" vertical="center"/>
    </xf>
    <xf numFmtId="165" fontId="21" fillId="0" borderId="12" xfId="2" applyNumberFormat="1" applyFont="1" applyFill="1" applyBorder="1" applyAlignment="1">
      <alignment horizontal="center" vertical="center"/>
    </xf>
    <xf numFmtId="164" fontId="21" fillId="0" borderId="12" xfId="2" applyFont="1" applyFill="1" applyBorder="1" applyAlignment="1">
      <alignment horizontal="center" vertical="center"/>
    </xf>
    <xf numFmtId="164" fontId="21" fillId="0" borderId="39" xfId="2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9" fontId="21" fillId="0" borderId="7" xfId="3" applyFont="1" applyFill="1" applyBorder="1" applyAlignment="1">
      <alignment horizontal="center" vertical="center"/>
    </xf>
    <xf numFmtId="0" fontId="2" fillId="0" borderId="38" xfId="0" applyFont="1" applyFill="1" applyBorder="1"/>
    <xf numFmtId="0" fontId="2" fillId="0" borderId="0" xfId="0" applyFont="1" applyFill="1" applyBorder="1"/>
    <xf numFmtId="0" fontId="1" fillId="0" borderId="9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12" xfId="0" applyFont="1" applyFill="1" applyBorder="1"/>
    <xf numFmtId="0" fontId="2" fillId="0" borderId="39" xfId="0" applyFont="1" applyFill="1" applyBorder="1"/>
    <xf numFmtId="0" fontId="1" fillId="0" borderId="1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/>
    </xf>
    <xf numFmtId="164" fontId="8" fillId="0" borderId="11" xfId="2" applyFont="1" applyFill="1" applyBorder="1" applyAlignment="1">
      <alignment horizontal="center" vertical="center"/>
    </xf>
    <xf numFmtId="164" fontId="8" fillId="0" borderId="3" xfId="2" applyFont="1" applyFill="1" applyBorder="1" applyAlignment="1">
      <alignment vertical="center"/>
    </xf>
    <xf numFmtId="164" fontId="11" fillId="0" borderId="3" xfId="2" applyFont="1" applyFill="1" applyBorder="1" applyAlignment="1">
      <alignment vertical="center"/>
    </xf>
    <xf numFmtId="164" fontId="8" fillId="0" borderId="4" xfId="2" applyFont="1" applyFill="1" applyBorder="1" applyAlignment="1">
      <alignment vertical="center"/>
    </xf>
    <xf numFmtId="164" fontId="8" fillId="0" borderId="1" xfId="2" applyFont="1" applyFill="1" applyBorder="1" applyAlignment="1">
      <alignment vertical="center"/>
    </xf>
    <xf numFmtId="164" fontId="8" fillId="0" borderId="41" xfId="2" applyFont="1" applyFill="1" applyBorder="1" applyAlignment="1">
      <alignment vertical="center"/>
    </xf>
    <xf numFmtId="164" fontId="8" fillId="0" borderId="0" xfId="2" applyFont="1" applyFill="1" applyAlignment="1">
      <alignment vertical="center"/>
    </xf>
    <xf numFmtId="0" fontId="20" fillId="0" borderId="40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21" fillId="0" borderId="9" xfId="2" applyFont="1" applyFill="1" applyBorder="1" applyAlignment="1">
      <alignment horizontal="center" vertical="center"/>
    </xf>
    <xf numFmtId="164" fontId="21" fillId="0" borderId="27" xfId="2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64" fontId="21" fillId="0" borderId="10" xfId="2" applyFont="1" applyFill="1" applyBorder="1" applyAlignment="1">
      <alignment horizontal="center" vertical="center"/>
    </xf>
    <xf numFmtId="164" fontId="21" fillId="0" borderId="31" xfId="2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/>
    </xf>
    <xf numFmtId="0" fontId="2" fillId="0" borderId="26" xfId="0" applyFont="1" applyFill="1" applyBorder="1"/>
    <xf numFmtId="0" fontId="2" fillId="0" borderId="27" xfId="0" applyFont="1" applyFill="1" applyBorder="1"/>
    <xf numFmtId="0" fontId="9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8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9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1" fillId="0" borderId="27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6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6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45" xfId="0" applyFont="1" applyFill="1" applyBorder="1" applyAlignment="1">
      <alignment vertical="top" wrapText="1"/>
    </xf>
    <xf numFmtId="0" fontId="2" fillId="0" borderId="46" xfId="0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6" fillId="0" borderId="0" xfId="1" applyFont="1" applyFill="1" applyAlignment="1" applyProtection="1"/>
    <xf numFmtId="37" fontId="21" fillId="0" borderId="12" xfId="0" applyNumberFormat="1" applyFont="1" applyFill="1" applyBorder="1" applyAlignment="1">
      <alignment horizontal="center" vertical="center"/>
    </xf>
    <xf numFmtId="37" fontId="21" fillId="0" borderId="7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0" fontId="30" fillId="0" borderId="0" xfId="0" applyFont="1"/>
    <xf numFmtId="0" fontId="12" fillId="0" borderId="2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2" fontId="21" fillId="0" borderId="12" xfId="0" applyNumberFormat="1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166" fontId="21" fillId="2" borderId="7" xfId="2" applyNumberFormat="1" applyFont="1" applyFill="1" applyBorder="1" applyAlignment="1">
      <alignment horizontal="center" vertical="center"/>
    </xf>
    <xf numFmtId="2" fontId="21" fillId="2" borderId="7" xfId="3" applyNumberFormat="1" applyFont="1" applyFill="1" applyBorder="1" applyAlignment="1">
      <alignment horizontal="center" vertical="center"/>
    </xf>
    <xf numFmtId="9" fontId="21" fillId="2" borderId="12" xfId="3" applyFont="1" applyFill="1" applyBorder="1" applyAlignment="1">
      <alignment horizontal="center" vertical="center"/>
    </xf>
    <xf numFmtId="165" fontId="21" fillId="2" borderId="12" xfId="2" applyNumberFormat="1" applyFont="1" applyFill="1" applyBorder="1" applyAlignment="1">
      <alignment horizontal="center" vertical="center"/>
    </xf>
    <xf numFmtId="164" fontId="21" fillId="2" borderId="12" xfId="2" applyFont="1" applyFill="1" applyBorder="1" applyAlignment="1">
      <alignment horizontal="center" vertical="center"/>
    </xf>
    <xf numFmtId="164" fontId="21" fillId="2" borderId="39" xfId="2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1" fontId="21" fillId="0" borderId="0" xfId="0" applyNumberFormat="1" applyFont="1" applyFill="1" applyBorder="1" applyAlignment="1">
      <alignment horizontal="center" vertical="center"/>
    </xf>
    <xf numFmtId="1" fontId="21" fillId="2" borderId="0" xfId="0" applyNumberFormat="1" applyFont="1" applyFill="1" applyBorder="1" applyAlignment="1">
      <alignment horizontal="center" vertical="center"/>
    </xf>
    <xf numFmtId="1" fontId="21" fillId="0" borderId="12" xfId="0" applyNumberFormat="1" applyFont="1" applyFill="1" applyBorder="1" applyAlignment="1">
      <alignment horizontal="center" vertical="center"/>
    </xf>
    <xf numFmtId="1" fontId="21" fillId="0" borderId="7" xfId="0" applyNumberFormat="1" applyFont="1" applyFill="1" applyBorder="1" applyAlignment="1">
      <alignment horizontal="center" vertical="center"/>
    </xf>
    <xf numFmtId="1" fontId="21" fillId="2" borderId="7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1" fontId="21" fillId="9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9" fontId="21" fillId="7" borderId="12" xfId="3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7" fillId="0" borderId="32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left" wrapText="1"/>
    </xf>
    <xf numFmtId="164" fontId="2" fillId="0" borderId="2" xfId="2" applyFont="1" applyFill="1" applyBorder="1" applyAlignment="1">
      <alignment horizontal="center"/>
    </xf>
    <xf numFmtId="164" fontId="2" fillId="0" borderId="42" xfId="2" applyFont="1" applyFill="1" applyBorder="1" applyAlignment="1">
      <alignment horizontal="center"/>
    </xf>
    <xf numFmtId="0" fontId="27" fillId="0" borderId="32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26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43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164" fontId="21" fillId="0" borderId="8" xfId="2" applyFont="1" applyFill="1" applyBorder="1" applyAlignment="1">
      <alignment horizontal="center" vertical="center"/>
    </xf>
    <xf numFmtId="164" fontId="21" fillId="0" borderId="33" xfId="2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4" xfId="0" applyFont="1" applyFill="1" applyBorder="1" applyAlignment="1">
      <alignment horizontal="left" vertical="center"/>
    </xf>
    <xf numFmtId="164" fontId="4" fillId="0" borderId="15" xfId="2" applyFont="1" applyFill="1" applyBorder="1" applyAlignment="1">
      <alignment horizontal="center"/>
    </xf>
    <xf numFmtId="164" fontId="4" fillId="0" borderId="44" xfId="2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164" fontId="8" fillId="0" borderId="40" xfId="2" applyFont="1" applyFill="1" applyBorder="1" applyAlignment="1">
      <alignment horizontal="center" vertical="center"/>
    </xf>
    <xf numFmtId="164" fontId="8" fillId="0" borderId="3" xfId="2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10" borderId="0" xfId="0" applyFont="1" applyFill="1" applyBorder="1" applyAlignment="1">
      <alignment horizontal="center" vertical="center"/>
    </xf>
    <xf numFmtId="1" fontId="21" fillId="10" borderId="0" xfId="0" applyNumberFormat="1" applyFont="1" applyFill="1" applyBorder="1" applyAlignment="1">
      <alignment horizontal="center" vertical="center"/>
    </xf>
  </cellXfs>
  <cellStyles count="5">
    <cellStyle name="Comma" xfId="2" builtinId="3"/>
    <cellStyle name="Hyperlink" xfId="1" builtinId="8"/>
    <cellStyle name="Normal" xfId="0" builtinId="0"/>
    <cellStyle name="Normal_INVOICES 2008-09 4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807574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217149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217149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217149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217149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436099" y="84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807574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712324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712324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712324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712324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817099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026649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425824</xdr:colOff>
      <xdr:row>11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217149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CGST%20&amp;%20SGS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ranchise%20Rate%20List%20March%20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ranchise%20Rate%20List%20May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Date%20upload%20at%20port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ranchise%20Rate%20List%20Jan.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SKAR\Desktop\Franchise%20Rate%20List%20Jan.%20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ranchise%20Rate%20List%20Dec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inal%20Franchise%20Rate%20List%20Ma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inal%20Franchise%20Rate%20List%20October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IG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inal%20Franchise%20Rate%20List%20Jul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inal%20Franchise%20Rate%20List%20Jan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inal%20Franchise%20Rate%20List%20Oct-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ranchise%20Rate%20List%20Sep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arista%202014-2015/GST%202017-2018/GST%20F%20Rates/Franchise%20Rate%20List%20July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anchise Rate List (2)"/>
      <sheetName val="Sheet1"/>
    </sheetNames>
    <sheetDataSet>
      <sheetData sheetId="0">
        <row r="3">
          <cell r="A3">
            <v>1001</v>
          </cell>
          <cell r="B3" t="str">
            <v>WHITE SUGAR SACHET</v>
          </cell>
          <cell r="C3" t="str">
            <v>Raw Material</v>
          </cell>
          <cell r="D3" t="str">
            <v>PAC</v>
          </cell>
          <cell r="E3" t="str">
            <v>pac=200sc</v>
          </cell>
          <cell r="F3">
            <v>71.680000000000007</v>
          </cell>
          <cell r="G3">
            <v>1701</v>
          </cell>
          <cell r="H3">
            <v>0.05</v>
          </cell>
          <cell r="I3">
            <v>85</v>
          </cell>
          <cell r="J3">
            <v>2.5000000000000001E-2</v>
          </cell>
          <cell r="K3">
            <v>2.5000000000000001E-2</v>
          </cell>
          <cell r="L3">
            <v>0</v>
          </cell>
        </row>
        <row r="4">
          <cell r="A4">
            <v>1002</v>
          </cell>
          <cell r="B4" t="str">
            <v>SUGAR DEMERARA</v>
          </cell>
          <cell r="C4" t="str">
            <v>Raw Material</v>
          </cell>
          <cell r="D4" t="str">
            <v>PAC</v>
          </cell>
          <cell r="E4" t="str">
            <v>pac=200sc</v>
          </cell>
          <cell r="F4">
            <v>84.59</v>
          </cell>
          <cell r="G4">
            <v>1701</v>
          </cell>
          <cell r="H4">
            <v>0.05</v>
          </cell>
          <cell r="I4">
            <v>95</v>
          </cell>
          <cell r="J4">
            <v>2.5000000000000001E-2</v>
          </cell>
          <cell r="K4">
            <v>2.5000000000000001E-2</v>
          </cell>
          <cell r="L4">
            <v>0</v>
          </cell>
        </row>
        <row r="5">
          <cell r="A5">
            <v>1003</v>
          </cell>
          <cell r="B5" t="str">
            <v>Low Calorie Sweetener</v>
          </cell>
          <cell r="C5" t="str">
            <v>Raw Material</v>
          </cell>
          <cell r="D5" t="str">
            <v>PAC</v>
          </cell>
          <cell r="E5" t="str">
            <v>EA=1 ea</v>
          </cell>
          <cell r="F5">
            <v>81.540000000000006</v>
          </cell>
          <cell r="G5">
            <v>1701</v>
          </cell>
          <cell r="H5">
            <v>0.18</v>
          </cell>
          <cell r="I5" t="str">
            <v>B5</v>
          </cell>
          <cell r="J5">
            <v>0.09</v>
          </cell>
          <cell r="K5">
            <v>0.09</v>
          </cell>
          <cell r="L5">
            <v>0</v>
          </cell>
        </row>
        <row r="6">
          <cell r="A6">
            <v>1008</v>
          </cell>
          <cell r="B6" t="str">
            <v>Mustard Sachet (8 Gm Sachet)</v>
          </cell>
          <cell r="C6" t="str">
            <v>Raw Material</v>
          </cell>
          <cell r="D6" t="str">
            <v>PAC</v>
          </cell>
          <cell r="E6" t="str">
            <v>PAC=100 sc</v>
          </cell>
          <cell r="F6">
            <v>100.35</v>
          </cell>
          <cell r="G6">
            <v>2103</v>
          </cell>
          <cell r="H6">
            <v>0.12</v>
          </cell>
          <cell r="I6">
            <v>95</v>
          </cell>
          <cell r="J6">
            <v>0.06</v>
          </cell>
          <cell r="K6">
            <v>0.06</v>
          </cell>
          <cell r="L6">
            <v>0</v>
          </cell>
        </row>
        <row r="7">
          <cell r="A7">
            <v>1009</v>
          </cell>
          <cell r="B7" t="str">
            <v>TOMATOKETCHUP SACHET</v>
          </cell>
          <cell r="C7" t="str">
            <v>Raw Material</v>
          </cell>
          <cell r="D7" t="str">
            <v>PAC</v>
          </cell>
          <cell r="E7" t="str">
            <v>PAC-100 sc</v>
          </cell>
          <cell r="F7">
            <v>81.53</v>
          </cell>
          <cell r="G7">
            <v>2103</v>
          </cell>
          <cell r="H7">
            <v>0.12</v>
          </cell>
          <cell r="I7">
            <v>95</v>
          </cell>
          <cell r="J7">
            <v>0.06</v>
          </cell>
          <cell r="K7">
            <v>0.06</v>
          </cell>
          <cell r="L7">
            <v>0</v>
          </cell>
        </row>
        <row r="8">
          <cell r="A8">
            <v>1023</v>
          </cell>
          <cell r="B8" t="str">
            <v>SODA WATER</v>
          </cell>
          <cell r="C8" t="str">
            <v>Raw Material</v>
          </cell>
          <cell r="D8" t="str">
            <v>BT</v>
          </cell>
          <cell r="E8" t="str">
            <v>Box = 24 bt</v>
          </cell>
          <cell r="F8">
            <v>11.41</v>
          </cell>
          <cell r="G8">
            <v>2202</v>
          </cell>
          <cell r="H8">
            <v>0.18</v>
          </cell>
          <cell r="I8" t="str">
            <v>B5</v>
          </cell>
          <cell r="J8">
            <v>0.09</v>
          </cell>
          <cell r="K8">
            <v>0.09</v>
          </cell>
          <cell r="L8">
            <v>0</v>
          </cell>
        </row>
        <row r="9">
          <cell r="A9">
            <v>1058</v>
          </cell>
          <cell r="B9" t="str">
            <v>HAND GLOVES   1100</v>
          </cell>
          <cell r="C9" t="str">
            <v>Paper &amp; Packing</v>
          </cell>
          <cell r="D9" t="str">
            <v>PAC</v>
          </cell>
          <cell r="E9" t="str">
            <v>pac=100ea</v>
          </cell>
          <cell r="F9">
            <v>26.53</v>
          </cell>
          <cell r="G9">
            <v>3916</v>
          </cell>
          <cell r="H9">
            <v>0.18</v>
          </cell>
          <cell r="I9" t="str">
            <v>B5</v>
          </cell>
          <cell r="J9">
            <v>0.09</v>
          </cell>
          <cell r="K9">
            <v>0.09</v>
          </cell>
          <cell r="L9">
            <v>0</v>
          </cell>
        </row>
        <row r="10">
          <cell r="A10">
            <v>1063</v>
          </cell>
          <cell r="B10" t="str">
            <v>PRINTER PAPER ROLL SMALL</v>
          </cell>
          <cell r="C10" t="str">
            <v>Paper &amp; Packing</v>
          </cell>
          <cell r="D10" t="str">
            <v>EA</v>
          </cell>
          <cell r="E10" t="str">
            <v>EA=1ea</v>
          </cell>
          <cell r="F10">
            <v>27.42</v>
          </cell>
          <cell r="G10">
            <v>4804</v>
          </cell>
          <cell r="H10">
            <v>0.18</v>
          </cell>
          <cell r="I10" t="str">
            <v>B5</v>
          </cell>
          <cell r="J10">
            <v>0.09</v>
          </cell>
          <cell r="K10">
            <v>0.09</v>
          </cell>
          <cell r="L10">
            <v>0</v>
          </cell>
        </row>
        <row r="11">
          <cell r="A11">
            <v>1069</v>
          </cell>
          <cell r="B11" t="str">
            <v>SMALL DUSTER</v>
          </cell>
          <cell r="C11" t="str">
            <v>Paper &amp; Packing</v>
          </cell>
          <cell r="D11" t="str">
            <v>EA</v>
          </cell>
          <cell r="E11" t="str">
            <v>EA=1ea</v>
          </cell>
          <cell r="F11">
            <v>10.29</v>
          </cell>
          <cell r="G11">
            <v>6307</v>
          </cell>
          <cell r="H11">
            <v>0.05</v>
          </cell>
          <cell r="I11">
            <v>85</v>
          </cell>
          <cell r="J11">
            <v>2.5000000000000001E-2</v>
          </cell>
          <cell r="K11">
            <v>2.5000000000000001E-2</v>
          </cell>
          <cell r="L11">
            <v>0</v>
          </cell>
        </row>
        <row r="12">
          <cell r="A12">
            <v>1070</v>
          </cell>
          <cell r="B12" t="str">
            <v>Toilet Roll</v>
          </cell>
          <cell r="C12" t="str">
            <v>Paper &amp; Packing</v>
          </cell>
          <cell r="D12" t="str">
            <v>EA</v>
          </cell>
          <cell r="E12" t="str">
            <v>EA=1ea</v>
          </cell>
          <cell r="F12">
            <v>14.15</v>
          </cell>
          <cell r="G12">
            <v>4818</v>
          </cell>
          <cell r="H12">
            <v>0.18</v>
          </cell>
          <cell r="I12" t="str">
            <v>B5</v>
          </cell>
          <cell r="J12">
            <v>0.09</v>
          </cell>
          <cell r="K12">
            <v>0.09</v>
          </cell>
          <cell r="L12">
            <v>0</v>
          </cell>
        </row>
        <row r="13">
          <cell r="A13">
            <v>1071</v>
          </cell>
          <cell r="B13" t="str">
            <v>WONDER WIPE</v>
          </cell>
          <cell r="C13" t="str">
            <v>Cleaning Material</v>
          </cell>
          <cell r="D13" t="str">
            <v>EA</v>
          </cell>
          <cell r="E13" t="str">
            <v>EA=1ea</v>
          </cell>
          <cell r="F13">
            <v>17.190000000000001</v>
          </cell>
          <cell r="G13">
            <v>3921</v>
          </cell>
          <cell r="H13">
            <v>0.18</v>
          </cell>
          <cell r="I13" t="str">
            <v>B5</v>
          </cell>
          <cell r="J13">
            <v>0.09</v>
          </cell>
          <cell r="K13">
            <v>0.09</v>
          </cell>
          <cell r="L13">
            <v>0</v>
          </cell>
        </row>
        <row r="14">
          <cell r="A14">
            <v>1072</v>
          </cell>
          <cell r="B14" t="str">
            <v>HAND MOP FLOOR DUSTER</v>
          </cell>
          <cell r="C14" t="str">
            <v>Cleaning Material</v>
          </cell>
          <cell r="D14" t="str">
            <v>EA</v>
          </cell>
          <cell r="E14" t="str">
            <v>EA=1ea</v>
          </cell>
          <cell r="F14">
            <v>8</v>
          </cell>
          <cell r="G14">
            <v>6307</v>
          </cell>
          <cell r="H14">
            <v>0.05</v>
          </cell>
          <cell r="I14">
            <v>85</v>
          </cell>
          <cell r="J14">
            <v>2.5000000000000001E-2</v>
          </cell>
          <cell r="K14">
            <v>2.5000000000000001E-2</v>
          </cell>
          <cell r="L14">
            <v>0</v>
          </cell>
        </row>
        <row r="15">
          <cell r="A15">
            <v>1078</v>
          </cell>
          <cell r="B15" t="str">
            <v>MOP RODS</v>
          </cell>
          <cell r="C15" t="str">
            <v>Cleaning Material</v>
          </cell>
          <cell r="D15" t="str">
            <v>EA</v>
          </cell>
          <cell r="E15" t="str">
            <v>EA=1ea</v>
          </cell>
          <cell r="F15">
            <v>52.87</v>
          </cell>
          <cell r="G15">
            <v>9603</v>
          </cell>
          <cell r="H15">
            <v>0.18</v>
          </cell>
          <cell r="I15" t="str">
            <v>B5</v>
          </cell>
          <cell r="J15">
            <v>0.09</v>
          </cell>
          <cell r="K15">
            <v>0.09</v>
          </cell>
          <cell r="L15">
            <v>0</v>
          </cell>
        </row>
        <row r="16">
          <cell r="A16">
            <v>1079</v>
          </cell>
          <cell r="B16" t="str">
            <v>WET MOP REFILLS</v>
          </cell>
          <cell r="C16" t="str">
            <v>Cleaning Material</v>
          </cell>
          <cell r="D16" t="str">
            <v>EA</v>
          </cell>
          <cell r="E16" t="str">
            <v>EA=1ea</v>
          </cell>
          <cell r="F16">
            <v>47.989999999999995</v>
          </cell>
          <cell r="G16">
            <v>6307</v>
          </cell>
          <cell r="H16">
            <v>0.18</v>
          </cell>
          <cell r="I16">
            <v>85</v>
          </cell>
          <cell r="J16">
            <v>0.09</v>
          </cell>
          <cell r="K16">
            <v>0.09</v>
          </cell>
          <cell r="L16">
            <v>0</v>
          </cell>
        </row>
        <row r="17">
          <cell r="A17">
            <v>1080</v>
          </cell>
          <cell r="B17" t="str">
            <v>BRUSH W C</v>
          </cell>
          <cell r="C17" t="str">
            <v>Cleaning Material</v>
          </cell>
          <cell r="D17" t="str">
            <v>EA</v>
          </cell>
          <cell r="E17" t="str">
            <v>EA=1ea</v>
          </cell>
          <cell r="F17">
            <v>19.830000000000002</v>
          </cell>
          <cell r="G17">
            <v>9603</v>
          </cell>
          <cell r="H17">
            <v>0.18</v>
          </cell>
          <cell r="I17" t="str">
            <v>B5</v>
          </cell>
          <cell r="J17">
            <v>0.09</v>
          </cell>
          <cell r="K17">
            <v>0.09</v>
          </cell>
          <cell r="L17">
            <v>0</v>
          </cell>
        </row>
        <row r="18">
          <cell r="A18">
            <v>1081</v>
          </cell>
          <cell r="B18" t="str">
            <v>BRUSH SPECTRUM</v>
          </cell>
          <cell r="C18" t="str">
            <v>Cleaning Material</v>
          </cell>
          <cell r="D18" t="str">
            <v>EA</v>
          </cell>
          <cell r="E18" t="str">
            <v>EA=1ea</v>
          </cell>
          <cell r="F18">
            <v>39.65</v>
          </cell>
          <cell r="G18">
            <v>9603</v>
          </cell>
          <cell r="H18">
            <v>0.18</v>
          </cell>
          <cell r="I18" t="str">
            <v>B5</v>
          </cell>
          <cell r="J18">
            <v>0.09</v>
          </cell>
          <cell r="K18">
            <v>0.09</v>
          </cell>
          <cell r="L18">
            <v>0</v>
          </cell>
        </row>
        <row r="19">
          <cell r="A19">
            <v>1082</v>
          </cell>
          <cell r="B19" t="str">
            <v>3 M Scrub SCOTCH BRITE</v>
          </cell>
          <cell r="C19" t="str">
            <v>Cleaning Material</v>
          </cell>
          <cell r="D19" t="str">
            <v>EA</v>
          </cell>
          <cell r="E19" t="str">
            <v>EA=1ea</v>
          </cell>
          <cell r="F19">
            <v>5.29</v>
          </cell>
          <cell r="G19">
            <v>6805</v>
          </cell>
          <cell r="H19">
            <v>0.18</v>
          </cell>
          <cell r="I19" t="str">
            <v>B5</v>
          </cell>
          <cell r="J19">
            <v>0.09</v>
          </cell>
          <cell r="K19">
            <v>0.09</v>
          </cell>
          <cell r="L19">
            <v>0</v>
          </cell>
        </row>
        <row r="20">
          <cell r="A20">
            <v>1084</v>
          </cell>
          <cell r="B20" t="str">
            <v>CLAMP FOR WET MOP</v>
          </cell>
          <cell r="C20" t="str">
            <v>Cleaning Material</v>
          </cell>
          <cell r="D20" t="str">
            <v>EA</v>
          </cell>
          <cell r="E20" t="str">
            <v>EA=1ea</v>
          </cell>
          <cell r="F20">
            <v>48.9</v>
          </cell>
          <cell r="G20">
            <v>9603</v>
          </cell>
          <cell r="H20">
            <v>0.18</v>
          </cell>
          <cell r="I20" t="str">
            <v>B5</v>
          </cell>
          <cell r="J20">
            <v>0.09</v>
          </cell>
          <cell r="K20">
            <v>0.09</v>
          </cell>
          <cell r="L20">
            <v>0</v>
          </cell>
        </row>
        <row r="21">
          <cell r="A21">
            <v>1089</v>
          </cell>
          <cell r="B21" t="str">
            <v>RUBBER SQUEEZER</v>
          </cell>
          <cell r="C21" t="str">
            <v>Cleaning Material</v>
          </cell>
          <cell r="D21" t="str">
            <v>EA</v>
          </cell>
          <cell r="E21" t="str">
            <v>EA=1ea</v>
          </cell>
          <cell r="F21">
            <v>66.08</v>
          </cell>
          <cell r="G21">
            <v>9603</v>
          </cell>
          <cell r="H21">
            <v>0.18</v>
          </cell>
          <cell r="I21" t="str">
            <v>B5</v>
          </cell>
          <cell r="J21">
            <v>0.09</v>
          </cell>
          <cell r="K21">
            <v>0.09</v>
          </cell>
          <cell r="L21">
            <v>0</v>
          </cell>
        </row>
        <row r="22">
          <cell r="A22">
            <v>1097</v>
          </cell>
          <cell r="B22" t="str">
            <v>THERMOMETER</v>
          </cell>
          <cell r="C22" t="str">
            <v>Paper &amp; Packing</v>
          </cell>
          <cell r="D22" t="str">
            <v>EA</v>
          </cell>
          <cell r="E22" t="str">
            <v>EA</v>
          </cell>
          <cell r="F22">
            <v>314.16000000000003</v>
          </cell>
          <cell r="G22">
            <v>9025</v>
          </cell>
          <cell r="H22">
            <v>0.18</v>
          </cell>
          <cell r="I22" t="str">
            <v>B5</v>
          </cell>
          <cell r="J22">
            <v>0.09</v>
          </cell>
          <cell r="K22">
            <v>0.09</v>
          </cell>
          <cell r="L22">
            <v>0</v>
          </cell>
        </row>
        <row r="23">
          <cell r="A23">
            <v>1111</v>
          </cell>
          <cell r="B23" t="str">
            <v>SPOON DEMITASSE COFFEE</v>
          </cell>
          <cell r="C23" t="str">
            <v>Crockery &amp; Cuttlery</v>
          </cell>
          <cell r="D23" t="str">
            <v>EA</v>
          </cell>
          <cell r="E23" t="str">
            <v>EA</v>
          </cell>
          <cell r="F23">
            <v>13.709999999999999</v>
          </cell>
          <cell r="G23">
            <v>7323</v>
          </cell>
          <cell r="H23">
            <v>0.18</v>
          </cell>
          <cell r="I23" t="str">
            <v>B5</v>
          </cell>
          <cell r="J23">
            <v>0.09</v>
          </cell>
          <cell r="K23">
            <v>0.09</v>
          </cell>
          <cell r="L23">
            <v>0</v>
          </cell>
        </row>
        <row r="24">
          <cell r="A24">
            <v>1112</v>
          </cell>
          <cell r="B24" t="str">
            <v>SPOON TEA</v>
          </cell>
          <cell r="C24" t="str">
            <v>Crockery &amp; Cuttlery</v>
          </cell>
          <cell r="D24" t="str">
            <v>EA</v>
          </cell>
          <cell r="E24" t="str">
            <v>EA</v>
          </cell>
          <cell r="F24">
            <v>16</v>
          </cell>
          <cell r="G24">
            <v>7323</v>
          </cell>
          <cell r="H24">
            <v>0.18</v>
          </cell>
          <cell r="I24" t="str">
            <v>B5</v>
          </cell>
          <cell r="J24">
            <v>0.09</v>
          </cell>
          <cell r="K24">
            <v>0.09</v>
          </cell>
          <cell r="L24">
            <v>0</v>
          </cell>
        </row>
        <row r="25">
          <cell r="A25">
            <v>1115</v>
          </cell>
          <cell r="B25" t="str">
            <v>Service Tray</v>
          </cell>
          <cell r="C25" t="str">
            <v>Crockery &amp; Cuttlery</v>
          </cell>
          <cell r="D25" t="str">
            <v>EA</v>
          </cell>
          <cell r="E25" t="str">
            <v>EA</v>
          </cell>
          <cell r="F25">
            <v>151.98999999999998</v>
          </cell>
          <cell r="G25">
            <v>3923</v>
          </cell>
          <cell r="H25">
            <v>0.18</v>
          </cell>
          <cell r="I25" t="str">
            <v>B5</v>
          </cell>
          <cell r="J25">
            <v>0.09</v>
          </cell>
          <cell r="K25">
            <v>0.09</v>
          </cell>
          <cell r="L25">
            <v>0</v>
          </cell>
        </row>
        <row r="26">
          <cell r="A26">
            <v>1116</v>
          </cell>
          <cell r="B26" t="str">
            <v>SAUCE BOTTLE 500 ML</v>
          </cell>
          <cell r="C26" t="str">
            <v>Crockery &amp; Cuttlery</v>
          </cell>
          <cell r="D26" t="str">
            <v>EA</v>
          </cell>
          <cell r="E26" t="str">
            <v>EA</v>
          </cell>
          <cell r="F26">
            <v>23.790000000000003</v>
          </cell>
          <cell r="G26">
            <v>3923</v>
          </cell>
          <cell r="H26">
            <v>0.18</v>
          </cell>
          <cell r="I26" t="str">
            <v>B5</v>
          </cell>
          <cell r="J26">
            <v>0.09</v>
          </cell>
          <cell r="K26">
            <v>0.09</v>
          </cell>
          <cell r="L26">
            <v>0</v>
          </cell>
        </row>
        <row r="27">
          <cell r="A27">
            <v>1121</v>
          </cell>
          <cell r="B27" t="str">
            <v>KENYAN MUG  320 ml</v>
          </cell>
          <cell r="C27" t="str">
            <v>Crockery &amp; Cuttlery</v>
          </cell>
          <cell r="D27" t="str">
            <v>EA</v>
          </cell>
          <cell r="E27" t="str">
            <v>EA</v>
          </cell>
          <cell r="F27">
            <v>91.990000000000009</v>
          </cell>
          <cell r="G27">
            <v>3923</v>
          </cell>
          <cell r="H27">
            <v>0.18</v>
          </cell>
          <cell r="I27" t="str">
            <v>B5</v>
          </cell>
          <cell r="J27">
            <v>0.09</v>
          </cell>
          <cell r="K27">
            <v>0.09</v>
          </cell>
          <cell r="L27">
            <v>0</v>
          </cell>
        </row>
        <row r="28">
          <cell r="A28">
            <v>1122</v>
          </cell>
          <cell r="B28" t="str">
            <v xml:space="preserve"> TEA CUP AND SAUCER</v>
          </cell>
          <cell r="C28" t="str">
            <v>Crockery &amp; Cuttlery</v>
          </cell>
          <cell r="D28" t="str">
            <v>EA</v>
          </cell>
          <cell r="E28" t="str">
            <v>EA</v>
          </cell>
          <cell r="F28">
            <v>93.62</v>
          </cell>
          <cell r="G28">
            <v>6911</v>
          </cell>
          <cell r="H28">
            <v>0.18</v>
          </cell>
          <cell r="I28" t="str">
            <v>B5</v>
          </cell>
          <cell r="J28">
            <v>0.09</v>
          </cell>
          <cell r="K28">
            <v>0.09</v>
          </cell>
          <cell r="L28">
            <v>0</v>
          </cell>
        </row>
        <row r="29">
          <cell r="A29">
            <v>1123</v>
          </cell>
          <cell r="B29" t="str">
            <v>S S TEA STRAINER</v>
          </cell>
          <cell r="C29" t="str">
            <v>Crockery &amp; Cuttlery</v>
          </cell>
          <cell r="D29" t="str">
            <v>EA</v>
          </cell>
          <cell r="E29" t="str">
            <v>EA</v>
          </cell>
          <cell r="F29">
            <v>47.989999999999995</v>
          </cell>
          <cell r="G29">
            <v>7323</v>
          </cell>
          <cell r="H29">
            <v>0.12</v>
          </cell>
          <cell r="I29">
            <v>95</v>
          </cell>
          <cell r="J29">
            <v>0.06</v>
          </cell>
          <cell r="K29">
            <v>0.06</v>
          </cell>
          <cell r="L29">
            <v>0</v>
          </cell>
        </row>
        <row r="30">
          <cell r="A30">
            <v>1124</v>
          </cell>
          <cell r="B30" t="str">
            <v>Cello Water Jug</v>
          </cell>
          <cell r="C30" t="str">
            <v>Crockery &amp; Cuttlery</v>
          </cell>
          <cell r="D30" t="str">
            <v>EA</v>
          </cell>
          <cell r="E30" t="str">
            <v>EA</v>
          </cell>
          <cell r="F30">
            <v>202.20999999999998</v>
          </cell>
          <cell r="G30">
            <v>3923</v>
          </cell>
          <cell r="H30">
            <v>0.18</v>
          </cell>
          <cell r="I30" t="str">
            <v>B5</v>
          </cell>
          <cell r="J30">
            <v>0.09</v>
          </cell>
          <cell r="K30">
            <v>0.09</v>
          </cell>
          <cell r="L30">
            <v>0</v>
          </cell>
        </row>
        <row r="31">
          <cell r="A31">
            <v>1125</v>
          </cell>
          <cell r="B31" t="str">
            <v>LOG SHEET BOOK</v>
          </cell>
          <cell r="C31" t="str">
            <v>Printing &amp; Stationery</v>
          </cell>
          <cell r="D31" t="str">
            <v>EA</v>
          </cell>
          <cell r="E31" t="str">
            <v>EA=1ea</v>
          </cell>
          <cell r="F31">
            <v>85.910000000000011</v>
          </cell>
          <cell r="G31">
            <v>4909</v>
          </cell>
          <cell r="H31">
            <v>0.18</v>
          </cell>
          <cell r="I31" t="str">
            <v>B5</v>
          </cell>
          <cell r="J31">
            <v>0.09</v>
          </cell>
          <cell r="K31">
            <v>0.09</v>
          </cell>
          <cell r="L31">
            <v>0</v>
          </cell>
        </row>
        <row r="32">
          <cell r="A32">
            <v>1126</v>
          </cell>
          <cell r="B32" t="str">
            <v>STOCK CONSUMPTION BOOK</v>
          </cell>
          <cell r="C32" t="str">
            <v>Printing &amp; Stationery</v>
          </cell>
          <cell r="D32" t="str">
            <v>EA</v>
          </cell>
          <cell r="E32" t="str">
            <v>EA=1ea</v>
          </cell>
          <cell r="F32">
            <v>51.41</v>
          </cell>
          <cell r="G32">
            <v>4820</v>
          </cell>
          <cell r="H32">
            <v>0.18</v>
          </cell>
          <cell r="I32" t="str">
            <v>B5</v>
          </cell>
          <cell r="J32">
            <v>0.09</v>
          </cell>
          <cell r="K32">
            <v>0.09</v>
          </cell>
          <cell r="L32">
            <v>0</v>
          </cell>
        </row>
        <row r="33">
          <cell r="A33">
            <v>1131</v>
          </cell>
          <cell r="B33" t="str">
            <v>EPSON PRINTER CARDGE</v>
          </cell>
          <cell r="C33" t="str">
            <v>Printing &amp; Stationery</v>
          </cell>
          <cell r="D33" t="str">
            <v>EA</v>
          </cell>
          <cell r="E33" t="str">
            <v>EA=1ea</v>
          </cell>
          <cell r="F33">
            <v>75.75</v>
          </cell>
          <cell r="G33">
            <v>9612</v>
          </cell>
          <cell r="H33">
            <v>0.18</v>
          </cell>
          <cell r="I33" t="str">
            <v>B5</v>
          </cell>
          <cell r="J33">
            <v>0.09</v>
          </cell>
          <cell r="K33">
            <v>0.09</v>
          </cell>
          <cell r="L33">
            <v>0</v>
          </cell>
        </row>
        <row r="34">
          <cell r="A34">
            <v>1143</v>
          </cell>
          <cell r="B34" t="str">
            <v>Barista lavazza house blend 200g</v>
          </cell>
          <cell r="C34" t="str">
            <v>Marketing</v>
          </cell>
          <cell r="D34" t="str">
            <v>PAC</v>
          </cell>
          <cell r="E34" t="str">
            <v>Ea=1</v>
          </cell>
          <cell r="F34">
            <v>115.28</v>
          </cell>
          <cell r="G34">
            <v>9019</v>
          </cell>
          <cell r="H34">
            <v>0.05</v>
          </cell>
          <cell r="I34">
            <v>85</v>
          </cell>
          <cell r="J34">
            <v>2.5000000000000001E-2</v>
          </cell>
          <cell r="K34">
            <v>2.5000000000000001E-2</v>
          </cell>
          <cell r="L34">
            <v>0</v>
          </cell>
        </row>
        <row r="35">
          <cell r="A35">
            <v>4962</v>
          </cell>
          <cell r="B35" t="str">
            <v>Coffee Beans ( F and H )</v>
          </cell>
          <cell r="C35" t="str">
            <v>Raw Material</v>
          </cell>
          <cell r="D35" t="str">
            <v>KG</v>
          </cell>
          <cell r="E35" t="str">
            <v>Box =12 kg</v>
          </cell>
          <cell r="F35">
            <v>510</v>
          </cell>
          <cell r="G35">
            <v>9012</v>
          </cell>
          <cell r="H35">
            <v>0.05</v>
          </cell>
          <cell r="I35">
            <v>85</v>
          </cell>
          <cell r="J35">
            <v>2.5000000000000001E-2</v>
          </cell>
          <cell r="K35">
            <v>2.5000000000000001E-2</v>
          </cell>
          <cell r="L35">
            <v>0</v>
          </cell>
        </row>
        <row r="36">
          <cell r="A36">
            <v>5411</v>
          </cell>
          <cell r="B36" t="str">
            <v>FORK DESSERT</v>
          </cell>
          <cell r="C36" t="str">
            <v>Crockery &amp; Cuttlery</v>
          </cell>
          <cell r="D36" t="str">
            <v>EA</v>
          </cell>
          <cell r="E36" t="str">
            <v>EA</v>
          </cell>
          <cell r="F36">
            <v>27.42</v>
          </cell>
          <cell r="G36">
            <v>7323</v>
          </cell>
          <cell r="H36">
            <v>0.18</v>
          </cell>
          <cell r="I36" t="str">
            <v>B5</v>
          </cell>
          <cell r="J36">
            <v>0.09</v>
          </cell>
          <cell r="K36">
            <v>0.09</v>
          </cell>
          <cell r="L36">
            <v>0</v>
          </cell>
        </row>
        <row r="37">
          <cell r="A37">
            <v>5415</v>
          </cell>
          <cell r="B37" t="str">
            <v>Barista PP Glass-360 ML</v>
          </cell>
          <cell r="C37" t="str">
            <v>Paper &amp; Packing</v>
          </cell>
          <cell r="D37" t="str">
            <v>PAC</v>
          </cell>
          <cell r="E37" t="str">
            <v>1=50EA</v>
          </cell>
          <cell r="F37">
            <v>128.52000000000001</v>
          </cell>
          <cell r="G37">
            <v>3923</v>
          </cell>
          <cell r="H37">
            <v>0.18</v>
          </cell>
          <cell r="I37" t="str">
            <v>B5</v>
          </cell>
          <cell r="J37">
            <v>0.09</v>
          </cell>
          <cell r="K37">
            <v>0.09</v>
          </cell>
          <cell r="L37">
            <v>0</v>
          </cell>
        </row>
        <row r="38">
          <cell r="A38">
            <v>5493</v>
          </cell>
          <cell r="B38" t="str">
            <v>Rippled Dom Lid</v>
          </cell>
          <cell r="C38" t="str">
            <v>Paper &amp; Packing</v>
          </cell>
          <cell r="D38" t="str">
            <v>EA</v>
          </cell>
          <cell r="E38" t="str">
            <v>1=50EA</v>
          </cell>
          <cell r="F38">
            <v>114.24</v>
          </cell>
          <cell r="G38">
            <v>3916</v>
          </cell>
          <cell r="H38">
            <v>0.18</v>
          </cell>
          <cell r="I38" t="str">
            <v>B5</v>
          </cell>
          <cell r="J38">
            <v>0.09</v>
          </cell>
          <cell r="K38">
            <v>0.09</v>
          </cell>
          <cell r="L38">
            <v>0</v>
          </cell>
        </row>
        <row r="39">
          <cell r="A39">
            <v>5499</v>
          </cell>
          <cell r="B39" t="str">
            <v>BLACK JEANS 28</v>
          </cell>
          <cell r="C39" t="str">
            <v>Uniform</v>
          </cell>
          <cell r="D39" t="str">
            <v>EA</v>
          </cell>
          <cell r="E39" t="str">
            <v>EA</v>
          </cell>
          <cell r="F39">
            <v>411.27</v>
          </cell>
          <cell r="G39">
            <v>5211</v>
          </cell>
          <cell r="H39">
            <v>0.05</v>
          </cell>
          <cell r="I39">
            <v>85</v>
          </cell>
          <cell r="J39">
            <v>2.5000000000000001E-2</v>
          </cell>
          <cell r="K39">
            <v>2.5000000000000001E-2</v>
          </cell>
          <cell r="L39">
            <v>0</v>
          </cell>
        </row>
        <row r="40">
          <cell r="A40">
            <v>5500</v>
          </cell>
          <cell r="B40" t="str">
            <v>MEASURING JAR 500 ML</v>
          </cell>
          <cell r="C40" t="str">
            <v>Crockery &amp; Cuttlery</v>
          </cell>
          <cell r="D40" t="str">
            <v>EA</v>
          </cell>
          <cell r="E40" t="str">
            <v>EA</v>
          </cell>
          <cell r="F40">
            <v>87.97</v>
          </cell>
          <cell r="G40">
            <v>7323</v>
          </cell>
          <cell r="H40">
            <v>0.18</v>
          </cell>
          <cell r="I40" t="str">
            <v>B5</v>
          </cell>
          <cell r="J40">
            <v>0.09</v>
          </cell>
          <cell r="K40">
            <v>0.09</v>
          </cell>
          <cell r="L40">
            <v>0</v>
          </cell>
        </row>
        <row r="41">
          <cell r="A41">
            <v>5501</v>
          </cell>
          <cell r="B41" t="str">
            <v>Peg Measure 30 60 ml</v>
          </cell>
          <cell r="C41" t="str">
            <v>Crockery &amp; Cuttlery</v>
          </cell>
          <cell r="D41" t="str">
            <v>EA</v>
          </cell>
          <cell r="E41" t="str">
            <v>EA</v>
          </cell>
          <cell r="F41">
            <v>79.97</v>
          </cell>
          <cell r="G41">
            <v>7323</v>
          </cell>
          <cell r="H41">
            <v>0.12</v>
          </cell>
          <cell r="I41">
            <v>95</v>
          </cell>
          <cell r="J41">
            <v>0.06</v>
          </cell>
          <cell r="K41">
            <v>0.06</v>
          </cell>
          <cell r="L41">
            <v>0</v>
          </cell>
        </row>
        <row r="42">
          <cell r="A42">
            <v>5504</v>
          </cell>
          <cell r="B42" t="str">
            <v>BUTTER KNIFE</v>
          </cell>
          <cell r="C42" t="str">
            <v>Crockery &amp; Cuttlery</v>
          </cell>
          <cell r="D42" t="str">
            <v>EA</v>
          </cell>
          <cell r="E42" t="str">
            <v>EA</v>
          </cell>
          <cell r="F42">
            <v>45.699999999999996</v>
          </cell>
          <cell r="G42">
            <v>7323</v>
          </cell>
          <cell r="H42">
            <v>0.18</v>
          </cell>
          <cell r="I42" t="str">
            <v>B5</v>
          </cell>
          <cell r="J42">
            <v>0.09</v>
          </cell>
          <cell r="K42">
            <v>0.09</v>
          </cell>
          <cell r="L42">
            <v>0</v>
          </cell>
        </row>
        <row r="43">
          <cell r="A43">
            <v>5508</v>
          </cell>
          <cell r="B43" t="str">
            <v>FROTHING JUG 750 ML</v>
          </cell>
          <cell r="C43" t="str">
            <v>Crockery &amp; Cuttlery</v>
          </cell>
          <cell r="D43" t="str">
            <v>EA</v>
          </cell>
          <cell r="E43" t="str">
            <v>EA</v>
          </cell>
          <cell r="F43">
            <v>563.21</v>
          </cell>
          <cell r="G43">
            <v>7323</v>
          </cell>
          <cell r="H43">
            <v>0.12</v>
          </cell>
          <cell r="I43">
            <v>95</v>
          </cell>
          <cell r="J43">
            <v>0.06</v>
          </cell>
          <cell r="K43">
            <v>0.06</v>
          </cell>
          <cell r="L43">
            <v>0</v>
          </cell>
        </row>
        <row r="44">
          <cell r="A44">
            <v>5515</v>
          </cell>
          <cell r="B44" t="str">
            <v>ICE CREAM SCOOPER MEDIUM (Steel)</v>
          </cell>
          <cell r="C44" t="str">
            <v>Crockery &amp; Cuttlery</v>
          </cell>
          <cell r="D44" t="str">
            <v>EA</v>
          </cell>
          <cell r="E44" t="str">
            <v>EA</v>
          </cell>
          <cell r="F44">
            <v>228.48</v>
          </cell>
          <cell r="G44">
            <v>7323</v>
          </cell>
          <cell r="H44">
            <v>0.12</v>
          </cell>
          <cell r="I44">
            <v>95</v>
          </cell>
          <cell r="J44">
            <v>0.06</v>
          </cell>
          <cell r="K44">
            <v>0.06</v>
          </cell>
          <cell r="L44">
            <v>0</v>
          </cell>
        </row>
        <row r="45">
          <cell r="A45">
            <v>5526</v>
          </cell>
          <cell r="B45" t="str">
            <v>KOT PAD</v>
          </cell>
          <cell r="C45" t="str">
            <v>Paper &amp; Packing</v>
          </cell>
          <cell r="D45" t="str">
            <v>EA</v>
          </cell>
          <cell r="E45" t="str">
            <v>EA</v>
          </cell>
          <cell r="F45">
            <v>37.699999999999996</v>
          </cell>
          <cell r="G45">
            <v>4820</v>
          </cell>
          <cell r="H45">
            <v>0.18</v>
          </cell>
          <cell r="I45" t="str">
            <v>B5</v>
          </cell>
          <cell r="J45">
            <v>0.09</v>
          </cell>
          <cell r="K45">
            <v>0.09</v>
          </cell>
          <cell r="L45">
            <v>0</v>
          </cell>
        </row>
        <row r="46">
          <cell r="A46">
            <v>5540</v>
          </cell>
          <cell r="B46" t="str">
            <v>FROTHIN JUG 500 ML</v>
          </cell>
          <cell r="C46" t="str">
            <v>Crockery &amp; Cuttlery</v>
          </cell>
          <cell r="D46" t="str">
            <v>EA</v>
          </cell>
          <cell r="E46" t="str">
            <v>EA</v>
          </cell>
          <cell r="F46">
            <v>509.52</v>
          </cell>
          <cell r="G46">
            <v>7323</v>
          </cell>
          <cell r="H46">
            <v>0.12</v>
          </cell>
          <cell r="I46">
            <v>95</v>
          </cell>
          <cell r="J46">
            <v>0.06</v>
          </cell>
          <cell r="K46">
            <v>0.06</v>
          </cell>
          <cell r="L46">
            <v>0</v>
          </cell>
        </row>
        <row r="47">
          <cell r="A47">
            <v>5648</v>
          </cell>
          <cell r="B47" t="str">
            <v>WHITE DUSTER</v>
          </cell>
          <cell r="C47" t="str">
            <v>Cleaning Material</v>
          </cell>
          <cell r="D47" t="str">
            <v>EA</v>
          </cell>
          <cell r="E47" t="str">
            <v>EA</v>
          </cell>
          <cell r="F47">
            <v>17.64</v>
          </cell>
          <cell r="G47">
            <v>6307</v>
          </cell>
          <cell r="H47">
            <v>0.05</v>
          </cell>
          <cell r="I47">
            <v>85</v>
          </cell>
          <cell r="J47">
            <v>2.5000000000000001E-2</v>
          </cell>
          <cell r="K47">
            <v>2.5000000000000001E-2</v>
          </cell>
          <cell r="L47">
            <v>0</v>
          </cell>
        </row>
        <row r="48">
          <cell r="A48">
            <v>5649</v>
          </cell>
          <cell r="B48" t="str">
            <v>MAROON DUSTER</v>
          </cell>
          <cell r="C48" t="str">
            <v>Cleaning Material</v>
          </cell>
          <cell r="D48" t="str">
            <v>EA</v>
          </cell>
          <cell r="E48" t="str">
            <v>EA</v>
          </cell>
          <cell r="F48">
            <v>17.64</v>
          </cell>
          <cell r="G48">
            <v>6307</v>
          </cell>
          <cell r="H48">
            <v>0.05</v>
          </cell>
          <cell r="I48">
            <v>85</v>
          </cell>
          <cell r="J48">
            <v>2.5000000000000001E-2</v>
          </cell>
          <cell r="K48">
            <v>2.5000000000000001E-2</v>
          </cell>
          <cell r="L48">
            <v>0</v>
          </cell>
        </row>
        <row r="49">
          <cell r="A49">
            <v>5798</v>
          </cell>
          <cell r="B49" t="str">
            <v>Barista Cappuccino Regural Mug 20CL</v>
          </cell>
          <cell r="C49" t="str">
            <v>Crockery &amp; Cuttlery</v>
          </cell>
          <cell r="D49" t="str">
            <v>EA</v>
          </cell>
          <cell r="E49" t="str">
            <v>EA</v>
          </cell>
          <cell r="F49">
            <v>91.2</v>
          </cell>
          <cell r="G49">
            <v>6911</v>
          </cell>
          <cell r="H49">
            <v>0.12</v>
          </cell>
          <cell r="I49">
            <v>95</v>
          </cell>
          <cell r="J49">
            <v>0.06</v>
          </cell>
          <cell r="K49">
            <v>0.06</v>
          </cell>
          <cell r="L49">
            <v>0</v>
          </cell>
        </row>
        <row r="50">
          <cell r="A50">
            <v>5800</v>
          </cell>
          <cell r="B50" t="str">
            <v>Barista Cappuccino Large Mug 30CL</v>
          </cell>
          <cell r="C50" t="str">
            <v>Crockery &amp; Cuttlery</v>
          </cell>
          <cell r="D50" t="str">
            <v>EA</v>
          </cell>
          <cell r="E50" t="str">
            <v>EA</v>
          </cell>
          <cell r="F50">
            <v>104.41000000000001</v>
          </cell>
          <cell r="G50">
            <v>6911</v>
          </cell>
          <cell r="H50">
            <v>0.12</v>
          </cell>
          <cell r="I50">
            <v>95</v>
          </cell>
          <cell r="J50">
            <v>0.06</v>
          </cell>
          <cell r="K50">
            <v>0.06</v>
          </cell>
          <cell r="L50">
            <v>0</v>
          </cell>
        </row>
        <row r="51">
          <cell r="A51">
            <v>15596</v>
          </cell>
          <cell r="B51" t="str">
            <v>Bullet shelf Tag Holder</v>
          </cell>
          <cell r="C51" t="str">
            <v>Paper &amp; Packing</v>
          </cell>
          <cell r="D51" t="str">
            <v>EA</v>
          </cell>
          <cell r="E51" t="str">
            <v>EA</v>
          </cell>
          <cell r="F51">
            <v>50.23</v>
          </cell>
          <cell r="G51">
            <v>7323</v>
          </cell>
          <cell r="H51">
            <v>0.12</v>
          </cell>
          <cell r="I51">
            <v>95</v>
          </cell>
          <cell r="J51">
            <v>0.06</v>
          </cell>
          <cell r="K51">
            <v>0.06</v>
          </cell>
          <cell r="L51">
            <v>0</v>
          </cell>
        </row>
        <row r="52">
          <cell r="A52">
            <v>5988</v>
          </cell>
          <cell r="B52" t="str">
            <v>Barista PP Glass - 450 ML</v>
          </cell>
          <cell r="C52" t="str">
            <v>Paper &amp; Packing</v>
          </cell>
          <cell r="D52" t="str">
            <v>PAC</v>
          </cell>
          <cell r="E52" t="str">
            <v>1=50EA</v>
          </cell>
          <cell r="F52">
            <v>128.52000000000001</v>
          </cell>
          <cell r="G52">
            <v>3923</v>
          </cell>
          <cell r="H52">
            <v>0.18</v>
          </cell>
          <cell r="I52" t="str">
            <v>B5</v>
          </cell>
          <cell r="J52">
            <v>0.09</v>
          </cell>
          <cell r="K52">
            <v>0.09</v>
          </cell>
          <cell r="L52">
            <v>0</v>
          </cell>
        </row>
        <row r="53">
          <cell r="A53">
            <v>5991</v>
          </cell>
          <cell r="B53" t="str">
            <v>SPOON PARAFIT BIG SODA- 9 INCH</v>
          </cell>
          <cell r="C53" t="str">
            <v>Crockery &amp; Cuttlery</v>
          </cell>
          <cell r="D53" t="str">
            <v>EA</v>
          </cell>
          <cell r="E53" t="str">
            <v>EA</v>
          </cell>
          <cell r="F53">
            <v>25.14</v>
          </cell>
          <cell r="G53">
            <v>6911</v>
          </cell>
          <cell r="H53">
            <v>0.18</v>
          </cell>
          <cell r="I53" t="str">
            <v>B5</v>
          </cell>
          <cell r="J53">
            <v>0.09</v>
          </cell>
          <cell r="K53">
            <v>0.09</v>
          </cell>
          <cell r="L53">
            <v>0</v>
          </cell>
        </row>
        <row r="54">
          <cell r="A54">
            <v>6090</v>
          </cell>
          <cell r="B54" t="str">
            <v>CREAM CHARGER</v>
          </cell>
          <cell r="C54" t="str">
            <v>Raw Material</v>
          </cell>
          <cell r="D54" t="str">
            <v>PAC</v>
          </cell>
          <cell r="E54" t="str">
            <v>PAC=10ea</v>
          </cell>
          <cell r="F54">
            <v>329.84</v>
          </cell>
          <cell r="G54">
            <v>2811</v>
          </cell>
          <cell r="H54">
            <v>0.18</v>
          </cell>
          <cell r="I54" t="str">
            <v>B5</v>
          </cell>
          <cell r="J54">
            <v>0.09</v>
          </cell>
          <cell r="K54">
            <v>0.09</v>
          </cell>
          <cell r="L54">
            <v>0</v>
          </cell>
        </row>
        <row r="55">
          <cell r="A55">
            <v>6572</v>
          </cell>
          <cell r="B55" t="str">
            <v>Barista Folded Paper Napkins</v>
          </cell>
          <cell r="C55" t="str">
            <v>Paper &amp; Packing</v>
          </cell>
          <cell r="D55" t="str">
            <v>PAC</v>
          </cell>
          <cell r="E55" t="str">
            <v>1=100EA</v>
          </cell>
          <cell r="F55">
            <v>23.790000000000003</v>
          </cell>
          <cell r="G55">
            <v>4818</v>
          </cell>
          <cell r="H55">
            <v>0.18</v>
          </cell>
          <cell r="I55" t="str">
            <v>B5</v>
          </cell>
          <cell r="J55">
            <v>0.09</v>
          </cell>
          <cell r="K55">
            <v>0.09</v>
          </cell>
          <cell r="L55">
            <v>0</v>
          </cell>
        </row>
        <row r="56">
          <cell r="A56">
            <v>6573</v>
          </cell>
          <cell r="B56" t="str">
            <v>Paper Envelop Barista</v>
          </cell>
          <cell r="C56" t="str">
            <v>Paper &amp; Packing</v>
          </cell>
          <cell r="D56" t="str">
            <v>PAC</v>
          </cell>
          <cell r="E56" t="str">
            <v>PAC=100ea</v>
          </cell>
          <cell r="F56">
            <v>148.51999999999998</v>
          </cell>
          <cell r="G56">
            <v>4817</v>
          </cell>
          <cell r="H56">
            <v>0.12</v>
          </cell>
          <cell r="I56">
            <v>95</v>
          </cell>
          <cell r="J56">
            <v>0.06</v>
          </cell>
          <cell r="K56">
            <v>0.06</v>
          </cell>
          <cell r="L56">
            <v>0</v>
          </cell>
        </row>
        <row r="57">
          <cell r="A57">
            <v>6574</v>
          </cell>
          <cell r="B57" t="str">
            <v>Paper Carry Bag Barista</v>
          </cell>
          <cell r="C57" t="str">
            <v>Paper &amp; Packing</v>
          </cell>
          <cell r="D57" t="str">
            <v>PAC</v>
          </cell>
          <cell r="E57" t="str">
            <v>PAC=50ea</v>
          </cell>
          <cell r="F57">
            <v>262.76</v>
          </cell>
          <cell r="G57">
            <v>4817</v>
          </cell>
          <cell r="H57">
            <v>0.18</v>
          </cell>
          <cell r="I57" t="str">
            <v>B5</v>
          </cell>
          <cell r="J57">
            <v>0.09</v>
          </cell>
          <cell r="K57">
            <v>0.09</v>
          </cell>
          <cell r="L57">
            <v>0</v>
          </cell>
        </row>
        <row r="58">
          <cell r="A58">
            <v>6577</v>
          </cell>
          <cell r="B58" t="str">
            <v>Barista Water Glass - 150 Ml</v>
          </cell>
          <cell r="C58" t="str">
            <v>Paper &amp; Packing</v>
          </cell>
          <cell r="D58" t="str">
            <v>PAC</v>
          </cell>
          <cell r="E58" t="str">
            <v>1=50EA</v>
          </cell>
          <cell r="F58">
            <v>25.71</v>
          </cell>
          <cell r="G58">
            <v>3923</v>
          </cell>
          <cell r="H58">
            <v>0.18</v>
          </cell>
          <cell r="I58" t="str">
            <v>B5</v>
          </cell>
          <cell r="J58">
            <v>0.09</v>
          </cell>
          <cell r="K58">
            <v>0.09</v>
          </cell>
          <cell r="L58">
            <v>0</v>
          </cell>
        </row>
        <row r="59">
          <cell r="A59">
            <v>6578</v>
          </cell>
          <cell r="B59" t="str">
            <v>Stirrer (Nos.100)</v>
          </cell>
          <cell r="C59" t="str">
            <v>Paper &amp; Packing</v>
          </cell>
          <cell r="D59" t="str">
            <v>PAC</v>
          </cell>
          <cell r="E59" t="str">
            <v>PAC=100ea</v>
          </cell>
          <cell r="F59">
            <v>34.369999999999997</v>
          </cell>
          <cell r="G59">
            <v>3916</v>
          </cell>
          <cell r="H59">
            <v>0.18</v>
          </cell>
          <cell r="I59" t="str">
            <v>B5</v>
          </cell>
          <cell r="J59">
            <v>0.09</v>
          </cell>
          <cell r="K59">
            <v>0.09</v>
          </cell>
          <cell r="L59">
            <v>0</v>
          </cell>
        </row>
        <row r="60">
          <cell r="A60">
            <v>6582</v>
          </cell>
          <cell r="B60" t="str">
            <v>Biscott  Almond</v>
          </cell>
          <cell r="C60" t="str">
            <v>Raw Material</v>
          </cell>
          <cell r="D60" t="str">
            <v>PAC</v>
          </cell>
          <cell r="E60" t="str">
            <v>pac=5 ea</v>
          </cell>
          <cell r="F60">
            <v>51.47</v>
          </cell>
          <cell r="G60">
            <v>1905</v>
          </cell>
          <cell r="H60">
            <v>0.18</v>
          </cell>
          <cell r="I60" t="str">
            <v>B5</v>
          </cell>
          <cell r="J60">
            <v>0.09</v>
          </cell>
          <cell r="K60">
            <v>0.09</v>
          </cell>
          <cell r="L60">
            <v>0</v>
          </cell>
        </row>
        <row r="61">
          <cell r="A61">
            <v>6597</v>
          </cell>
          <cell r="B61" t="str">
            <v>Paper Plates 7 Inch</v>
          </cell>
          <cell r="C61" t="str">
            <v>Paper &amp; Packing</v>
          </cell>
          <cell r="D61" t="str">
            <v>PAC</v>
          </cell>
          <cell r="E61" t="str">
            <v>PAC=100ea</v>
          </cell>
          <cell r="F61">
            <v>148.51999999999998</v>
          </cell>
          <cell r="G61">
            <v>4819</v>
          </cell>
          <cell r="H61">
            <v>0.18</v>
          </cell>
          <cell r="I61" t="str">
            <v>B5</v>
          </cell>
          <cell r="J61">
            <v>0.09</v>
          </cell>
          <cell r="K61">
            <v>0.09</v>
          </cell>
          <cell r="L61">
            <v>0</v>
          </cell>
        </row>
        <row r="62">
          <cell r="A62">
            <v>7281</v>
          </cell>
          <cell r="B62" t="str">
            <v>Lavazza Club Coffee -250 g</v>
          </cell>
          <cell r="C62" t="str">
            <v>Marketing</v>
          </cell>
          <cell r="D62" t="str">
            <v>CAN</v>
          </cell>
          <cell r="E62" t="str">
            <v>Ea=250g</v>
          </cell>
          <cell r="F62">
            <v>521</v>
          </cell>
          <cell r="G62">
            <v>9012</v>
          </cell>
          <cell r="H62">
            <v>0.05</v>
          </cell>
          <cell r="I62">
            <v>85</v>
          </cell>
          <cell r="J62">
            <v>2.5000000000000001E-2</v>
          </cell>
          <cell r="K62">
            <v>2.5000000000000001E-2</v>
          </cell>
          <cell r="L62">
            <v>0</v>
          </cell>
        </row>
        <row r="63">
          <cell r="A63">
            <v>7508</v>
          </cell>
          <cell r="B63" t="str">
            <v>Syrup Chocolate Topping</v>
          </cell>
          <cell r="C63" t="str">
            <v>Raw Material</v>
          </cell>
          <cell r="D63" t="str">
            <v>BT</v>
          </cell>
          <cell r="E63" t="str">
            <v>Kg=1000g</v>
          </cell>
          <cell r="F63">
            <v>177.76999999999998</v>
          </cell>
          <cell r="G63">
            <v>1901</v>
          </cell>
          <cell r="H63">
            <v>0.18</v>
          </cell>
          <cell r="I63" t="str">
            <v>B5</v>
          </cell>
          <cell r="J63">
            <v>0.09</v>
          </cell>
          <cell r="K63">
            <v>0.09</v>
          </cell>
          <cell r="L63">
            <v>0</v>
          </cell>
        </row>
        <row r="64">
          <cell r="A64">
            <v>8121</v>
          </cell>
          <cell r="B64" t="str">
            <v>Red Bull</v>
          </cell>
          <cell r="C64" t="str">
            <v>Merchandise</v>
          </cell>
          <cell r="D64" t="str">
            <v>CAN</v>
          </cell>
          <cell r="E64" t="str">
            <v>Box = 24</v>
          </cell>
          <cell r="F64">
            <v>79</v>
          </cell>
          <cell r="G64">
            <v>2202</v>
          </cell>
          <cell r="H64">
            <v>0.28000000000000003</v>
          </cell>
          <cell r="I64" t="str">
            <v>B5</v>
          </cell>
          <cell r="J64">
            <v>0.14000000000000001</v>
          </cell>
          <cell r="K64">
            <v>0.14000000000000001</v>
          </cell>
          <cell r="L64">
            <v>0.12</v>
          </cell>
        </row>
        <row r="65">
          <cell r="A65">
            <v>8657</v>
          </cell>
          <cell r="B65" t="str">
            <v>Barista Cake Box-1kg</v>
          </cell>
          <cell r="C65" t="str">
            <v>Paper &amp; Packing</v>
          </cell>
          <cell r="D65" t="str">
            <v>EA</v>
          </cell>
          <cell r="E65" t="str">
            <v>1 EA</v>
          </cell>
          <cell r="F65">
            <v>18.57</v>
          </cell>
          <cell r="G65">
            <v>4817</v>
          </cell>
          <cell r="H65">
            <v>0.18</v>
          </cell>
          <cell r="I65">
            <v>95</v>
          </cell>
          <cell r="J65">
            <v>0.09</v>
          </cell>
          <cell r="K65">
            <v>0.09</v>
          </cell>
          <cell r="L65">
            <v>0</v>
          </cell>
        </row>
        <row r="66">
          <cell r="A66">
            <v>8658</v>
          </cell>
          <cell r="B66" t="str">
            <v>Barista Cake Box-1/2kg</v>
          </cell>
          <cell r="C66" t="str">
            <v>Paper &amp; Packing</v>
          </cell>
          <cell r="D66" t="str">
            <v>EA</v>
          </cell>
          <cell r="E66" t="str">
            <v>1 EA</v>
          </cell>
          <cell r="F66">
            <v>13.54</v>
          </cell>
          <cell r="G66">
            <v>4817</v>
          </cell>
          <cell r="H66">
            <v>0.18</v>
          </cell>
          <cell r="I66" t="str">
            <v>B5</v>
          </cell>
          <cell r="J66">
            <v>0.09</v>
          </cell>
          <cell r="K66">
            <v>0.09</v>
          </cell>
          <cell r="L66">
            <v>0</v>
          </cell>
        </row>
        <row r="67">
          <cell r="A67">
            <v>9313</v>
          </cell>
          <cell r="B67" t="str">
            <v>Barista Tray Mat</v>
          </cell>
          <cell r="C67" t="str">
            <v>Paper &amp; Packing</v>
          </cell>
          <cell r="D67" t="str">
            <v>PAC</v>
          </cell>
          <cell r="E67" t="str">
            <v>1=200EA</v>
          </cell>
          <cell r="F67">
            <v>146.22999999999999</v>
          </cell>
          <cell r="G67">
            <v>4821</v>
          </cell>
          <cell r="H67">
            <v>0.12</v>
          </cell>
          <cell r="I67">
            <v>95</v>
          </cell>
          <cell r="J67">
            <v>0.06</v>
          </cell>
          <cell r="K67">
            <v>0.06</v>
          </cell>
          <cell r="L67">
            <v>0</v>
          </cell>
        </row>
        <row r="68">
          <cell r="A68">
            <v>10039</v>
          </cell>
          <cell r="B68" t="str">
            <v>Barista Pastry Box-250gm</v>
          </cell>
          <cell r="C68" t="str">
            <v>Paper &amp; Packing</v>
          </cell>
          <cell r="D68" t="str">
            <v>EA</v>
          </cell>
          <cell r="E68" t="str">
            <v>1 EA</v>
          </cell>
          <cell r="F68">
            <v>6.17</v>
          </cell>
          <cell r="G68">
            <v>4817</v>
          </cell>
          <cell r="H68">
            <v>0.12</v>
          </cell>
          <cell r="I68">
            <v>95</v>
          </cell>
          <cell r="J68">
            <v>0.06</v>
          </cell>
          <cell r="K68">
            <v>0.06</v>
          </cell>
          <cell r="L68">
            <v>0</v>
          </cell>
        </row>
        <row r="69">
          <cell r="A69">
            <v>11654</v>
          </cell>
          <cell r="B69" t="str">
            <v>Ginger Honey 450g</v>
          </cell>
          <cell r="C69" t="str">
            <v>Raw Material</v>
          </cell>
          <cell r="D69" t="str">
            <v>BT</v>
          </cell>
          <cell r="E69" t="str">
            <v>EA=1 ea</v>
          </cell>
          <cell r="F69">
            <v>138.31</v>
          </cell>
          <cell r="G69">
            <v>2106</v>
          </cell>
          <cell r="H69">
            <v>0.18</v>
          </cell>
          <cell r="I69" t="str">
            <v>B5</v>
          </cell>
          <cell r="J69">
            <v>0.09</v>
          </cell>
          <cell r="K69">
            <v>0.09</v>
          </cell>
          <cell r="L69">
            <v>0</v>
          </cell>
        </row>
        <row r="70">
          <cell r="A70">
            <v>13549</v>
          </cell>
          <cell r="B70" t="str">
            <v>Name Badge Holder</v>
          </cell>
          <cell r="C70" t="str">
            <v>Crockery &amp; Cuttlery</v>
          </cell>
          <cell r="D70" t="str">
            <v>EA</v>
          </cell>
          <cell r="E70" t="str">
            <v>EA</v>
          </cell>
          <cell r="F70">
            <v>43.419999999999995</v>
          </cell>
          <cell r="G70">
            <v>3923</v>
          </cell>
          <cell r="H70">
            <v>0.18</v>
          </cell>
          <cell r="I70" t="str">
            <v>B5</v>
          </cell>
          <cell r="J70">
            <v>0.09</v>
          </cell>
          <cell r="K70">
            <v>0.09</v>
          </cell>
          <cell r="L70">
            <v>0</v>
          </cell>
        </row>
        <row r="71">
          <cell r="A71">
            <v>13821</v>
          </cell>
          <cell r="B71" t="str">
            <v>Tango Grandee 425ml</v>
          </cell>
          <cell r="C71" t="str">
            <v>Crockery &amp; Cuttlery</v>
          </cell>
          <cell r="D71" t="str">
            <v>EA</v>
          </cell>
          <cell r="E71" t="str">
            <v>EA=1 ea</v>
          </cell>
          <cell r="F71">
            <v>77.98</v>
          </cell>
          <cell r="G71">
            <v>7013</v>
          </cell>
          <cell r="H71">
            <v>0.18</v>
          </cell>
          <cell r="I71" t="str">
            <v>B5</v>
          </cell>
          <cell r="J71">
            <v>0.09</v>
          </cell>
          <cell r="K71">
            <v>0.09</v>
          </cell>
          <cell r="L71">
            <v>0</v>
          </cell>
        </row>
        <row r="72">
          <cell r="A72">
            <v>13822</v>
          </cell>
          <cell r="B72" t="str">
            <v>Tango Regular 315ml</v>
          </cell>
          <cell r="C72" t="str">
            <v>Crockery &amp; Cuttlery</v>
          </cell>
          <cell r="D72" t="str">
            <v>EA</v>
          </cell>
          <cell r="E72" t="str">
            <v>EA=1 ea</v>
          </cell>
          <cell r="F72">
            <v>70.050000000000011</v>
          </cell>
          <cell r="G72">
            <v>7013</v>
          </cell>
          <cell r="H72">
            <v>0.18</v>
          </cell>
          <cell r="I72" t="str">
            <v>B5</v>
          </cell>
          <cell r="J72">
            <v>0.09</v>
          </cell>
          <cell r="K72">
            <v>0.09</v>
          </cell>
          <cell r="L72">
            <v>0</v>
          </cell>
        </row>
        <row r="73">
          <cell r="A73">
            <v>15089</v>
          </cell>
          <cell r="B73" t="str">
            <v>Ginger Honey Tea jar-200g</v>
          </cell>
          <cell r="C73" t="str">
            <v>Marketing</v>
          </cell>
          <cell r="D73" t="str">
            <v>BT</v>
          </cell>
          <cell r="E73" t="str">
            <v>Box =12 bt</v>
          </cell>
          <cell r="F73">
            <v>65.660000000000011</v>
          </cell>
          <cell r="G73">
            <v>2106</v>
          </cell>
          <cell r="H73">
            <v>0.18</v>
          </cell>
          <cell r="I73" t="str">
            <v>B5</v>
          </cell>
          <cell r="J73">
            <v>0.09</v>
          </cell>
          <cell r="K73">
            <v>0.09</v>
          </cell>
          <cell r="L73">
            <v>0</v>
          </cell>
        </row>
        <row r="74">
          <cell r="A74">
            <v>15171</v>
          </cell>
          <cell r="B74" t="str">
            <v>Spoon Desert Disposable pac=100 EA</v>
          </cell>
          <cell r="C74" t="str">
            <v>Paper &amp; Packing</v>
          </cell>
          <cell r="D74" t="str">
            <v>PAC</v>
          </cell>
          <cell r="E74" t="str">
            <v>PAC=100ea</v>
          </cell>
          <cell r="F74">
            <v>85.910000000000011</v>
          </cell>
          <cell r="G74" t="str">
            <v>3923 </v>
          </cell>
          <cell r="H74">
            <v>0.18</v>
          </cell>
          <cell r="I74" t="str">
            <v>B5</v>
          </cell>
          <cell r="J74">
            <v>0.09</v>
          </cell>
          <cell r="K74">
            <v>0.09</v>
          </cell>
          <cell r="L74">
            <v>0</v>
          </cell>
        </row>
        <row r="75">
          <cell r="A75">
            <v>15172</v>
          </cell>
          <cell r="B75" t="str">
            <v>Fork Desert Disposable Pac=100 EA</v>
          </cell>
          <cell r="C75" t="str">
            <v>Paper &amp; Packing</v>
          </cell>
          <cell r="D75" t="str">
            <v>PAC</v>
          </cell>
          <cell r="E75" t="str">
            <v>PAC=100ea</v>
          </cell>
          <cell r="F75">
            <v>85.910000000000011</v>
          </cell>
          <cell r="G75">
            <v>3916</v>
          </cell>
          <cell r="H75">
            <v>0.18</v>
          </cell>
          <cell r="I75" t="str">
            <v>B5</v>
          </cell>
          <cell r="J75">
            <v>0.09</v>
          </cell>
          <cell r="K75">
            <v>0.09</v>
          </cell>
          <cell r="L75">
            <v>0</v>
          </cell>
        </row>
        <row r="76">
          <cell r="A76">
            <v>15341</v>
          </cell>
          <cell r="B76" t="str">
            <v>Cafiza Espresso cleaner</v>
          </cell>
          <cell r="C76" t="str">
            <v>Cleaning Material</v>
          </cell>
          <cell r="D76" t="str">
            <v>SC</v>
          </cell>
          <cell r="E76" t="str">
            <v>ea= 3g</v>
          </cell>
          <cell r="F76">
            <v>14.07</v>
          </cell>
          <cell r="G76">
            <v>3402</v>
          </cell>
          <cell r="H76">
            <v>0.18</v>
          </cell>
          <cell r="I76" t="str">
            <v>B5</v>
          </cell>
          <cell r="J76">
            <v>0.09</v>
          </cell>
          <cell r="K76">
            <v>0.09</v>
          </cell>
          <cell r="L76">
            <v>0</v>
          </cell>
        </row>
        <row r="77">
          <cell r="A77">
            <v>15527</v>
          </cell>
          <cell r="B77" t="str">
            <v>Food Display Platter</v>
          </cell>
          <cell r="C77" t="str">
            <v>Crockery &amp; Cuttlery</v>
          </cell>
          <cell r="D77" t="str">
            <v>EA</v>
          </cell>
          <cell r="E77" t="str">
            <v>EA</v>
          </cell>
          <cell r="F77">
            <v>302.74</v>
          </cell>
          <cell r="G77">
            <v>6911</v>
          </cell>
          <cell r="H77">
            <v>0.12</v>
          </cell>
          <cell r="I77">
            <v>95</v>
          </cell>
          <cell r="J77">
            <v>0.06</v>
          </cell>
          <cell r="K77">
            <v>0.06</v>
          </cell>
          <cell r="L77">
            <v>0</v>
          </cell>
        </row>
        <row r="78">
          <cell r="A78">
            <v>15633</v>
          </cell>
          <cell r="B78" t="str">
            <v>Zen Plate Quarter-7 inch</v>
          </cell>
          <cell r="C78" t="str">
            <v>Crockery &amp; Cuttlery</v>
          </cell>
          <cell r="D78" t="str">
            <v>EA</v>
          </cell>
          <cell r="E78" t="str">
            <v>EA</v>
          </cell>
          <cell r="F78">
            <v>121.98</v>
          </cell>
          <cell r="G78">
            <v>6911</v>
          </cell>
          <cell r="H78">
            <v>0.12</v>
          </cell>
          <cell r="I78">
            <v>95</v>
          </cell>
          <cell r="J78">
            <v>0.06</v>
          </cell>
          <cell r="K78">
            <v>0.06</v>
          </cell>
          <cell r="L78">
            <v>0</v>
          </cell>
        </row>
        <row r="79">
          <cell r="A79">
            <v>15634</v>
          </cell>
          <cell r="B79" t="str">
            <v>Zen Plate Full-10 Inch</v>
          </cell>
          <cell r="C79" t="str">
            <v>Crockery &amp; Cuttlery</v>
          </cell>
          <cell r="D79" t="str">
            <v>EA</v>
          </cell>
          <cell r="E79" t="str">
            <v>EA</v>
          </cell>
          <cell r="F79">
            <v>243.92999999999998</v>
          </cell>
          <cell r="G79">
            <v>6911</v>
          </cell>
          <cell r="H79">
            <v>0.12</v>
          </cell>
          <cell r="I79">
            <v>95</v>
          </cell>
          <cell r="J79">
            <v>0.06</v>
          </cell>
          <cell r="K79">
            <v>0.06</v>
          </cell>
          <cell r="L79">
            <v>0</v>
          </cell>
        </row>
        <row r="80">
          <cell r="A80">
            <v>15738</v>
          </cell>
          <cell r="B80" t="str">
            <v>Lid Takeaway Coffee Glass-8oz</v>
          </cell>
          <cell r="C80" t="str">
            <v>Paper &amp; Packing</v>
          </cell>
          <cell r="D80" t="str">
            <v>PAC</v>
          </cell>
          <cell r="E80" t="str">
            <v>PAC=100ea</v>
          </cell>
          <cell r="F80">
            <v>107.96000000000001</v>
          </cell>
          <cell r="G80">
            <v>3923</v>
          </cell>
          <cell r="H80">
            <v>0.18</v>
          </cell>
          <cell r="I80" t="str">
            <v>B5</v>
          </cell>
          <cell r="J80">
            <v>0.09</v>
          </cell>
          <cell r="K80">
            <v>0.09</v>
          </cell>
          <cell r="L80">
            <v>0</v>
          </cell>
        </row>
        <row r="81">
          <cell r="A81">
            <v>15739</v>
          </cell>
          <cell r="B81" t="str">
            <v>Lid Takeaway Coffee Glass-12oz</v>
          </cell>
          <cell r="C81" t="str">
            <v>Paper &amp; Packing</v>
          </cell>
          <cell r="D81" t="str">
            <v>PAC</v>
          </cell>
          <cell r="E81" t="str">
            <v>PAC=100ea</v>
          </cell>
          <cell r="F81">
            <v>122.09</v>
          </cell>
          <cell r="G81">
            <v>3923</v>
          </cell>
          <cell r="H81">
            <v>0.18</v>
          </cell>
          <cell r="I81" t="str">
            <v>B5</v>
          </cell>
          <cell r="J81">
            <v>0.09</v>
          </cell>
          <cell r="K81">
            <v>0.09</v>
          </cell>
          <cell r="L81">
            <v>0</v>
          </cell>
        </row>
        <row r="82">
          <cell r="A82">
            <v>15740</v>
          </cell>
          <cell r="B82" t="str">
            <v>Feedback Form</v>
          </cell>
          <cell r="C82" t="str">
            <v>Paper &amp; Packing</v>
          </cell>
          <cell r="D82" t="str">
            <v>PAC</v>
          </cell>
          <cell r="E82" t="str">
            <v>1=100EA</v>
          </cell>
          <cell r="F82">
            <v>105.73</v>
          </cell>
          <cell r="G82">
            <v>4909</v>
          </cell>
          <cell r="H82">
            <v>0.18</v>
          </cell>
          <cell r="I82" t="str">
            <v>B5</v>
          </cell>
          <cell r="J82">
            <v>0.09</v>
          </cell>
          <cell r="K82">
            <v>0.09</v>
          </cell>
          <cell r="L82">
            <v>0</v>
          </cell>
        </row>
        <row r="83">
          <cell r="A83">
            <v>15811</v>
          </cell>
          <cell r="B83" t="str">
            <v>Barista Apron</v>
          </cell>
          <cell r="C83" t="str">
            <v>Uniform</v>
          </cell>
          <cell r="D83" t="str">
            <v>EA</v>
          </cell>
          <cell r="E83" t="str">
            <v>EA</v>
          </cell>
          <cell r="F83">
            <v>223.44</v>
          </cell>
          <cell r="G83">
            <v>6217</v>
          </cell>
          <cell r="H83">
            <v>0.05</v>
          </cell>
          <cell r="I83">
            <v>85</v>
          </cell>
          <cell r="J83">
            <v>2.5000000000000001E-2</v>
          </cell>
          <cell r="K83">
            <v>2.5000000000000001E-2</v>
          </cell>
          <cell r="L83">
            <v>0</v>
          </cell>
        </row>
        <row r="84">
          <cell r="A84">
            <v>15821</v>
          </cell>
          <cell r="B84" t="str">
            <v>Polo T shirt brown-small</v>
          </cell>
          <cell r="C84" t="str">
            <v>Uniform</v>
          </cell>
          <cell r="D84" t="str">
            <v>EA</v>
          </cell>
          <cell r="E84" t="str">
            <v>EA</v>
          </cell>
          <cell r="F84">
            <v>282.24</v>
          </cell>
          <cell r="G84">
            <v>6105</v>
          </cell>
          <cell r="H84">
            <v>0.05</v>
          </cell>
          <cell r="I84">
            <v>85</v>
          </cell>
          <cell r="J84">
            <v>2.5000000000000001E-2</v>
          </cell>
          <cell r="K84">
            <v>2.5000000000000001E-2</v>
          </cell>
          <cell r="L84">
            <v>0</v>
          </cell>
        </row>
        <row r="85">
          <cell r="A85">
            <v>15822</v>
          </cell>
          <cell r="B85" t="str">
            <v>Polo T shirt brown-Medium</v>
          </cell>
          <cell r="C85" t="str">
            <v>Uniform</v>
          </cell>
          <cell r="D85" t="str">
            <v>EA</v>
          </cell>
          <cell r="E85" t="str">
            <v>EA</v>
          </cell>
          <cell r="F85">
            <v>282.24</v>
          </cell>
          <cell r="G85">
            <v>6105</v>
          </cell>
          <cell r="H85">
            <v>0.05</v>
          </cell>
          <cell r="I85">
            <v>85</v>
          </cell>
          <cell r="J85">
            <v>2.5000000000000001E-2</v>
          </cell>
          <cell r="K85">
            <v>2.5000000000000001E-2</v>
          </cell>
          <cell r="L85">
            <v>0</v>
          </cell>
        </row>
        <row r="86">
          <cell r="A86">
            <v>15823</v>
          </cell>
          <cell r="B86" t="str">
            <v>Polo T shirt brown-Large</v>
          </cell>
          <cell r="C86" t="str">
            <v>Uniform</v>
          </cell>
          <cell r="D86" t="str">
            <v>EA</v>
          </cell>
          <cell r="E86" t="str">
            <v>EA</v>
          </cell>
          <cell r="F86">
            <v>282.24</v>
          </cell>
          <cell r="G86">
            <v>6105</v>
          </cell>
          <cell r="H86">
            <v>0.05</v>
          </cell>
          <cell r="I86">
            <v>85</v>
          </cell>
          <cell r="J86">
            <v>2.5000000000000001E-2</v>
          </cell>
          <cell r="K86">
            <v>2.5000000000000001E-2</v>
          </cell>
          <cell r="L86">
            <v>0</v>
          </cell>
        </row>
        <row r="87">
          <cell r="A87">
            <v>15824</v>
          </cell>
          <cell r="B87" t="str">
            <v>Polo T shirt brown-XL</v>
          </cell>
          <cell r="C87" t="str">
            <v>Uniform</v>
          </cell>
          <cell r="D87" t="str">
            <v>EA</v>
          </cell>
          <cell r="E87" t="str">
            <v>EA</v>
          </cell>
          <cell r="F87">
            <v>282.24</v>
          </cell>
          <cell r="G87">
            <v>6105</v>
          </cell>
          <cell r="H87">
            <v>0.05</v>
          </cell>
          <cell r="I87">
            <v>85</v>
          </cell>
          <cell r="J87">
            <v>2.5000000000000001E-2</v>
          </cell>
          <cell r="K87">
            <v>2.5000000000000001E-2</v>
          </cell>
          <cell r="L87">
            <v>0</v>
          </cell>
        </row>
        <row r="88">
          <cell r="A88">
            <v>15825</v>
          </cell>
          <cell r="B88" t="str">
            <v>Barista Store Manager Shirt Brown-S</v>
          </cell>
          <cell r="C88" t="str">
            <v>Uniform</v>
          </cell>
          <cell r="D88" t="str">
            <v>EA</v>
          </cell>
          <cell r="E88" t="str">
            <v>EA</v>
          </cell>
          <cell r="F88">
            <v>388.08</v>
          </cell>
          <cell r="G88">
            <v>6105</v>
          </cell>
          <cell r="H88">
            <v>0.05</v>
          </cell>
          <cell r="I88">
            <v>85</v>
          </cell>
          <cell r="J88">
            <v>2.5000000000000001E-2</v>
          </cell>
          <cell r="K88">
            <v>2.5000000000000001E-2</v>
          </cell>
          <cell r="L88">
            <v>0</v>
          </cell>
        </row>
        <row r="89">
          <cell r="A89">
            <v>15826</v>
          </cell>
          <cell r="B89" t="str">
            <v>Barista Store Manager Shirt Brown-M</v>
          </cell>
          <cell r="C89" t="str">
            <v>Uniform</v>
          </cell>
          <cell r="D89" t="str">
            <v>EA</v>
          </cell>
          <cell r="E89" t="str">
            <v>EA</v>
          </cell>
          <cell r="F89">
            <v>388.08</v>
          </cell>
          <cell r="G89">
            <v>6105</v>
          </cell>
          <cell r="H89">
            <v>0.05</v>
          </cell>
          <cell r="I89">
            <v>85</v>
          </cell>
          <cell r="J89">
            <v>2.5000000000000001E-2</v>
          </cell>
          <cell r="K89">
            <v>2.5000000000000001E-2</v>
          </cell>
          <cell r="L89">
            <v>0</v>
          </cell>
        </row>
        <row r="90">
          <cell r="A90">
            <v>15827</v>
          </cell>
          <cell r="B90" t="str">
            <v>Barista Store Manager Shirt Brown-L</v>
          </cell>
          <cell r="C90" t="str">
            <v>Uniform</v>
          </cell>
          <cell r="D90" t="str">
            <v>EA</v>
          </cell>
          <cell r="E90" t="str">
            <v>EA</v>
          </cell>
          <cell r="F90">
            <v>388.08</v>
          </cell>
          <cell r="G90">
            <v>6105</v>
          </cell>
          <cell r="H90">
            <v>0.05</v>
          </cell>
          <cell r="I90">
            <v>85</v>
          </cell>
          <cell r="J90">
            <v>2.5000000000000001E-2</v>
          </cell>
          <cell r="K90">
            <v>2.5000000000000001E-2</v>
          </cell>
          <cell r="L90">
            <v>0</v>
          </cell>
        </row>
        <row r="91">
          <cell r="A91">
            <v>15828</v>
          </cell>
          <cell r="B91" t="str">
            <v>Barista Store Manager Shirt Brown-XL</v>
          </cell>
          <cell r="C91" t="str">
            <v>Uniform</v>
          </cell>
          <cell r="D91" t="str">
            <v>EA</v>
          </cell>
          <cell r="E91" t="str">
            <v>EA</v>
          </cell>
          <cell r="F91">
            <v>388.08</v>
          </cell>
          <cell r="G91">
            <v>6105</v>
          </cell>
          <cell r="H91">
            <v>0.05</v>
          </cell>
          <cell r="I91">
            <v>85</v>
          </cell>
          <cell r="J91">
            <v>2.5000000000000001E-2</v>
          </cell>
          <cell r="K91">
            <v>2.5000000000000001E-2</v>
          </cell>
          <cell r="L91">
            <v>0</v>
          </cell>
        </row>
        <row r="92">
          <cell r="A92">
            <v>15847</v>
          </cell>
          <cell r="B92" t="str">
            <v>Barista His / Her</v>
          </cell>
          <cell r="C92" t="str">
            <v>Marketing</v>
          </cell>
          <cell r="D92" t="str">
            <v>EA</v>
          </cell>
          <cell r="E92" t="str">
            <v>EA</v>
          </cell>
          <cell r="F92">
            <v>142.80000000000001</v>
          </cell>
          <cell r="G92">
            <v>8310</v>
          </cell>
          <cell r="H92">
            <v>0.18</v>
          </cell>
          <cell r="I92" t="str">
            <v>B5</v>
          </cell>
          <cell r="J92">
            <v>0.09</v>
          </cell>
          <cell r="K92">
            <v>0.09</v>
          </cell>
          <cell r="L92">
            <v>0</v>
          </cell>
        </row>
        <row r="93">
          <cell r="A93">
            <v>15846</v>
          </cell>
          <cell r="B93" t="str">
            <v>Mind Your Belongings</v>
          </cell>
          <cell r="C93" t="str">
            <v>Marketing</v>
          </cell>
          <cell r="D93" t="str">
            <v>EA</v>
          </cell>
          <cell r="E93" t="str">
            <v>EA</v>
          </cell>
          <cell r="F93">
            <v>140</v>
          </cell>
          <cell r="G93">
            <v>8310</v>
          </cell>
          <cell r="H93">
            <v>0.18</v>
          </cell>
          <cell r="I93" t="str">
            <v>B5</v>
          </cell>
          <cell r="J93">
            <v>0.09</v>
          </cell>
          <cell r="K93">
            <v>0.09</v>
          </cell>
          <cell r="L93">
            <v>0</v>
          </cell>
        </row>
        <row r="94">
          <cell r="A94">
            <v>15845</v>
          </cell>
          <cell r="B94" t="str">
            <v>Not inspired by outside food</v>
          </cell>
          <cell r="C94" t="str">
            <v>Marketing</v>
          </cell>
          <cell r="D94" t="str">
            <v>EA</v>
          </cell>
          <cell r="E94" t="str">
            <v>EA</v>
          </cell>
          <cell r="F94">
            <v>140</v>
          </cell>
          <cell r="G94">
            <v>8310</v>
          </cell>
          <cell r="H94">
            <v>0.18</v>
          </cell>
          <cell r="I94" t="str">
            <v>B5</v>
          </cell>
          <cell r="J94">
            <v>0.09</v>
          </cell>
          <cell r="K94">
            <v>0.09</v>
          </cell>
          <cell r="L94">
            <v>0</v>
          </cell>
        </row>
        <row r="95">
          <cell r="A95">
            <v>15844</v>
          </cell>
          <cell r="B95" t="str">
            <v>Charging for Coffee</v>
          </cell>
          <cell r="C95" t="str">
            <v>Marketing</v>
          </cell>
          <cell r="D95" t="str">
            <v>EA</v>
          </cell>
          <cell r="E95" t="str">
            <v>EA</v>
          </cell>
          <cell r="F95">
            <v>140</v>
          </cell>
          <cell r="G95">
            <v>8310</v>
          </cell>
          <cell r="H95">
            <v>0.18</v>
          </cell>
          <cell r="I95" t="str">
            <v>B5</v>
          </cell>
          <cell r="J95">
            <v>0.09</v>
          </cell>
          <cell r="K95">
            <v>0.09</v>
          </cell>
          <cell r="L95">
            <v>0</v>
          </cell>
        </row>
        <row r="96">
          <cell r="A96">
            <v>15843</v>
          </cell>
          <cell r="B96" t="str">
            <v>No Smoking</v>
          </cell>
          <cell r="C96" t="str">
            <v>Marketing</v>
          </cell>
          <cell r="D96" t="str">
            <v>EA</v>
          </cell>
          <cell r="E96" t="str">
            <v>EA</v>
          </cell>
          <cell r="F96">
            <v>142.80000000000001</v>
          </cell>
          <cell r="G96">
            <v>8310</v>
          </cell>
          <cell r="H96">
            <v>0.18</v>
          </cell>
          <cell r="I96" t="str">
            <v>B5</v>
          </cell>
          <cell r="J96">
            <v>0.09</v>
          </cell>
          <cell r="K96">
            <v>0.09</v>
          </cell>
          <cell r="L96">
            <v>0</v>
          </cell>
        </row>
        <row r="97">
          <cell r="A97">
            <v>15842</v>
          </cell>
          <cell r="B97" t="str">
            <v>New Open Closed(12.5"x9.5")</v>
          </cell>
          <cell r="C97" t="str">
            <v>Marketing</v>
          </cell>
          <cell r="D97" t="str">
            <v>EA</v>
          </cell>
          <cell r="E97" t="str">
            <v>EA</v>
          </cell>
          <cell r="F97">
            <v>61.6</v>
          </cell>
          <cell r="G97">
            <v>8310</v>
          </cell>
          <cell r="H97">
            <v>0.18</v>
          </cell>
          <cell r="I97" t="str">
            <v>B5</v>
          </cell>
          <cell r="J97">
            <v>0.09</v>
          </cell>
          <cell r="K97">
            <v>0.09</v>
          </cell>
          <cell r="L97">
            <v>0</v>
          </cell>
        </row>
        <row r="98">
          <cell r="A98">
            <v>15881</v>
          </cell>
          <cell r="B98" t="str">
            <v>Barista Water - 300ML</v>
          </cell>
          <cell r="C98" t="str">
            <v>Raw Material</v>
          </cell>
          <cell r="D98" t="str">
            <v>BT</v>
          </cell>
          <cell r="E98" t="str">
            <v>Box =20bt</v>
          </cell>
          <cell r="F98">
            <v>7.2299999999999995</v>
          </cell>
          <cell r="G98">
            <v>3923</v>
          </cell>
          <cell r="H98">
            <v>0.18</v>
          </cell>
          <cell r="I98" t="str">
            <v>B5</v>
          </cell>
          <cell r="J98">
            <v>0.09</v>
          </cell>
          <cell r="K98">
            <v>0.09</v>
          </cell>
          <cell r="L98">
            <v>0</v>
          </cell>
        </row>
        <row r="99">
          <cell r="A99">
            <v>1128</v>
          </cell>
          <cell r="B99" t="str">
            <v>Expense Voucher</v>
          </cell>
          <cell r="C99" t="str">
            <v>Printing &amp; Stationery</v>
          </cell>
          <cell r="D99" t="str">
            <v>EA</v>
          </cell>
          <cell r="E99" t="str">
            <v>EA</v>
          </cell>
          <cell r="F99">
            <v>44.94</v>
          </cell>
          <cell r="G99">
            <v>4909</v>
          </cell>
          <cell r="H99">
            <v>0.18</v>
          </cell>
          <cell r="I99" t="str">
            <v>B5</v>
          </cell>
          <cell r="J99">
            <v>0.09</v>
          </cell>
          <cell r="K99">
            <v>0.09</v>
          </cell>
          <cell r="L99">
            <v>0</v>
          </cell>
        </row>
        <row r="100">
          <cell r="A100">
            <v>12662</v>
          </cell>
          <cell r="B100" t="str">
            <v>MRD Sticker</v>
          </cell>
          <cell r="C100" t="str">
            <v>Printing &amp; Stationery</v>
          </cell>
          <cell r="D100" t="str">
            <v>EA</v>
          </cell>
          <cell r="E100" t="str">
            <v>EA</v>
          </cell>
          <cell r="F100">
            <v>0.23</v>
          </cell>
          <cell r="G100">
            <v>4820</v>
          </cell>
          <cell r="H100">
            <v>0.18</v>
          </cell>
          <cell r="I100" t="str">
            <v>B5</v>
          </cell>
          <cell r="J100">
            <v>0.09</v>
          </cell>
          <cell r="K100">
            <v>0.09</v>
          </cell>
          <cell r="L100">
            <v>0</v>
          </cell>
        </row>
        <row r="101">
          <cell r="A101">
            <v>16143</v>
          </cell>
          <cell r="B101" t="str">
            <v>Opera Cheese Jalapeno Chips</v>
          </cell>
          <cell r="C101" t="str">
            <v>Merchandise</v>
          </cell>
          <cell r="D101" t="str">
            <v>EA</v>
          </cell>
          <cell r="E101" t="str">
            <v xml:space="preserve">Box =24 </v>
          </cell>
          <cell r="F101">
            <v>48.32</v>
          </cell>
          <cell r="G101">
            <v>2106</v>
          </cell>
          <cell r="H101">
            <v>0.12</v>
          </cell>
          <cell r="I101">
            <v>95</v>
          </cell>
          <cell r="J101">
            <v>0.06</v>
          </cell>
          <cell r="K101">
            <v>0.06</v>
          </cell>
          <cell r="L101">
            <v>0</v>
          </cell>
        </row>
        <row r="102">
          <cell r="A102">
            <v>16142</v>
          </cell>
          <cell r="B102" t="str">
            <v>Opera Italian Herbs Chips</v>
          </cell>
          <cell r="C102" t="str">
            <v>Merchandise</v>
          </cell>
          <cell r="D102" t="str">
            <v>EA</v>
          </cell>
          <cell r="E102" t="str">
            <v xml:space="preserve">Box =24 </v>
          </cell>
          <cell r="F102">
            <v>48.32</v>
          </cell>
          <cell r="G102">
            <v>2106</v>
          </cell>
          <cell r="H102">
            <v>0.12</v>
          </cell>
          <cell r="I102">
            <v>95</v>
          </cell>
          <cell r="J102">
            <v>0.06</v>
          </cell>
          <cell r="K102">
            <v>0.06</v>
          </cell>
          <cell r="L102">
            <v>0</v>
          </cell>
        </row>
        <row r="103">
          <cell r="A103">
            <v>16141</v>
          </cell>
          <cell r="B103" t="str">
            <v>Opera Piri - Piri Chips</v>
          </cell>
          <cell r="C103" t="str">
            <v>Merchandise</v>
          </cell>
          <cell r="D103" t="str">
            <v>EA</v>
          </cell>
          <cell r="E103" t="str">
            <v xml:space="preserve">Box =24 </v>
          </cell>
          <cell r="F103">
            <v>48.32</v>
          </cell>
          <cell r="G103">
            <v>2106</v>
          </cell>
          <cell r="H103">
            <v>0.12</v>
          </cell>
          <cell r="I103">
            <v>95</v>
          </cell>
          <cell r="J103">
            <v>0.06</v>
          </cell>
          <cell r="K103">
            <v>0.06</v>
          </cell>
          <cell r="L103">
            <v>0</v>
          </cell>
        </row>
        <row r="104">
          <cell r="A104">
            <v>16140</v>
          </cell>
          <cell r="B104" t="str">
            <v>Opera Salt &amp; Black Pepper Chips</v>
          </cell>
          <cell r="C104" t="str">
            <v>Merchandise</v>
          </cell>
          <cell r="D104" t="str">
            <v>EA</v>
          </cell>
          <cell r="E104" t="str">
            <v xml:space="preserve">Box =24 </v>
          </cell>
          <cell r="F104">
            <v>48.32</v>
          </cell>
          <cell r="G104">
            <v>2106</v>
          </cell>
          <cell r="H104">
            <v>0.12</v>
          </cell>
          <cell r="I104">
            <v>95</v>
          </cell>
          <cell r="J104">
            <v>0.06</v>
          </cell>
          <cell r="K104">
            <v>0.06</v>
          </cell>
          <cell r="L104">
            <v>0</v>
          </cell>
        </row>
        <row r="105">
          <cell r="A105">
            <v>16197</v>
          </cell>
          <cell r="B105" t="str">
            <v>Garbage Liner large</v>
          </cell>
          <cell r="C105" t="str">
            <v>Cleaning Material</v>
          </cell>
          <cell r="D105" t="str">
            <v>Pac</v>
          </cell>
          <cell r="E105" t="str">
            <v>EA=25ea</v>
          </cell>
          <cell r="F105">
            <v>238.12</v>
          </cell>
          <cell r="G105">
            <v>3926</v>
          </cell>
          <cell r="H105">
            <v>0.18</v>
          </cell>
          <cell r="I105" t="str">
            <v>B5</v>
          </cell>
          <cell r="J105">
            <v>0.09</v>
          </cell>
          <cell r="K105">
            <v>0.09</v>
          </cell>
          <cell r="L105">
            <v>0</v>
          </cell>
        </row>
        <row r="106">
          <cell r="A106">
            <v>16198</v>
          </cell>
          <cell r="B106" t="str">
            <v>Garbage Liner Small</v>
          </cell>
          <cell r="C106" t="str">
            <v>Cleaning Material</v>
          </cell>
          <cell r="D106" t="str">
            <v>Pac</v>
          </cell>
          <cell r="E106" t="str">
            <v>EA=25ea</v>
          </cell>
          <cell r="F106">
            <v>81.64</v>
          </cell>
          <cell r="G106">
            <v>3926</v>
          </cell>
          <cell r="H106">
            <v>0.18</v>
          </cell>
          <cell r="I106" t="str">
            <v>B5</v>
          </cell>
          <cell r="J106">
            <v>0.09</v>
          </cell>
          <cell r="K106">
            <v>0.09</v>
          </cell>
          <cell r="L106">
            <v>0</v>
          </cell>
        </row>
        <row r="107">
          <cell r="A107">
            <v>16608</v>
          </cell>
          <cell r="B107" t="str">
            <v>Areonar Natural Mineral Water - 1000ML</v>
          </cell>
          <cell r="C107" t="str">
            <v>Marketing</v>
          </cell>
          <cell r="D107" t="str">
            <v>BT</v>
          </cell>
          <cell r="E107" t="str">
            <v>Box =12 bt</v>
          </cell>
          <cell r="F107">
            <v>65</v>
          </cell>
          <cell r="G107">
            <v>2201</v>
          </cell>
          <cell r="H107">
            <v>0.18</v>
          </cell>
          <cell r="I107" t="str">
            <v>B5</v>
          </cell>
          <cell r="J107">
            <v>0.09</v>
          </cell>
          <cell r="K107">
            <v>0.09</v>
          </cell>
          <cell r="L107">
            <v>0</v>
          </cell>
        </row>
        <row r="108">
          <cell r="A108">
            <v>16628</v>
          </cell>
          <cell r="B108" t="str">
            <v>Tulip Muffin Cups</v>
          </cell>
          <cell r="C108" t="str">
            <v>Paper &amp; Packing</v>
          </cell>
          <cell r="D108" t="str">
            <v>EA</v>
          </cell>
          <cell r="E108" t="str">
            <v>EA</v>
          </cell>
          <cell r="F108">
            <v>3.7199999999999998</v>
          </cell>
          <cell r="G108">
            <v>4823</v>
          </cell>
          <cell r="H108">
            <v>0.18</v>
          </cell>
          <cell r="I108" t="str">
            <v>B5</v>
          </cell>
          <cell r="J108">
            <v>0.09</v>
          </cell>
          <cell r="K108">
            <v>0.09</v>
          </cell>
          <cell r="L108">
            <v>0</v>
          </cell>
        </row>
        <row r="109">
          <cell r="A109">
            <v>6042</v>
          </cell>
          <cell r="B109" t="str">
            <v>BLACK JEANS 30</v>
          </cell>
          <cell r="C109" t="str">
            <v>Uniform</v>
          </cell>
          <cell r="D109" t="str">
            <v>EA</v>
          </cell>
          <cell r="E109" t="str">
            <v>Ea=1 ea</v>
          </cell>
          <cell r="F109">
            <v>411.27</v>
          </cell>
          <cell r="G109">
            <v>5211</v>
          </cell>
          <cell r="H109">
            <v>0.05</v>
          </cell>
          <cell r="I109">
            <v>85</v>
          </cell>
          <cell r="J109">
            <v>2.5000000000000001E-2</v>
          </cell>
          <cell r="K109">
            <v>2.5000000000000001E-2</v>
          </cell>
          <cell r="L109">
            <v>0</v>
          </cell>
        </row>
        <row r="110">
          <cell r="A110">
            <v>5624</v>
          </cell>
          <cell r="B110" t="str">
            <v>Black JEANS 40</v>
          </cell>
          <cell r="C110" t="str">
            <v>Uniform</v>
          </cell>
          <cell r="D110" t="str">
            <v>EA</v>
          </cell>
          <cell r="E110" t="str">
            <v>Ea=1 ea</v>
          </cell>
          <cell r="F110">
            <v>411.27</v>
          </cell>
          <cell r="G110">
            <v>6103</v>
          </cell>
          <cell r="H110">
            <v>0.05</v>
          </cell>
          <cell r="I110">
            <v>85</v>
          </cell>
          <cell r="J110">
            <v>2.5000000000000001E-2</v>
          </cell>
          <cell r="K110">
            <v>2.5000000000000001E-2</v>
          </cell>
          <cell r="L110">
            <v>0</v>
          </cell>
        </row>
        <row r="111">
          <cell r="A111">
            <v>5600</v>
          </cell>
          <cell r="B111" t="str">
            <v>BLACK JEANS 34</v>
          </cell>
          <cell r="C111" t="str">
            <v>Uniform</v>
          </cell>
          <cell r="D111" t="str">
            <v>EA</v>
          </cell>
          <cell r="E111" t="str">
            <v>Ea=1 ea</v>
          </cell>
          <cell r="F111">
            <v>411.27</v>
          </cell>
          <cell r="G111">
            <v>5211</v>
          </cell>
          <cell r="H111">
            <v>0.05</v>
          </cell>
          <cell r="I111">
            <v>85</v>
          </cell>
          <cell r="J111">
            <v>2.5000000000000001E-2</v>
          </cell>
          <cell r="K111">
            <v>2.5000000000000001E-2</v>
          </cell>
          <cell r="L111">
            <v>0</v>
          </cell>
        </row>
        <row r="112">
          <cell r="A112">
            <v>5601</v>
          </cell>
          <cell r="B112" t="str">
            <v>BLACK JEANS 36</v>
          </cell>
          <cell r="C112" t="str">
            <v>Uniform</v>
          </cell>
          <cell r="D112" t="str">
            <v>EA</v>
          </cell>
          <cell r="E112" t="str">
            <v>Ea=1 ea</v>
          </cell>
          <cell r="F112">
            <v>411.27</v>
          </cell>
          <cell r="G112">
            <v>5211</v>
          </cell>
          <cell r="H112">
            <v>0.05</v>
          </cell>
          <cell r="I112">
            <v>85</v>
          </cell>
          <cell r="J112">
            <v>2.5000000000000001E-2</v>
          </cell>
          <cell r="K112">
            <v>2.5000000000000001E-2</v>
          </cell>
          <cell r="L112">
            <v>0</v>
          </cell>
        </row>
        <row r="113">
          <cell r="A113">
            <v>5623</v>
          </cell>
          <cell r="B113" t="str">
            <v>BLACK JEANS 38</v>
          </cell>
          <cell r="C113" t="str">
            <v>Uniform</v>
          </cell>
          <cell r="D113" t="str">
            <v>EA</v>
          </cell>
          <cell r="E113" t="str">
            <v>Ea=1 ea</v>
          </cell>
          <cell r="F113">
            <v>411.27</v>
          </cell>
          <cell r="G113">
            <v>5211</v>
          </cell>
          <cell r="H113">
            <v>0.05</v>
          </cell>
          <cell r="I113">
            <v>85</v>
          </cell>
          <cell r="J113">
            <v>2.5000000000000001E-2</v>
          </cell>
          <cell r="K113">
            <v>2.5000000000000001E-2</v>
          </cell>
          <cell r="L113">
            <v>0</v>
          </cell>
        </row>
        <row r="114">
          <cell r="A114">
            <v>5609</v>
          </cell>
          <cell r="B114" t="str">
            <v>BLACK TROUSERS  28</v>
          </cell>
          <cell r="C114" t="str">
            <v>Uniform</v>
          </cell>
          <cell r="D114" t="str">
            <v>EA</v>
          </cell>
          <cell r="E114" t="str">
            <v>Ea=1 ea</v>
          </cell>
          <cell r="F114">
            <v>376.32</v>
          </cell>
          <cell r="G114">
            <v>6103</v>
          </cell>
          <cell r="H114">
            <v>0.05</v>
          </cell>
          <cell r="I114">
            <v>85</v>
          </cell>
          <cell r="J114">
            <v>2.5000000000000001E-2</v>
          </cell>
          <cell r="K114">
            <v>2.5000000000000001E-2</v>
          </cell>
          <cell r="L114">
            <v>0</v>
          </cell>
        </row>
        <row r="115">
          <cell r="A115">
            <v>5610</v>
          </cell>
          <cell r="B115" t="str">
            <v>BLACK TROUSERS 30</v>
          </cell>
          <cell r="C115" t="str">
            <v>Uniform</v>
          </cell>
          <cell r="D115" t="str">
            <v>EA</v>
          </cell>
          <cell r="E115" t="str">
            <v>Ea=1 ea</v>
          </cell>
          <cell r="F115">
            <v>376.32</v>
          </cell>
          <cell r="G115">
            <v>6103</v>
          </cell>
          <cell r="H115">
            <v>0.05</v>
          </cell>
          <cell r="I115">
            <v>85</v>
          </cell>
          <cell r="J115">
            <v>2.5000000000000001E-2</v>
          </cell>
          <cell r="K115">
            <v>2.5000000000000001E-2</v>
          </cell>
          <cell r="L115">
            <v>0</v>
          </cell>
        </row>
        <row r="116">
          <cell r="A116">
            <v>5611</v>
          </cell>
          <cell r="B116" t="str">
            <v>BLACK TROUSERS  32</v>
          </cell>
          <cell r="C116" t="str">
            <v>Uniform</v>
          </cell>
          <cell r="D116" t="str">
            <v>EA</v>
          </cell>
          <cell r="E116" t="str">
            <v>Ea=1 ea</v>
          </cell>
          <cell r="F116">
            <v>376.32</v>
          </cell>
          <cell r="G116">
            <v>6103</v>
          </cell>
          <cell r="H116">
            <v>0.05</v>
          </cell>
          <cell r="I116">
            <v>85</v>
          </cell>
          <cell r="J116">
            <v>2.5000000000000001E-2</v>
          </cell>
          <cell r="K116">
            <v>2.5000000000000001E-2</v>
          </cell>
          <cell r="L116">
            <v>0</v>
          </cell>
        </row>
        <row r="117">
          <cell r="A117">
            <v>5612</v>
          </cell>
          <cell r="B117" t="str">
            <v>BLACK TROUSERS 34</v>
          </cell>
          <cell r="C117" t="str">
            <v>Uniform</v>
          </cell>
          <cell r="D117" t="str">
            <v>EA</v>
          </cell>
          <cell r="E117" t="str">
            <v>Ea=1 ea</v>
          </cell>
          <cell r="F117">
            <v>376.32</v>
          </cell>
          <cell r="G117">
            <v>6103</v>
          </cell>
          <cell r="H117">
            <v>0.05</v>
          </cell>
          <cell r="I117">
            <v>85</v>
          </cell>
          <cell r="J117">
            <v>2.5000000000000001E-2</v>
          </cell>
          <cell r="K117">
            <v>2.5000000000000001E-2</v>
          </cell>
          <cell r="L117">
            <v>0</v>
          </cell>
        </row>
        <row r="118">
          <cell r="A118">
            <v>5613</v>
          </cell>
          <cell r="B118" t="str">
            <v>BLACK TROUSERS 36</v>
          </cell>
          <cell r="C118" t="str">
            <v>Uniform</v>
          </cell>
          <cell r="D118" t="str">
            <v>EA</v>
          </cell>
          <cell r="E118" t="str">
            <v>Ea=1 ea</v>
          </cell>
          <cell r="F118">
            <v>376.32</v>
          </cell>
          <cell r="G118">
            <v>6103</v>
          </cell>
          <cell r="H118">
            <v>0.05</v>
          </cell>
          <cell r="I118">
            <v>85</v>
          </cell>
          <cell r="J118">
            <v>2.5000000000000001E-2</v>
          </cell>
          <cell r="K118">
            <v>2.5000000000000001E-2</v>
          </cell>
          <cell r="L118">
            <v>0</v>
          </cell>
        </row>
        <row r="119">
          <cell r="A119">
            <v>5625</v>
          </cell>
          <cell r="B119" t="str">
            <v>Black JEANS 42</v>
          </cell>
          <cell r="C119" t="str">
            <v>Uniform</v>
          </cell>
          <cell r="D119" t="str">
            <v>EA</v>
          </cell>
          <cell r="E119" t="str">
            <v>Ea=1 ea</v>
          </cell>
          <cell r="F119">
            <v>423.36</v>
          </cell>
          <cell r="G119">
            <v>6103</v>
          </cell>
          <cell r="H119">
            <v>0.05</v>
          </cell>
          <cell r="I119">
            <v>85</v>
          </cell>
          <cell r="J119">
            <v>2.5000000000000001E-2</v>
          </cell>
          <cell r="K119">
            <v>2.5000000000000001E-2</v>
          </cell>
          <cell r="L119">
            <v>0</v>
          </cell>
        </row>
        <row r="120">
          <cell r="A120">
            <v>5776</v>
          </cell>
          <cell r="B120" t="str">
            <v>BLACK TROUSERS 38</v>
          </cell>
          <cell r="C120" t="str">
            <v>Uniform</v>
          </cell>
          <cell r="D120" t="str">
            <v>EA</v>
          </cell>
          <cell r="E120" t="str">
            <v>Ea=1 ea</v>
          </cell>
          <cell r="F120">
            <v>376.32</v>
          </cell>
          <cell r="G120">
            <v>6103</v>
          </cell>
          <cell r="H120">
            <v>0.05</v>
          </cell>
          <cell r="I120">
            <v>85</v>
          </cell>
          <cell r="J120">
            <v>2.5000000000000001E-2</v>
          </cell>
          <cell r="K120">
            <v>2.5000000000000001E-2</v>
          </cell>
          <cell r="L120">
            <v>0</v>
          </cell>
        </row>
        <row r="121">
          <cell r="A121">
            <v>5777</v>
          </cell>
          <cell r="B121" t="str">
            <v>BLACK TROUSERS - 40</v>
          </cell>
          <cell r="C121" t="str">
            <v>Uniform</v>
          </cell>
          <cell r="D121" t="str">
            <v>EA</v>
          </cell>
          <cell r="E121" t="str">
            <v>Ea=1 ea</v>
          </cell>
          <cell r="F121">
            <v>376.32</v>
          </cell>
          <cell r="G121">
            <v>6103</v>
          </cell>
          <cell r="H121">
            <v>0.05</v>
          </cell>
          <cell r="I121">
            <v>85</v>
          </cell>
          <cell r="J121">
            <v>2.5000000000000001E-2</v>
          </cell>
          <cell r="K121">
            <v>2.5000000000000001E-2</v>
          </cell>
          <cell r="L121">
            <v>0</v>
          </cell>
        </row>
        <row r="122">
          <cell r="A122">
            <v>5829</v>
          </cell>
          <cell r="B122" t="str">
            <v>BLACK TROUSERS - 42</v>
          </cell>
          <cell r="C122" t="str">
            <v>Uniform</v>
          </cell>
          <cell r="D122" t="str">
            <v>EA</v>
          </cell>
          <cell r="E122" t="str">
            <v>Ea=1 ea</v>
          </cell>
          <cell r="F122">
            <v>376.32</v>
          </cell>
          <cell r="G122">
            <v>6103</v>
          </cell>
          <cell r="H122">
            <v>0.05</v>
          </cell>
          <cell r="I122">
            <v>85</v>
          </cell>
          <cell r="J122">
            <v>2.5000000000000001E-2</v>
          </cell>
          <cell r="K122">
            <v>2.5000000000000001E-2</v>
          </cell>
          <cell r="L122">
            <v>0</v>
          </cell>
        </row>
        <row r="123">
          <cell r="A123">
            <v>6041</v>
          </cell>
          <cell r="B123" t="str">
            <v>BLACK JEANS 32</v>
          </cell>
          <cell r="C123" t="str">
            <v>Uniform</v>
          </cell>
          <cell r="D123" t="str">
            <v>EA</v>
          </cell>
          <cell r="E123" t="str">
            <v>Ea=1 ea</v>
          </cell>
          <cell r="F123">
            <v>423.36</v>
          </cell>
          <cell r="G123">
            <v>5211</v>
          </cell>
          <cell r="H123">
            <v>0.05</v>
          </cell>
          <cell r="I123">
            <v>85</v>
          </cell>
          <cell r="J123">
            <v>2.5000000000000001E-2</v>
          </cell>
          <cell r="K123">
            <v>2.5000000000000001E-2</v>
          </cell>
          <cell r="L123">
            <v>0</v>
          </cell>
        </row>
        <row r="124">
          <cell r="A124">
            <v>15921</v>
          </cell>
          <cell r="B124" t="str">
            <v>Barista Store Manager Shirt Brown-XXL</v>
          </cell>
          <cell r="C124" t="str">
            <v>Uniform</v>
          </cell>
          <cell r="D124" t="str">
            <v>EA</v>
          </cell>
          <cell r="E124" t="str">
            <v>Ea=1 ea</v>
          </cell>
          <cell r="F124">
            <v>388.08</v>
          </cell>
          <cell r="G124">
            <v>6105</v>
          </cell>
          <cell r="H124">
            <v>0.05</v>
          </cell>
          <cell r="I124">
            <v>85</v>
          </cell>
          <cell r="J124">
            <v>2.5000000000000001E-2</v>
          </cell>
          <cell r="K124">
            <v>2.5000000000000001E-2</v>
          </cell>
          <cell r="L124">
            <v>0</v>
          </cell>
        </row>
        <row r="125">
          <cell r="A125">
            <v>15966</v>
          </cell>
          <cell r="B125" t="str">
            <v>New Barista Cap</v>
          </cell>
          <cell r="C125" t="str">
            <v>Uniform</v>
          </cell>
          <cell r="D125" t="str">
            <v>EA</v>
          </cell>
          <cell r="E125" t="str">
            <v>Ea=1 ea</v>
          </cell>
          <cell r="F125">
            <v>70.56</v>
          </cell>
          <cell r="G125">
            <v>6505</v>
          </cell>
          <cell r="H125">
            <v>0.05</v>
          </cell>
          <cell r="I125">
            <v>85</v>
          </cell>
          <cell r="J125">
            <v>2.5000000000000001E-2</v>
          </cell>
          <cell r="K125">
            <v>2.5000000000000001E-2</v>
          </cell>
          <cell r="L125">
            <v>0</v>
          </cell>
        </row>
        <row r="126">
          <cell r="A126">
            <v>16234</v>
          </cell>
          <cell r="B126" t="str">
            <v>Sandwich box</v>
          </cell>
          <cell r="C126" t="str">
            <v>Paper &amp; Packing</v>
          </cell>
          <cell r="D126" t="str">
            <v>EA</v>
          </cell>
          <cell r="E126" t="str">
            <v>Ea=1 ea</v>
          </cell>
          <cell r="F126">
            <v>5.0299999999999994</v>
          </cell>
          <cell r="G126">
            <v>4819</v>
          </cell>
          <cell r="H126">
            <v>0.18</v>
          </cell>
          <cell r="I126" t="str">
            <v>B5</v>
          </cell>
          <cell r="J126">
            <v>0.09</v>
          </cell>
          <cell r="K126">
            <v>0.09</v>
          </cell>
          <cell r="L126">
            <v>0</v>
          </cell>
        </row>
        <row r="127">
          <cell r="A127">
            <v>17854</v>
          </cell>
          <cell r="B127" t="str">
            <v>Sandwich Tikka Box</v>
          </cell>
          <cell r="C127" t="str">
            <v>Paper &amp; Packing</v>
          </cell>
          <cell r="D127" t="str">
            <v>EA</v>
          </cell>
          <cell r="E127" t="str">
            <v>EA</v>
          </cell>
          <cell r="F127">
            <v>3.78</v>
          </cell>
          <cell r="G127">
            <v>4819</v>
          </cell>
          <cell r="H127">
            <v>0.18</v>
          </cell>
          <cell r="I127" t="str">
            <v>B5</v>
          </cell>
          <cell r="J127">
            <v>0.09</v>
          </cell>
          <cell r="K127">
            <v>0.09</v>
          </cell>
          <cell r="L127">
            <v>0</v>
          </cell>
        </row>
        <row r="128">
          <cell r="A128">
            <v>1117</v>
          </cell>
          <cell r="B128" t="str">
            <v>Cookies Jar  Jolly Jar With Wood</v>
          </cell>
          <cell r="C128" t="str">
            <v>Crockery &amp; Cuttlery</v>
          </cell>
          <cell r="D128" t="str">
            <v>EA</v>
          </cell>
          <cell r="E128" t="str">
            <v>Ea=1 ea</v>
          </cell>
          <cell r="F128">
            <v>429.52</v>
          </cell>
          <cell r="G128">
            <v>7013</v>
          </cell>
          <cell r="H128">
            <v>0.18</v>
          </cell>
          <cell r="I128" t="str">
            <v>B5</v>
          </cell>
          <cell r="J128">
            <v>0.09</v>
          </cell>
          <cell r="K128">
            <v>0.09</v>
          </cell>
          <cell r="L128">
            <v>0</v>
          </cell>
        </row>
        <row r="129">
          <cell r="A129">
            <v>17676</v>
          </cell>
          <cell r="B129" t="str">
            <v>Hot Chocolate</v>
          </cell>
          <cell r="C129" t="str">
            <v>Raw Material</v>
          </cell>
          <cell r="D129" t="str">
            <v>PAC</v>
          </cell>
          <cell r="E129" t="str">
            <v>PAC=1000ML</v>
          </cell>
          <cell r="F129">
            <v>438</v>
          </cell>
          <cell r="G129">
            <v>2106</v>
          </cell>
          <cell r="H129">
            <v>0.18</v>
          </cell>
          <cell r="I129" t="str">
            <v>B5</v>
          </cell>
          <cell r="J129">
            <v>0.09</v>
          </cell>
          <cell r="K129">
            <v>0.09</v>
          </cell>
          <cell r="L129">
            <v>0</v>
          </cell>
        </row>
        <row r="130">
          <cell r="A130">
            <v>17743</v>
          </cell>
          <cell r="B130" t="str">
            <v>Chocolate Chip Cookies Tin - 100G</v>
          </cell>
          <cell r="C130" t="str">
            <v>Marketing</v>
          </cell>
          <cell r="D130" t="str">
            <v>EA</v>
          </cell>
          <cell r="E130" t="str">
            <v>Ea=1 ea</v>
          </cell>
          <cell r="F130">
            <v>66</v>
          </cell>
          <cell r="G130">
            <v>1905</v>
          </cell>
          <cell r="H130">
            <v>0.18</v>
          </cell>
          <cell r="I130" t="str">
            <v>B5</v>
          </cell>
          <cell r="J130">
            <v>0.09</v>
          </cell>
          <cell r="K130">
            <v>0.09</v>
          </cell>
          <cell r="L130">
            <v>0</v>
          </cell>
        </row>
        <row r="131">
          <cell r="A131">
            <v>17744</v>
          </cell>
          <cell r="B131" t="str">
            <v>Choco Mocha Cookies Tin - 100G</v>
          </cell>
          <cell r="C131" t="str">
            <v>Marketing</v>
          </cell>
          <cell r="D131" t="str">
            <v>EA</v>
          </cell>
          <cell r="E131" t="str">
            <v>Ea=1 ea</v>
          </cell>
          <cell r="F131">
            <v>66</v>
          </cell>
          <cell r="G131">
            <v>1905</v>
          </cell>
          <cell r="H131">
            <v>0.18</v>
          </cell>
          <cell r="I131" t="str">
            <v>B5</v>
          </cell>
          <cell r="J131">
            <v>0.09</v>
          </cell>
          <cell r="K131">
            <v>0.09</v>
          </cell>
          <cell r="L131">
            <v>0</v>
          </cell>
        </row>
        <row r="132">
          <cell r="A132">
            <v>17745</v>
          </cell>
          <cell r="B132" t="str">
            <v>Honey Oat Rissian Cookies Tin - 100G</v>
          </cell>
          <cell r="C132" t="str">
            <v>Marketing</v>
          </cell>
          <cell r="D132" t="str">
            <v>EA</v>
          </cell>
          <cell r="E132" t="str">
            <v>Ea=1 ea</v>
          </cell>
          <cell r="F132">
            <v>66</v>
          </cell>
          <cell r="G132">
            <v>1905</v>
          </cell>
          <cell r="H132">
            <v>0.18</v>
          </cell>
          <cell r="I132" t="str">
            <v>B5</v>
          </cell>
          <cell r="J132">
            <v>0.09</v>
          </cell>
          <cell r="K132">
            <v>0.09</v>
          </cell>
          <cell r="L132">
            <v>0</v>
          </cell>
        </row>
        <row r="133">
          <cell r="A133">
            <v>12012</v>
          </cell>
          <cell r="B133" t="str">
            <v>Christmas Glasses Double Wall Glass-8oz</v>
          </cell>
          <cell r="C133" t="str">
            <v>Paper &amp; Packing</v>
          </cell>
          <cell r="D133" t="str">
            <v>PAC</v>
          </cell>
          <cell r="E133" t="str">
            <v>PAC=20PC</v>
          </cell>
          <cell r="F133">
            <v>54.839999999999996</v>
          </cell>
          <cell r="G133">
            <v>4823</v>
          </cell>
          <cell r="H133">
            <v>0.18</v>
          </cell>
          <cell r="I133" t="str">
            <v>B5</v>
          </cell>
          <cell r="J133">
            <v>0.09</v>
          </cell>
          <cell r="K133">
            <v>0.09</v>
          </cell>
          <cell r="L133">
            <v>0</v>
          </cell>
        </row>
        <row r="134">
          <cell r="A134">
            <v>12013</v>
          </cell>
          <cell r="B134" t="str">
            <v>Christmas Glasses Double Wall Glass-12oz</v>
          </cell>
          <cell r="C134" t="str">
            <v>Paper &amp; Packing</v>
          </cell>
          <cell r="D134" t="str">
            <v>PAC</v>
          </cell>
          <cell r="E134" t="str">
            <v>PAC=20PC</v>
          </cell>
          <cell r="F134">
            <v>70.83</v>
          </cell>
          <cell r="G134">
            <v>4823</v>
          </cell>
          <cell r="H134">
            <v>0.18</v>
          </cell>
          <cell r="I134" t="str">
            <v>B5</v>
          </cell>
          <cell r="J134">
            <v>0.09</v>
          </cell>
          <cell r="K134">
            <v>0.09</v>
          </cell>
          <cell r="L134">
            <v>0</v>
          </cell>
        </row>
        <row r="135">
          <cell r="A135">
            <v>17881</v>
          </cell>
          <cell r="B135" t="str">
            <v>Green Brrew Coffee</v>
          </cell>
          <cell r="C135" t="str">
            <v>Merchandise</v>
          </cell>
          <cell r="D135" t="str">
            <v>EA</v>
          </cell>
          <cell r="E135" t="str">
            <v>EA</v>
          </cell>
          <cell r="F135">
            <v>177.37</v>
          </cell>
          <cell r="G135">
            <v>2101</v>
          </cell>
          <cell r="H135">
            <v>0.18</v>
          </cell>
          <cell r="I135" t="str">
            <v>B5</v>
          </cell>
          <cell r="J135">
            <v>0.09</v>
          </cell>
          <cell r="K135">
            <v>0.09</v>
          </cell>
          <cell r="L135">
            <v>0</v>
          </cell>
        </row>
        <row r="136">
          <cell r="A136">
            <v>17717</v>
          </cell>
          <cell r="B136" t="str">
            <v>Thermal Paper Roll</v>
          </cell>
          <cell r="C136" t="str">
            <v>Raw Material</v>
          </cell>
          <cell r="D136" t="str">
            <v>EA</v>
          </cell>
          <cell r="E136" t="str">
            <v>EA</v>
          </cell>
          <cell r="F136">
            <v>39</v>
          </cell>
          <cell r="G136">
            <v>4811</v>
          </cell>
          <cell r="H136">
            <v>0.18</v>
          </cell>
          <cell r="I136">
            <v>85</v>
          </cell>
          <cell r="J136">
            <v>0.09</v>
          </cell>
          <cell r="K136">
            <v>0.09</v>
          </cell>
          <cell r="L136">
            <v>0</v>
          </cell>
        </row>
        <row r="137">
          <cell r="A137">
            <v>16607</v>
          </cell>
          <cell r="B137" t="str">
            <v>Kesar Gun</v>
          </cell>
          <cell r="C137" t="str">
            <v>Capital</v>
          </cell>
          <cell r="D137" t="str">
            <v>EA</v>
          </cell>
          <cell r="E137" t="str">
            <v>EA</v>
          </cell>
          <cell r="F137">
            <v>5040</v>
          </cell>
          <cell r="G137">
            <v>7323</v>
          </cell>
          <cell r="H137">
            <v>0.18</v>
          </cell>
          <cell r="I137" t="str">
            <v>B5</v>
          </cell>
          <cell r="J137">
            <v>0.09</v>
          </cell>
          <cell r="K137">
            <v>0.09</v>
          </cell>
          <cell r="L137">
            <v>0</v>
          </cell>
        </row>
        <row r="138">
          <cell r="A138">
            <v>17269</v>
          </cell>
          <cell r="B138" t="str">
            <v>Easy Bake 80X40X40</v>
          </cell>
          <cell r="C138" t="str">
            <v>Paper &amp; Packing</v>
          </cell>
          <cell r="D138" t="str">
            <v>EA</v>
          </cell>
          <cell r="E138" t="str">
            <v>EA</v>
          </cell>
          <cell r="F138">
            <v>5.8599999999999994</v>
          </cell>
          <cell r="G138">
            <v>4819</v>
          </cell>
          <cell r="H138">
            <v>0.18</v>
          </cell>
          <cell r="I138" t="str">
            <v>B5</v>
          </cell>
          <cell r="J138">
            <v>0.09</v>
          </cell>
          <cell r="K138">
            <v>0.09</v>
          </cell>
          <cell r="L138">
            <v>0</v>
          </cell>
        </row>
        <row r="139">
          <cell r="A139">
            <v>17877</v>
          </cell>
          <cell r="B139" t="str">
            <v>Caramel Syrup</v>
          </cell>
          <cell r="C139" t="str">
            <v>Raw Material</v>
          </cell>
          <cell r="D139" t="str">
            <v>BT</v>
          </cell>
          <cell r="E139" t="str">
            <v>BT-750ML</v>
          </cell>
          <cell r="F139">
            <v>260.24</v>
          </cell>
          <cell r="G139">
            <v>2106</v>
          </cell>
          <cell r="H139">
            <v>0.18</v>
          </cell>
          <cell r="I139" t="str">
            <v>B5</v>
          </cell>
          <cell r="J139">
            <v>0.09</v>
          </cell>
          <cell r="K139">
            <v>0.09</v>
          </cell>
          <cell r="L139">
            <v>0</v>
          </cell>
        </row>
        <row r="140">
          <cell r="A140">
            <v>17876</v>
          </cell>
          <cell r="B140" t="str">
            <v>Vanilla Syrup</v>
          </cell>
          <cell r="C140" t="str">
            <v>Raw Material</v>
          </cell>
          <cell r="D140" t="str">
            <v>BT</v>
          </cell>
          <cell r="E140" t="str">
            <v>BT-750ML</v>
          </cell>
          <cell r="F140">
            <v>260.24</v>
          </cell>
          <cell r="G140">
            <v>2106</v>
          </cell>
          <cell r="H140">
            <v>0.18</v>
          </cell>
          <cell r="I140" t="str">
            <v>B5</v>
          </cell>
          <cell r="J140">
            <v>0.09</v>
          </cell>
          <cell r="K140">
            <v>0.09</v>
          </cell>
          <cell r="L140">
            <v>0</v>
          </cell>
        </row>
        <row r="141">
          <cell r="A141">
            <v>17875</v>
          </cell>
          <cell r="B141" t="str">
            <v>Iris Syrup</v>
          </cell>
          <cell r="C141" t="str">
            <v>Raw Material</v>
          </cell>
          <cell r="D141" t="str">
            <v>BT</v>
          </cell>
          <cell r="E141" t="str">
            <v>BT-750ML</v>
          </cell>
          <cell r="F141">
            <v>260.24</v>
          </cell>
          <cell r="G141">
            <v>2106</v>
          </cell>
          <cell r="H141">
            <v>0.18</v>
          </cell>
          <cell r="I141" t="str">
            <v>B5</v>
          </cell>
          <cell r="J141">
            <v>0.09</v>
          </cell>
          <cell r="K141">
            <v>0.09</v>
          </cell>
          <cell r="L141">
            <v>0</v>
          </cell>
        </row>
        <row r="142">
          <cell r="A142">
            <v>17874</v>
          </cell>
          <cell r="B142" t="str">
            <v>Mojito Mint Syrup</v>
          </cell>
          <cell r="C142" t="str">
            <v>Raw Material</v>
          </cell>
          <cell r="D142" t="str">
            <v>BT</v>
          </cell>
          <cell r="E142" t="str">
            <v>BT-750ML</v>
          </cell>
          <cell r="F142">
            <v>295.68</v>
          </cell>
          <cell r="G142">
            <v>2106</v>
          </cell>
          <cell r="H142">
            <v>0.18</v>
          </cell>
          <cell r="I142" t="str">
            <v>B5</v>
          </cell>
          <cell r="J142">
            <v>0.09</v>
          </cell>
          <cell r="K142">
            <v>0.09</v>
          </cell>
          <cell r="L142">
            <v>0</v>
          </cell>
        </row>
        <row r="143">
          <cell r="A143">
            <v>17873</v>
          </cell>
          <cell r="B143" t="str">
            <v>Syrup - Hazelnut</v>
          </cell>
          <cell r="C143" t="str">
            <v>Raw Material</v>
          </cell>
          <cell r="D143" t="str">
            <v>BT</v>
          </cell>
          <cell r="E143" t="str">
            <v>BT-750ML</v>
          </cell>
          <cell r="F143">
            <v>260.24</v>
          </cell>
          <cell r="G143">
            <v>2106</v>
          </cell>
          <cell r="H143">
            <v>0.18</v>
          </cell>
          <cell r="I143" t="str">
            <v>B5</v>
          </cell>
          <cell r="J143">
            <v>0.09</v>
          </cell>
          <cell r="K143">
            <v>0.09</v>
          </cell>
          <cell r="L143">
            <v>0</v>
          </cell>
        </row>
        <row r="144">
          <cell r="A144">
            <v>1022</v>
          </cell>
          <cell r="B144" t="str">
            <v>HOT CHOCOLATE FUDGE 1KG</v>
          </cell>
          <cell r="C144" t="str">
            <v>Raw Material</v>
          </cell>
          <cell r="D144" t="str">
            <v>EA</v>
          </cell>
          <cell r="E144" t="str">
            <v>EA</v>
          </cell>
          <cell r="F144">
            <v>238.7</v>
          </cell>
          <cell r="G144">
            <v>1901</v>
          </cell>
          <cell r="H144">
            <v>0.18</v>
          </cell>
          <cell r="I144" t="str">
            <v>B5</v>
          </cell>
          <cell r="J144">
            <v>0.09</v>
          </cell>
          <cell r="K144">
            <v>0.09</v>
          </cell>
          <cell r="L144">
            <v>0</v>
          </cell>
        </row>
        <row r="145">
          <cell r="A145">
            <v>16825</v>
          </cell>
          <cell r="B145" t="str">
            <v>Apple-Mint Mojito Syrup</v>
          </cell>
          <cell r="C145" t="str">
            <v>Raw Material</v>
          </cell>
          <cell r="D145" t="str">
            <v>L</v>
          </cell>
          <cell r="E145" t="str">
            <v>L</v>
          </cell>
          <cell r="F145">
            <v>462.5</v>
          </cell>
          <cell r="G145">
            <v>2106</v>
          </cell>
          <cell r="H145">
            <v>0.18</v>
          </cell>
          <cell r="I145" t="str">
            <v>B5</v>
          </cell>
          <cell r="J145">
            <v>0.09</v>
          </cell>
          <cell r="K145">
            <v>0.09</v>
          </cell>
          <cell r="L145">
            <v>0</v>
          </cell>
        </row>
        <row r="146">
          <cell r="A146">
            <v>16826</v>
          </cell>
          <cell r="B146" t="str">
            <v>Lemongrass-Ginger Tea Syrup</v>
          </cell>
          <cell r="C146" t="str">
            <v>Raw Material</v>
          </cell>
          <cell r="D146" t="str">
            <v>L</v>
          </cell>
          <cell r="E146" t="str">
            <v>L</v>
          </cell>
          <cell r="F146">
            <v>464</v>
          </cell>
          <cell r="G146">
            <v>2106</v>
          </cell>
          <cell r="H146">
            <v>0.18</v>
          </cell>
          <cell r="I146" t="str">
            <v>B5</v>
          </cell>
          <cell r="J146">
            <v>0.09</v>
          </cell>
          <cell r="K146">
            <v>0.09</v>
          </cell>
          <cell r="L146">
            <v>0</v>
          </cell>
        </row>
        <row r="147">
          <cell r="A147">
            <v>17732</v>
          </cell>
          <cell r="B147" t="str">
            <v>Wild Vitamin Lemonade</v>
          </cell>
          <cell r="C147" t="str">
            <v>Merchandise</v>
          </cell>
          <cell r="D147" t="str">
            <v>EA</v>
          </cell>
          <cell r="E147" t="str">
            <v>EA</v>
          </cell>
          <cell r="F147">
            <v>42.5</v>
          </cell>
          <cell r="G147">
            <v>2009</v>
          </cell>
          <cell r="H147">
            <v>0.18</v>
          </cell>
          <cell r="I147">
            <v>76</v>
          </cell>
          <cell r="J147">
            <v>0.09</v>
          </cell>
          <cell r="K147">
            <v>0.09</v>
          </cell>
          <cell r="L147">
            <v>0</v>
          </cell>
        </row>
        <row r="148">
          <cell r="A148">
            <v>17733</v>
          </cell>
          <cell r="B148" t="str">
            <v>Wild Vitamin Tropical Citrus</v>
          </cell>
          <cell r="C148" t="str">
            <v>Merchandise</v>
          </cell>
          <cell r="D148" t="str">
            <v>EA</v>
          </cell>
          <cell r="E148" t="str">
            <v>EA</v>
          </cell>
          <cell r="F148">
            <v>42.5</v>
          </cell>
          <cell r="G148">
            <v>2009</v>
          </cell>
          <cell r="H148">
            <v>0.18</v>
          </cell>
          <cell r="I148">
            <v>76</v>
          </cell>
          <cell r="J148">
            <v>0.09</v>
          </cell>
          <cell r="K148">
            <v>0.09</v>
          </cell>
          <cell r="L148">
            <v>0</v>
          </cell>
        </row>
        <row r="149">
          <cell r="A149">
            <v>17735</v>
          </cell>
          <cell r="B149" t="str">
            <v>Wild Vitamin Dragon Fruit</v>
          </cell>
          <cell r="C149" t="str">
            <v>Merchandise</v>
          </cell>
          <cell r="D149" t="str">
            <v>EA</v>
          </cell>
          <cell r="E149" t="str">
            <v>EA</v>
          </cell>
          <cell r="F149">
            <v>42.5</v>
          </cell>
          <cell r="G149">
            <v>2009</v>
          </cell>
          <cell r="H149">
            <v>0.18</v>
          </cell>
          <cell r="I149">
            <v>76</v>
          </cell>
          <cell r="J149">
            <v>0.09</v>
          </cell>
          <cell r="K149">
            <v>0.09</v>
          </cell>
          <cell r="L149">
            <v>0</v>
          </cell>
        </row>
        <row r="150">
          <cell r="A150">
            <v>17736</v>
          </cell>
          <cell r="B150" t="str">
            <v>Wild Vitamin Orange Mango</v>
          </cell>
          <cell r="C150" t="str">
            <v>Merchandise</v>
          </cell>
          <cell r="D150" t="str">
            <v>EA</v>
          </cell>
          <cell r="E150" t="str">
            <v>EA</v>
          </cell>
          <cell r="F150">
            <v>42.5</v>
          </cell>
          <cell r="G150">
            <v>2009</v>
          </cell>
          <cell r="H150">
            <v>0.18</v>
          </cell>
          <cell r="I150">
            <v>76</v>
          </cell>
          <cell r="J150">
            <v>0.09</v>
          </cell>
          <cell r="K150">
            <v>0.09</v>
          </cell>
          <cell r="L150">
            <v>0</v>
          </cell>
        </row>
        <row r="151">
          <cell r="A151">
            <v>18151</v>
          </cell>
          <cell r="B151" t="str">
            <v>Green Brrew - Lemon</v>
          </cell>
          <cell r="C151" t="str">
            <v>Merchandise</v>
          </cell>
          <cell r="D151" t="str">
            <v>EA</v>
          </cell>
          <cell r="E151" t="str">
            <v>EA</v>
          </cell>
          <cell r="F151">
            <v>177.37</v>
          </cell>
          <cell r="G151">
            <v>2101</v>
          </cell>
          <cell r="H151">
            <v>0.18</v>
          </cell>
          <cell r="I151" t="str">
            <v>B5</v>
          </cell>
          <cell r="J151">
            <v>0.09</v>
          </cell>
          <cell r="K151">
            <v>0.09</v>
          </cell>
          <cell r="L151">
            <v>0</v>
          </cell>
        </row>
        <row r="152">
          <cell r="A152">
            <v>18051</v>
          </cell>
          <cell r="B152" t="str">
            <v>Lemon Iced Tea Syrup 750 Ml</v>
          </cell>
          <cell r="C152" t="str">
            <v>Raw Material</v>
          </cell>
          <cell r="D152" t="str">
            <v>BT</v>
          </cell>
          <cell r="E152" t="str">
            <v>BT</v>
          </cell>
          <cell r="F152">
            <v>271.60000000000002</v>
          </cell>
          <cell r="G152">
            <v>2106</v>
          </cell>
          <cell r="H152">
            <v>0.18</v>
          </cell>
          <cell r="I152" t="str">
            <v>B5</v>
          </cell>
          <cell r="J152">
            <v>0.09</v>
          </cell>
          <cell r="K152">
            <v>0.09</v>
          </cell>
          <cell r="L152">
            <v>0</v>
          </cell>
        </row>
        <row r="153">
          <cell r="A153">
            <v>18052</v>
          </cell>
          <cell r="B153" t="str">
            <v>Peach Iced Tea Syrup  750 Ml</v>
          </cell>
          <cell r="C153" t="str">
            <v>Raw Material</v>
          </cell>
          <cell r="D153" t="str">
            <v>BT</v>
          </cell>
          <cell r="E153" t="str">
            <v>BT</v>
          </cell>
          <cell r="F153">
            <v>271.60000000000002</v>
          </cell>
          <cell r="G153">
            <v>2106</v>
          </cell>
          <cell r="H153">
            <v>0.18</v>
          </cell>
          <cell r="I153" t="str">
            <v>B5</v>
          </cell>
          <cell r="J153">
            <v>0.09</v>
          </cell>
          <cell r="K153">
            <v>0.09</v>
          </cell>
          <cell r="L153">
            <v>0</v>
          </cell>
        </row>
        <row r="154">
          <cell r="A154">
            <v>18296</v>
          </cell>
          <cell r="B154" t="str">
            <v>Squzee Bottles 24 oz</v>
          </cell>
          <cell r="C154" t="str">
            <v>Raw Material</v>
          </cell>
          <cell r="D154" t="str">
            <v>EA</v>
          </cell>
          <cell r="E154" t="str">
            <v>EA</v>
          </cell>
          <cell r="F154">
            <v>92.52000000000001</v>
          </cell>
          <cell r="G154">
            <v>3924</v>
          </cell>
          <cell r="H154">
            <v>0.18</v>
          </cell>
          <cell r="I154" t="str">
            <v>B5</v>
          </cell>
          <cell r="J154">
            <v>0.09</v>
          </cell>
          <cell r="K154">
            <v>0.09</v>
          </cell>
          <cell r="L154">
            <v>0</v>
          </cell>
        </row>
        <row r="155">
          <cell r="A155">
            <v>18321</v>
          </cell>
          <cell r="B155" t="str">
            <v>What !F Green Tea Cooler - Peach</v>
          </cell>
          <cell r="C155" t="str">
            <v>Merchandise</v>
          </cell>
          <cell r="D155" t="str">
            <v>EA</v>
          </cell>
          <cell r="E155" t="str">
            <v>EA</v>
          </cell>
          <cell r="F155">
            <v>32.630000000000003</v>
          </cell>
          <cell r="G155">
            <v>210120</v>
          </cell>
          <cell r="H155">
            <v>0.18</v>
          </cell>
          <cell r="I155" t="str">
            <v>B5</v>
          </cell>
          <cell r="J155">
            <v>0.09</v>
          </cell>
          <cell r="K155">
            <v>0.09</v>
          </cell>
          <cell r="L155">
            <v>0</v>
          </cell>
        </row>
        <row r="156">
          <cell r="A156">
            <v>18322</v>
          </cell>
          <cell r="B156" t="str">
            <v>What !F Green Tea Cooler - Mango</v>
          </cell>
          <cell r="C156" t="str">
            <v>Merchandise</v>
          </cell>
          <cell r="D156" t="str">
            <v>EA</v>
          </cell>
          <cell r="E156" t="str">
            <v>EA</v>
          </cell>
          <cell r="F156">
            <v>32.630000000000003</v>
          </cell>
          <cell r="G156">
            <v>210120</v>
          </cell>
          <cell r="H156">
            <v>0.18</v>
          </cell>
          <cell r="I156" t="str">
            <v>B5</v>
          </cell>
          <cell r="J156">
            <v>0.09</v>
          </cell>
          <cell r="K156">
            <v>0.09</v>
          </cell>
          <cell r="L156">
            <v>0</v>
          </cell>
        </row>
        <row r="157">
          <cell r="A157">
            <v>18323</v>
          </cell>
          <cell r="B157" t="str">
            <v>What !F Herb  Cooler - Blueberry Apple L</v>
          </cell>
          <cell r="C157" t="str">
            <v>Merchandise</v>
          </cell>
          <cell r="D157" t="str">
            <v>EA</v>
          </cell>
          <cell r="E157" t="str">
            <v>EA</v>
          </cell>
          <cell r="F157">
            <v>30.08</v>
          </cell>
          <cell r="G157">
            <v>2202</v>
          </cell>
          <cell r="H157">
            <v>0.18</v>
          </cell>
          <cell r="I157" t="str">
            <v>B5</v>
          </cell>
          <cell r="J157">
            <v>0.09</v>
          </cell>
          <cell r="K157">
            <v>0.09</v>
          </cell>
          <cell r="L157">
            <v>0</v>
          </cell>
        </row>
        <row r="158">
          <cell r="A158">
            <v>18324</v>
          </cell>
          <cell r="B158" t="str">
            <v>What !F Herb  Cooler - RoseApple Lime</v>
          </cell>
          <cell r="C158" t="str">
            <v>Merchandise</v>
          </cell>
          <cell r="D158" t="str">
            <v>EA</v>
          </cell>
          <cell r="E158" t="str">
            <v>EA</v>
          </cell>
          <cell r="F158">
            <v>30.08</v>
          </cell>
          <cell r="G158">
            <v>2202</v>
          </cell>
          <cell r="H158">
            <v>0.18</v>
          </cell>
          <cell r="I158" t="str">
            <v>B5</v>
          </cell>
          <cell r="J158">
            <v>0.09</v>
          </cell>
          <cell r="K158">
            <v>0.09</v>
          </cell>
          <cell r="L158">
            <v>0</v>
          </cell>
        </row>
        <row r="159">
          <cell r="A159">
            <v>18325</v>
          </cell>
          <cell r="B159" t="str">
            <v>1947 Energy Drink</v>
          </cell>
          <cell r="C159" t="str">
            <v>Merchandise</v>
          </cell>
          <cell r="D159" t="str">
            <v>EA</v>
          </cell>
          <cell r="E159" t="str">
            <v>EA</v>
          </cell>
          <cell r="F159">
            <v>54.45</v>
          </cell>
          <cell r="G159">
            <v>2202</v>
          </cell>
          <cell r="H159">
            <v>0.18</v>
          </cell>
          <cell r="I159" t="str">
            <v>B5</v>
          </cell>
          <cell r="J159">
            <v>0.09</v>
          </cell>
          <cell r="K159">
            <v>0.09</v>
          </cell>
          <cell r="L159">
            <v>0.12</v>
          </cell>
        </row>
        <row r="160">
          <cell r="A160">
            <v>18396</v>
          </cell>
          <cell r="B160" t="str">
            <v>Magic ( Disinfectant Floor Wash Liquid)</v>
          </cell>
          <cell r="C160" t="str">
            <v>Cleaning Material</v>
          </cell>
          <cell r="D160" t="str">
            <v>BT</v>
          </cell>
          <cell r="E160" t="str">
            <v>BT</v>
          </cell>
          <cell r="F160">
            <v>183.5</v>
          </cell>
          <cell r="G160">
            <v>34022010</v>
          </cell>
          <cell r="H160">
            <v>0.18</v>
          </cell>
          <cell r="I160" t="str">
            <v>B5</v>
          </cell>
          <cell r="J160">
            <v>0.09</v>
          </cell>
          <cell r="K160">
            <v>0.09</v>
          </cell>
          <cell r="L160">
            <v>0</v>
          </cell>
        </row>
        <row r="161">
          <cell r="A161">
            <v>18397</v>
          </cell>
          <cell r="B161" t="str">
            <v>Dish Drop (Ware Wash Liquid- Manual)</v>
          </cell>
          <cell r="C161" t="str">
            <v>Cleaning Material</v>
          </cell>
          <cell r="D161" t="str">
            <v>BT</v>
          </cell>
          <cell r="E161" t="str">
            <v>BT</v>
          </cell>
          <cell r="F161">
            <v>183.5</v>
          </cell>
          <cell r="G161">
            <v>34022010</v>
          </cell>
          <cell r="H161">
            <v>0.18</v>
          </cell>
          <cell r="I161" t="str">
            <v>B5</v>
          </cell>
          <cell r="J161">
            <v>0.09</v>
          </cell>
          <cell r="K161">
            <v>0.09</v>
          </cell>
          <cell r="L161">
            <v>0</v>
          </cell>
        </row>
        <row r="162">
          <cell r="A162">
            <v>18398</v>
          </cell>
          <cell r="B162" t="str">
            <v>Zero Bac(Hard Surface Sanitizer)</v>
          </cell>
          <cell r="C162" t="str">
            <v>Cleaning Material</v>
          </cell>
          <cell r="D162" t="str">
            <v>BT</v>
          </cell>
          <cell r="E162" t="str">
            <v>BT</v>
          </cell>
          <cell r="F162">
            <v>341.2</v>
          </cell>
          <cell r="G162">
            <v>34022010</v>
          </cell>
          <cell r="H162">
            <v>0.18</v>
          </cell>
          <cell r="I162" t="str">
            <v>B5</v>
          </cell>
          <cell r="J162">
            <v>0.09</v>
          </cell>
          <cell r="K162">
            <v>0.09</v>
          </cell>
          <cell r="L162">
            <v>0</v>
          </cell>
        </row>
        <row r="163">
          <cell r="A163">
            <v>18399</v>
          </cell>
          <cell r="B163" t="str">
            <v>Palm Freah(Hand Cleansar)</v>
          </cell>
          <cell r="C163" t="str">
            <v>Cleaning Material</v>
          </cell>
          <cell r="D163" t="str">
            <v>BT</v>
          </cell>
          <cell r="E163" t="str">
            <v>BT</v>
          </cell>
          <cell r="F163">
            <v>255.18</v>
          </cell>
          <cell r="G163">
            <v>34022010</v>
          </cell>
          <cell r="H163">
            <v>0.18</v>
          </cell>
          <cell r="I163" t="str">
            <v>B5</v>
          </cell>
          <cell r="J163">
            <v>0.09</v>
          </cell>
          <cell r="K163">
            <v>0.09</v>
          </cell>
          <cell r="L163">
            <v>0</v>
          </cell>
        </row>
        <row r="164">
          <cell r="A164">
            <v>18400</v>
          </cell>
          <cell r="B164" t="str">
            <v>Ola Toilet Cleaner(Toilet Bowel Cleaner)</v>
          </cell>
          <cell r="C164" t="str">
            <v>Cleaning Material</v>
          </cell>
          <cell r="D164" t="str">
            <v>BT</v>
          </cell>
          <cell r="E164" t="str">
            <v>BT</v>
          </cell>
          <cell r="F164">
            <v>58.78</v>
          </cell>
          <cell r="G164">
            <v>34022010</v>
          </cell>
          <cell r="H164">
            <v>0.18</v>
          </cell>
          <cell r="I164" t="str">
            <v>B5</v>
          </cell>
          <cell r="J164">
            <v>0.09</v>
          </cell>
          <cell r="K164">
            <v>0.09</v>
          </cell>
          <cell r="L164">
            <v>0</v>
          </cell>
        </row>
        <row r="165">
          <cell r="A165">
            <v>18401</v>
          </cell>
          <cell r="B165" t="str">
            <v>Ola Glass Cleaner ( Glass Cleaner)</v>
          </cell>
          <cell r="C165" t="str">
            <v>Cleaning Material</v>
          </cell>
          <cell r="D165" t="str">
            <v>BT</v>
          </cell>
          <cell r="E165" t="str">
            <v>BT</v>
          </cell>
          <cell r="F165">
            <v>56.63</v>
          </cell>
          <cell r="G165">
            <v>34022010</v>
          </cell>
          <cell r="H165">
            <v>0.18</v>
          </cell>
          <cell r="I165" t="str">
            <v>B5</v>
          </cell>
          <cell r="J165">
            <v>0.09</v>
          </cell>
          <cell r="K165">
            <v>0.09</v>
          </cell>
          <cell r="L165">
            <v>0</v>
          </cell>
        </row>
        <row r="166">
          <cell r="A166">
            <v>18412</v>
          </cell>
          <cell r="B166" t="str">
            <v>Zucchero Fruit and Nut Bar</v>
          </cell>
          <cell r="C166" t="str">
            <v>Merchandise</v>
          </cell>
          <cell r="D166" t="str">
            <v>PAC</v>
          </cell>
          <cell r="E166" t="str">
            <v>PAC</v>
          </cell>
          <cell r="F166">
            <v>33.78</v>
          </cell>
          <cell r="G166">
            <v>19041090</v>
          </cell>
          <cell r="H166">
            <v>0.18</v>
          </cell>
          <cell r="I166" t="str">
            <v>B5</v>
          </cell>
          <cell r="J166">
            <v>0.09</v>
          </cell>
          <cell r="K166">
            <v>0.09</v>
          </cell>
          <cell r="L166">
            <v>0</v>
          </cell>
        </row>
        <row r="167">
          <cell r="A167">
            <v>18413</v>
          </cell>
          <cell r="B167" t="str">
            <v>Zucchero Dark Chocolate Bar</v>
          </cell>
          <cell r="C167" t="str">
            <v>Merchandise</v>
          </cell>
          <cell r="D167" t="str">
            <v>PAC</v>
          </cell>
          <cell r="E167" t="str">
            <v>PAC</v>
          </cell>
          <cell r="F167">
            <v>28.16</v>
          </cell>
          <cell r="G167">
            <v>19041090</v>
          </cell>
          <cell r="H167">
            <v>0.18</v>
          </cell>
          <cell r="I167" t="str">
            <v>B5</v>
          </cell>
          <cell r="J167">
            <v>0.09</v>
          </cell>
          <cell r="K167">
            <v>0.09</v>
          </cell>
          <cell r="L167">
            <v>0</v>
          </cell>
        </row>
        <row r="168">
          <cell r="A168">
            <v>18414</v>
          </cell>
          <cell r="B168" t="str">
            <v>Zucchero Choco Almonds Bar</v>
          </cell>
          <cell r="C168" t="str">
            <v>Merchandise</v>
          </cell>
          <cell r="D168" t="str">
            <v>PAC</v>
          </cell>
          <cell r="E168" t="str">
            <v>PAC</v>
          </cell>
          <cell r="F168">
            <v>28.16</v>
          </cell>
          <cell r="G168">
            <v>19041090</v>
          </cell>
          <cell r="H168">
            <v>0.18</v>
          </cell>
          <cell r="I168" t="str">
            <v>B5</v>
          </cell>
          <cell r="J168">
            <v>0.09</v>
          </cell>
          <cell r="K168">
            <v>0.09</v>
          </cell>
          <cell r="L168">
            <v>0</v>
          </cell>
        </row>
        <row r="169">
          <cell r="A169">
            <v>18418</v>
          </cell>
          <cell r="B169" t="str">
            <v>Zucchero Peanut Butter Crunch 200 Gms</v>
          </cell>
          <cell r="C169" t="str">
            <v>Merchandise</v>
          </cell>
          <cell r="D169" t="str">
            <v>EA</v>
          </cell>
          <cell r="E169" t="str">
            <v>EA</v>
          </cell>
          <cell r="F169">
            <v>83.710000000000008</v>
          </cell>
          <cell r="G169">
            <v>20071000</v>
          </cell>
          <cell r="H169">
            <v>0.12</v>
          </cell>
          <cell r="I169">
            <v>95</v>
          </cell>
          <cell r="J169">
            <v>0.06</v>
          </cell>
          <cell r="K169">
            <v>0.06</v>
          </cell>
          <cell r="L169">
            <v>0</v>
          </cell>
        </row>
        <row r="170">
          <cell r="A170">
            <v>18419</v>
          </cell>
          <cell r="B170" t="str">
            <v>Zucchero Peanut Butter Creme 200 Gms</v>
          </cell>
          <cell r="C170" t="str">
            <v>Merchandise</v>
          </cell>
          <cell r="D170" t="str">
            <v>EA</v>
          </cell>
          <cell r="E170" t="str">
            <v>EA</v>
          </cell>
          <cell r="F170">
            <v>83.710000000000008</v>
          </cell>
          <cell r="G170">
            <v>20071000</v>
          </cell>
          <cell r="H170">
            <v>0.12</v>
          </cell>
          <cell r="I170">
            <v>95</v>
          </cell>
          <cell r="J170">
            <v>0.06</v>
          </cell>
          <cell r="K170">
            <v>0.06</v>
          </cell>
          <cell r="L170">
            <v>0</v>
          </cell>
        </row>
        <row r="171">
          <cell r="A171">
            <v>18420</v>
          </cell>
          <cell r="B171" t="str">
            <v>Zucchero Peanut Butter Chocolate 200 Gms</v>
          </cell>
          <cell r="C171" t="str">
            <v>Merchandise</v>
          </cell>
          <cell r="D171" t="str">
            <v>EA</v>
          </cell>
          <cell r="E171" t="str">
            <v>EA</v>
          </cell>
          <cell r="F171">
            <v>93.09</v>
          </cell>
          <cell r="G171">
            <v>20071000</v>
          </cell>
          <cell r="H171">
            <v>0.12</v>
          </cell>
          <cell r="I171">
            <v>95</v>
          </cell>
          <cell r="J171">
            <v>0.06</v>
          </cell>
          <cell r="K171">
            <v>0.06</v>
          </cell>
          <cell r="L171">
            <v>0</v>
          </cell>
        </row>
        <row r="172">
          <cell r="A172">
            <v>18612</v>
          </cell>
          <cell r="B172" t="str">
            <v>Drupe Almond Milk - Cocoa</v>
          </cell>
          <cell r="C172" t="str">
            <v>Merchandise</v>
          </cell>
          <cell r="D172" t="str">
            <v>EA</v>
          </cell>
          <cell r="E172" t="str">
            <v>EA</v>
          </cell>
          <cell r="F172">
            <v>66.67</v>
          </cell>
          <cell r="G172">
            <v>9021020</v>
          </cell>
          <cell r="H172">
            <v>0.05</v>
          </cell>
          <cell r="I172">
            <v>85</v>
          </cell>
          <cell r="J172">
            <v>2.5000000000000001E-2</v>
          </cell>
          <cell r="K172">
            <v>2.5000000000000001E-2</v>
          </cell>
          <cell r="L172">
            <v>0</v>
          </cell>
        </row>
        <row r="173">
          <cell r="A173">
            <v>18613</v>
          </cell>
          <cell r="B173" t="str">
            <v>Drupe Almond Milk - Cinnamon</v>
          </cell>
          <cell r="C173" t="str">
            <v>Merchandise</v>
          </cell>
          <cell r="D173" t="str">
            <v>EA</v>
          </cell>
          <cell r="E173" t="str">
            <v>EA</v>
          </cell>
          <cell r="F173">
            <v>66.67</v>
          </cell>
          <cell r="G173">
            <v>9021020</v>
          </cell>
          <cell r="H173">
            <v>0.05</v>
          </cell>
          <cell r="I173">
            <v>85</v>
          </cell>
          <cell r="J173">
            <v>2.5000000000000001E-2</v>
          </cell>
          <cell r="K173">
            <v>2.5000000000000001E-2</v>
          </cell>
          <cell r="L173">
            <v>0</v>
          </cell>
        </row>
        <row r="174">
          <cell r="A174">
            <v>18611</v>
          </cell>
          <cell r="B174" t="str">
            <v>Drupe Almond Milk - Plain</v>
          </cell>
          <cell r="C174" t="str">
            <v>Merchandise</v>
          </cell>
          <cell r="D174" t="str">
            <v>EA</v>
          </cell>
          <cell r="E174" t="str">
            <v>EA</v>
          </cell>
          <cell r="F174">
            <v>66.67</v>
          </cell>
          <cell r="G174">
            <v>9021020</v>
          </cell>
          <cell r="H174">
            <v>0.05</v>
          </cell>
          <cell r="I174">
            <v>85</v>
          </cell>
          <cell r="J174">
            <v>2.5000000000000001E-2</v>
          </cell>
          <cell r="K174">
            <v>2.5000000000000001E-2</v>
          </cell>
          <cell r="L174">
            <v>0</v>
          </cell>
        </row>
        <row r="175">
          <cell r="A175">
            <v>18476</v>
          </cell>
          <cell r="B175" t="str">
            <v>Large Coffee cup Brown</v>
          </cell>
          <cell r="C175" t="str">
            <v>Marketing</v>
          </cell>
          <cell r="D175" t="str">
            <v>EA</v>
          </cell>
          <cell r="E175" t="str">
            <v>EA</v>
          </cell>
          <cell r="F175">
            <v>60</v>
          </cell>
          <cell r="G175">
            <v>9021020</v>
          </cell>
          <cell r="H175">
            <v>0.12</v>
          </cell>
          <cell r="I175">
            <v>95</v>
          </cell>
          <cell r="J175">
            <v>0.06</v>
          </cell>
          <cell r="K175">
            <v>0.06</v>
          </cell>
          <cell r="L175">
            <v>0</v>
          </cell>
        </row>
        <row r="176">
          <cell r="A176">
            <v>18477</v>
          </cell>
          <cell r="B176" t="str">
            <v>BA Suprabhat Chai LEMON G MULETHI(100Gm)</v>
          </cell>
          <cell r="C176" t="str">
            <v>Merchandise</v>
          </cell>
          <cell r="D176" t="str">
            <v>EA</v>
          </cell>
          <cell r="E176" t="str">
            <v>EA</v>
          </cell>
          <cell r="F176">
            <v>202.54</v>
          </cell>
          <cell r="G176">
            <v>9021020</v>
          </cell>
          <cell r="H176">
            <v>0.12</v>
          </cell>
          <cell r="I176">
            <v>95</v>
          </cell>
          <cell r="J176">
            <v>0.06</v>
          </cell>
          <cell r="K176">
            <v>0.06</v>
          </cell>
          <cell r="L176">
            <v>0</v>
          </cell>
        </row>
        <row r="177">
          <cell r="A177">
            <v>18478</v>
          </cell>
          <cell r="B177" t="str">
            <v>BA Suprabhat Chai LEMON G GUDUCHI(100Gm)</v>
          </cell>
          <cell r="C177" t="str">
            <v>Merchandise</v>
          </cell>
          <cell r="D177" t="str">
            <v>EA</v>
          </cell>
          <cell r="E177" t="str">
            <v>EA</v>
          </cell>
          <cell r="F177">
            <v>202.54</v>
          </cell>
          <cell r="G177">
            <v>9021020</v>
          </cell>
          <cell r="H177">
            <v>0.12</v>
          </cell>
          <cell r="I177">
            <v>95</v>
          </cell>
          <cell r="J177">
            <v>0.06</v>
          </cell>
          <cell r="K177">
            <v>0.06</v>
          </cell>
          <cell r="L177">
            <v>0</v>
          </cell>
        </row>
        <row r="178">
          <cell r="A178">
            <v>18479</v>
          </cell>
          <cell r="B178" t="str">
            <v>BA Suprabhat Chai TULSI MULETHI (100Gm)</v>
          </cell>
          <cell r="C178" t="str">
            <v>Merchandise</v>
          </cell>
          <cell r="D178" t="str">
            <v>EA</v>
          </cell>
          <cell r="E178" t="str">
            <v>EA</v>
          </cell>
          <cell r="F178">
            <v>202.54</v>
          </cell>
          <cell r="G178">
            <v>9021020</v>
          </cell>
          <cell r="H178">
            <v>0.12</v>
          </cell>
          <cell r="I178">
            <v>95</v>
          </cell>
          <cell r="J178">
            <v>0.06</v>
          </cell>
          <cell r="K178">
            <v>0.06</v>
          </cell>
          <cell r="L178">
            <v>0</v>
          </cell>
        </row>
        <row r="179">
          <cell r="A179">
            <v>18480</v>
          </cell>
          <cell r="B179" t="str">
            <v>BA Suprabhat Chai TULSI GUDUCHI (100Gm)</v>
          </cell>
          <cell r="C179" t="str">
            <v>Merchandise</v>
          </cell>
          <cell r="D179" t="str">
            <v>EA</v>
          </cell>
          <cell r="E179" t="str">
            <v>EA</v>
          </cell>
          <cell r="F179">
            <v>202.54</v>
          </cell>
          <cell r="G179">
            <v>9021020</v>
          </cell>
          <cell r="H179">
            <v>0.12</v>
          </cell>
          <cell r="I179">
            <v>95</v>
          </cell>
          <cell r="J179">
            <v>0.06</v>
          </cell>
          <cell r="K179">
            <v>0.06</v>
          </cell>
          <cell r="L179">
            <v>0</v>
          </cell>
        </row>
        <row r="180">
          <cell r="A180">
            <v>18481</v>
          </cell>
          <cell r="B180" t="str">
            <v>BA Shubh Saanjh Chai ELAICHI AJW (100Gm)</v>
          </cell>
          <cell r="C180" t="str">
            <v>Merchandise</v>
          </cell>
          <cell r="D180" t="str">
            <v>EA</v>
          </cell>
          <cell r="E180" t="str">
            <v>EA</v>
          </cell>
          <cell r="F180">
            <v>202.54</v>
          </cell>
          <cell r="G180">
            <v>9021020</v>
          </cell>
          <cell r="H180">
            <v>0.12</v>
          </cell>
          <cell r="I180">
            <v>95</v>
          </cell>
          <cell r="J180">
            <v>0.06</v>
          </cell>
          <cell r="K180">
            <v>0.06</v>
          </cell>
          <cell r="L180">
            <v>0</v>
          </cell>
        </row>
        <row r="181">
          <cell r="A181">
            <v>18482</v>
          </cell>
          <cell r="B181" t="str">
            <v>BA Shubh Saanjh Chai  MINT AJWAIN(100Gm)</v>
          </cell>
          <cell r="C181" t="str">
            <v>Merchandise</v>
          </cell>
          <cell r="D181" t="str">
            <v>EA</v>
          </cell>
          <cell r="E181" t="str">
            <v>EA</v>
          </cell>
          <cell r="F181">
            <v>202.54</v>
          </cell>
          <cell r="G181">
            <v>9021020</v>
          </cell>
          <cell r="H181">
            <v>0.12</v>
          </cell>
          <cell r="I181">
            <v>95</v>
          </cell>
          <cell r="J181">
            <v>0.06</v>
          </cell>
          <cell r="K181">
            <v>0.06</v>
          </cell>
          <cell r="L181">
            <v>0</v>
          </cell>
        </row>
        <row r="182">
          <cell r="A182">
            <v>18483</v>
          </cell>
          <cell r="B182" t="str">
            <v>BA Ratri Chai (100Gm)</v>
          </cell>
          <cell r="C182" t="str">
            <v>Merchandise</v>
          </cell>
          <cell r="D182" t="str">
            <v>EA</v>
          </cell>
          <cell r="E182" t="str">
            <v>EA</v>
          </cell>
          <cell r="F182">
            <v>202.54</v>
          </cell>
          <cell r="G182">
            <v>9021020</v>
          </cell>
          <cell r="H182">
            <v>0.12</v>
          </cell>
          <cell r="I182">
            <v>95</v>
          </cell>
          <cell r="J182">
            <v>0.06</v>
          </cell>
          <cell r="K182">
            <v>0.06</v>
          </cell>
          <cell r="L182">
            <v>0</v>
          </cell>
        </row>
        <row r="183">
          <cell r="A183">
            <v>18484</v>
          </cell>
          <cell r="B183" t="str">
            <v>BA Masala Chai (100Gm)</v>
          </cell>
          <cell r="C183" t="str">
            <v>Merchandise</v>
          </cell>
          <cell r="D183" t="str">
            <v>EA</v>
          </cell>
          <cell r="E183" t="str">
            <v>EA</v>
          </cell>
          <cell r="F183">
            <v>202.54</v>
          </cell>
          <cell r="G183">
            <v>9021020</v>
          </cell>
          <cell r="H183">
            <v>0.12</v>
          </cell>
          <cell r="I183">
            <v>95</v>
          </cell>
          <cell r="J183">
            <v>0.06</v>
          </cell>
          <cell r="K183">
            <v>0.06</v>
          </cell>
          <cell r="L183">
            <v>0</v>
          </cell>
        </row>
        <row r="184">
          <cell r="A184">
            <v>18712</v>
          </cell>
          <cell r="B184" t="str">
            <v>Green Brrew - Strong</v>
          </cell>
          <cell r="C184" t="str">
            <v>Raw Material</v>
          </cell>
          <cell r="D184" t="str">
            <v>EA</v>
          </cell>
          <cell r="E184" t="str">
            <v>EA</v>
          </cell>
          <cell r="F184">
            <v>177.37</v>
          </cell>
          <cell r="G184">
            <v>2101</v>
          </cell>
          <cell r="H184">
            <v>0.18</v>
          </cell>
          <cell r="I184" t="str">
            <v>B5</v>
          </cell>
          <cell r="J184">
            <v>0.09</v>
          </cell>
          <cell r="K184">
            <v>0.09</v>
          </cell>
          <cell r="L184">
            <v>0</v>
          </cell>
        </row>
        <row r="185">
          <cell r="A185">
            <v>18793</v>
          </cell>
          <cell r="B185" t="str">
            <v>Tastilo Nachos Cheesy Crispy</v>
          </cell>
          <cell r="C185" t="str">
            <v>Merchandise</v>
          </cell>
          <cell r="D185" t="str">
            <v>EA</v>
          </cell>
          <cell r="E185" t="str">
            <v>EA</v>
          </cell>
          <cell r="F185">
            <v>31.25</v>
          </cell>
          <cell r="G185">
            <v>21069099</v>
          </cell>
          <cell r="H185">
            <v>0.12</v>
          </cell>
          <cell r="I185">
            <v>95</v>
          </cell>
          <cell r="J185">
            <v>0.06</v>
          </cell>
          <cell r="K185">
            <v>0.06</v>
          </cell>
          <cell r="L185">
            <v>0</v>
          </cell>
        </row>
        <row r="186">
          <cell r="A186">
            <v>18794</v>
          </cell>
          <cell r="B186" t="str">
            <v>Tastilo Nachos Spicy Jalapeno</v>
          </cell>
          <cell r="C186" t="str">
            <v>Merchandise</v>
          </cell>
          <cell r="D186" t="str">
            <v>EA</v>
          </cell>
          <cell r="E186" t="str">
            <v>EA</v>
          </cell>
          <cell r="F186">
            <v>31.25</v>
          </cell>
          <cell r="G186">
            <v>21069099</v>
          </cell>
          <cell r="H186">
            <v>0.12</v>
          </cell>
          <cell r="I186">
            <v>95</v>
          </cell>
          <cell r="J186">
            <v>0.06</v>
          </cell>
          <cell r="K186">
            <v>0.06</v>
          </cell>
          <cell r="L186">
            <v>0</v>
          </cell>
        </row>
        <row r="187">
          <cell r="A187">
            <v>18795</v>
          </cell>
          <cell r="B187" t="str">
            <v>Tastilo Nachos Cool Wasabi</v>
          </cell>
          <cell r="C187" t="str">
            <v>Merchandise</v>
          </cell>
          <cell r="D187" t="str">
            <v>EA</v>
          </cell>
          <cell r="E187" t="str">
            <v>EA</v>
          </cell>
          <cell r="F187">
            <v>31.25</v>
          </cell>
          <cell r="G187">
            <v>21069099</v>
          </cell>
          <cell r="H187">
            <v>0.12</v>
          </cell>
          <cell r="I187">
            <v>95</v>
          </cell>
          <cell r="J187">
            <v>0.06</v>
          </cell>
          <cell r="K187">
            <v>0.06</v>
          </cell>
          <cell r="L187">
            <v>0</v>
          </cell>
        </row>
        <row r="188">
          <cell r="A188">
            <v>18796</v>
          </cell>
          <cell r="B188" t="str">
            <v>Tastilo Peri Peri</v>
          </cell>
          <cell r="C188" t="str">
            <v>Merchandise</v>
          </cell>
          <cell r="D188" t="str">
            <v>EA</v>
          </cell>
          <cell r="E188" t="str">
            <v>EA</v>
          </cell>
          <cell r="F188">
            <v>31.25</v>
          </cell>
          <cell r="G188">
            <v>21069099</v>
          </cell>
          <cell r="H188">
            <v>0.12</v>
          </cell>
          <cell r="I188">
            <v>95</v>
          </cell>
          <cell r="J188">
            <v>0.06</v>
          </cell>
          <cell r="K188">
            <v>0.06</v>
          </cell>
          <cell r="L188">
            <v>0</v>
          </cell>
        </row>
        <row r="189">
          <cell r="A189">
            <v>18797</v>
          </cell>
          <cell r="B189" t="str">
            <v>Tastilo Nachos Mango Pickle</v>
          </cell>
          <cell r="C189" t="str">
            <v>Merchandise</v>
          </cell>
          <cell r="D189" t="str">
            <v>EA</v>
          </cell>
          <cell r="E189" t="str">
            <v>EA</v>
          </cell>
          <cell r="F189">
            <v>31.25</v>
          </cell>
          <cell r="G189">
            <v>21069099</v>
          </cell>
          <cell r="H189">
            <v>0.12</v>
          </cell>
          <cell r="I189">
            <v>95</v>
          </cell>
          <cell r="J189">
            <v>0.06</v>
          </cell>
          <cell r="K189">
            <v>0.06</v>
          </cell>
          <cell r="L189">
            <v>0</v>
          </cell>
        </row>
        <row r="190">
          <cell r="A190">
            <v>14593</v>
          </cell>
          <cell r="B190" t="str">
            <v>Earl gray 400g</v>
          </cell>
          <cell r="C190" t="str">
            <v>Raw Material</v>
          </cell>
          <cell r="D190" t="str">
            <v>PAC</v>
          </cell>
          <cell r="E190" t="str">
            <v>PAC</v>
          </cell>
          <cell r="F190">
            <v>220</v>
          </cell>
          <cell r="G190">
            <v>9021</v>
          </cell>
          <cell r="H190">
            <v>0.05</v>
          </cell>
          <cell r="I190">
            <v>85</v>
          </cell>
          <cell r="J190">
            <v>2.5000000000000001E-2</v>
          </cell>
          <cell r="K190">
            <v>2.5000000000000001E-2</v>
          </cell>
          <cell r="L190">
            <v>0</v>
          </cell>
        </row>
        <row r="191">
          <cell r="A191">
            <v>14594</v>
          </cell>
          <cell r="B191" t="str">
            <v>Green Tea</v>
          </cell>
          <cell r="C191" t="str">
            <v>Raw Material</v>
          </cell>
          <cell r="D191" t="str">
            <v>PAC</v>
          </cell>
          <cell r="E191" t="str">
            <v>PAC</v>
          </cell>
          <cell r="F191">
            <v>100</v>
          </cell>
          <cell r="G191">
            <v>9021</v>
          </cell>
          <cell r="H191">
            <v>0.05</v>
          </cell>
          <cell r="I191">
            <v>85</v>
          </cell>
          <cell r="J191">
            <v>2.5000000000000001E-2</v>
          </cell>
          <cell r="K191">
            <v>2.5000000000000001E-2</v>
          </cell>
          <cell r="L191">
            <v>0</v>
          </cell>
        </row>
        <row r="192">
          <cell r="A192">
            <v>15483</v>
          </cell>
          <cell r="B192" t="str">
            <v>Darjeeling black Tea-Blended</v>
          </cell>
          <cell r="C192" t="str">
            <v>Raw Material</v>
          </cell>
          <cell r="D192" t="str">
            <v>PAC</v>
          </cell>
          <cell r="E192" t="str">
            <v>PAC</v>
          </cell>
          <cell r="F192">
            <v>225</v>
          </cell>
          <cell r="G192">
            <v>9021</v>
          </cell>
          <cell r="H192">
            <v>0.05</v>
          </cell>
          <cell r="I192">
            <v>85</v>
          </cell>
          <cell r="J192">
            <v>2.5000000000000001E-2</v>
          </cell>
          <cell r="K192">
            <v>2.5000000000000001E-2</v>
          </cell>
          <cell r="L192">
            <v>0</v>
          </cell>
        </row>
        <row r="193">
          <cell r="A193">
            <v>15484</v>
          </cell>
          <cell r="B193" t="str">
            <v>Assam long Leaf Tea(TGFOP1)</v>
          </cell>
          <cell r="C193" t="str">
            <v>Raw Material</v>
          </cell>
          <cell r="D193" t="str">
            <v>PAC</v>
          </cell>
          <cell r="E193" t="str">
            <v>PAC</v>
          </cell>
          <cell r="F193">
            <v>105</v>
          </cell>
          <cell r="G193">
            <v>9021</v>
          </cell>
          <cell r="H193">
            <v>0.05</v>
          </cell>
          <cell r="I193">
            <v>85</v>
          </cell>
          <cell r="J193">
            <v>2.5000000000000001E-2</v>
          </cell>
          <cell r="K193">
            <v>2.5000000000000001E-2</v>
          </cell>
          <cell r="L193">
            <v>0</v>
          </cell>
        </row>
        <row r="194">
          <cell r="A194">
            <v>11286</v>
          </cell>
          <cell r="B194" t="str">
            <v>Masala Tea Leaf</v>
          </cell>
          <cell r="C194" t="str">
            <v>Raw Material</v>
          </cell>
          <cell r="D194" t="str">
            <v>PAC</v>
          </cell>
          <cell r="E194" t="str">
            <v>PAC</v>
          </cell>
          <cell r="F194">
            <v>240</v>
          </cell>
          <cell r="G194">
            <v>9021</v>
          </cell>
          <cell r="H194">
            <v>0.05</v>
          </cell>
          <cell r="I194">
            <v>85</v>
          </cell>
          <cell r="J194">
            <v>2.5000000000000001E-2</v>
          </cell>
          <cell r="K194">
            <v>2.5000000000000001E-2</v>
          </cell>
          <cell r="L194">
            <v>0</v>
          </cell>
        </row>
        <row r="195">
          <cell r="A195">
            <v>18782</v>
          </cell>
          <cell r="B195" t="str">
            <v>Brin Green Tea - Lemon</v>
          </cell>
          <cell r="C195" t="str">
            <v>Merchandise</v>
          </cell>
          <cell r="D195" t="str">
            <v>EA</v>
          </cell>
          <cell r="E195" t="str">
            <v>EA</v>
          </cell>
          <cell r="F195">
            <v>42.03</v>
          </cell>
          <cell r="G195">
            <v>2202</v>
          </cell>
          <cell r="H195">
            <v>0.18</v>
          </cell>
          <cell r="I195" t="str">
            <v>B5</v>
          </cell>
          <cell r="J195">
            <v>0.09</v>
          </cell>
          <cell r="K195">
            <v>0.09</v>
          </cell>
          <cell r="L195">
            <v>0</v>
          </cell>
        </row>
        <row r="196">
          <cell r="A196">
            <v>18783</v>
          </cell>
          <cell r="B196" t="str">
            <v>Brin Green Tea - Hibiscus</v>
          </cell>
          <cell r="C196" t="str">
            <v>Merchandise</v>
          </cell>
          <cell r="D196" t="str">
            <v>EA</v>
          </cell>
          <cell r="E196" t="str">
            <v>EA</v>
          </cell>
          <cell r="F196">
            <v>42.03</v>
          </cell>
          <cell r="G196">
            <v>22029090</v>
          </cell>
          <cell r="H196">
            <v>0.18</v>
          </cell>
          <cell r="I196" t="str">
            <v>B5</v>
          </cell>
          <cell r="J196">
            <v>0.09</v>
          </cell>
          <cell r="K196">
            <v>0.09</v>
          </cell>
          <cell r="L196">
            <v>0</v>
          </cell>
        </row>
        <row r="197">
          <cell r="A197">
            <v>18784</v>
          </cell>
          <cell r="B197" t="str">
            <v>Brin Coconut Infusion - Lemon</v>
          </cell>
          <cell r="C197" t="str">
            <v>Merchandise</v>
          </cell>
          <cell r="D197" t="str">
            <v>EA</v>
          </cell>
          <cell r="E197" t="str">
            <v>EA</v>
          </cell>
          <cell r="F197">
            <v>42.03</v>
          </cell>
          <cell r="G197">
            <v>2202</v>
          </cell>
          <cell r="H197">
            <v>0.18</v>
          </cell>
          <cell r="I197" t="str">
            <v>B5</v>
          </cell>
          <cell r="J197">
            <v>0.09</v>
          </cell>
          <cell r="K197">
            <v>0.09</v>
          </cell>
          <cell r="L197">
            <v>0</v>
          </cell>
        </row>
        <row r="198">
          <cell r="A198">
            <v>18901</v>
          </cell>
          <cell r="B198" t="str">
            <v>Coffee Mug Carry Box</v>
          </cell>
          <cell r="C198" t="str">
            <v>Paper &amp; Packing</v>
          </cell>
          <cell r="D198" t="str">
            <v>EA</v>
          </cell>
          <cell r="E198" t="str">
            <v>EA</v>
          </cell>
          <cell r="F198">
            <v>16</v>
          </cell>
          <cell r="G198">
            <v>4819</v>
          </cell>
          <cell r="H198">
            <v>0.12</v>
          </cell>
          <cell r="I198">
            <v>95</v>
          </cell>
          <cell r="J198">
            <v>0.06</v>
          </cell>
          <cell r="K198">
            <v>0.06</v>
          </cell>
          <cell r="L198">
            <v>0</v>
          </cell>
        </row>
        <row r="199">
          <cell r="A199">
            <v>18931</v>
          </cell>
          <cell r="B199" t="str">
            <v>Alphonso mango Puree</v>
          </cell>
          <cell r="C199" t="str">
            <v>Raw Material</v>
          </cell>
          <cell r="D199" t="str">
            <v>Btl</v>
          </cell>
          <cell r="E199" t="str">
            <v>Btl</v>
          </cell>
          <cell r="F199">
            <v>112</v>
          </cell>
          <cell r="G199">
            <v>2008</v>
          </cell>
          <cell r="H199">
            <v>0.12</v>
          </cell>
          <cell r="I199">
            <v>95</v>
          </cell>
          <cell r="J199">
            <v>0.06</v>
          </cell>
          <cell r="K199">
            <v>0.06</v>
          </cell>
          <cell r="L199">
            <v>0</v>
          </cell>
        </row>
        <row r="200">
          <cell r="A200">
            <v>18902</v>
          </cell>
          <cell r="B200" t="str">
            <v>Chocolate Tiramisu Sauce</v>
          </cell>
          <cell r="C200" t="str">
            <v>Raw Material</v>
          </cell>
          <cell r="D200" t="str">
            <v>Btl</v>
          </cell>
          <cell r="E200" t="str">
            <v>Btl</v>
          </cell>
          <cell r="F200">
            <v>263.42</v>
          </cell>
          <cell r="G200">
            <v>20083090</v>
          </cell>
          <cell r="H200">
            <v>0.18</v>
          </cell>
          <cell r="I200" t="str">
            <v>B5</v>
          </cell>
          <cell r="J200">
            <v>0.09</v>
          </cell>
          <cell r="K200">
            <v>0.09</v>
          </cell>
          <cell r="L200">
            <v>0</v>
          </cell>
        </row>
        <row r="201">
          <cell r="A201">
            <v>18903</v>
          </cell>
          <cell r="B201" t="str">
            <v>Hibiscus Basil Syrup</v>
          </cell>
          <cell r="C201" t="str">
            <v>Raw Material</v>
          </cell>
          <cell r="D201" t="str">
            <v>Btl</v>
          </cell>
          <cell r="E201" t="str">
            <v>Btl</v>
          </cell>
          <cell r="F201">
            <v>134.22</v>
          </cell>
          <cell r="G201">
            <v>20083090</v>
          </cell>
          <cell r="H201">
            <v>0.12</v>
          </cell>
          <cell r="I201">
            <v>95</v>
          </cell>
          <cell r="J201">
            <v>0.06</v>
          </cell>
          <cell r="K201">
            <v>0.06</v>
          </cell>
          <cell r="L201">
            <v>0</v>
          </cell>
        </row>
        <row r="202">
          <cell r="A202">
            <v>18904</v>
          </cell>
          <cell r="B202" t="str">
            <v>Apple Date Syrup</v>
          </cell>
          <cell r="C202" t="str">
            <v>Raw Material</v>
          </cell>
          <cell r="D202" t="str">
            <v>Btl</v>
          </cell>
          <cell r="E202" t="str">
            <v>Btl</v>
          </cell>
          <cell r="F202">
            <v>134.22</v>
          </cell>
          <cell r="G202">
            <v>20083090</v>
          </cell>
          <cell r="H202">
            <v>0.12</v>
          </cell>
          <cell r="I202">
            <v>95</v>
          </cell>
          <cell r="J202">
            <v>0.06</v>
          </cell>
          <cell r="K202">
            <v>0.06</v>
          </cell>
          <cell r="L202">
            <v>0</v>
          </cell>
        </row>
        <row r="203">
          <cell r="A203">
            <v>18905</v>
          </cell>
          <cell r="B203" t="str">
            <v>Lemon Mint Ginger Syrup</v>
          </cell>
          <cell r="C203" t="str">
            <v>Raw Material</v>
          </cell>
          <cell r="D203" t="str">
            <v>Btl</v>
          </cell>
          <cell r="E203" t="str">
            <v>Btl</v>
          </cell>
          <cell r="F203">
            <v>250.88</v>
          </cell>
          <cell r="G203">
            <v>20083090</v>
          </cell>
          <cell r="H203">
            <v>0.12</v>
          </cell>
          <cell r="I203">
            <v>95</v>
          </cell>
          <cell r="J203">
            <v>0.06</v>
          </cell>
          <cell r="K203">
            <v>0.06</v>
          </cell>
          <cell r="L203">
            <v>0</v>
          </cell>
        </row>
        <row r="204">
          <cell r="A204">
            <v>18926</v>
          </cell>
          <cell r="B204" t="str">
            <v>Paper Straw 10mm 10"</v>
          </cell>
          <cell r="C204" t="str">
            <v>Paper &amp; Packing</v>
          </cell>
          <cell r="D204" t="str">
            <v>EA</v>
          </cell>
          <cell r="E204" t="str">
            <v>EA</v>
          </cell>
          <cell r="F204">
            <v>1.78</v>
          </cell>
          <cell r="G204">
            <v>4822</v>
          </cell>
          <cell r="H204">
            <v>0.18</v>
          </cell>
          <cell r="I204" t="str">
            <v>B5</v>
          </cell>
          <cell r="J204">
            <v>0.09</v>
          </cell>
          <cell r="K204">
            <v>0.09</v>
          </cell>
          <cell r="L204">
            <v>0</v>
          </cell>
        </row>
        <row r="205">
          <cell r="A205">
            <v>19014</v>
          </cell>
          <cell r="B205" t="str">
            <v>Natural Mineral Water 1000ML</v>
          </cell>
          <cell r="C205" t="str">
            <v>Raw Material</v>
          </cell>
          <cell r="D205" t="str">
            <v>EA</v>
          </cell>
          <cell r="E205" t="str">
            <v>EA</v>
          </cell>
          <cell r="F205">
            <v>42.72</v>
          </cell>
          <cell r="G205">
            <v>2201</v>
          </cell>
          <cell r="H205">
            <v>0.18</v>
          </cell>
          <cell r="I205" t="str">
            <v>B5</v>
          </cell>
          <cell r="J205">
            <v>0.09</v>
          </cell>
          <cell r="K205">
            <v>0.09</v>
          </cell>
          <cell r="L205">
            <v>0</v>
          </cell>
        </row>
        <row r="206">
          <cell r="A206">
            <v>18791</v>
          </cell>
          <cell r="B206" t="str">
            <v>Roasted Pumpkin Seeds Lightly Salted</v>
          </cell>
          <cell r="C206" t="str">
            <v>Merchandise</v>
          </cell>
          <cell r="D206" t="str">
            <v>EA</v>
          </cell>
          <cell r="E206" t="str">
            <v>EA</v>
          </cell>
          <cell r="F206">
            <v>48.83</v>
          </cell>
          <cell r="G206">
            <v>2008</v>
          </cell>
          <cell r="H206">
            <v>0.12</v>
          </cell>
          <cell r="I206">
            <v>95</v>
          </cell>
          <cell r="J206">
            <v>0.06</v>
          </cell>
          <cell r="K206">
            <v>0.06</v>
          </cell>
          <cell r="L206">
            <v>0</v>
          </cell>
        </row>
        <row r="207">
          <cell r="A207">
            <v>18792</v>
          </cell>
          <cell r="B207" t="str">
            <v>Roasted Pumpkin Seeds Barbeque</v>
          </cell>
          <cell r="C207" t="str">
            <v>Merchandise</v>
          </cell>
          <cell r="D207" t="str">
            <v>EA</v>
          </cell>
          <cell r="E207" t="str">
            <v>EA</v>
          </cell>
          <cell r="F207">
            <v>48.83</v>
          </cell>
          <cell r="G207">
            <v>2008</v>
          </cell>
          <cell r="H207">
            <v>0.12</v>
          </cell>
          <cell r="I207">
            <v>95</v>
          </cell>
          <cell r="J207">
            <v>0.06</v>
          </cell>
          <cell r="K207">
            <v>0.06</v>
          </cell>
          <cell r="L207">
            <v>0</v>
          </cell>
        </row>
        <row r="208">
          <cell r="A208">
            <v>19055</v>
          </cell>
          <cell r="B208" t="str">
            <v>Corrugated Bottal Holder</v>
          </cell>
          <cell r="C208" t="str">
            <v>Raw Material</v>
          </cell>
          <cell r="D208" t="str">
            <v>EA</v>
          </cell>
          <cell r="E208" t="str">
            <v>EA</v>
          </cell>
          <cell r="F208">
            <v>3.92</v>
          </cell>
          <cell r="G208">
            <v>4891</v>
          </cell>
          <cell r="H208">
            <v>0.12</v>
          </cell>
          <cell r="I208">
            <v>95</v>
          </cell>
          <cell r="J208">
            <v>0.06</v>
          </cell>
          <cell r="K208">
            <v>0.06</v>
          </cell>
          <cell r="L208">
            <v>0</v>
          </cell>
        </row>
        <row r="209">
          <cell r="A209">
            <v>19001</v>
          </cell>
          <cell r="B209" t="str">
            <v>Wooden Hammer</v>
          </cell>
          <cell r="C209" t="str">
            <v>Crockery &amp; Cuttlery</v>
          </cell>
          <cell r="D209" t="str">
            <v>EA</v>
          </cell>
          <cell r="E209" t="str">
            <v>EA</v>
          </cell>
          <cell r="F209">
            <v>72.8</v>
          </cell>
          <cell r="G209">
            <v>1905</v>
          </cell>
          <cell r="H209">
            <v>0.12</v>
          </cell>
          <cell r="I209">
            <v>95</v>
          </cell>
          <cell r="J209">
            <v>0.06</v>
          </cell>
          <cell r="K209">
            <v>0.06</v>
          </cell>
          <cell r="L209">
            <v>0</v>
          </cell>
        </row>
        <row r="210">
          <cell r="A210">
            <v>19000</v>
          </cell>
          <cell r="B210" t="str">
            <v>Ice Bag</v>
          </cell>
          <cell r="C210" t="str">
            <v>Crockery &amp; Cuttlery</v>
          </cell>
          <cell r="D210" t="str">
            <v>EA</v>
          </cell>
          <cell r="E210" t="str">
            <v>EA</v>
          </cell>
          <cell r="F210">
            <v>162.4</v>
          </cell>
          <cell r="G210">
            <v>4819</v>
          </cell>
          <cell r="H210">
            <v>0.05</v>
          </cell>
          <cell r="I210">
            <v>85</v>
          </cell>
          <cell r="J210">
            <v>2.5000000000000001E-2</v>
          </cell>
          <cell r="K210">
            <v>2.5000000000000001E-2</v>
          </cell>
          <cell r="L210">
            <v>0</v>
          </cell>
        </row>
        <row r="211">
          <cell r="A211">
            <v>19007</v>
          </cell>
          <cell r="B211" t="str">
            <v>Idea 1/2/3</v>
          </cell>
          <cell r="C211" t="str">
            <v>Paper &amp; Packing</v>
          </cell>
          <cell r="D211" t="str">
            <v>EA</v>
          </cell>
          <cell r="E211" t="str">
            <v>EA</v>
          </cell>
          <cell r="F211">
            <v>0.53</v>
          </cell>
          <cell r="G211">
            <v>4819</v>
          </cell>
          <cell r="H211">
            <v>0.18</v>
          </cell>
          <cell r="I211" t="str">
            <v>B5</v>
          </cell>
          <cell r="J211">
            <v>0.09</v>
          </cell>
          <cell r="K211">
            <v>0.09</v>
          </cell>
          <cell r="L211">
            <v>0</v>
          </cell>
        </row>
        <row r="212">
          <cell r="A212">
            <v>18999</v>
          </cell>
          <cell r="B212" t="str">
            <v>Easel Stand 2.5/3.5 fit</v>
          </cell>
          <cell r="C212" t="str">
            <v>Marketing</v>
          </cell>
          <cell r="D212" t="str">
            <v>EA</v>
          </cell>
          <cell r="E212" t="str">
            <v>EA</v>
          </cell>
          <cell r="F212">
            <v>1400</v>
          </cell>
          <cell r="G212">
            <v>4819</v>
          </cell>
          <cell r="H212">
            <v>0.18</v>
          </cell>
          <cell r="I212" t="str">
            <v>B5</v>
          </cell>
          <cell r="J212">
            <v>0.09</v>
          </cell>
          <cell r="K212">
            <v>0.09</v>
          </cell>
          <cell r="L212">
            <v>0</v>
          </cell>
        </row>
        <row r="213">
          <cell r="A213">
            <v>18045</v>
          </cell>
          <cell r="B213" t="str">
            <v>Counter Top A4</v>
          </cell>
          <cell r="C213" t="str">
            <v>Marketing</v>
          </cell>
          <cell r="D213" t="str">
            <v>EA</v>
          </cell>
          <cell r="E213" t="str">
            <v>EA</v>
          </cell>
          <cell r="F213">
            <v>95.2</v>
          </cell>
          <cell r="G213">
            <v>4819</v>
          </cell>
          <cell r="H213">
            <v>0.18</v>
          </cell>
          <cell r="I213" t="str">
            <v>B5</v>
          </cell>
          <cell r="J213">
            <v>0.09</v>
          </cell>
          <cell r="K213">
            <v>0.09</v>
          </cell>
          <cell r="L213">
            <v>0</v>
          </cell>
        </row>
        <row r="214">
          <cell r="A214">
            <v>6662</v>
          </cell>
          <cell r="B214" t="str">
            <v>cockail shaker</v>
          </cell>
          <cell r="C214" t="str">
            <v>Crockery &amp; Cuttlery</v>
          </cell>
          <cell r="D214" t="str">
            <v>EA</v>
          </cell>
          <cell r="E214" t="str">
            <v>EA</v>
          </cell>
          <cell r="F214">
            <v>180</v>
          </cell>
          <cell r="G214">
            <v>1905</v>
          </cell>
          <cell r="H214">
            <v>0.12</v>
          </cell>
          <cell r="I214">
            <v>95</v>
          </cell>
          <cell r="J214">
            <v>0.06</v>
          </cell>
          <cell r="K214">
            <v>0.06</v>
          </cell>
          <cell r="L214">
            <v>0</v>
          </cell>
        </row>
        <row r="215">
          <cell r="A215">
            <v>18105</v>
          </cell>
          <cell r="B215" t="str">
            <v>Jamun Banta</v>
          </cell>
          <cell r="C215" t="str">
            <v>Raw Material</v>
          </cell>
          <cell r="D215" t="str">
            <v>BTL</v>
          </cell>
          <cell r="E215" t="str">
            <v>BTL</v>
          </cell>
          <cell r="F215">
            <v>449.12</v>
          </cell>
          <cell r="G215">
            <v>2106</v>
          </cell>
          <cell r="H215">
            <v>0.18</v>
          </cell>
          <cell r="I215" t="str">
            <v>B5</v>
          </cell>
          <cell r="J215">
            <v>0.09</v>
          </cell>
          <cell r="K215">
            <v>0.09</v>
          </cell>
          <cell r="L215">
            <v>0</v>
          </cell>
        </row>
        <row r="216">
          <cell r="A216">
            <v>18906</v>
          </cell>
          <cell r="B216" t="str">
            <v>Round Glass Bottale -300 ML</v>
          </cell>
          <cell r="C216" t="str">
            <v>Paper &amp; Packing</v>
          </cell>
          <cell r="D216" t="str">
            <v>EA</v>
          </cell>
          <cell r="E216" t="str">
            <v>EA</v>
          </cell>
          <cell r="F216">
            <v>12.76</v>
          </cell>
          <cell r="G216">
            <v>7010900</v>
          </cell>
          <cell r="H216">
            <v>0.18</v>
          </cell>
          <cell r="I216" t="str">
            <v>B5</v>
          </cell>
          <cell r="J216">
            <v>0.09</v>
          </cell>
          <cell r="K216">
            <v>0.09</v>
          </cell>
          <cell r="L216">
            <v>0</v>
          </cell>
        </row>
        <row r="217">
          <cell r="A217">
            <v>18907</v>
          </cell>
          <cell r="B217" t="str">
            <v>Round Glass Bottale -500 ML</v>
          </cell>
          <cell r="C217" t="str">
            <v>Paper &amp; Packing</v>
          </cell>
          <cell r="D217" t="str">
            <v>EA</v>
          </cell>
          <cell r="E217" t="str">
            <v>EA</v>
          </cell>
          <cell r="F217">
            <v>13.75</v>
          </cell>
          <cell r="G217">
            <v>7010900</v>
          </cell>
          <cell r="H217">
            <v>0.18</v>
          </cell>
          <cell r="I217" t="str">
            <v>B5</v>
          </cell>
          <cell r="J217">
            <v>0.09</v>
          </cell>
          <cell r="K217">
            <v>0.09</v>
          </cell>
          <cell r="L217">
            <v>0</v>
          </cell>
        </row>
        <row r="218">
          <cell r="A218">
            <v>18908</v>
          </cell>
          <cell r="B218" t="str">
            <v>Glass Bottal Black Cap (300/500ML)</v>
          </cell>
          <cell r="C218" t="str">
            <v>Paper &amp; Packing</v>
          </cell>
          <cell r="D218" t="str">
            <v>EA</v>
          </cell>
          <cell r="E218" t="str">
            <v>EA</v>
          </cell>
          <cell r="F218">
            <v>2.1800000000000002</v>
          </cell>
          <cell r="G218">
            <v>83099090</v>
          </cell>
          <cell r="H218">
            <v>0.18</v>
          </cell>
          <cell r="I218" t="str">
            <v>B5</v>
          </cell>
          <cell r="J218">
            <v>0.09</v>
          </cell>
          <cell r="K218">
            <v>0.09</v>
          </cell>
          <cell r="L218">
            <v>0</v>
          </cell>
        </row>
        <row r="219">
          <cell r="A219">
            <v>18932</v>
          </cell>
          <cell r="B219" t="str">
            <v>Plastic Straw 10mm 10"(Black)</v>
          </cell>
          <cell r="C219" t="str">
            <v>Paper &amp; Packing</v>
          </cell>
          <cell r="D219" t="str">
            <v>PAC</v>
          </cell>
          <cell r="E219" t="str">
            <v>PAC</v>
          </cell>
          <cell r="F219">
            <v>39.4</v>
          </cell>
          <cell r="G219">
            <v>3924</v>
          </cell>
          <cell r="H219">
            <v>0.18</v>
          </cell>
          <cell r="I219" t="str">
            <v>B5</v>
          </cell>
          <cell r="J219">
            <v>0.09</v>
          </cell>
          <cell r="K219">
            <v>0.09</v>
          </cell>
          <cell r="L219">
            <v>0</v>
          </cell>
        </row>
        <row r="220">
          <cell r="A220">
            <v>17748</v>
          </cell>
          <cell r="B220" t="str">
            <v>Roasted Almonds Lightly Salted</v>
          </cell>
          <cell r="C220" t="str">
            <v>Merchandise</v>
          </cell>
          <cell r="D220" t="str">
            <v>EA</v>
          </cell>
          <cell r="E220" t="str">
            <v>EA</v>
          </cell>
          <cell r="F220">
            <v>59.29</v>
          </cell>
          <cell r="G220">
            <v>2008</v>
          </cell>
          <cell r="H220">
            <v>0.12</v>
          </cell>
          <cell r="I220">
            <v>95</v>
          </cell>
          <cell r="J220">
            <v>0.06</v>
          </cell>
          <cell r="K220">
            <v>0.06</v>
          </cell>
          <cell r="L220">
            <v>0</v>
          </cell>
        </row>
        <row r="221">
          <cell r="A221">
            <v>17749</v>
          </cell>
          <cell r="B221" t="str">
            <v>Roasted Almonds Smoked Jalapeno</v>
          </cell>
          <cell r="C221" t="str">
            <v>Merchandise</v>
          </cell>
          <cell r="D221" t="str">
            <v>EA</v>
          </cell>
          <cell r="E221" t="str">
            <v>EA</v>
          </cell>
          <cell r="F221">
            <v>59.29</v>
          </cell>
          <cell r="G221">
            <v>2008</v>
          </cell>
          <cell r="H221">
            <v>0.12</v>
          </cell>
          <cell r="I221">
            <v>95</v>
          </cell>
          <cell r="J221">
            <v>0.06</v>
          </cell>
          <cell r="K221">
            <v>0.06</v>
          </cell>
          <cell r="L221">
            <v>0</v>
          </cell>
        </row>
        <row r="222">
          <cell r="A222">
            <v>17750</v>
          </cell>
          <cell r="B222" t="str">
            <v>Roasted Cashews Lightly Salted</v>
          </cell>
          <cell r="C222" t="str">
            <v>Merchandise</v>
          </cell>
          <cell r="D222" t="str">
            <v>EA</v>
          </cell>
          <cell r="E222" t="str">
            <v>EA</v>
          </cell>
          <cell r="F222">
            <v>62.78</v>
          </cell>
          <cell r="G222">
            <v>2008</v>
          </cell>
          <cell r="H222">
            <v>0.12</v>
          </cell>
          <cell r="I222">
            <v>95</v>
          </cell>
          <cell r="J222">
            <v>0.06</v>
          </cell>
          <cell r="K222">
            <v>0.06</v>
          </cell>
          <cell r="L222">
            <v>0</v>
          </cell>
        </row>
        <row r="223">
          <cell r="A223">
            <v>17761</v>
          </cell>
          <cell r="B223" t="str">
            <v>Roasted Cashews Salt &amp; Pepper</v>
          </cell>
          <cell r="C223" t="str">
            <v>Merchandise</v>
          </cell>
          <cell r="D223" t="str">
            <v>EA</v>
          </cell>
          <cell r="E223" t="str">
            <v>EA</v>
          </cell>
          <cell r="F223">
            <v>62.78</v>
          </cell>
          <cell r="G223">
            <v>2008</v>
          </cell>
          <cell r="H223">
            <v>0.12</v>
          </cell>
          <cell r="I223">
            <v>95</v>
          </cell>
          <cell r="J223">
            <v>0.06</v>
          </cell>
          <cell r="K223">
            <v>0.06</v>
          </cell>
          <cell r="L223">
            <v>0</v>
          </cell>
        </row>
        <row r="224">
          <cell r="A224">
            <v>18403</v>
          </cell>
          <cell r="B224" t="str">
            <v>Rose Gulkand</v>
          </cell>
          <cell r="C224" t="str">
            <v>Raw Material</v>
          </cell>
          <cell r="D224" t="str">
            <v>BT</v>
          </cell>
          <cell r="E224" t="str">
            <v>BT</v>
          </cell>
          <cell r="F224">
            <v>218.4</v>
          </cell>
          <cell r="G224">
            <v>20089999</v>
          </cell>
          <cell r="H224">
            <v>0.12</v>
          </cell>
          <cell r="I224">
            <v>95</v>
          </cell>
          <cell r="J224">
            <v>0.06</v>
          </cell>
          <cell r="K224">
            <v>0.06</v>
          </cell>
          <cell r="L224">
            <v>0</v>
          </cell>
        </row>
        <row r="225">
          <cell r="A225">
            <v>18404</v>
          </cell>
          <cell r="B225" t="str">
            <v>Triple Red Berry</v>
          </cell>
          <cell r="C225" t="str">
            <v>Raw Material</v>
          </cell>
          <cell r="D225" t="str">
            <v>BT</v>
          </cell>
          <cell r="E225" t="str">
            <v>BT</v>
          </cell>
          <cell r="F225">
            <v>218.4</v>
          </cell>
          <cell r="G225">
            <v>20088000</v>
          </cell>
          <cell r="H225">
            <v>0.12</v>
          </cell>
          <cell r="I225">
            <v>95</v>
          </cell>
          <cell r="J225">
            <v>0.06</v>
          </cell>
          <cell r="K225">
            <v>0.06</v>
          </cell>
          <cell r="L225">
            <v>0</v>
          </cell>
        </row>
        <row r="226">
          <cell r="A226">
            <v>18405</v>
          </cell>
          <cell r="B226" t="str">
            <v>Very Berry</v>
          </cell>
          <cell r="C226" t="str">
            <v>Raw Material</v>
          </cell>
          <cell r="D226" t="str">
            <v>BT</v>
          </cell>
          <cell r="E226" t="str">
            <v>BT</v>
          </cell>
          <cell r="F226">
            <v>201.6</v>
          </cell>
          <cell r="G226">
            <v>20088000</v>
          </cell>
          <cell r="H226">
            <v>0.12</v>
          </cell>
          <cell r="I226">
            <v>95</v>
          </cell>
          <cell r="J226">
            <v>0.06</v>
          </cell>
          <cell r="K226">
            <v>0.06</v>
          </cell>
          <cell r="L226">
            <v>0</v>
          </cell>
        </row>
        <row r="227">
          <cell r="A227">
            <v>18406</v>
          </cell>
          <cell r="B227" t="str">
            <v>Forest Fruit</v>
          </cell>
          <cell r="C227" t="str">
            <v>Raw Material</v>
          </cell>
          <cell r="D227" t="str">
            <v>BT</v>
          </cell>
          <cell r="E227" t="str">
            <v>BT</v>
          </cell>
          <cell r="F227">
            <v>218.4</v>
          </cell>
          <cell r="G227">
            <v>20083090</v>
          </cell>
          <cell r="H227">
            <v>0.12</v>
          </cell>
          <cell r="I227">
            <v>95</v>
          </cell>
          <cell r="J227">
            <v>0.06</v>
          </cell>
          <cell r="K227">
            <v>0.06</v>
          </cell>
          <cell r="L227">
            <v>0</v>
          </cell>
        </row>
        <row r="228">
          <cell r="A228">
            <v>18691</v>
          </cell>
          <cell r="B228" t="str">
            <v>Holiday Spice -1Ltr</v>
          </cell>
          <cell r="C228" t="str">
            <v>Raw Material</v>
          </cell>
          <cell r="D228" t="str">
            <v>BT</v>
          </cell>
          <cell r="E228" t="str">
            <v>BT</v>
          </cell>
          <cell r="F228">
            <v>358.4</v>
          </cell>
          <cell r="G228">
            <v>21069060</v>
          </cell>
          <cell r="H228">
            <v>0.18</v>
          </cell>
          <cell r="I228" t="str">
            <v>B5</v>
          </cell>
          <cell r="J228">
            <v>0.09</v>
          </cell>
          <cell r="K228">
            <v>0.09</v>
          </cell>
          <cell r="L228">
            <v>0</v>
          </cell>
        </row>
        <row r="229">
          <cell r="A229">
            <v>18692</v>
          </cell>
          <cell r="B229" t="str">
            <v>Citrus Cider -1Ltr</v>
          </cell>
          <cell r="C229" t="str">
            <v>Raw Material</v>
          </cell>
          <cell r="D229" t="str">
            <v>BT</v>
          </cell>
          <cell r="E229" t="str">
            <v>BT</v>
          </cell>
          <cell r="F229">
            <v>369.6</v>
          </cell>
          <cell r="G229">
            <v>20089999</v>
          </cell>
          <cell r="H229">
            <v>0.18</v>
          </cell>
          <cell r="I229" t="str">
            <v>B5</v>
          </cell>
          <cell r="J229">
            <v>0.09</v>
          </cell>
          <cell r="K229">
            <v>0.09</v>
          </cell>
          <cell r="L229">
            <v>0</v>
          </cell>
        </row>
        <row r="230">
          <cell r="A230">
            <v>18693</v>
          </cell>
          <cell r="B230" t="str">
            <v>Turkish Rose -1Ltr</v>
          </cell>
          <cell r="C230" t="str">
            <v>Raw Material</v>
          </cell>
          <cell r="D230" t="str">
            <v>BT</v>
          </cell>
          <cell r="E230" t="str">
            <v>BT</v>
          </cell>
          <cell r="F230">
            <v>386.4</v>
          </cell>
          <cell r="G230">
            <v>21069060</v>
          </cell>
          <cell r="H230">
            <v>0.18</v>
          </cell>
          <cell r="I230" t="str">
            <v>B5</v>
          </cell>
          <cell r="J230">
            <v>0.09</v>
          </cell>
          <cell r="K230">
            <v>0.09</v>
          </cell>
          <cell r="L230">
            <v>0</v>
          </cell>
        </row>
        <row r="231">
          <cell r="A231">
            <v>18694</v>
          </cell>
          <cell r="B231" t="str">
            <v>Salted Caramal -1 Ltr</v>
          </cell>
          <cell r="C231" t="str">
            <v>Raw Material</v>
          </cell>
          <cell r="D231" t="str">
            <v>BT</v>
          </cell>
          <cell r="E231" t="str">
            <v>BT</v>
          </cell>
          <cell r="F231">
            <v>380.24</v>
          </cell>
          <cell r="G231">
            <v>21069060</v>
          </cell>
          <cell r="H231">
            <v>0.18</v>
          </cell>
          <cell r="I231" t="str">
            <v>B5</v>
          </cell>
          <cell r="J231">
            <v>0.09</v>
          </cell>
          <cell r="K231">
            <v>0.09</v>
          </cell>
          <cell r="L231">
            <v>0</v>
          </cell>
        </row>
        <row r="232">
          <cell r="A232">
            <v>18711</v>
          </cell>
          <cell r="B232" t="str">
            <v>Dry Fruit Crush 1 Ltr</v>
          </cell>
          <cell r="C232" t="str">
            <v>Raw Material</v>
          </cell>
          <cell r="D232" t="str">
            <v>BT</v>
          </cell>
          <cell r="E232" t="str">
            <v>BT</v>
          </cell>
          <cell r="F232">
            <v>358.4</v>
          </cell>
          <cell r="G232">
            <v>21069060</v>
          </cell>
          <cell r="H232">
            <v>0.12</v>
          </cell>
          <cell r="I232">
            <v>95</v>
          </cell>
          <cell r="J232">
            <v>0.06</v>
          </cell>
          <cell r="K232">
            <v>0.06</v>
          </cell>
          <cell r="L232">
            <v>0</v>
          </cell>
        </row>
        <row r="233">
          <cell r="A233">
            <v>18741</v>
          </cell>
          <cell r="B233" t="str">
            <v>Four Cup Holder</v>
          </cell>
          <cell r="C233" t="str">
            <v>Paper &amp; Packing</v>
          </cell>
          <cell r="D233" t="str">
            <v>EA</v>
          </cell>
          <cell r="E233" t="str">
            <v>EA</v>
          </cell>
          <cell r="F233">
            <v>8.9600000000000009</v>
          </cell>
          <cell r="G233">
            <v>48237010</v>
          </cell>
          <cell r="H233">
            <v>0.12</v>
          </cell>
          <cell r="I233" t="str">
            <v>B5</v>
          </cell>
          <cell r="J233">
            <v>0.06</v>
          </cell>
          <cell r="K233">
            <v>0.06</v>
          </cell>
          <cell r="L233">
            <v>0</v>
          </cell>
        </row>
        <row r="234">
          <cell r="A234">
            <v>19064</v>
          </cell>
          <cell r="B234" t="str">
            <v>Goodness! Oats Smoothie Chocolate</v>
          </cell>
          <cell r="C234" t="str">
            <v>Merchandise</v>
          </cell>
          <cell r="D234" t="str">
            <v>EA</v>
          </cell>
          <cell r="E234" t="str">
            <v>EA</v>
          </cell>
          <cell r="F234">
            <v>33.33</v>
          </cell>
          <cell r="G234">
            <v>4039090</v>
          </cell>
          <cell r="H234">
            <v>0.12</v>
          </cell>
          <cell r="I234">
            <v>95</v>
          </cell>
          <cell r="J234">
            <v>0.06</v>
          </cell>
          <cell r="K234">
            <v>0.06</v>
          </cell>
          <cell r="L234">
            <v>0</v>
          </cell>
        </row>
        <row r="235">
          <cell r="A235">
            <v>19065</v>
          </cell>
          <cell r="B235" t="str">
            <v>Goodness Oats Smoothie Vanilla</v>
          </cell>
          <cell r="C235" t="str">
            <v>Merchandise</v>
          </cell>
          <cell r="D235" t="str">
            <v>EA</v>
          </cell>
          <cell r="E235" t="str">
            <v>EA</v>
          </cell>
          <cell r="F235">
            <v>33.33</v>
          </cell>
          <cell r="G235">
            <v>4039090</v>
          </cell>
          <cell r="H235">
            <v>0.12</v>
          </cell>
          <cell r="I235">
            <v>95</v>
          </cell>
          <cell r="J235">
            <v>0.06</v>
          </cell>
          <cell r="K235">
            <v>0.06</v>
          </cell>
          <cell r="L235">
            <v>0</v>
          </cell>
        </row>
        <row r="236">
          <cell r="A236">
            <v>19066</v>
          </cell>
          <cell r="B236" t="str">
            <v>Goodness Yogurt Smoothie Mango</v>
          </cell>
          <cell r="C236" t="str">
            <v>Merchandise</v>
          </cell>
          <cell r="D236" t="str">
            <v>EA</v>
          </cell>
          <cell r="E236" t="str">
            <v>EA</v>
          </cell>
          <cell r="F236">
            <v>33.33</v>
          </cell>
          <cell r="G236">
            <v>4039090</v>
          </cell>
          <cell r="H236">
            <v>0.12</v>
          </cell>
          <cell r="I236">
            <v>95</v>
          </cell>
          <cell r="J236">
            <v>0.06</v>
          </cell>
          <cell r="K236">
            <v>0.06</v>
          </cell>
          <cell r="L236">
            <v>0</v>
          </cell>
        </row>
        <row r="237">
          <cell r="A237">
            <v>19067</v>
          </cell>
          <cell r="B237" t="str">
            <v>Goodness Yogurt Smoothie Mixed Berry</v>
          </cell>
          <cell r="C237" t="str">
            <v>Merchandise</v>
          </cell>
          <cell r="D237" t="str">
            <v>EA</v>
          </cell>
          <cell r="E237" t="str">
            <v>EA</v>
          </cell>
          <cell r="F237">
            <v>33.33</v>
          </cell>
          <cell r="G237">
            <v>4039090</v>
          </cell>
          <cell r="H237">
            <v>0.12</v>
          </cell>
          <cell r="I237">
            <v>95</v>
          </cell>
          <cell r="J237">
            <v>0.06</v>
          </cell>
          <cell r="K237">
            <v>0.06</v>
          </cell>
          <cell r="L237">
            <v>0</v>
          </cell>
        </row>
        <row r="238">
          <cell r="A238">
            <v>19092</v>
          </cell>
          <cell r="B238" t="str">
            <v>Wooden Stirrer</v>
          </cell>
          <cell r="C238" t="str">
            <v>Paper &amp; Packing</v>
          </cell>
          <cell r="D238" t="str">
            <v>PAC</v>
          </cell>
          <cell r="E238" t="str">
            <v>PAC</v>
          </cell>
          <cell r="F238">
            <v>31.36</v>
          </cell>
          <cell r="G238">
            <v>4421</v>
          </cell>
          <cell r="H238">
            <v>0.12</v>
          </cell>
          <cell r="I238">
            <v>95</v>
          </cell>
          <cell r="J238">
            <v>0.06</v>
          </cell>
          <cell r="K238">
            <v>0.06</v>
          </cell>
          <cell r="L238">
            <v>0</v>
          </cell>
        </row>
        <row r="239">
          <cell r="A239">
            <v>1120</v>
          </cell>
          <cell r="B239" t="str">
            <v>Cake Plate N Dome</v>
          </cell>
          <cell r="C239" t="str">
            <v>Marketing</v>
          </cell>
          <cell r="D239" t="str">
            <v>EA</v>
          </cell>
          <cell r="E239" t="str">
            <v>EA</v>
          </cell>
          <cell r="F239">
            <v>1000</v>
          </cell>
          <cell r="G239">
            <v>7013</v>
          </cell>
          <cell r="H239">
            <v>0.18</v>
          </cell>
          <cell r="I239" t="str">
            <v>B5</v>
          </cell>
          <cell r="J239">
            <v>0.09</v>
          </cell>
          <cell r="K239">
            <v>0.09</v>
          </cell>
          <cell r="L239">
            <v>0</v>
          </cell>
        </row>
        <row r="240">
          <cell r="A240">
            <v>17673</v>
          </cell>
          <cell r="B240" t="str">
            <v>Grey Dotted Mug</v>
          </cell>
          <cell r="C240" t="str">
            <v>Marketing</v>
          </cell>
          <cell r="D240" t="str">
            <v>EA</v>
          </cell>
          <cell r="E240" t="str">
            <v>EA</v>
          </cell>
          <cell r="F240">
            <v>109.76</v>
          </cell>
          <cell r="G240">
            <v>69111011</v>
          </cell>
          <cell r="H240">
            <v>0.18</v>
          </cell>
          <cell r="I240" t="str">
            <v>B5</v>
          </cell>
          <cell r="J240">
            <v>0.09</v>
          </cell>
          <cell r="K240">
            <v>0.09</v>
          </cell>
          <cell r="L240">
            <v>0</v>
          </cell>
        </row>
        <row r="241">
          <cell r="A241">
            <v>17674</v>
          </cell>
          <cell r="B241" t="str">
            <v>Off White Circled Mug</v>
          </cell>
          <cell r="C241" t="str">
            <v>Marketing</v>
          </cell>
          <cell r="D241" t="str">
            <v>EA</v>
          </cell>
          <cell r="E241" t="str">
            <v>EA</v>
          </cell>
          <cell r="F241">
            <v>109.76</v>
          </cell>
          <cell r="G241">
            <v>69111011</v>
          </cell>
          <cell r="H241">
            <v>0.18</v>
          </cell>
          <cell r="I241" t="str">
            <v>B5</v>
          </cell>
          <cell r="J241">
            <v>0.09</v>
          </cell>
          <cell r="K241">
            <v>0.09</v>
          </cell>
          <cell r="L241">
            <v>0</v>
          </cell>
        </row>
        <row r="242">
          <cell r="A242">
            <v>19097</v>
          </cell>
          <cell r="B242" t="str">
            <v>Creamer 150ML</v>
          </cell>
          <cell r="C242" t="str">
            <v>Crockery &amp; Cuttlery</v>
          </cell>
          <cell r="D242" t="str">
            <v>EA</v>
          </cell>
          <cell r="E242" t="str">
            <v>EA</v>
          </cell>
          <cell r="F242">
            <v>151.19999999999999</v>
          </cell>
          <cell r="G242">
            <v>6911</v>
          </cell>
          <cell r="H242">
            <v>0.12</v>
          </cell>
          <cell r="I242">
            <v>95</v>
          </cell>
          <cell r="J242">
            <v>0.06</v>
          </cell>
          <cell r="K242">
            <v>0.06</v>
          </cell>
          <cell r="L242">
            <v>0</v>
          </cell>
        </row>
        <row r="243">
          <cell r="A243">
            <v>19101</v>
          </cell>
          <cell r="B243" t="str">
            <v>Zerovia Natural Stevia Sweetener - Mer</v>
          </cell>
          <cell r="C243" t="str">
            <v>Merchandise</v>
          </cell>
          <cell r="D243" t="str">
            <v>EA</v>
          </cell>
          <cell r="E243" t="str">
            <v>EA</v>
          </cell>
          <cell r="F243">
            <v>43.45</v>
          </cell>
          <cell r="G243">
            <v>1701</v>
          </cell>
          <cell r="H243">
            <v>0.18</v>
          </cell>
          <cell r="I243" t="str">
            <v>B5</v>
          </cell>
          <cell r="J243">
            <v>0.09</v>
          </cell>
          <cell r="K243">
            <v>0.09</v>
          </cell>
          <cell r="L243">
            <v>0</v>
          </cell>
        </row>
        <row r="244">
          <cell r="A244">
            <v>19102</v>
          </cell>
          <cell r="B244" t="str">
            <v>Zerovia Natural Stevia Sweetener - Bev</v>
          </cell>
          <cell r="C244" t="str">
            <v>Raw Material</v>
          </cell>
          <cell r="D244" t="str">
            <v>PAC</v>
          </cell>
          <cell r="E244" t="str">
            <v>PAC</v>
          </cell>
          <cell r="F244">
            <v>89.6</v>
          </cell>
          <cell r="G244">
            <v>1701</v>
          </cell>
          <cell r="H244">
            <v>0.18</v>
          </cell>
          <cell r="I244" t="str">
            <v>B5</v>
          </cell>
          <cell r="J244">
            <v>0.09</v>
          </cell>
          <cell r="K244">
            <v>0.09</v>
          </cell>
          <cell r="L244">
            <v>0</v>
          </cell>
        </row>
        <row r="245">
          <cell r="A245">
            <v>19103</v>
          </cell>
          <cell r="B245" t="str">
            <v>Kitcat Truffle Chocolate</v>
          </cell>
          <cell r="C245" t="str">
            <v>Marketing</v>
          </cell>
          <cell r="D245" t="str">
            <v>EA</v>
          </cell>
          <cell r="E245" t="str">
            <v>EA</v>
          </cell>
          <cell r="F245">
            <v>30</v>
          </cell>
          <cell r="G245">
            <v>1806</v>
          </cell>
          <cell r="H245">
            <v>0.18</v>
          </cell>
          <cell r="I245" t="str">
            <v>B5</v>
          </cell>
          <cell r="J245">
            <v>0.09</v>
          </cell>
          <cell r="K245">
            <v>0.09</v>
          </cell>
          <cell r="L245">
            <v>0</v>
          </cell>
        </row>
        <row r="246">
          <cell r="A246">
            <v>15352</v>
          </cell>
          <cell r="B246" t="str">
            <v>Prd.Paneer tikka sandwich  Veg  170 /-</v>
          </cell>
          <cell r="C246" t="str">
            <v>Paper &amp; Packing</v>
          </cell>
          <cell r="D246" t="str">
            <v>EA</v>
          </cell>
          <cell r="E246" t="str">
            <v>EA</v>
          </cell>
          <cell r="F246">
            <v>0.67</v>
          </cell>
          <cell r="G246">
            <v>3919</v>
          </cell>
          <cell r="H246">
            <v>0.18</v>
          </cell>
          <cell r="I246" t="str">
            <v>B5</v>
          </cell>
          <cell r="J246">
            <v>0.09</v>
          </cell>
          <cell r="K246">
            <v>0.09</v>
          </cell>
          <cell r="L246">
            <v>0</v>
          </cell>
        </row>
        <row r="247">
          <cell r="A247">
            <v>15353</v>
          </cell>
          <cell r="B247" t="str">
            <v>Prd.Spinach &amp; Corn sandwich  Veg  170 /-</v>
          </cell>
          <cell r="C247" t="str">
            <v>Paper &amp; Packing</v>
          </cell>
          <cell r="D247" t="str">
            <v>EA</v>
          </cell>
          <cell r="E247" t="str">
            <v>EA</v>
          </cell>
          <cell r="F247">
            <v>0.67</v>
          </cell>
          <cell r="G247">
            <v>4821</v>
          </cell>
          <cell r="H247">
            <v>0.18</v>
          </cell>
          <cell r="I247" t="str">
            <v>B5</v>
          </cell>
          <cell r="J247">
            <v>0.09</v>
          </cell>
          <cell r="K247">
            <v>0.09</v>
          </cell>
          <cell r="L247">
            <v>0</v>
          </cell>
        </row>
        <row r="248">
          <cell r="A248">
            <v>15354</v>
          </cell>
          <cell r="B248" t="str">
            <v>Prd.Smoked chicken sandwich  Non Veg  200 /-</v>
          </cell>
          <cell r="C248" t="str">
            <v>Paper &amp; Packing</v>
          </cell>
          <cell r="D248" t="str">
            <v>EA</v>
          </cell>
          <cell r="E248" t="str">
            <v>EA</v>
          </cell>
          <cell r="F248">
            <v>0.67</v>
          </cell>
          <cell r="G248">
            <v>4821</v>
          </cell>
          <cell r="H248">
            <v>0.18</v>
          </cell>
          <cell r="I248" t="str">
            <v>B5</v>
          </cell>
          <cell r="J248">
            <v>0.09</v>
          </cell>
          <cell r="K248">
            <v>0.09</v>
          </cell>
          <cell r="L248">
            <v>0</v>
          </cell>
        </row>
        <row r="249">
          <cell r="A249">
            <v>15355</v>
          </cell>
          <cell r="B249" t="str">
            <v>Prd.Chicken Tikka   sandwich  Non Veg  200 /-</v>
          </cell>
          <cell r="C249" t="str">
            <v>Paper &amp; Packing</v>
          </cell>
          <cell r="D249" t="str">
            <v>EA</v>
          </cell>
          <cell r="E249" t="str">
            <v>EA</v>
          </cell>
          <cell r="F249">
            <v>0.67</v>
          </cell>
          <cell r="G249">
            <v>4819</v>
          </cell>
          <cell r="H249">
            <v>0.18</v>
          </cell>
          <cell r="I249" t="str">
            <v>B5</v>
          </cell>
          <cell r="J249">
            <v>0.09</v>
          </cell>
          <cell r="K249">
            <v>0.09</v>
          </cell>
          <cell r="L249">
            <v>0</v>
          </cell>
        </row>
        <row r="250">
          <cell r="A250">
            <v>15356</v>
          </cell>
          <cell r="B250" t="str">
            <v>Prd.Chicken Seekh sandwich  Non Veg  200 /-</v>
          </cell>
          <cell r="C250" t="str">
            <v>Paper &amp; Packing</v>
          </cell>
          <cell r="D250" t="str">
            <v>EA</v>
          </cell>
          <cell r="E250" t="str">
            <v>EA</v>
          </cell>
          <cell r="F250">
            <v>0.67</v>
          </cell>
          <cell r="G250">
            <v>4819</v>
          </cell>
          <cell r="H250">
            <v>0.18</v>
          </cell>
          <cell r="I250" t="str">
            <v>B5</v>
          </cell>
          <cell r="J250">
            <v>0.09</v>
          </cell>
          <cell r="K250">
            <v>0.09</v>
          </cell>
          <cell r="L250">
            <v>0</v>
          </cell>
        </row>
        <row r="251">
          <cell r="A251">
            <v>13896</v>
          </cell>
          <cell r="B251" t="str">
            <v>French Press</v>
          </cell>
          <cell r="C251" t="str">
            <v>Marketing</v>
          </cell>
          <cell r="D251" t="str">
            <v>EA</v>
          </cell>
          <cell r="E251" t="str">
            <v>EA</v>
          </cell>
          <cell r="F251">
            <v>156.80000000000001</v>
          </cell>
          <cell r="G251">
            <v>1905</v>
          </cell>
          <cell r="H251">
            <v>0.18</v>
          </cell>
          <cell r="I251" t="str">
            <v>B5</v>
          </cell>
          <cell r="J251">
            <v>0.09</v>
          </cell>
          <cell r="K251">
            <v>0.09</v>
          </cell>
          <cell r="L251">
            <v>0</v>
          </cell>
        </row>
        <row r="252">
          <cell r="A252">
            <v>19238</v>
          </cell>
          <cell r="B252" t="str">
            <v>Brewhouse Peach</v>
          </cell>
          <cell r="C252" t="str">
            <v>Merchandise</v>
          </cell>
          <cell r="D252" t="str">
            <v>EA</v>
          </cell>
          <cell r="E252" t="str">
            <v>EA</v>
          </cell>
          <cell r="F252">
            <v>33.9</v>
          </cell>
          <cell r="G252">
            <v>2202</v>
          </cell>
          <cell r="H252">
            <v>0.18</v>
          </cell>
          <cell r="I252" t="str">
            <v>B5</v>
          </cell>
          <cell r="J252">
            <v>0.09</v>
          </cell>
          <cell r="K252">
            <v>0.09</v>
          </cell>
          <cell r="L252">
            <v>0</v>
          </cell>
        </row>
        <row r="253">
          <cell r="A253">
            <v>19246</v>
          </cell>
          <cell r="B253" t="str">
            <v>Brewhouse Lemon</v>
          </cell>
          <cell r="C253" t="str">
            <v>Merchandise</v>
          </cell>
          <cell r="D253" t="str">
            <v>EA</v>
          </cell>
          <cell r="E253" t="str">
            <v>EA</v>
          </cell>
          <cell r="F253">
            <v>33.9</v>
          </cell>
          <cell r="G253">
            <v>2202</v>
          </cell>
          <cell r="H253">
            <v>0.18</v>
          </cell>
          <cell r="I253" t="str">
            <v>B5</v>
          </cell>
          <cell r="J253">
            <v>0.09</v>
          </cell>
          <cell r="K253">
            <v>0.09</v>
          </cell>
          <cell r="L253">
            <v>0</v>
          </cell>
        </row>
        <row r="254">
          <cell r="A254">
            <v>19247</v>
          </cell>
          <cell r="B254" t="str">
            <v>Brewhouse Citrus</v>
          </cell>
          <cell r="C254" t="str">
            <v>Merchandise</v>
          </cell>
          <cell r="D254" t="str">
            <v>EA</v>
          </cell>
          <cell r="E254" t="str">
            <v>EA</v>
          </cell>
          <cell r="F254">
            <v>33.9</v>
          </cell>
          <cell r="G254">
            <v>2202</v>
          </cell>
          <cell r="H254">
            <v>0.18</v>
          </cell>
          <cell r="I254" t="str">
            <v>B5</v>
          </cell>
          <cell r="J254">
            <v>0.09</v>
          </cell>
          <cell r="K254">
            <v>0.09</v>
          </cell>
          <cell r="L254">
            <v>0</v>
          </cell>
        </row>
        <row r="255">
          <cell r="A255">
            <v>18721</v>
          </cell>
          <cell r="B255" t="str">
            <v>Fudge Box Sticker</v>
          </cell>
          <cell r="C255" t="str">
            <v>Merchandise</v>
          </cell>
          <cell r="D255" t="str">
            <v>EA</v>
          </cell>
          <cell r="E255" t="str">
            <v>EA</v>
          </cell>
          <cell r="F255">
            <v>1.06</v>
          </cell>
          <cell r="G255">
            <v>4821</v>
          </cell>
          <cell r="H255">
            <v>0.18</v>
          </cell>
          <cell r="I255" t="str">
            <v>B5</v>
          </cell>
          <cell r="J255">
            <v>0.09</v>
          </cell>
          <cell r="K255">
            <v>0.09</v>
          </cell>
          <cell r="L255">
            <v>0</v>
          </cell>
        </row>
        <row r="256">
          <cell r="A256">
            <v>13361</v>
          </cell>
          <cell r="B256" t="str">
            <v>Qualita Rossa (Rs.450)</v>
          </cell>
          <cell r="C256" t="str">
            <v>Marketing</v>
          </cell>
          <cell r="D256" t="str">
            <v>EA</v>
          </cell>
          <cell r="E256" t="str">
            <v>EA</v>
          </cell>
          <cell r="F256">
            <v>509.6</v>
          </cell>
          <cell r="G256">
            <v>9012</v>
          </cell>
          <cell r="H256">
            <v>0.05</v>
          </cell>
          <cell r="I256">
            <v>85</v>
          </cell>
          <cell r="J256">
            <v>2.5000000000000001E-2</v>
          </cell>
          <cell r="K256">
            <v>2.5000000000000001E-2</v>
          </cell>
          <cell r="L256">
            <v>0</v>
          </cell>
        </row>
        <row r="257">
          <cell r="A257">
            <v>13362</v>
          </cell>
          <cell r="B257" t="str">
            <v>Cafe espresso 250g</v>
          </cell>
          <cell r="C257" t="str">
            <v>Marketing</v>
          </cell>
          <cell r="D257" t="str">
            <v>EA</v>
          </cell>
          <cell r="E257" t="str">
            <v>EA</v>
          </cell>
          <cell r="F257">
            <v>509.6</v>
          </cell>
          <cell r="G257">
            <v>901</v>
          </cell>
          <cell r="H257">
            <v>0.05</v>
          </cell>
          <cell r="I257">
            <v>85</v>
          </cell>
          <cell r="J257">
            <v>2.5000000000000001E-2</v>
          </cell>
          <cell r="K257">
            <v>2.5000000000000001E-2</v>
          </cell>
          <cell r="L257">
            <v>0</v>
          </cell>
        </row>
        <row r="258">
          <cell r="A258">
            <v>18943</v>
          </cell>
          <cell r="B258" t="str">
            <v>Single Wall Glass 12oz / 350ml</v>
          </cell>
          <cell r="C258" t="str">
            <v>Paper &amp; Packing</v>
          </cell>
          <cell r="D258" t="str">
            <v>EA</v>
          </cell>
          <cell r="E258" t="str">
            <v>EA</v>
          </cell>
          <cell r="F258">
            <v>2.86</v>
          </cell>
          <cell r="G258">
            <v>4823</v>
          </cell>
          <cell r="H258">
            <v>0.18</v>
          </cell>
          <cell r="I258" t="str">
            <v>B5</v>
          </cell>
          <cell r="J258">
            <v>0.09</v>
          </cell>
          <cell r="K258">
            <v>0.09</v>
          </cell>
          <cell r="L258">
            <v>0</v>
          </cell>
        </row>
        <row r="259">
          <cell r="A259">
            <v>18944</v>
          </cell>
          <cell r="B259" t="str">
            <v>Single Wall Glass Lid 12oz</v>
          </cell>
          <cell r="C259" t="str">
            <v>Paper &amp; Packing</v>
          </cell>
          <cell r="D259" t="str">
            <v>EA</v>
          </cell>
          <cell r="E259" t="str">
            <v>EA</v>
          </cell>
          <cell r="F259">
            <v>0.73</v>
          </cell>
          <cell r="G259">
            <v>3923</v>
          </cell>
          <cell r="H259">
            <v>0.18</v>
          </cell>
          <cell r="I259" t="str">
            <v>B5</v>
          </cell>
          <cell r="J259">
            <v>0.09</v>
          </cell>
          <cell r="K259">
            <v>0.09</v>
          </cell>
          <cell r="L259">
            <v>0</v>
          </cell>
        </row>
        <row r="260">
          <cell r="A260">
            <v>18923</v>
          </cell>
          <cell r="B260" t="str">
            <v>Spoon Biodegradable</v>
          </cell>
          <cell r="C260" t="str">
            <v>Paper &amp; Packing</v>
          </cell>
          <cell r="D260" t="str">
            <v>EA</v>
          </cell>
          <cell r="E260" t="str">
            <v>EA</v>
          </cell>
          <cell r="F260">
            <v>1.8</v>
          </cell>
          <cell r="G260">
            <v>3924</v>
          </cell>
          <cell r="H260">
            <v>0.18</v>
          </cell>
          <cell r="I260" t="str">
            <v>B5</v>
          </cell>
          <cell r="J260">
            <v>0.09</v>
          </cell>
          <cell r="K260">
            <v>0.09</v>
          </cell>
          <cell r="L260">
            <v>0</v>
          </cell>
        </row>
        <row r="261">
          <cell r="A261">
            <v>18924</v>
          </cell>
          <cell r="B261" t="str">
            <v>Fork Biodegradable</v>
          </cell>
          <cell r="C261" t="str">
            <v>Paper &amp; Packing</v>
          </cell>
          <cell r="D261" t="str">
            <v>EA</v>
          </cell>
          <cell r="E261" t="str">
            <v>EA</v>
          </cell>
          <cell r="F261">
            <v>1.8</v>
          </cell>
          <cell r="G261">
            <v>3924</v>
          </cell>
          <cell r="H261">
            <v>0.18</v>
          </cell>
          <cell r="I261" t="str">
            <v>B5</v>
          </cell>
          <cell r="J261">
            <v>0.09</v>
          </cell>
          <cell r="K261">
            <v>0.09</v>
          </cell>
          <cell r="L261">
            <v>0</v>
          </cell>
        </row>
        <row r="262">
          <cell r="A262">
            <v>18925</v>
          </cell>
          <cell r="B262" t="str">
            <v>Biodegradable Garbage Bag</v>
          </cell>
          <cell r="C262" t="str">
            <v>Paper &amp; Packing</v>
          </cell>
          <cell r="D262" t="str">
            <v>EA</v>
          </cell>
          <cell r="E262" t="str">
            <v>EA</v>
          </cell>
          <cell r="F262">
            <v>10.36</v>
          </cell>
          <cell r="G262">
            <v>3923</v>
          </cell>
          <cell r="H262">
            <v>0.18</v>
          </cell>
          <cell r="I262" t="str">
            <v>B5</v>
          </cell>
          <cell r="J262">
            <v>0.09</v>
          </cell>
          <cell r="K262">
            <v>0.09</v>
          </cell>
          <cell r="L262">
            <v>0</v>
          </cell>
        </row>
        <row r="263">
          <cell r="A263">
            <v>16107</v>
          </cell>
          <cell r="B263" t="str">
            <v>Brown Sweater-M (FS)</v>
          </cell>
          <cell r="C263" t="str">
            <v>Uniform</v>
          </cell>
          <cell r="D263" t="str">
            <v>EA</v>
          </cell>
          <cell r="E263" t="str">
            <v>EA</v>
          </cell>
          <cell r="F263">
            <v>492.8</v>
          </cell>
          <cell r="G263" t="str">
            <v> 61101190</v>
          </cell>
          <cell r="H263">
            <v>0.05</v>
          </cell>
          <cell r="I263">
            <v>85</v>
          </cell>
          <cell r="J263">
            <v>2.5000000000000001E-2</v>
          </cell>
          <cell r="K263">
            <v>2.5000000000000001E-2</v>
          </cell>
          <cell r="L263">
            <v>0</v>
          </cell>
        </row>
        <row r="264">
          <cell r="A264">
            <v>16108</v>
          </cell>
          <cell r="B264" t="str">
            <v>Brown Sweater - L (FS)</v>
          </cell>
          <cell r="C264" t="str">
            <v>Uniform</v>
          </cell>
          <cell r="D264" t="str">
            <v>EA</v>
          </cell>
          <cell r="E264" t="str">
            <v>EA</v>
          </cell>
          <cell r="F264">
            <v>492.8</v>
          </cell>
          <cell r="G264">
            <v>61101190</v>
          </cell>
          <cell r="H264">
            <v>0.05</v>
          </cell>
          <cell r="I264">
            <v>85</v>
          </cell>
          <cell r="J264">
            <v>2.5000000000000001E-2</v>
          </cell>
          <cell r="K264">
            <v>2.5000000000000001E-2</v>
          </cell>
          <cell r="L264">
            <v>0</v>
          </cell>
        </row>
        <row r="265">
          <cell r="A265">
            <v>16109</v>
          </cell>
          <cell r="B265" t="str">
            <v>Brown Sweater -XL (FS)</v>
          </cell>
          <cell r="C265" t="str">
            <v>Uniform</v>
          </cell>
          <cell r="D265" t="str">
            <v>EA</v>
          </cell>
          <cell r="E265" t="str">
            <v>EA</v>
          </cell>
          <cell r="F265">
            <v>492.8</v>
          </cell>
          <cell r="G265">
            <v>61101190</v>
          </cell>
          <cell r="H265">
            <v>0.05</v>
          </cell>
          <cell r="I265">
            <v>85</v>
          </cell>
          <cell r="J265">
            <v>2.5000000000000001E-2</v>
          </cell>
          <cell r="K265">
            <v>2.5000000000000001E-2</v>
          </cell>
          <cell r="L265">
            <v>0</v>
          </cell>
        </row>
        <row r="266">
          <cell r="A266">
            <v>16110</v>
          </cell>
          <cell r="B266" t="str">
            <v>Brown Sweater-XXL (FS)</v>
          </cell>
          <cell r="C266" t="str">
            <v>Uniform</v>
          </cell>
          <cell r="D266" t="str">
            <v>EA</v>
          </cell>
          <cell r="E266" t="str">
            <v>EA</v>
          </cell>
          <cell r="F266">
            <v>492.8</v>
          </cell>
          <cell r="G266">
            <v>61101190</v>
          </cell>
          <cell r="H266">
            <v>0.05</v>
          </cell>
          <cell r="I266">
            <v>85</v>
          </cell>
          <cell r="J266">
            <v>2.5000000000000001E-2</v>
          </cell>
          <cell r="K266">
            <v>2.5000000000000001E-2</v>
          </cell>
          <cell r="L266">
            <v>0</v>
          </cell>
        </row>
        <row r="267">
          <cell r="A267">
            <v>16144</v>
          </cell>
          <cell r="B267" t="str">
            <v>Barista Sweater H/s - M</v>
          </cell>
          <cell r="C267" t="str">
            <v>Uniform</v>
          </cell>
          <cell r="D267" t="str">
            <v>EA</v>
          </cell>
          <cell r="E267" t="str">
            <v>EA</v>
          </cell>
          <cell r="F267">
            <v>448</v>
          </cell>
          <cell r="G267" t="str">
            <v> 61101190</v>
          </cell>
          <cell r="H267">
            <v>0.05</v>
          </cell>
          <cell r="I267">
            <v>85</v>
          </cell>
          <cell r="J267">
            <v>2.5000000000000001E-2</v>
          </cell>
          <cell r="K267">
            <v>2.5000000000000001E-2</v>
          </cell>
          <cell r="L267">
            <v>0</v>
          </cell>
        </row>
        <row r="268">
          <cell r="A268">
            <v>16145</v>
          </cell>
          <cell r="B268" t="str">
            <v>Barista Sweater H/s - L</v>
          </cell>
          <cell r="C268" t="str">
            <v>Uniform</v>
          </cell>
          <cell r="D268" t="str">
            <v>EA</v>
          </cell>
          <cell r="E268" t="str">
            <v>EA</v>
          </cell>
          <cell r="F268">
            <v>448</v>
          </cell>
          <cell r="G268" t="str">
            <v> 61101190</v>
          </cell>
          <cell r="H268">
            <v>0.05</v>
          </cell>
          <cell r="I268">
            <v>85</v>
          </cell>
          <cell r="J268">
            <v>2.5000000000000001E-2</v>
          </cell>
          <cell r="K268">
            <v>2.5000000000000001E-2</v>
          </cell>
          <cell r="L268">
            <v>0</v>
          </cell>
        </row>
        <row r="269">
          <cell r="A269">
            <v>16146</v>
          </cell>
          <cell r="B269" t="str">
            <v>Barista Sweater H/s - XL</v>
          </cell>
          <cell r="C269" t="str">
            <v>Uniform</v>
          </cell>
          <cell r="D269" t="str">
            <v>EA</v>
          </cell>
          <cell r="E269" t="str">
            <v>EA</v>
          </cell>
          <cell r="F269">
            <v>448</v>
          </cell>
          <cell r="G269" t="str">
            <v> 61101190</v>
          </cell>
          <cell r="H269">
            <v>0.05</v>
          </cell>
          <cell r="I269">
            <v>85</v>
          </cell>
          <cell r="J269">
            <v>2.5000000000000001E-2</v>
          </cell>
          <cell r="K269">
            <v>2.5000000000000001E-2</v>
          </cell>
          <cell r="L269">
            <v>0</v>
          </cell>
        </row>
        <row r="270">
          <cell r="A270">
            <v>16147</v>
          </cell>
          <cell r="B270" t="str">
            <v>Barista Sweater H/s - XXL</v>
          </cell>
          <cell r="C270" t="str">
            <v>Uniform</v>
          </cell>
          <cell r="D270" t="str">
            <v>EA</v>
          </cell>
          <cell r="E270" t="str">
            <v>EA</v>
          </cell>
          <cell r="F270">
            <v>448</v>
          </cell>
          <cell r="G270" t="str">
            <v> 61101190</v>
          </cell>
          <cell r="H270">
            <v>0.05</v>
          </cell>
          <cell r="I270">
            <v>85</v>
          </cell>
          <cell r="J270">
            <v>2.5000000000000001E-2</v>
          </cell>
          <cell r="K270">
            <v>2.5000000000000001E-2</v>
          </cell>
          <cell r="L270">
            <v>0</v>
          </cell>
        </row>
        <row r="271">
          <cell r="A271">
            <v>18514</v>
          </cell>
          <cell r="B271" t="str">
            <v>BA Suprabhat Chai LEMON G GUDUCHI(250Gm)</v>
          </cell>
          <cell r="C271" t="str">
            <v>Raw Material</v>
          </cell>
          <cell r="D271" t="str">
            <v>EA</v>
          </cell>
          <cell r="E271" t="str">
            <v>EA</v>
          </cell>
          <cell r="F271">
            <v>698</v>
          </cell>
          <cell r="G271">
            <v>902</v>
          </cell>
          <cell r="H271">
            <v>0.12</v>
          </cell>
          <cell r="I271">
            <v>95</v>
          </cell>
          <cell r="J271">
            <v>0.06</v>
          </cell>
          <cell r="K271">
            <v>0.06</v>
          </cell>
          <cell r="L271">
            <v>0</v>
          </cell>
        </row>
        <row r="272">
          <cell r="A272">
            <v>18516</v>
          </cell>
          <cell r="B272" t="str">
            <v>BA Suprabhat Chai TULSI GUDUCHI (250Gm)</v>
          </cell>
          <cell r="C272" t="str">
            <v>Raw Material</v>
          </cell>
          <cell r="D272" t="str">
            <v>EA</v>
          </cell>
          <cell r="E272" t="str">
            <v>EA</v>
          </cell>
          <cell r="F272">
            <v>698</v>
          </cell>
          <cell r="G272">
            <v>902</v>
          </cell>
          <cell r="H272">
            <v>0.12</v>
          </cell>
          <cell r="I272">
            <v>95</v>
          </cell>
          <cell r="J272">
            <v>0.06</v>
          </cell>
          <cell r="K272">
            <v>0.06</v>
          </cell>
          <cell r="L272">
            <v>0</v>
          </cell>
        </row>
        <row r="273">
          <cell r="A273">
            <v>18518</v>
          </cell>
          <cell r="B273" t="str">
            <v>BA Shubh Saanjh Chai  MINT AJW (250Gm)</v>
          </cell>
          <cell r="C273" t="str">
            <v>Raw Material</v>
          </cell>
          <cell r="D273" t="str">
            <v>EA</v>
          </cell>
          <cell r="E273" t="str">
            <v>EA</v>
          </cell>
          <cell r="F273">
            <v>698</v>
          </cell>
          <cell r="G273">
            <v>902</v>
          </cell>
          <cell r="H273">
            <v>0.12</v>
          </cell>
          <cell r="I273">
            <v>95</v>
          </cell>
          <cell r="J273">
            <v>0.06</v>
          </cell>
          <cell r="K273">
            <v>0.06</v>
          </cell>
          <cell r="L273">
            <v>0</v>
          </cell>
        </row>
        <row r="274">
          <cell r="A274">
            <v>19293</v>
          </cell>
          <cell r="B274" t="str">
            <v>Thermocol Ice Box</v>
          </cell>
          <cell r="C274" t="str">
            <v>Paper &amp; Packing</v>
          </cell>
          <cell r="D274" t="str">
            <v>EA</v>
          </cell>
          <cell r="E274" t="str">
            <v>EA</v>
          </cell>
          <cell r="F274">
            <v>100.8</v>
          </cell>
          <cell r="G274">
            <v>3923</v>
          </cell>
          <cell r="H274">
            <v>0.18</v>
          </cell>
          <cell r="I274" t="str">
            <v>B5</v>
          </cell>
          <cell r="J274">
            <v>0.09</v>
          </cell>
          <cell r="K274">
            <v>0.09</v>
          </cell>
          <cell r="L274">
            <v>0</v>
          </cell>
        </row>
        <row r="275">
          <cell r="A275">
            <v>18101</v>
          </cell>
          <cell r="B275" t="str">
            <v>Single Wall Glass 16oz / 450ml</v>
          </cell>
          <cell r="C275" t="str">
            <v>Paper &amp; Packing</v>
          </cell>
          <cell r="D275" t="str">
            <v>EA</v>
          </cell>
          <cell r="E275" t="str">
            <v>EA</v>
          </cell>
          <cell r="F275">
            <v>2.52</v>
          </cell>
          <cell r="G275">
            <v>4819</v>
          </cell>
          <cell r="H275">
            <v>0.18</v>
          </cell>
          <cell r="I275" t="str">
            <v>B5</v>
          </cell>
          <cell r="J275">
            <v>0.09</v>
          </cell>
          <cell r="K275">
            <v>0.09</v>
          </cell>
          <cell r="L275">
            <v>0</v>
          </cell>
        </row>
        <row r="276">
          <cell r="A276">
            <v>18102</v>
          </cell>
          <cell r="B276" t="str">
            <v>Single Wall Glass Lid 16oz</v>
          </cell>
          <cell r="C276" t="str">
            <v>Paper &amp; Packing</v>
          </cell>
          <cell r="D276" t="str">
            <v>EA</v>
          </cell>
          <cell r="E276" t="str">
            <v>EA</v>
          </cell>
          <cell r="F276">
            <v>0.79</v>
          </cell>
          <cell r="G276">
            <v>4823</v>
          </cell>
          <cell r="H276">
            <v>0.18</v>
          </cell>
          <cell r="I276" t="str">
            <v>B5</v>
          </cell>
          <cell r="J276">
            <v>0.09</v>
          </cell>
          <cell r="K276">
            <v>0.09</v>
          </cell>
          <cell r="L276">
            <v>0</v>
          </cell>
        </row>
        <row r="277">
          <cell r="A277">
            <v>19248</v>
          </cell>
          <cell r="B277" t="str">
            <v>OMG! Oh My Ganna Lemon</v>
          </cell>
          <cell r="C277" t="str">
            <v>Merchandise</v>
          </cell>
          <cell r="D277" t="str">
            <v>EA</v>
          </cell>
          <cell r="E277" t="str">
            <v>EA</v>
          </cell>
          <cell r="F277">
            <v>49.11</v>
          </cell>
          <cell r="G277">
            <v>2202</v>
          </cell>
          <cell r="H277">
            <v>0.12</v>
          </cell>
          <cell r="I277">
            <v>95</v>
          </cell>
          <cell r="J277">
            <v>0.06</v>
          </cell>
          <cell r="K277">
            <v>0.06</v>
          </cell>
          <cell r="L277">
            <v>0</v>
          </cell>
        </row>
        <row r="278">
          <cell r="A278">
            <v>19249</v>
          </cell>
          <cell r="B278" t="str">
            <v>OMG! Oh My Ganna Ginger</v>
          </cell>
          <cell r="C278" t="str">
            <v>Merchandise</v>
          </cell>
          <cell r="D278" t="str">
            <v>EA</v>
          </cell>
          <cell r="E278" t="str">
            <v>EA</v>
          </cell>
          <cell r="F278">
            <v>49.11</v>
          </cell>
          <cell r="G278">
            <v>2202</v>
          </cell>
          <cell r="H278">
            <v>0.12</v>
          </cell>
          <cell r="I278">
            <v>95</v>
          </cell>
          <cell r="J278">
            <v>0.06</v>
          </cell>
          <cell r="K278">
            <v>0.06</v>
          </cell>
          <cell r="L278">
            <v>0</v>
          </cell>
        </row>
        <row r="279">
          <cell r="A279">
            <v>19250</v>
          </cell>
          <cell r="B279" t="str">
            <v>OMG! Oh My Ganna Cumin</v>
          </cell>
          <cell r="C279" t="str">
            <v>Merchandise</v>
          </cell>
          <cell r="D279" t="str">
            <v>EA</v>
          </cell>
          <cell r="E279" t="str">
            <v>EA</v>
          </cell>
          <cell r="F279">
            <v>49.11</v>
          </cell>
          <cell r="G279">
            <v>2202</v>
          </cell>
          <cell r="H279">
            <v>0.12</v>
          </cell>
          <cell r="I279">
            <v>95</v>
          </cell>
          <cell r="J279">
            <v>0.06</v>
          </cell>
          <cell r="K279">
            <v>0.06</v>
          </cell>
          <cell r="L279">
            <v>0</v>
          </cell>
        </row>
        <row r="280">
          <cell r="A280">
            <v>19443</v>
          </cell>
          <cell r="B280" t="str">
            <v>Paper Water Cup 150ml</v>
          </cell>
          <cell r="C280" t="str">
            <v>Paper &amp; Packing</v>
          </cell>
          <cell r="D280" t="str">
            <v>PAC</v>
          </cell>
          <cell r="E280" t="str">
            <v>PAC</v>
          </cell>
          <cell r="F280">
            <v>72.8</v>
          </cell>
          <cell r="G280">
            <v>4823</v>
          </cell>
          <cell r="H280">
            <v>0.18</v>
          </cell>
          <cell r="I280" t="str">
            <v>B5</v>
          </cell>
          <cell r="J280">
            <v>0.09</v>
          </cell>
          <cell r="K280">
            <v>0.09</v>
          </cell>
          <cell r="L280">
            <v>0</v>
          </cell>
        </row>
        <row r="281">
          <cell r="A281">
            <v>18897</v>
          </cell>
          <cell r="B281" t="str">
            <v>Woodan Spoon</v>
          </cell>
          <cell r="C281" t="str">
            <v>Paper &amp; Packing</v>
          </cell>
          <cell r="D281" t="str">
            <v>PAC</v>
          </cell>
          <cell r="E281" t="str">
            <v>PAC</v>
          </cell>
          <cell r="F281">
            <v>179.2</v>
          </cell>
          <cell r="G281">
            <v>4421</v>
          </cell>
          <cell r="H281">
            <v>0.12</v>
          </cell>
          <cell r="I281">
            <v>95</v>
          </cell>
          <cell r="J281">
            <v>0.06</v>
          </cell>
          <cell r="K281">
            <v>0.06</v>
          </cell>
          <cell r="L281">
            <v>0</v>
          </cell>
        </row>
        <row r="282">
          <cell r="A282">
            <v>19442</v>
          </cell>
          <cell r="B282" t="str">
            <v>Wooden Fork</v>
          </cell>
          <cell r="C282" t="str">
            <v>Paper &amp; Packing</v>
          </cell>
          <cell r="D282" t="str">
            <v>PAC</v>
          </cell>
          <cell r="E282" t="str">
            <v>PAC</v>
          </cell>
          <cell r="F282">
            <v>179.2</v>
          </cell>
          <cell r="G282">
            <v>4421</v>
          </cell>
          <cell r="H282">
            <v>0.12</v>
          </cell>
          <cell r="I282">
            <v>95</v>
          </cell>
          <cell r="J282">
            <v>0.06</v>
          </cell>
          <cell r="K282">
            <v>0.06</v>
          </cell>
          <cell r="L282">
            <v>0</v>
          </cell>
        </row>
        <row r="283">
          <cell r="A283">
            <v>19444</v>
          </cell>
          <cell r="B283" t="str">
            <v>Plum Puding 1 Ltr</v>
          </cell>
          <cell r="C283" t="str">
            <v>Raw Material</v>
          </cell>
          <cell r="D283" t="str">
            <v>BT</v>
          </cell>
          <cell r="E283" t="str">
            <v>BT</v>
          </cell>
          <cell r="F283">
            <v>414.4</v>
          </cell>
          <cell r="G283">
            <v>2106</v>
          </cell>
          <cell r="H283">
            <v>0.18</v>
          </cell>
          <cell r="I283" t="str">
            <v>B5</v>
          </cell>
          <cell r="J283">
            <v>0.09</v>
          </cell>
          <cell r="K283">
            <v>0.09</v>
          </cell>
          <cell r="L283">
            <v>0</v>
          </cell>
        </row>
        <row r="284">
          <cell r="A284">
            <v>19459</v>
          </cell>
          <cell r="B284" t="str">
            <v>Celebration Box {12 pcs }</v>
          </cell>
          <cell r="C284" t="str">
            <v>Merchandise</v>
          </cell>
          <cell r="D284" t="str">
            <v xml:space="preserve">1 box = 12 pcs </v>
          </cell>
          <cell r="E284" t="str">
            <v xml:space="preserve">1 box = 12 pcs </v>
          </cell>
          <cell r="F284">
            <v>165.92999999999998</v>
          </cell>
          <cell r="G284">
            <v>1806</v>
          </cell>
          <cell r="H284">
            <v>0.18</v>
          </cell>
          <cell r="I284" t="str">
            <v>B5</v>
          </cell>
          <cell r="J284">
            <v>0.09</v>
          </cell>
          <cell r="K284">
            <v>0.09</v>
          </cell>
          <cell r="L284">
            <v>0</v>
          </cell>
        </row>
        <row r="285">
          <cell r="A285">
            <v>19461</v>
          </cell>
          <cell r="B285" t="str">
            <v>Standup Pouch {6 pcs }</v>
          </cell>
          <cell r="C285" t="str">
            <v>Merchandise</v>
          </cell>
          <cell r="D285" t="str">
            <v xml:space="preserve">1 box = 6 pcs </v>
          </cell>
          <cell r="E285" t="str">
            <v xml:space="preserve">1 box = 6 pcs </v>
          </cell>
          <cell r="F285">
            <v>57.16</v>
          </cell>
          <cell r="G285">
            <v>1806</v>
          </cell>
          <cell r="H285">
            <v>0.18</v>
          </cell>
          <cell r="I285" t="str">
            <v>B5</v>
          </cell>
          <cell r="J285">
            <v>0.09</v>
          </cell>
          <cell r="K285">
            <v>0.09</v>
          </cell>
          <cell r="L285">
            <v>0</v>
          </cell>
        </row>
        <row r="286">
          <cell r="A286">
            <v>19457</v>
          </cell>
          <cell r="B286" t="str">
            <v>CHOC-O-AFFAIR (Dark Choco Slab)</v>
          </cell>
          <cell r="C286" t="str">
            <v>Merchandise</v>
          </cell>
          <cell r="D286" t="str">
            <v>1 box = 1 slab</v>
          </cell>
          <cell r="E286" t="str">
            <v>1 box = 1 slab</v>
          </cell>
          <cell r="F286">
            <v>64.430000000000007</v>
          </cell>
          <cell r="G286">
            <v>1806</v>
          </cell>
          <cell r="H286">
            <v>0.18</v>
          </cell>
          <cell r="I286" t="str">
            <v>B5</v>
          </cell>
          <cell r="J286">
            <v>0.09</v>
          </cell>
          <cell r="K286">
            <v>0.09</v>
          </cell>
          <cell r="L286">
            <v>0</v>
          </cell>
        </row>
        <row r="287">
          <cell r="A287">
            <v>19458</v>
          </cell>
          <cell r="B287" t="str">
            <v>CHOC-O-AFFAIR (Milk Choco Slab)</v>
          </cell>
          <cell r="C287" t="str">
            <v>Merchandise</v>
          </cell>
          <cell r="D287" t="str">
            <v>1 box = 1 slab</v>
          </cell>
          <cell r="E287" t="str">
            <v>1 box = 1 slab</v>
          </cell>
          <cell r="F287">
            <v>64.430000000000007</v>
          </cell>
          <cell r="G287">
            <v>1806</v>
          </cell>
          <cell r="H287">
            <v>0.18</v>
          </cell>
          <cell r="I287" t="str">
            <v>B5</v>
          </cell>
          <cell r="J287">
            <v>0.09</v>
          </cell>
          <cell r="K287">
            <v>0.09</v>
          </cell>
          <cell r="L287">
            <v>0</v>
          </cell>
        </row>
        <row r="288">
          <cell r="A288">
            <v>19222</v>
          </cell>
          <cell r="B288" t="str">
            <v>Barista Chocolate 90gmX4 Bar's Gift Pack</v>
          </cell>
          <cell r="C288" t="str">
            <v>Paper &amp; Packing</v>
          </cell>
          <cell r="D288" t="str">
            <v>EA</v>
          </cell>
          <cell r="E288" t="str">
            <v>EA</v>
          </cell>
          <cell r="F288">
            <v>26</v>
          </cell>
          <cell r="G288">
            <v>1806</v>
          </cell>
          <cell r="H288">
            <v>0.18</v>
          </cell>
          <cell r="I288" t="str">
            <v>B5</v>
          </cell>
          <cell r="J288">
            <v>0.09</v>
          </cell>
          <cell r="K288">
            <v>0.09</v>
          </cell>
          <cell r="L288">
            <v>0</v>
          </cell>
        </row>
        <row r="289">
          <cell r="A289">
            <v>19273</v>
          </cell>
          <cell r="B289" t="str">
            <v>CHOC-O-AFFAIR (Dark Choco Slab)</v>
          </cell>
          <cell r="C289" t="str">
            <v>NA</v>
          </cell>
          <cell r="D289" t="str">
            <v>EA</v>
          </cell>
          <cell r="E289" t="str">
            <v>EA</v>
          </cell>
          <cell r="F289">
            <v>40.4</v>
          </cell>
          <cell r="G289">
            <v>1806</v>
          </cell>
          <cell r="H289">
            <v>0.18</v>
          </cell>
          <cell r="I289" t="str">
            <v>B5</v>
          </cell>
          <cell r="J289">
            <v>0.09</v>
          </cell>
          <cell r="K289">
            <v>0.09</v>
          </cell>
          <cell r="L289">
            <v>0</v>
          </cell>
        </row>
        <row r="290">
          <cell r="A290">
            <v>19274</v>
          </cell>
          <cell r="B290" t="str">
            <v>CHOC-O-AFFAIR (Milk Choco Slab)</v>
          </cell>
          <cell r="C290" t="str">
            <v>NA</v>
          </cell>
          <cell r="D290" t="str">
            <v>EA</v>
          </cell>
          <cell r="E290" t="str">
            <v>EA</v>
          </cell>
          <cell r="F290">
            <v>40.4</v>
          </cell>
          <cell r="G290">
            <v>1806</v>
          </cell>
          <cell r="H290">
            <v>0.18</v>
          </cell>
          <cell r="I290" t="str">
            <v>B5</v>
          </cell>
          <cell r="J290">
            <v>0.09</v>
          </cell>
          <cell r="K290">
            <v>0.09</v>
          </cell>
          <cell r="L290">
            <v>0</v>
          </cell>
        </row>
        <row r="291">
          <cell r="A291">
            <v>19221</v>
          </cell>
          <cell r="B291" t="str">
            <v>Barista Chocolate 90gm Cover</v>
          </cell>
          <cell r="C291" t="str">
            <v>NA</v>
          </cell>
          <cell r="D291" t="str">
            <v>EA</v>
          </cell>
          <cell r="E291" t="str">
            <v>EA</v>
          </cell>
          <cell r="F291">
            <v>3.35</v>
          </cell>
          <cell r="G291">
            <v>4819</v>
          </cell>
          <cell r="H291">
            <v>0.18</v>
          </cell>
          <cell r="I291" t="str">
            <v>B5</v>
          </cell>
          <cell r="J291">
            <v>0.09</v>
          </cell>
          <cell r="K291">
            <v>0.09</v>
          </cell>
          <cell r="L291">
            <v>0</v>
          </cell>
        </row>
        <row r="292">
          <cell r="A292">
            <v>19445</v>
          </cell>
          <cell r="B292" t="str">
            <v>Wodden Display-Small</v>
          </cell>
          <cell r="C292" t="str">
            <v>NA</v>
          </cell>
          <cell r="D292" t="str">
            <v>EA</v>
          </cell>
          <cell r="E292" t="str">
            <v>EA</v>
          </cell>
          <cell r="F292">
            <v>145.6</v>
          </cell>
          <cell r="G292">
            <v>9403</v>
          </cell>
          <cell r="H292">
            <v>0.18</v>
          </cell>
          <cell r="I292" t="str">
            <v>B5</v>
          </cell>
          <cell r="J292">
            <v>0.09</v>
          </cell>
          <cell r="K292">
            <v>0.09</v>
          </cell>
          <cell r="L292">
            <v>0</v>
          </cell>
        </row>
        <row r="293">
          <cell r="A293">
            <v>19446</v>
          </cell>
          <cell r="B293" t="str">
            <v>Wodden Display-BAG</v>
          </cell>
          <cell r="C293" t="str">
            <v>NA</v>
          </cell>
          <cell r="D293" t="str">
            <v>EA</v>
          </cell>
          <cell r="E293" t="str">
            <v>EA</v>
          </cell>
          <cell r="F293">
            <v>179.2</v>
          </cell>
          <cell r="G293">
            <v>9403</v>
          </cell>
          <cell r="H293">
            <v>0.18</v>
          </cell>
          <cell r="I293" t="str">
            <v>B5</v>
          </cell>
          <cell r="J293">
            <v>0.09</v>
          </cell>
          <cell r="K293">
            <v>0.09</v>
          </cell>
          <cell r="L293">
            <v>0</v>
          </cell>
        </row>
        <row r="294">
          <cell r="A294">
            <v>19447</v>
          </cell>
          <cell r="B294" t="str">
            <v>Chocolate Wooden Stand</v>
          </cell>
          <cell r="C294" t="str">
            <v>NA</v>
          </cell>
          <cell r="D294" t="str">
            <v>EA</v>
          </cell>
          <cell r="E294" t="str">
            <v>EA</v>
          </cell>
          <cell r="F294">
            <v>291.2</v>
          </cell>
          <cell r="G294">
            <v>9403</v>
          </cell>
          <cell r="H294">
            <v>0.18</v>
          </cell>
          <cell r="I294" t="str">
            <v>B5</v>
          </cell>
          <cell r="J294">
            <v>0.09</v>
          </cell>
          <cell r="K294">
            <v>0.09</v>
          </cell>
          <cell r="L294">
            <v>0</v>
          </cell>
        </row>
        <row r="295">
          <cell r="A295">
            <v>19448</v>
          </cell>
          <cell r="B295" t="str">
            <v>SS Stand</v>
          </cell>
          <cell r="C295" t="str">
            <v>NA</v>
          </cell>
          <cell r="D295" t="str">
            <v>EA</v>
          </cell>
          <cell r="E295" t="str">
            <v>EA</v>
          </cell>
          <cell r="F295">
            <v>2464</v>
          </cell>
          <cell r="G295">
            <v>9403</v>
          </cell>
          <cell r="H295">
            <v>0.05</v>
          </cell>
          <cell r="I295">
            <v>85</v>
          </cell>
          <cell r="J295">
            <v>2.5000000000000001E-2</v>
          </cell>
          <cell r="K295">
            <v>2.5000000000000001E-2</v>
          </cell>
          <cell r="L295">
            <v>0</v>
          </cell>
        </row>
        <row r="296">
          <cell r="A296">
            <v>19272</v>
          </cell>
          <cell r="B296" t="str">
            <v>Standup Pouch (6 pcs)</v>
          </cell>
          <cell r="C296" t="str">
            <v>NA</v>
          </cell>
          <cell r="D296" t="str">
            <v>EA</v>
          </cell>
          <cell r="E296" t="str">
            <v>EA</v>
          </cell>
          <cell r="F296">
            <v>33.75</v>
          </cell>
          <cell r="G296">
            <v>48192020</v>
          </cell>
          <cell r="H296">
            <v>0.18</v>
          </cell>
          <cell r="I296" t="str">
            <v>B5</v>
          </cell>
          <cell r="J296">
            <v>0.09</v>
          </cell>
          <cell r="K296">
            <v>0.09</v>
          </cell>
          <cell r="L296">
            <v>0</v>
          </cell>
        </row>
        <row r="297">
          <cell r="A297">
            <v>19476</v>
          </cell>
          <cell r="B297" t="str">
            <v>Round Basket - Small</v>
          </cell>
          <cell r="C297" t="str">
            <v>NA</v>
          </cell>
          <cell r="D297" t="str">
            <v>EA</v>
          </cell>
          <cell r="E297" t="str">
            <v>EA</v>
          </cell>
          <cell r="F297">
            <v>39.200000000000003</v>
          </cell>
          <cell r="G297">
            <v>4602</v>
          </cell>
          <cell r="H297">
            <v>0.05</v>
          </cell>
          <cell r="I297">
            <v>85</v>
          </cell>
          <cell r="J297">
            <v>2.5000000000000001E-2</v>
          </cell>
          <cell r="K297">
            <v>2.5000000000000001E-2</v>
          </cell>
          <cell r="L297">
            <v>0</v>
          </cell>
        </row>
        <row r="298">
          <cell r="A298">
            <v>19477</v>
          </cell>
          <cell r="B298" t="str">
            <v>Round Basket - Medium</v>
          </cell>
          <cell r="C298" t="str">
            <v>NA</v>
          </cell>
          <cell r="D298" t="str">
            <v>EA</v>
          </cell>
          <cell r="E298" t="str">
            <v>EA</v>
          </cell>
          <cell r="F298">
            <v>44.8</v>
          </cell>
          <cell r="G298">
            <v>4602</v>
          </cell>
          <cell r="H298">
            <v>0.05</v>
          </cell>
          <cell r="I298">
            <v>85</v>
          </cell>
          <cell r="J298">
            <v>2.5000000000000001E-2</v>
          </cell>
          <cell r="K298">
            <v>2.5000000000000001E-2</v>
          </cell>
          <cell r="L298">
            <v>0</v>
          </cell>
        </row>
        <row r="299">
          <cell r="A299">
            <v>19223</v>
          </cell>
          <cell r="B299" t="str">
            <v>Barista Chocolate 80gm(Sugar Nil)</v>
          </cell>
          <cell r="C299" t="str">
            <v>NA</v>
          </cell>
          <cell r="D299" t="str">
            <v>EA</v>
          </cell>
          <cell r="E299" t="str">
            <v>EA</v>
          </cell>
          <cell r="F299">
            <v>4.5</v>
          </cell>
          <cell r="G299">
            <v>4819</v>
          </cell>
          <cell r="H299">
            <v>0.18</v>
          </cell>
          <cell r="I299" t="str">
            <v>B5</v>
          </cell>
          <cell r="J299">
            <v>0.09</v>
          </cell>
          <cell r="K299">
            <v>0.09</v>
          </cell>
          <cell r="L299">
            <v>0</v>
          </cell>
        </row>
        <row r="300">
          <cell r="A300">
            <v>19271</v>
          </cell>
          <cell r="B300" t="str">
            <v>Celebration Box (12 pcs)</v>
          </cell>
          <cell r="C300" t="str">
            <v>NA</v>
          </cell>
          <cell r="D300" t="str">
            <v>EA</v>
          </cell>
          <cell r="E300" t="str">
            <v>EA</v>
          </cell>
          <cell r="F300">
            <v>70.150000000000006</v>
          </cell>
          <cell r="G300">
            <v>1806</v>
          </cell>
          <cell r="H300">
            <v>0.18</v>
          </cell>
          <cell r="I300" t="str">
            <v>B5</v>
          </cell>
          <cell r="J300">
            <v>0.09</v>
          </cell>
          <cell r="K300">
            <v>0.09</v>
          </cell>
          <cell r="L300">
            <v>0</v>
          </cell>
        </row>
        <row r="301">
          <cell r="A301">
            <v>19224</v>
          </cell>
          <cell r="B301" t="str">
            <v>Barista Celebration Gift Pack 125gm</v>
          </cell>
          <cell r="C301" t="str">
            <v>NA</v>
          </cell>
          <cell r="D301" t="str">
            <v>EA</v>
          </cell>
          <cell r="E301" t="str">
            <v>EA</v>
          </cell>
          <cell r="F301">
            <v>50</v>
          </cell>
          <cell r="G301">
            <v>4819</v>
          </cell>
          <cell r="H301">
            <v>0.18</v>
          </cell>
          <cell r="I301" t="str">
            <v>B5</v>
          </cell>
          <cell r="J301">
            <v>0.09</v>
          </cell>
          <cell r="K301">
            <v>0.09</v>
          </cell>
          <cell r="L301">
            <v>0</v>
          </cell>
        </row>
        <row r="302">
          <cell r="A302">
            <v>1010</v>
          </cell>
          <cell r="B302" t="str">
            <v xml:space="preserve">Syrup - Flavoured </v>
          </cell>
          <cell r="C302" t="str">
            <v>NA</v>
          </cell>
          <cell r="D302" t="str">
            <v>EA</v>
          </cell>
          <cell r="E302" t="str">
            <v>EA</v>
          </cell>
          <cell r="F302">
            <v>63.08</v>
          </cell>
          <cell r="G302">
            <v>2106</v>
          </cell>
          <cell r="H302">
            <v>0.18</v>
          </cell>
          <cell r="I302" t="str">
            <v>B5</v>
          </cell>
          <cell r="J302">
            <v>0.09</v>
          </cell>
          <cell r="K302">
            <v>0.09</v>
          </cell>
          <cell r="L302">
            <v>0</v>
          </cell>
        </row>
        <row r="303">
          <cell r="A303">
            <v>19335</v>
          </cell>
          <cell r="B303" t="str">
            <v>Tastilo Spanish Tomato</v>
          </cell>
          <cell r="C303" t="str">
            <v>NA</v>
          </cell>
          <cell r="D303" t="str">
            <v>PAC</v>
          </cell>
          <cell r="E303" t="str">
            <v>PAC</v>
          </cell>
          <cell r="F303">
            <v>31.25</v>
          </cell>
          <cell r="G303">
            <v>21069099</v>
          </cell>
          <cell r="H303">
            <v>0.12</v>
          </cell>
          <cell r="I303">
            <v>95</v>
          </cell>
          <cell r="J303">
            <v>0.06</v>
          </cell>
          <cell r="K303">
            <v>0.06</v>
          </cell>
          <cell r="L303">
            <v>0</v>
          </cell>
        </row>
        <row r="304">
          <cell r="A304">
            <v>19336</v>
          </cell>
          <cell r="B304" t="str">
            <v>Tastilo Mexican Salsa</v>
          </cell>
          <cell r="C304" t="str">
            <v>NA</v>
          </cell>
          <cell r="D304" t="str">
            <v>PAC</v>
          </cell>
          <cell r="E304" t="str">
            <v>PAC</v>
          </cell>
          <cell r="F304">
            <v>31.25</v>
          </cell>
          <cell r="G304">
            <v>21069099</v>
          </cell>
          <cell r="H304">
            <v>0.12</v>
          </cell>
          <cell r="I304">
            <v>95</v>
          </cell>
          <cell r="J304">
            <v>0.06</v>
          </cell>
          <cell r="K304">
            <v>0.06</v>
          </cell>
          <cell r="L304">
            <v>0</v>
          </cell>
        </row>
        <row r="305">
          <cell r="A305">
            <v>5904</v>
          </cell>
          <cell r="B305" t="str">
            <v>Packing Tape Rolls</v>
          </cell>
          <cell r="C305" t="str">
            <v>NA</v>
          </cell>
          <cell r="D305" t="str">
            <v>EA</v>
          </cell>
          <cell r="E305" t="str">
            <v>EA</v>
          </cell>
          <cell r="F305">
            <v>30</v>
          </cell>
          <cell r="G305">
            <v>3919</v>
          </cell>
          <cell r="H305">
            <v>0.18</v>
          </cell>
          <cell r="I305" t="str">
            <v>B5</v>
          </cell>
          <cell r="J305">
            <v>0.09</v>
          </cell>
          <cell r="K305">
            <v>0.09</v>
          </cell>
          <cell r="L305">
            <v>0</v>
          </cell>
        </row>
        <row r="306">
          <cell r="A306">
            <v>5908</v>
          </cell>
          <cell r="B306" t="str">
            <v>Packing Cartons Big</v>
          </cell>
          <cell r="C306" t="str">
            <v>NA</v>
          </cell>
          <cell r="D306" t="str">
            <v>EA</v>
          </cell>
          <cell r="E306" t="str">
            <v>EA</v>
          </cell>
          <cell r="F306">
            <v>43</v>
          </cell>
          <cell r="G306">
            <v>4819</v>
          </cell>
          <cell r="H306">
            <v>0.12</v>
          </cell>
          <cell r="I306">
            <v>95</v>
          </cell>
          <cell r="J306">
            <v>0.06</v>
          </cell>
          <cell r="K306">
            <v>0.06</v>
          </cell>
          <cell r="L306">
            <v>0</v>
          </cell>
        </row>
        <row r="307">
          <cell r="A307">
            <v>5753</v>
          </cell>
          <cell r="B307" t="str">
            <v>Packing Cartons Small</v>
          </cell>
          <cell r="C307" t="str">
            <v>NA</v>
          </cell>
          <cell r="D307" t="str">
            <v>EA</v>
          </cell>
          <cell r="E307" t="str">
            <v>EA</v>
          </cell>
          <cell r="F307">
            <v>37</v>
          </cell>
          <cell r="G307">
            <v>4819</v>
          </cell>
          <cell r="H307">
            <v>0.12</v>
          </cell>
          <cell r="I307">
            <v>95</v>
          </cell>
          <cell r="J307">
            <v>0.06</v>
          </cell>
          <cell r="K307">
            <v>0.06</v>
          </cell>
          <cell r="L307">
            <v>0</v>
          </cell>
        </row>
        <row r="308">
          <cell r="A308">
            <v>5796</v>
          </cell>
          <cell r="B308" t="str">
            <v>CHINA ESPRESSO CUP</v>
          </cell>
          <cell r="C308" t="str">
            <v>NA</v>
          </cell>
          <cell r="D308" t="str">
            <v>EA</v>
          </cell>
          <cell r="E308" t="str">
            <v>EA</v>
          </cell>
          <cell r="F308">
            <v>73.16</v>
          </cell>
          <cell r="G308">
            <v>6911</v>
          </cell>
          <cell r="H308">
            <v>0.12</v>
          </cell>
          <cell r="I308">
            <v>95</v>
          </cell>
          <cell r="J308">
            <v>0.06</v>
          </cell>
          <cell r="K308">
            <v>0.06</v>
          </cell>
          <cell r="L308">
            <v>0</v>
          </cell>
        </row>
        <row r="309">
          <cell r="A309">
            <v>19549</v>
          </cell>
          <cell r="B309" t="str">
            <v>Kulhar-G2N</v>
          </cell>
          <cell r="C309" t="str">
            <v>EA</v>
          </cell>
          <cell r="D309" t="str">
            <v>EA</v>
          </cell>
          <cell r="E309" t="str">
            <v>EA</v>
          </cell>
          <cell r="F309">
            <v>2.4</v>
          </cell>
          <cell r="G309">
            <v>6912</v>
          </cell>
          <cell r="H309">
            <v>0</v>
          </cell>
          <cell r="I309" t="str">
            <v>V0</v>
          </cell>
          <cell r="J309">
            <v>0</v>
          </cell>
          <cell r="K309">
            <v>0</v>
          </cell>
          <cell r="L309">
            <v>0</v>
          </cell>
        </row>
        <row r="310">
          <cell r="A310">
            <v>19566</v>
          </cell>
          <cell r="B310" t="str">
            <v>Blue Pine Artesian Water (500ML)</v>
          </cell>
          <cell r="C310" t="str">
            <v>EA</v>
          </cell>
          <cell r="D310" t="str">
            <v>EA</v>
          </cell>
          <cell r="E310" t="str">
            <v>EA</v>
          </cell>
          <cell r="F310">
            <v>48.16</v>
          </cell>
          <cell r="G310">
            <v>2201</v>
          </cell>
          <cell r="H310">
            <v>0.18</v>
          </cell>
          <cell r="I310" t="str">
            <v>B5</v>
          </cell>
          <cell r="J310">
            <v>0.09</v>
          </cell>
          <cell r="K310">
            <v>0.09</v>
          </cell>
          <cell r="L310">
            <v>0</v>
          </cell>
        </row>
        <row r="311">
          <cell r="A311">
            <v>19445</v>
          </cell>
          <cell r="B311" t="str">
            <v>Wodden Display-Small</v>
          </cell>
          <cell r="C311" t="str">
            <v>EA</v>
          </cell>
          <cell r="D311" t="str">
            <v>EA</v>
          </cell>
          <cell r="E311" t="str">
            <v>EA</v>
          </cell>
          <cell r="F311">
            <v>145.6</v>
          </cell>
          <cell r="G311">
            <v>9403</v>
          </cell>
          <cell r="H311">
            <v>0.18</v>
          </cell>
          <cell r="I311" t="str">
            <v>B5</v>
          </cell>
          <cell r="J311">
            <v>0.09</v>
          </cell>
          <cell r="K311">
            <v>0.09</v>
          </cell>
          <cell r="L311">
            <v>0</v>
          </cell>
        </row>
        <row r="312">
          <cell r="A312">
            <v>19446</v>
          </cell>
          <cell r="B312" t="str">
            <v>Wodden Display-BAG</v>
          </cell>
          <cell r="C312" t="str">
            <v>EA</v>
          </cell>
          <cell r="D312" t="str">
            <v>EA</v>
          </cell>
          <cell r="E312" t="str">
            <v>EA</v>
          </cell>
          <cell r="F312">
            <v>179.2</v>
          </cell>
          <cell r="G312">
            <v>9403</v>
          </cell>
          <cell r="H312">
            <v>0.18</v>
          </cell>
          <cell r="I312" t="str">
            <v>B5</v>
          </cell>
          <cell r="J312">
            <v>0.09</v>
          </cell>
          <cell r="K312">
            <v>0.09</v>
          </cell>
          <cell r="L312">
            <v>0</v>
          </cell>
        </row>
        <row r="313">
          <cell r="A313">
            <v>19273</v>
          </cell>
          <cell r="B313" t="str">
            <v>CHOC-O-AFFAIR (Dark Choco Slab)</v>
          </cell>
          <cell r="C313" t="str">
            <v>EA</v>
          </cell>
          <cell r="D313" t="str">
            <v>EA</v>
          </cell>
          <cell r="E313" t="str">
            <v>EA</v>
          </cell>
          <cell r="F313">
            <v>64.430000000000007</v>
          </cell>
          <cell r="G313">
            <v>1806</v>
          </cell>
          <cell r="H313">
            <v>0.18</v>
          </cell>
          <cell r="I313" t="str">
            <v>B5</v>
          </cell>
          <cell r="J313">
            <v>0.09</v>
          </cell>
          <cell r="K313">
            <v>0.09</v>
          </cell>
          <cell r="L313">
            <v>0</v>
          </cell>
        </row>
        <row r="314">
          <cell r="A314">
            <v>19274</v>
          </cell>
          <cell r="B314" t="str">
            <v>CHOC-O-AFFAIR (Milk Choco Slab)</v>
          </cell>
          <cell r="C314" t="str">
            <v>EA</v>
          </cell>
          <cell r="D314" t="str">
            <v>EA</v>
          </cell>
          <cell r="E314" t="str">
            <v>EA</v>
          </cell>
          <cell r="F314">
            <v>64.430000000000007</v>
          </cell>
          <cell r="G314">
            <v>1806</v>
          </cell>
          <cell r="H314">
            <v>0.18</v>
          </cell>
          <cell r="I314" t="str">
            <v>B5</v>
          </cell>
          <cell r="J314">
            <v>0.09</v>
          </cell>
          <cell r="K314">
            <v>0.09</v>
          </cell>
          <cell r="L314">
            <v>0</v>
          </cell>
        </row>
        <row r="315">
          <cell r="A315">
            <v>19221</v>
          </cell>
          <cell r="B315" t="str">
            <v>Barista Chocolate 90gm Cover</v>
          </cell>
          <cell r="C315" t="str">
            <v>EA</v>
          </cell>
          <cell r="D315" t="str">
            <v>EA</v>
          </cell>
          <cell r="E315" t="str">
            <v>EA</v>
          </cell>
          <cell r="F315">
            <v>3.35</v>
          </cell>
          <cell r="G315">
            <v>4819</v>
          </cell>
          <cell r="H315">
            <v>0.18</v>
          </cell>
          <cell r="I315" t="str">
            <v>B5</v>
          </cell>
          <cell r="J315">
            <v>0.09</v>
          </cell>
          <cell r="K315">
            <v>0.09</v>
          </cell>
          <cell r="L315">
            <v>0</v>
          </cell>
        </row>
        <row r="316">
          <cell r="A316">
            <v>19223</v>
          </cell>
          <cell r="B316" t="str">
            <v>Barista Chocolate 80gm(Sugar Nil)</v>
          </cell>
          <cell r="C316" t="str">
            <v>EA</v>
          </cell>
          <cell r="D316" t="str">
            <v>EA</v>
          </cell>
          <cell r="E316" t="str">
            <v>EA</v>
          </cell>
          <cell r="F316">
            <v>4.5</v>
          </cell>
          <cell r="G316">
            <v>4819</v>
          </cell>
          <cell r="H316">
            <v>0.18</v>
          </cell>
          <cell r="I316" t="str">
            <v>B5</v>
          </cell>
          <cell r="J316">
            <v>0.09</v>
          </cell>
          <cell r="K316">
            <v>0.09</v>
          </cell>
          <cell r="L316">
            <v>0</v>
          </cell>
        </row>
        <row r="317">
          <cell r="A317">
            <v>19271</v>
          </cell>
          <cell r="B317" t="str">
            <v>Celebration Box (12 pcs)</v>
          </cell>
          <cell r="C317" t="str">
            <v>EA</v>
          </cell>
          <cell r="D317" t="str">
            <v>EA</v>
          </cell>
          <cell r="E317" t="str">
            <v>EA</v>
          </cell>
          <cell r="F317">
            <v>165.93</v>
          </cell>
          <cell r="G317">
            <v>1806</v>
          </cell>
          <cell r="H317">
            <v>0.18</v>
          </cell>
          <cell r="I317" t="str">
            <v>B5</v>
          </cell>
          <cell r="J317">
            <v>0.09</v>
          </cell>
          <cell r="K317">
            <v>0.09</v>
          </cell>
          <cell r="L317">
            <v>0</v>
          </cell>
        </row>
        <row r="318">
          <cell r="A318">
            <v>19224</v>
          </cell>
          <cell r="B318" t="str">
            <v>Barista Celebration Gift Pack 125gm</v>
          </cell>
          <cell r="C318" t="str">
            <v>EA</v>
          </cell>
          <cell r="D318" t="str">
            <v>EA</v>
          </cell>
          <cell r="E318" t="str">
            <v>EA</v>
          </cell>
          <cell r="F318">
            <v>50</v>
          </cell>
          <cell r="G318">
            <v>4819</v>
          </cell>
          <cell r="H318">
            <v>0.18</v>
          </cell>
          <cell r="I318" t="str">
            <v>B5</v>
          </cell>
          <cell r="J318">
            <v>0.09</v>
          </cell>
          <cell r="K318">
            <v>0.09</v>
          </cell>
          <cell r="L318">
            <v>0</v>
          </cell>
        </row>
        <row r="319">
          <cell r="A319">
            <v>19272</v>
          </cell>
          <cell r="B319" t="str">
            <v>Standup Pouch (6 pcs)</v>
          </cell>
          <cell r="C319" t="str">
            <v>EA</v>
          </cell>
          <cell r="D319" t="str">
            <v>EA</v>
          </cell>
          <cell r="E319" t="str">
            <v>EA</v>
          </cell>
          <cell r="F319">
            <v>57.16</v>
          </cell>
          <cell r="G319">
            <v>48192020</v>
          </cell>
          <cell r="H319">
            <v>0.18</v>
          </cell>
          <cell r="I319" t="str">
            <v>B5</v>
          </cell>
          <cell r="J319">
            <v>0.09</v>
          </cell>
          <cell r="K319">
            <v>0.09</v>
          </cell>
          <cell r="L319">
            <v>0</v>
          </cell>
        </row>
        <row r="320">
          <cell r="A320">
            <v>19565</v>
          </cell>
          <cell r="B320" t="str">
            <v>Blue Pine Artesian Water (750ML)</v>
          </cell>
          <cell r="C320" t="str">
            <v>EA</v>
          </cell>
          <cell r="D320" t="str">
            <v>EA</v>
          </cell>
          <cell r="E320" t="str">
            <v>EA</v>
          </cell>
          <cell r="F320">
            <v>42.72</v>
          </cell>
          <cell r="G320">
            <v>2201</v>
          </cell>
          <cell r="H320">
            <v>0.18</v>
          </cell>
          <cell r="I320" t="str">
            <v>B5</v>
          </cell>
          <cell r="J320">
            <v>0.09</v>
          </cell>
          <cell r="K320">
            <v>0.09</v>
          </cell>
          <cell r="L320">
            <v>0</v>
          </cell>
        </row>
        <row r="321">
          <cell r="A321">
            <v>19937</v>
          </cell>
          <cell r="B321" t="str">
            <v>Banana Squash (Bonofee Squash)</v>
          </cell>
          <cell r="C321" t="str">
            <v>BT</v>
          </cell>
          <cell r="D321" t="str">
            <v>BT</v>
          </cell>
          <cell r="E321" t="str">
            <v>EA</v>
          </cell>
          <cell r="F321">
            <v>157.91999999999999</v>
          </cell>
          <cell r="G321">
            <v>20089919</v>
          </cell>
          <cell r="H321">
            <v>0.12</v>
          </cell>
          <cell r="I321">
            <v>95</v>
          </cell>
          <cell r="J321">
            <v>0.06</v>
          </cell>
          <cell r="K321">
            <v>0.06</v>
          </cell>
          <cell r="L321">
            <v>0</v>
          </cell>
        </row>
        <row r="322">
          <cell r="A322">
            <v>19938</v>
          </cell>
          <cell r="B322" t="str">
            <v>Tropical Squash (Fruit Salad )</v>
          </cell>
          <cell r="C322" t="str">
            <v>BT</v>
          </cell>
          <cell r="D322" t="str">
            <v>BT</v>
          </cell>
          <cell r="E322" t="str">
            <v>EA</v>
          </cell>
          <cell r="F322">
            <v>154.56</v>
          </cell>
          <cell r="G322">
            <v>20089919</v>
          </cell>
          <cell r="H322">
            <v>0.12</v>
          </cell>
          <cell r="I322">
            <v>95</v>
          </cell>
          <cell r="J322">
            <v>0.06</v>
          </cell>
          <cell r="K322">
            <v>0.06</v>
          </cell>
          <cell r="L322">
            <v>0</v>
          </cell>
        </row>
        <row r="323">
          <cell r="A323">
            <v>19939</v>
          </cell>
          <cell r="B323" t="str">
            <v>Lime Crush (Kaafir Lime)</v>
          </cell>
          <cell r="C323" t="str">
            <v>BT</v>
          </cell>
          <cell r="D323" t="str">
            <v>BT</v>
          </cell>
          <cell r="E323" t="str">
            <v>EA</v>
          </cell>
          <cell r="F323">
            <v>153.44</v>
          </cell>
          <cell r="G323">
            <v>20083090</v>
          </cell>
          <cell r="H323">
            <v>0.12</v>
          </cell>
          <cell r="I323">
            <v>95</v>
          </cell>
          <cell r="J323">
            <v>0.06</v>
          </cell>
          <cell r="K323">
            <v>0.06</v>
          </cell>
          <cell r="L323">
            <v>0</v>
          </cell>
        </row>
        <row r="324">
          <cell r="A324">
            <v>19940</v>
          </cell>
          <cell r="B324" t="str">
            <v>Pineapple Passion Squash (Passion Pineapple)</v>
          </cell>
          <cell r="C324" t="str">
            <v>BT</v>
          </cell>
          <cell r="D324" t="str">
            <v>BT</v>
          </cell>
          <cell r="E324" t="str">
            <v>EA</v>
          </cell>
          <cell r="F324">
            <v>197.12</v>
          </cell>
          <cell r="G324">
            <v>21069011</v>
          </cell>
          <cell r="H324">
            <v>0.12</v>
          </cell>
          <cell r="I324">
            <v>95</v>
          </cell>
          <cell r="J324">
            <v>0.06</v>
          </cell>
          <cell r="K324">
            <v>0.06</v>
          </cell>
          <cell r="L324">
            <v>0</v>
          </cell>
        </row>
        <row r="325">
          <cell r="A325">
            <v>19941</v>
          </cell>
          <cell r="B325" t="str">
            <v>Pineapple Lemon Syrup</v>
          </cell>
          <cell r="C325" t="str">
            <v>BT</v>
          </cell>
          <cell r="D325" t="str">
            <v>BT</v>
          </cell>
          <cell r="E325" t="str">
            <v>EA</v>
          </cell>
          <cell r="F325">
            <v>175.84</v>
          </cell>
          <cell r="G325">
            <v>21069011</v>
          </cell>
          <cell r="H325">
            <v>0.12</v>
          </cell>
          <cell r="I325">
            <v>95</v>
          </cell>
          <cell r="J325">
            <v>0.06</v>
          </cell>
          <cell r="K325">
            <v>0.06</v>
          </cell>
          <cell r="L325">
            <v>0</v>
          </cell>
        </row>
        <row r="326">
          <cell r="A326">
            <v>19942</v>
          </cell>
          <cell r="B326" t="str">
            <v>Apple Rose Squash (Rose Faluda)</v>
          </cell>
          <cell r="C326" t="str">
            <v>BT</v>
          </cell>
          <cell r="D326" t="str">
            <v>BT</v>
          </cell>
          <cell r="E326" t="str">
            <v>EA</v>
          </cell>
          <cell r="F326">
            <v>129.91999999999999</v>
          </cell>
          <cell r="G326">
            <v>20089919</v>
          </cell>
          <cell r="H326">
            <v>0.12</v>
          </cell>
          <cell r="I326">
            <v>95</v>
          </cell>
          <cell r="J326">
            <v>0.06</v>
          </cell>
          <cell r="K326">
            <v>0.06</v>
          </cell>
          <cell r="L326">
            <v>0</v>
          </cell>
        </row>
        <row r="327">
          <cell r="A327">
            <v>19732</v>
          </cell>
          <cell r="B327" t="str">
            <v>Granola Bar - Seeds</v>
          </cell>
          <cell r="C327" t="str">
            <v>EA</v>
          </cell>
          <cell r="D327" t="str">
            <v>EA</v>
          </cell>
          <cell r="E327" t="str">
            <v>EA</v>
          </cell>
          <cell r="F327">
            <v>54.4</v>
          </cell>
          <cell r="G327">
            <v>1104</v>
          </cell>
          <cell r="H327">
            <v>0.05</v>
          </cell>
          <cell r="I327">
            <v>85</v>
          </cell>
          <cell r="J327">
            <v>2.5000000000000001E-2</v>
          </cell>
          <cell r="K327">
            <v>2.5000000000000001E-2</v>
          </cell>
          <cell r="L327">
            <v>0</v>
          </cell>
        </row>
        <row r="328">
          <cell r="A328">
            <v>19733</v>
          </cell>
          <cell r="B328" t="str">
            <v>Granola Bar - Berries</v>
          </cell>
          <cell r="C328" t="str">
            <v>EA</v>
          </cell>
          <cell r="D328" t="str">
            <v>EA</v>
          </cell>
          <cell r="E328" t="str">
            <v>EA</v>
          </cell>
          <cell r="F328">
            <v>54.4</v>
          </cell>
          <cell r="G328">
            <v>1104</v>
          </cell>
          <cell r="H328">
            <v>0.05</v>
          </cell>
          <cell r="I328">
            <v>85</v>
          </cell>
          <cell r="J328">
            <v>2.5000000000000001E-2</v>
          </cell>
          <cell r="K328">
            <v>2.5000000000000001E-2</v>
          </cell>
          <cell r="L328">
            <v>0</v>
          </cell>
        </row>
        <row r="329">
          <cell r="A329">
            <v>19734</v>
          </cell>
          <cell r="B329" t="str">
            <v>Granola Bar - Mixed Fruit</v>
          </cell>
          <cell r="C329" t="str">
            <v>EA</v>
          </cell>
          <cell r="D329" t="str">
            <v>EA</v>
          </cell>
          <cell r="E329" t="str">
            <v>EA</v>
          </cell>
          <cell r="F329">
            <v>54.4</v>
          </cell>
          <cell r="G329">
            <v>1104</v>
          </cell>
          <cell r="H329">
            <v>0.05</v>
          </cell>
          <cell r="I329">
            <v>85</v>
          </cell>
          <cell r="J329">
            <v>2.5000000000000001E-2</v>
          </cell>
          <cell r="K329">
            <v>2.5000000000000001E-2</v>
          </cell>
          <cell r="L329">
            <v>0</v>
          </cell>
        </row>
        <row r="330">
          <cell r="A330">
            <v>19735</v>
          </cell>
          <cell r="B330" t="str">
            <v>Granola Bar - Nuts</v>
          </cell>
          <cell r="C330" t="str">
            <v>EA</v>
          </cell>
          <cell r="D330" t="str">
            <v>EA</v>
          </cell>
          <cell r="E330" t="str">
            <v>EA</v>
          </cell>
          <cell r="F330">
            <v>54.4</v>
          </cell>
          <cell r="G330">
            <v>1104</v>
          </cell>
          <cell r="H330">
            <v>0.05</v>
          </cell>
          <cell r="I330">
            <v>85</v>
          </cell>
          <cell r="J330">
            <v>2.5000000000000001E-2</v>
          </cell>
          <cell r="K330">
            <v>2.5000000000000001E-2</v>
          </cell>
          <cell r="L330">
            <v>0</v>
          </cell>
        </row>
        <row r="331">
          <cell r="A331">
            <v>19736</v>
          </cell>
          <cell r="B331" t="str">
            <v>Granola Bar - Gluten Free</v>
          </cell>
          <cell r="C331" t="str">
            <v>EA</v>
          </cell>
          <cell r="D331" t="str">
            <v>EA</v>
          </cell>
          <cell r="E331" t="str">
            <v>EA</v>
          </cell>
          <cell r="F331">
            <v>60.8</v>
          </cell>
          <cell r="G331">
            <v>1104</v>
          </cell>
          <cell r="H331">
            <v>0.05</v>
          </cell>
          <cell r="I331">
            <v>85</v>
          </cell>
          <cell r="J331">
            <v>2.5000000000000001E-2</v>
          </cell>
          <cell r="K331">
            <v>2.5000000000000001E-2</v>
          </cell>
          <cell r="L331">
            <v>0</v>
          </cell>
        </row>
        <row r="332">
          <cell r="A332">
            <v>19639</v>
          </cell>
          <cell r="B332" t="str">
            <v>Ramequin Bowl</v>
          </cell>
          <cell r="C332" t="str">
            <v>EA</v>
          </cell>
          <cell r="D332" t="str">
            <v>EA</v>
          </cell>
          <cell r="E332" t="str">
            <v>EA</v>
          </cell>
          <cell r="F332">
            <v>75</v>
          </cell>
          <cell r="G332">
            <v>6911</v>
          </cell>
          <cell r="H332">
            <v>0.12</v>
          </cell>
          <cell r="I332">
            <v>95</v>
          </cell>
          <cell r="J332">
            <v>0.06</v>
          </cell>
          <cell r="K332">
            <v>0.06</v>
          </cell>
          <cell r="L332">
            <v>0</v>
          </cell>
        </row>
        <row r="333">
          <cell r="A333">
            <v>19801</v>
          </cell>
          <cell r="B333" t="str">
            <v>Popicorn - Peri Peri Masala</v>
          </cell>
          <cell r="C333" t="str">
            <v>EA</v>
          </cell>
          <cell r="D333" t="str">
            <v>EA</v>
          </cell>
          <cell r="E333" t="str">
            <v>EA</v>
          </cell>
          <cell r="F333">
            <v>46.42</v>
          </cell>
          <cell r="G333">
            <v>21069000</v>
          </cell>
          <cell r="H333">
            <v>0.12</v>
          </cell>
          <cell r="I333">
            <v>95</v>
          </cell>
          <cell r="J333">
            <v>0.06</v>
          </cell>
          <cell r="K333">
            <v>0.06</v>
          </cell>
          <cell r="L333">
            <v>0</v>
          </cell>
        </row>
        <row r="334">
          <cell r="A334">
            <v>19802</v>
          </cell>
          <cell r="B334" t="str">
            <v>Popicorn - Tangy Jalapeno</v>
          </cell>
          <cell r="C334" t="str">
            <v>EA</v>
          </cell>
          <cell r="D334" t="str">
            <v>EA</v>
          </cell>
          <cell r="E334" t="str">
            <v>EA</v>
          </cell>
          <cell r="F334">
            <v>46.42</v>
          </cell>
          <cell r="G334">
            <v>21069000</v>
          </cell>
          <cell r="H334">
            <v>0.12</v>
          </cell>
          <cell r="I334">
            <v>95</v>
          </cell>
          <cell r="J334">
            <v>0.06</v>
          </cell>
          <cell r="K334">
            <v>0.06</v>
          </cell>
          <cell r="L334">
            <v>0</v>
          </cell>
        </row>
        <row r="335">
          <cell r="A335">
            <v>19803</v>
          </cell>
          <cell r="B335" t="str">
            <v>Popicorn – Creamy Cheese</v>
          </cell>
          <cell r="C335" t="str">
            <v>EA</v>
          </cell>
          <cell r="D335" t="str">
            <v>EA</v>
          </cell>
          <cell r="E335" t="str">
            <v>EA</v>
          </cell>
          <cell r="F335">
            <v>46.42</v>
          </cell>
          <cell r="G335">
            <v>21069000</v>
          </cell>
          <cell r="H335">
            <v>0.12</v>
          </cell>
          <cell r="I335">
            <v>95</v>
          </cell>
          <cell r="J335">
            <v>0.06</v>
          </cell>
          <cell r="K335">
            <v>0.06</v>
          </cell>
          <cell r="L335">
            <v>0</v>
          </cell>
        </row>
        <row r="336">
          <cell r="A336">
            <v>19804</v>
          </cell>
          <cell r="B336" t="str">
            <v>Popicorn - Tomato Chilli</v>
          </cell>
          <cell r="C336" t="str">
            <v>EA</v>
          </cell>
          <cell r="D336" t="str">
            <v>EA</v>
          </cell>
          <cell r="E336" t="str">
            <v>EA</v>
          </cell>
          <cell r="F336">
            <v>46.42</v>
          </cell>
          <cell r="G336">
            <v>21069000</v>
          </cell>
          <cell r="H336">
            <v>0.12</v>
          </cell>
          <cell r="I336">
            <v>95</v>
          </cell>
          <cell r="J336">
            <v>0.06</v>
          </cell>
          <cell r="K336">
            <v>0.06</v>
          </cell>
          <cell r="L336">
            <v>0</v>
          </cell>
        </row>
        <row r="337">
          <cell r="A337">
            <v>19507</v>
          </cell>
          <cell r="B337" t="str">
            <v>Barista Cappuccino Regular Mug 20CL</v>
          </cell>
          <cell r="C337" t="str">
            <v>EA</v>
          </cell>
          <cell r="D337" t="str">
            <v>EA</v>
          </cell>
          <cell r="E337" t="str">
            <v>EA</v>
          </cell>
          <cell r="F337">
            <v>152.32</v>
          </cell>
          <cell r="G337">
            <v>69120090</v>
          </cell>
          <cell r="H337">
            <v>0.12</v>
          </cell>
          <cell r="I337">
            <v>95</v>
          </cell>
          <cell r="J337">
            <v>0.06</v>
          </cell>
          <cell r="K337">
            <v>0.06</v>
          </cell>
          <cell r="L337">
            <v>0</v>
          </cell>
        </row>
        <row r="338">
          <cell r="A338">
            <v>19508</v>
          </cell>
          <cell r="B338" t="str">
            <v>Barista Cappuccino Large Mug30CL</v>
          </cell>
          <cell r="C338" t="str">
            <v>EA</v>
          </cell>
          <cell r="D338" t="str">
            <v>EA</v>
          </cell>
          <cell r="E338" t="str">
            <v>EA</v>
          </cell>
          <cell r="F338">
            <v>206.64</v>
          </cell>
          <cell r="G338">
            <v>69120090</v>
          </cell>
          <cell r="H338">
            <v>0.12</v>
          </cell>
          <cell r="I338">
            <v>95</v>
          </cell>
          <cell r="J338">
            <v>0.06</v>
          </cell>
          <cell r="K338">
            <v>0.06</v>
          </cell>
          <cell r="L338">
            <v>0</v>
          </cell>
        </row>
        <row r="339">
          <cell r="A339">
            <v>19505</v>
          </cell>
          <cell r="B339" t="str">
            <v>Barista Cappuccino Regular Saucer 20CL</v>
          </cell>
          <cell r="C339" t="str">
            <v>EA</v>
          </cell>
          <cell r="D339" t="str">
            <v>EA</v>
          </cell>
          <cell r="E339" t="str">
            <v>EA</v>
          </cell>
          <cell r="F339">
            <v>65.69</v>
          </cell>
          <cell r="G339">
            <v>69120090</v>
          </cell>
          <cell r="H339">
            <v>0.12</v>
          </cell>
          <cell r="I339">
            <v>95</v>
          </cell>
          <cell r="J339">
            <v>0.06</v>
          </cell>
          <cell r="K339">
            <v>0.06</v>
          </cell>
          <cell r="L339">
            <v>0</v>
          </cell>
        </row>
        <row r="340">
          <cell r="A340">
            <v>19506</v>
          </cell>
          <cell r="B340" t="str">
            <v>Barista Cappuccino Large Mug Saucer 30CL</v>
          </cell>
          <cell r="C340" t="str">
            <v>EA</v>
          </cell>
          <cell r="D340" t="str">
            <v>EA</v>
          </cell>
          <cell r="E340" t="str">
            <v>EA</v>
          </cell>
          <cell r="F340">
            <v>88.54</v>
          </cell>
          <cell r="G340">
            <v>69120090</v>
          </cell>
          <cell r="H340">
            <v>0.12</v>
          </cell>
          <cell r="I340">
            <v>95</v>
          </cell>
          <cell r="J340">
            <v>0.06</v>
          </cell>
          <cell r="K340">
            <v>0.06</v>
          </cell>
          <cell r="L340">
            <v>0</v>
          </cell>
        </row>
        <row r="341">
          <cell r="A341">
            <v>19637</v>
          </cell>
          <cell r="B341" t="str">
            <v>Dark Blossom</v>
          </cell>
          <cell r="C341" t="str">
            <v>EA</v>
          </cell>
          <cell r="D341" t="str">
            <v>EA</v>
          </cell>
          <cell r="E341" t="str">
            <v>EA</v>
          </cell>
          <cell r="F341">
            <v>10</v>
          </cell>
          <cell r="G341">
            <v>4817</v>
          </cell>
          <cell r="H341">
            <v>0.12</v>
          </cell>
          <cell r="I341">
            <v>95</v>
          </cell>
          <cell r="J341">
            <v>0.06</v>
          </cell>
          <cell r="K341">
            <v>0.06</v>
          </cell>
          <cell r="L341">
            <v>0</v>
          </cell>
        </row>
        <row r="342">
          <cell r="A342">
            <v>19916</v>
          </cell>
          <cell r="B342" t="str">
            <v>Blue Pine Apple</v>
          </cell>
          <cell r="C342" t="str">
            <v>BT</v>
          </cell>
          <cell r="D342" t="str">
            <v>BT</v>
          </cell>
          <cell r="E342" t="str">
            <v>BT</v>
          </cell>
          <cell r="F342">
            <v>44.64</v>
          </cell>
          <cell r="G342">
            <v>2209</v>
          </cell>
          <cell r="H342">
            <v>0.12</v>
          </cell>
          <cell r="I342">
            <v>95</v>
          </cell>
          <cell r="J342">
            <v>0.06</v>
          </cell>
          <cell r="K342">
            <v>0.06</v>
          </cell>
          <cell r="L342">
            <v>0</v>
          </cell>
        </row>
        <row r="343">
          <cell r="A343">
            <v>19910</v>
          </cell>
          <cell r="B343" t="str">
            <v>Blue Pine Orange</v>
          </cell>
          <cell r="C343" t="str">
            <v>BT</v>
          </cell>
          <cell r="D343" t="str">
            <v>BT</v>
          </cell>
          <cell r="E343" t="str">
            <v>BT</v>
          </cell>
          <cell r="F343">
            <v>44.64</v>
          </cell>
          <cell r="G343">
            <v>22029020</v>
          </cell>
          <cell r="H343">
            <v>0.12</v>
          </cell>
          <cell r="I343">
            <v>95</v>
          </cell>
          <cell r="J343">
            <v>0.06</v>
          </cell>
          <cell r="K343">
            <v>0.06</v>
          </cell>
          <cell r="L343">
            <v>0</v>
          </cell>
        </row>
        <row r="344">
          <cell r="A344">
            <v>19911</v>
          </cell>
          <cell r="B344" t="str">
            <v>Blue Pine Guava</v>
          </cell>
          <cell r="C344" t="str">
            <v>BT</v>
          </cell>
          <cell r="D344" t="str">
            <v>BT</v>
          </cell>
          <cell r="E344" t="str">
            <v>BT</v>
          </cell>
          <cell r="F344">
            <v>44.64</v>
          </cell>
          <cell r="G344">
            <v>22029020</v>
          </cell>
          <cell r="H344">
            <v>0.12</v>
          </cell>
          <cell r="I344">
            <v>95</v>
          </cell>
          <cell r="J344">
            <v>0.06</v>
          </cell>
          <cell r="K344">
            <v>0.06</v>
          </cell>
          <cell r="L344">
            <v>0</v>
          </cell>
        </row>
        <row r="345">
          <cell r="A345">
            <v>19912</v>
          </cell>
          <cell r="B345" t="str">
            <v>Blue Pine Grape</v>
          </cell>
          <cell r="C345" t="str">
            <v>BT</v>
          </cell>
          <cell r="D345" t="str">
            <v>BT</v>
          </cell>
          <cell r="E345" t="str">
            <v>BT</v>
          </cell>
          <cell r="F345">
            <v>44.64</v>
          </cell>
          <cell r="G345">
            <v>22029020</v>
          </cell>
          <cell r="H345">
            <v>0.12</v>
          </cell>
          <cell r="I345">
            <v>95</v>
          </cell>
          <cell r="J345">
            <v>0.06</v>
          </cell>
          <cell r="K345">
            <v>0.06</v>
          </cell>
          <cell r="L345">
            <v>0</v>
          </cell>
        </row>
        <row r="346">
          <cell r="A346">
            <v>19913</v>
          </cell>
          <cell r="B346" t="str">
            <v>Blue Pine Mango</v>
          </cell>
          <cell r="C346" t="str">
            <v>BT</v>
          </cell>
          <cell r="D346" t="str">
            <v>BT</v>
          </cell>
          <cell r="E346" t="str">
            <v>BT</v>
          </cell>
          <cell r="F346">
            <v>44.64</v>
          </cell>
          <cell r="G346">
            <v>22029020</v>
          </cell>
          <cell r="H346">
            <v>0.12</v>
          </cell>
          <cell r="I346">
            <v>95</v>
          </cell>
          <cell r="J346">
            <v>0.06</v>
          </cell>
          <cell r="K346">
            <v>0.06</v>
          </cell>
          <cell r="L346">
            <v>0</v>
          </cell>
        </row>
        <row r="347">
          <cell r="A347">
            <v>19964</v>
          </cell>
          <cell r="B347" t="str">
            <v>Baribican Malt</v>
          </cell>
          <cell r="C347" t="str">
            <v>EA</v>
          </cell>
          <cell r="D347" t="str">
            <v>EA</v>
          </cell>
          <cell r="E347" t="str">
            <v>EA</v>
          </cell>
          <cell r="F347">
            <v>57.05</v>
          </cell>
          <cell r="G347">
            <v>22029100</v>
          </cell>
          <cell r="H347">
            <v>0.18</v>
          </cell>
          <cell r="I347" t="str">
            <v>B5</v>
          </cell>
          <cell r="J347">
            <v>0.09</v>
          </cell>
          <cell r="K347">
            <v>0.09</v>
          </cell>
          <cell r="L347">
            <v>0</v>
          </cell>
        </row>
        <row r="348">
          <cell r="A348">
            <v>19965</v>
          </cell>
          <cell r="B348" t="str">
            <v>Baribican special Malt</v>
          </cell>
          <cell r="C348" t="str">
            <v>EA</v>
          </cell>
          <cell r="D348" t="str">
            <v>EA</v>
          </cell>
          <cell r="E348" t="str">
            <v>EA</v>
          </cell>
          <cell r="F348">
            <v>57.05</v>
          </cell>
          <cell r="G348">
            <v>22029100</v>
          </cell>
          <cell r="H348">
            <v>0.18</v>
          </cell>
          <cell r="I348" t="str">
            <v>B5</v>
          </cell>
          <cell r="J348">
            <v>0.09</v>
          </cell>
          <cell r="K348">
            <v>0.09</v>
          </cell>
          <cell r="L348">
            <v>0</v>
          </cell>
        </row>
        <row r="349">
          <cell r="A349">
            <v>19966</v>
          </cell>
          <cell r="B349" t="str">
            <v>Baribican Pomegranate</v>
          </cell>
          <cell r="C349" t="str">
            <v>EA</v>
          </cell>
          <cell r="D349" t="str">
            <v>EA</v>
          </cell>
          <cell r="E349" t="str">
            <v>EA</v>
          </cell>
          <cell r="F349">
            <v>57.05</v>
          </cell>
          <cell r="G349">
            <v>22029100</v>
          </cell>
          <cell r="H349">
            <v>0.18</v>
          </cell>
          <cell r="I349" t="str">
            <v>B5</v>
          </cell>
          <cell r="J349">
            <v>0.09</v>
          </cell>
          <cell r="K349">
            <v>0.09</v>
          </cell>
          <cell r="L349">
            <v>0</v>
          </cell>
        </row>
        <row r="350">
          <cell r="A350">
            <v>19967</v>
          </cell>
          <cell r="B350" t="str">
            <v>Baribican Peach</v>
          </cell>
          <cell r="C350" t="str">
            <v>EA</v>
          </cell>
          <cell r="D350" t="str">
            <v>EA</v>
          </cell>
          <cell r="E350" t="str">
            <v>EA</v>
          </cell>
          <cell r="F350">
            <v>57.05</v>
          </cell>
          <cell r="G350">
            <v>22029100</v>
          </cell>
          <cell r="H350">
            <v>0.18</v>
          </cell>
          <cell r="I350" t="str">
            <v>B5</v>
          </cell>
          <cell r="J350">
            <v>0.09</v>
          </cell>
          <cell r="K350">
            <v>0.09</v>
          </cell>
          <cell r="L350">
            <v>0</v>
          </cell>
        </row>
        <row r="351">
          <cell r="A351">
            <v>19821</v>
          </cell>
          <cell r="B351" t="str">
            <v>GOURMIA ROASTED CASHEWS TM 40G</v>
          </cell>
          <cell r="C351" t="str">
            <v>EA</v>
          </cell>
          <cell r="D351" t="str">
            <v>EA</v>
          </cell>
          <cell r="E351" t="str">
            <v>EA</v>
          </cell>
          <cell r="F351">
            <v>62.78</v>
          </cell>
          <cell r="G351">
            <v>2008</v>
          </cell>
          <cell r="H351">
            <v>0.12</v>
          </cell>
          <cell r="I351">
            <v>95</v>
          </cell>
          <cell r="J351">
            <v>0.06</v>
          </cell>
          <cell r="K351">
            <v>0.06</v>
          </cell>
          <cell r="L351">
            <v>0</v>
          </cell>
        </row>
        <row r="352">
          <cell r="A352">
            <v>19822</v>
          </cell>
          <cell r="B352" t="str">
            <v>GOURMIA PISTACHIOS ROASTED LS 40G</v>
          </cell>
          <cell r="C352" t="str">
            <v>EA</v>
          </cell>
          <cell r="D352" t="str">
            <v>EA</v>
          </cell>
          <cell r="E352" t="str">
            <v>EA</v>
          </cell>
          <cell r="F352">
            <v>62.78</v>
          </cell>
          <cell r="G352">
            <v>2008</v>
          </cell>
          <cell r="H352">
            <v>0.12</v>
          </cell>
          <cell r="I352">
            <v>95</v>
          </cell>
          <cell r="J352">
            <v>0.06</v>
          </cell>
          <cell r="K352">
            <v>0.06</v>
          </cell>
          <cell r="L352">
            <v>0</v>
          </cell>
        </row>
        <row r="353">
          <cell r="A353">
            <v>20243</v>
          </cell>
          <cell r="B353" t="str">
            <v>Spicy Green Mango</v>
          </cell>
          <cell r="C353" t="str">
            <v>Bt</v>
          </cell>
          <cell r="D353" t="str">
            <v>Bt</v>
          </cell>
          <cell r="E353" t="str">
            <v>Bt</v>
          </cell>
          <cell r="F353">
            <v>156.80000000000001</v>
          </cell>
          <cell r="G353">
            <v>20089911</v>
          </cell>
          <cell r="H353">
            <v>0.12</v>
          </cell>
          <cell r="I353">
            <v>95</v>
          </cell>
          <cell r="J353">
            <v>0.06</v>
          </cell>
          <cell r="K353">
            <v>0.06</v>
          </cell>
          <cell r="L353">
            <v>0</v>
          </cell>
        </row>
        <row r="354">
          <cell r="A354">
            <v>19731</v>
          </cell>
          <cell r="B354" t="str">
            <v>Winkin Cow Badam Milk</v>
          </cell>
          <cell r="C354" t="str">
            <v>EA</v>
          </cell>
          <cell r="D354" t="str">
            <v>EA</v>
          </cell>
          <cell r="E354" t="str">
            <v>EA</v>
          </cell>
          <cell r="F354">
            <v>53.34</v>
          </cell>
          <cell r="G354">
            <v>2202</v>
          </cell>
          <cell r="H354">
            <v>0.12</v>
          </cell>
          <cell r="I354">
            <v>95</v>
          </cell>
          <cell r="J354">
            <v>0.06</v>
          </cell>
          <cell r="K354">
            <v>0.06</v>
          </cell>
          <cell r="L354">
            <v>0</v>
          </cell>
        </row>
        <row r="355">
          <cell r="A355">
            <v>20387</v>
          </cell>
          <cell r="B355" t="str">
            <v>TOO YUM - Foxnuts Tandoori</v>
          </cell>
          <cell r="C355" t="str">
            <v>EA</v>
          </cell>
          <cell r="D355" t="str">
            <v>EA</v>
          </cell>
          <cell r="E355" t="str">
            <v>EA</v>
          </cell>
          <cell r="F355">
            <v>80.36</v>
          </cell>
          <cell r="G355">
            <v>2106</v>
          </cell>
          <cell r="H355">
            <v>0.12</v>
          </cell>
          <cell r="I355">
            <v>95</v>
          </cell>
          <cell r="J355">
            <v>0.06</v>
          </cell>
          <cell r="K355">
            <v>0.06</v>
          </cell>
          <cell r="L355">
            <v>0</v>
          </cell>
        </row>
        <row r="356">
          <cell r="A356">
            <v>20388</v>
          </cell>
          <cell r="B356" t="str">
            <v>TOO YUM - Foxnuts Rock Salt</v>
          </cell>
          <cell r="C356" t="str">
            <v>EA</v>
          </cell>
          <cell r="D356" t="str">
            <v>EA</v>
          </cell>
          <cell r="E356" t="str">
            <v>EA</v>
          </cell>
          <cell r="F356">
            <v>80.36</v>
          </cell>
          <cell r="G356">
            <v>2106</v>
          </cell>
          <cell r="H356">
            <v>0.12</v>
          </cell>
          <cell r="I356">
            <v>95</v>
          </cell>
          <cell r="J356">
            <v>0.06</v>
          </cell>
          <cell r="K356">
            <v>0.06</v>
          </cell>
          <cell r="L356">
            <v>0</v>
          </cell>
        </row>
        <row r="357">
          <cell r="A357">
            <v>20389</v>
          </cell>
          <cell r="B357" t="str">
            <v>TOO YUM - Veggie Stix Sour Cream Onion</v>
          </cell>
          <cell r="C357" t="str">
            <v>EA</v>
          </cell>
          <cell r="D357" t="str">
            <v>EA</v>
          </cell>
          <cell r="E357" t="str">
            <v>EA</v>
          </cell>
          <cell r="F357">
            <v>53.57</v>
          </cell>
          <cell r="G357">
            <v>2106</v>
          </cell>
          <cell r="H357">
            <v>0.12</v>
          </cell>
          <cell r="I357">
            <v>95</v>
          </cell>
          <cell r="J357">
            <v>0.06</v>
          </cell>
          <cell r="K357">
            <v>0.06</v>
          </cell>
          <cell r="L357">
            <v>0</v>
          </cell>
        </row>
        <row r="358">
          <cell r="A358">
            <v>20390</v>
          </cell>
          <cell r="B358" t="str">
            <v>TOO YUM - Veggie Stix Chilli Chataka</v>
          </cell>
          <cell r="C358" t="str">
            <v>EA</v>
          </cell>
          <cell r="D358" t="str">
            <v>EA</v>
          </cell>
          <cell r="E358" t="str">
            <v>EA</v>
          </cell>
          <cell r="F358">
            <v>53.57</v>
          </cell>
          <cell r="G358">
            <v>2106</v>
          </cell>
          <cell r="H358">
            <v>0.12</v>
          </cell>
          <cell r="I358">
            <v>95</v>
          </cell>
          <cell r="J358">
            <v>0.06</v>
          </cell>
          <cell r="K358">
            <v>0.06</v>
          </cell>
          <cell r="L358">
            <v>0</v>
          </cell>
        </row>
        <row r="359">
          <cell r="A359">
            <v>20391</v>
          </cell>
          <cell r="B359" t="str">
            <v>TOO YUM - Mltigrain Chip Dahi Papdi Chat</v>
          </cell>
          <cell r="C359" t="str">
            <v>EA</v>
          </cell>
          <cell r="D359" t="str">
            <v>EA</v>
          </cell>
          <cell r="E359" t="str">
            <v>EA</v>
          </cell>
          <cell r="F359">
            <v>53.57</v>
          </cell>
          <cell r="G359">
            <v>2106</v>
          </cell>
          <cell r="H359">
            <v>0.12</v>
          </cell>
          <cell r="I359">
            <v>95</v>
          </cell>
          <cell r="J359">
            <v>0.06</v>
          </cell>
          <cell r="K359">
            <v>0.06</v>
          </cell>
          <cell r="L359">
            <v>0</v>
          </cell>
        </row>
        <row r="360">
          <cell r="A360">
            <v>20195</v>
          </cell>
          <cell r="B360" t="str">
            <v>Barista Grey Shirt - 36</v>
          </cell>
          <cell r="C360" t="str">
            <v>EA</v>
          </cell>
          <cell r="D360" t="str">
            <v>EA</v>
          </cell>
          <cell r="E360" t="str">
            <v>EA</v>
          </cell>
          <cell r="F360">
            <v>436.8</v>
          </cell>
          <cell r="G360">
            <v>6210</v>
          </cell>
          <cell r="H360">
            <v>0.05</v>
          </cell>
          <cell r="I360">
            <v>85</v>
          </cell>
          <cell r="J360">
            <v>2.5000000000000001E-2</v>
          </cell>
          <cell r="K360">
            <v>2.5000000000000001E-2</v>
          </cell>
          <cell r="L360">
            <v>0</v>
          </cell>
        </row>
        <row r="361">
          <cell r="A361">
            <v>20196</v>
          </cell>
          <cell r="B361" t="str">
            <v>Barista Grey Shirt - 38</v>
          </cell>
          <cell r="C361" t="str">
            <v>EA</v>
          </cell>
          <cell r="D361" t="str">
            <v>EA</v>
          </cell>
          <cell r="E361" t="str">
            <v>EA</v>
          </cell>
          <cell r="F361">
            <v>436.8</v>
          </cell>
          <cell r="G361">
            <v>6210</v>
          </cell>
          <cell r="H361">
            <v>0.05</v>
          </cell>
          <cell r="I361">
            <v>85</v>
          </cell>
          <cell r="J361">
            <v>2.5000000000000001E-2</v>
          </cell>
          <cell r="K361">
            <v>2.5000000000000001E-2</v>
          </cell>
          <cell r="L361">
            <v>0</v>
          </cell>
        </row>
        <row r="362">
          <cell r="A362">
            <v>20197</v>
          </cell>
          <cell r="B362" t="str">
            <v>Barista Grey Shirt - 40</v>
          </cell>
          <cell r="C362" t="str">
            <v>EA</v>
          </cell>
          <cell r="D362" t="str">
            <v>EA</v>
          </cell>
          <cell r="E362" t="str">
            <v>EA</v>
          </cell>
          <cell r="F362">
            <v>436.8</v>
          </cell>
          <cell r="G362">
            <v>6210</v>
          </cell>
          <cell r="H362">
            <v>0.05</v>
          </cell>
          <cell r="I362">
            <v>85</v>
          </cell>
          <cell r="J362">
            <v>2.5000000000000001E-2</v>
          </cell>
          <cell r="K362">
            <v>2.5000000000000001E-2</v>
          </cell>
          <cell r="L362">
            <v>0</v>
          </cell>
        </row>
        <row r="363">
          <cell r="A363">
            <v>20198</v>
          </cell>
          <cell r="B363" t="str">
            <v>Barista Grey Shirt - 42</v>
          </cell>
          <cell r="C363" t="str">
            <v>EA</v>
          </cell>
          <cell r="D363" t="str">
            <v>EA</v>
          </cell>
          <cell r="E363" t="str">
            <v>EA</v>
          </cell>
          <cell r="F363">
            <v>436.8</v>
          </cell>
          <cell r="G363">
            <v>6210</v>
          </cell>
          <cell r="H363">
            <v>0.05</v>
          </cell>
          <cell r="I363">
            <v>85</v>
          </cell>
          <cell r="J363">
            <v>2.5000000000000001E-2</v>
          </cell>
          <cell r="K363">
            <v>2.5000000000000001E-2</v>
          </cell>
          <cell r="L363">
            <v>0</v>
          </cell>
        </row>
        <row r="364">
          <cell r="A364">
            <v>20199</v>
          </cell>
          <cell r="B364" t="str">
            <v>Barista Grey Shirt - 44</v>
          </cell>
          <cell r="C364" t="str">
            <v>EA</v>
          </cell>
          <cell r="D364" t="str">
            <v>EA</v>
          </cell>
          <cell r="E364" t="str">
            <v>EA</v>
          </cell>
          <cell r="F364">
            <v>436.8</v>
          </cell>
          <cell r="G364">
            <v>6210</v>
          </cell>
          <cell r="H364">
            <v>0.05</v>
          </cell>
          <cell r="I364">
            <v>85</v>
          </cell>
          <cell r="J364">
            <v>2.5000000000000001E-2</v>
          </cell>
          <cell r="K364">
            <v>2.5000000000000001E-2</v>
          </cell>
          <cell r="L364">
            <v>0</v>
          </cell>
        </row>
        <row r="365">
          <cell r="A365">
            <v>20230</v>
          </cell>
          <cell r="B365" t="str">
            <v>Barista Diner Black Shirt - 36</v>
          </cell>
          <cell r="C365" t="str">
            <v>EA</v>
          </cell>
          <cell r="D365" t="str">
            <v>EA</v>
          </cell>
          <cell r="E365" t="str">
            <v>EA</v>
          </cell>
          <cell r="F365">
            <v>436.8</v>
          </cell>
          <cell r="G365">
            <v>6210</v>
          </cell>
          <cell r="H365">
            <v>0.05</v>
          </cell>
          <cell r="I365">
            <v>85</v>
          </cell>
          <cell r="J365">
            <v>2.5000000000000001E-2</v>
          </cell>
          <cell r="K365">
            <v>2.5000000000000001E-2</v>
          </cell>
          <cell r="L365">
            <v>0</v>
          </cell>
        </row>
        <row r="366">
          <cell r="A366">
            <v>20231</v>
          </cell>
          <cell r="B366" t="str">
            <v>Barista Diner Black Shirt - 38</v>
          </cell>
          <cell r="C366" t="str">
            <v>EA</v>
          </cell>
          <cell r="D366" t="str">
            <v>EA</v>
          </cell>
          <cell r="E366" t="str">
            <v>EA</v>
          </cell>
          <cell r="F366">
            <v>436.8</v>
          </cell>
          <cell r="G366">
            <v>6210</v>
          </cell>
          <cell r="H366">
            <v>0.05</v>
          </cell>
          <cell r="I366">
            <v>85</v>
          </cell>
          <cell r="J366">
            <v>2.5000000000000001E-2</v>
          </cell>
          <cell r="K366">
            <v>2.5000000000000001E-2</v>
          </cell>
          <cell r="L366">
            <v>0</v>
          </cell>
        </row>
        <row r="367">
          <cell r="A367">
            <v>20232</v>
          </cell>
          <cell r="B367" t="str">
            <v>Barista Diner Black Shirt - 40</v>
          </cell>
          <cell r="C367" t="str">
            <v>EA</v>
          </cell>
          <cell r="D367" t="str">
            <v>EA</v>
          </cell>
          <cell r="E367" t="str">
            <v>EA</v>
          </cell>
          <cell r="F367">
            <v>436.8</v>
          </cell>
          <cell r="G367">
            <v>6210</v>
          </cell>
          <cell r="H367">
            <v>0.05</v>
          </cell>
          <cell r="I367">
            <v>85</v>
          </cell>
          <cell r="J367">
            <v>2.5000000000000001E-2</v>
          </cell>
          <cell r="K367">
            <v>2.5000000000000001E-2</v>
          </cell>
          <cell r="L367">
            <v>0</v>
          </cell>
        </row>
        <row r="368">
          <cell r="A368">
            <v>20233</v>
          </cell>
          <cell r="B368" t="str">
            <v>Barista Diner Black Shirt - 42</v>
          </cell>
          <cell r="C368" t="str">
            <v>EA</v>
          </cell>
          <cell r="D368" t="str">
            <v>EA</v>
          </cell>
          <cell r="E368" t="str">
            <v>EA</v>
          </cell>
          <cell r="F368">
            <v>436.8</v>
          </cell>
          <cell r="G368">
            <v>6210</v>
          </cell>
          <cell r="H368">
            <v>0.05</v>
          </cell>
          <cell r="I368">
            <v>85</v>
          </cell>
          <cell r="J368">
            <v>2.5000000000000001E-2</v>
          </cell>
          <cell r="K368">
            <v>2.5000000000000001E-2</v>
          </cell>
          <cell r="L368">
            <v>0</v>
          </cell>
        </row>
        <row r="369">
          <cell r="A369">
            <v>20234</v>
          </cell>
          <cell r="B369" t="str">
            <v>Barista Diner Black Shirt - 44</v>
          </cell>
          <cell r="C369" t="str">
            <v>EA</v>
          </cell>
          <cell r="D369" t="str">
            <v>EA</v>
          </cell>
          <cell r="E369" t="str">
            <v>EA</v>
          </cell>
          <cell r="F369">
            <v>436.8</v>
          </cell>
          <cell r="G369">
            <v>6210</v>
          </cell>
          <cell r="H369">
            <v>0.05</v>
          </cell>
          <cell r="I369">
            <v>85</v>
          </cell>
          <cell r="J369">
            <v>2.5000000000000001E-2</v>
          </cell>
          <cell r="K369">
            <v>2.5000000000000001E-2</v>
          </cell>
          <cell r="L369">
            <v>0</v>
          </cell>
        </row>
        <row r="370">
          <cell r="A370">
            <v>20235</v>
          </cell>
          <cell r="B370" t="str">
            <v>Black Apron Diner</v>
          </cell>
          <cell r="C370" t="str">
            <v>EA</v>
          </cell>
          <cell r="D370" t="str">
            <v>EA</v>
          </cell>
          <cell r="E370" t="str">
            <v>EA</v>
          </cell>
          <cell r="F370">
            <v>330.4</v>
          </cell>
          <cell r="G370">
            <v>4203</v>
          </cell>
          <cell r="H370">
            <v>0.05</v>
          </cell>
          <cell r="I370">
            <v>85</v>
          </cell>
          <cell r="J370">
            <v>2.5000000000000001E-2</v>
          </cell>
          <cell r="K370">
            <v>2.5000000000000001E-2</v>
          </cell>
          <cell r="L370">
            <v>0</v>
          </cell>
        </row>
        <row r="371">
          <cell r="A371">
            <v>19903</v>
          </cell>
          <cell r="B371" t="str">
            <v>Apron New with belt</v>
          </cell>
          <cell r="C371" t="str">
            <v>EA</v>
          </cell>
          <cell r="D371" t="str">
            <v>EA</v>
          </cell>
          <cell r="E371" t="str">
            <v>EA</v>
          </cell>
          <cell r="F371">
            <v>330.4</v>
          </cell>
          <cell r="G371">
            <v>4203</v>
          </cell>
          <cell r="H371">
            <v>0.05</v>
          </cell>
          <cell r="I371">
            <v>85</v>
          </cell>
          <cell r="J371">
            <v>2.5000000000000001E-2</v>
          </cell>
          <cell r="K371">
            <v>2.5000000000000001E-2</v>
          </cell>
          <cell r="L371">
            <v>0</v>
          </cell>
        </row>
        <row r="372">
          <cell r="A372">
            <v>17361</v>
          </cell>
          <cell r="B372" t="str">
            <v>Wooden Easel Stand</v>
          </cell>
          <cell r="C372" t="str">
            <v>EA</v>
          </cell>
          <cell r="D372" t="str">
            <v>EA</v>
          </cell>
          <cell r="E372" t="str">
            <v>EA</v>
          </cell>
          <cell r="F372">
            <v>1400</v>
          </cell>
          <cell r="G372">
            <v>9403</v>
          </cell>
          <cell r="H372">
            <v>0.18</v>
          </cell>
          <cell r="I372" t="str">
            <v>B5</v>
          </cell>
          <cell r="J372">
            <v>0.09</v>
          </cell>
          <cell r="K372">
            <v>0.09</v>
          </cell>
          <cell r="L372">
            <v>0</v>
          </cell>
        </row>
        <row r="373">
          <cell r="A373">
            <v>20411</v>
          </cell>
          <cell r="B373" t="str">
            <v> PLD Lid 8oz</v>
          </cell>
          <cell r="C373" t="str">
            <v>Pac</v>
          </cell>
          <cell r="D373" t="str">
            <v>Pac</v>
          </cell>
          <cell r="E373" t="str">
            <v>Pac</v>
          </cell>
          <cell r="F373">
            <v>324.8</v>
          </cell>
          <cell r="G373">
            <v>3923</v>
          </cell>
          <cell r="H373">
            <v>0.18</v>
          </cell>
          <cell r="I373" t="str">
            <v>B5</v>
          </cell>
          <cell r="J373">
            <v>0.09</v>
          </cell>
          <cell r="K373">
            <v>0.09</v>
          </cell>
          <cell r="L373">
            <v>0</v>
          </cell>
        </row>
        <row r="374">
          <cell r="A374">
            <v>20412</v>
          </cell>
          <cell r="B374" t="str">
            <v> PLD Lid 12oz</v>
          </cell>
          <cell r="C374" t="str">
            <v>Pac</v>
          </cell>
          <cell r="D374" t="str">
            <v>Pac</v>
          </cell>
          <cell r="E374" t="str">
            <v>Pac</v>
          </cell>
          <cell r="F374">
            <v>425.6</v>
          </cell>
          <cell r="G374">
            <v>3923</v>
          </cell>
          <cell r="H374">
            <v>0.18</v>
          </cell>
          <cell r="I374" t="str">
            <v>B5</v>
          </cell>
          <cell r="J374">
            <v>0.09</v>
          </cell>
          <cell r="K374">
            <v>0.09</v>
          </cell>
          <cell r="L374">
            <v>0</v>
          </cell>
        </row>
        <row r="375">
          <cell r="A375">
            <v>20413</v>
          </cell>
          <cell r="B375" t="str">
            <v>PLD Lid 16oz/12oz (Single Wall)</v>
          </cell>
          <cell r="C375" t="str">
            <v>Pac</v>
          </cell>
          <cell r="D375" t="str">
            <v>Pac</v>
          </cell>
          <cell r="E375" t="str">
            <v>Pac</v>
          </cell>
          <cell r="F375">
            <v>280</v>
          </cell>
          <cell r="G375">
            <v>3923</v>
          </cell>
          <cell r="H375">
            <v>0.18</v>
          </cell>
          <cell r="I375" t="str">
            <v>B5</v>
          </cell>
          <cell r="J375">
            <v>0.09</v>
          </cell>
          <cell r="K375">
            <v>0.09</v>
          </cell>
          <cell r="L375">
            <v>0</v>
          </cell>
        </row>
        <row r="376">
          <cell r="A376">
            <v>20256</v>
          </cell>
          <cell r="B376" t="str">
            <v>Sports Bottle</v>
          </cell>
          <cell r="C376" t="str">
            <v>EA</v>
          </cell>
          <cell r="D376" t="str">
            <v>EA</v>
          </cell>
          <cell r="E376" t="str">
            <v>EA</v>
          </cell>
          <cell r="F376">
            <v>294.56</v>
          </cell>
          <cell r="G376">
            <v>73239990</v>
          </cell>
          <cell r="H376">
            <v>0.18</v>
          </cell>
          <cell r="I376" t="str">
            <v>B5</v>
          </cell>
          <cell r="J376">
            <v>0.09</v>
          </cell>
          <cell r="K376">
            <v>0.09</v>
          </cell>
          <cell r="L376">
            <v>0</v>
          </cell>
        </row>
        <row r="377">
          <cell r="A377">
            <v>20257</v>
          </cell>
          <cell r="B377" t="str">
            <v>Coffee Plunger</v>
          </cell>
          <cell r="C377" t="str">
            <v>EA</v>
          </cell>
          <cell r="D377" t="str">
            <v>EA</v>
          </cell>
          <cell r="E377" t="str">
            <v>EA</v>
          </cell>
          <cell r="F377">
            <v>237.44</v>
          </cell>
          <cell r="G377">
            <v>39269099</v>
          </cell>
          <cell r="H377">
            <v>0.18</v>
          </cell>
          <cell r="I377" t="str">
            <v>B5</v>
          </cell>
          <cell r="J377">
            <v>0.09</v>
          </cell>
          <cell r="K377">
            <v>0.09</v>
          </cell>
          <cell r="L377">
            <v>0</v>
          </cell>
        </row>
        <row r="378">
          <cell r="A378">
            <v>20258</v>
          </cell>
          <cell r="B378" t="str">
            <v>Printing Mug 1</v>
          </cell>
          <cell r="C378" t="str">
            <v>EA</v>
          </cell>
          <cell r="D378" t="str">
            <v>EA</v>
          </cell>
          <cell r="E378" t="str">
            <v>EA</v>
          </cell>
          <cell r="F378">
            <v>115.36</v>
          </cell>
          <cell r="G378">
            <v>69120010</v>
          </cell>
          <cell r="H378">
            <v>0.12</v>
          </cell>
          <cell r="I378">
            <v>95</v>
          </cell>
          <cell r="J378">
            <v>0.06</v>
          </cell>
          <cell r="K378">
            <v>0.06</v>
          </cell>
          <cell r="L378">
            <v>0</v>
          </cell>
        </row>
        <row r="379">
          <cell r="A379">
            <v>20259</v>
          </cell>
          <cell r="B379" t="str">
            <v>Printing Mug 2</v>
          </cell>
          <cell r="C379" t="str">
            <v>EA</v>
          </cell>
          <cell r="D379" t="str">
            <v>EA</v>
          </cell>
          <cell r="E379" t="str">
            <v>EA</v>
          </cell>
          <cell r="F379">
            <v>125.44</v>
          </cell>
          <cell r="G379">
            <v>69120010</v>
          </cell>
          <cell r="H379">
            <v>0.12</v>
          </cell>
          <cell r="I379">
            <v>95</v>
          </cell>
          <cell r="J379">
            <v>0.06</v>
          </cell>
          <cell r="K379">
            <v>0.06</v>
          </cell>
          <cell r="L379">
            <v>0</v>
          </cell>
        </row>
        <row r="380">
          <cell r="A380">
            <v>20261</v>
          </cell>
          <cell r="B380" t="str">
            <v>China Bon Mug (Pack of 6)</v>
          </cell>
          <cell r="C380" t="str">
            <v>PAC</v>
          </cell>
          <cell r="D380" t="str">
            <v>PAC</v>
          </cell>
          <cell r="E380" t="str">
            <v>PAC</v>
          </cell>
          <cell r="F380">
            <v>313.60000000000002</v>
          </cell>
          <cell r="G380">
            <v>69120010</v>
          </cell>
          <cell r="H380">
            <v>0.12</v>
          </cell>
          <cell r="I380">
            <v>95</v>
          </cell>
          <cell r="J380">
            <v>0.06</v>
          </cell>
          <cell r="K380">
            <v>0.06</v>
          </cell>
          <cell r="L380">
            <v>0</v>
          </cell>
        </row>
        <row r="381">
          <cell r="A381">
            <v>20260</v>
          </cell>
          <cell r="B381" t="str">
            <v>Coffee Mug (Pack Of 3)</v>
          </cell>
          <cell r="C381" t="str">
            <v>EA</v>
          </cell>
          <cell r="D381" t="str">
            <v>EA</v>
          </cell>
          <cell r="E381" t="str">
            <v>EA</v>
          </cell>
          <cell r="F381">
            <v>153.44</v>
          </cell>
          <cell r="G381">
            <v>69120010</v>
          </cell>
          <cell r="H381">
            <v>0.12</v>
          </cell>
          <cell r="I381">
            <v>95</v>
          </cell>
          <cell r="J381">
            <v>0.06</v>
          </cell>
          <cell r="K381">
            <v>0.06</v>
          </cell>
          <cell r="L381">
            <v>0</v>
          </cell>
        </row>
        <row r="382">
          <cell r="A382">
            <v>20507</v>
          </cell>
          <cell r="B382" t="str">
            <v>1947- Natural Caffine Drink</v>
          </cell>
          <cell r="C382" t="str">
            <v>EA</v>
          </cell>
          <cell r="D382" t="str">
            <v>EA</v>
          </cell>
          <cell r="E382" t="str">
            <v>EA</v>
          </cell>
          <cell r="F382">
            <v>65.180000000000007</v>
          </cell>
          <cell r="G382">
            <v>2202</v>
          </cell>
          <cell r="H382">
            <v>0.28000000000000003</v>
          </cell>
          <cell r="I382">
            <v>76</v>
          </cell>
          <cell r="J382">
            <v>0.14000000000000001</v>
          </cell>
          <cell r="K382">
            <v>0.14000000000000001</v>
          </cell>
          <cell r="L382">
            <v>0.12</v>
          </cell>
        </row>
        <row r="383">
          <cell r="A383">
            <v>20503</v>
          </cell>
          <cell r="B383" t="str">
            <v>What!F Curious Herb Cooler</v>
          </cell>
          <cell r="C383" t="str">
            <v>EA</v>
          </cell>
          <cell r="D383" t="str">
            <v>EA</v>
          </cell>
          <cell r="E383" t="str">
            <v>EA</v>
          </cell>
          <cell r="F383">
            <v>59.32</v>
          </cell>
          <cell r="G383">
            <v>2202</v>
          </cell>
          <cell r="H383">
            <v>0.18</v>
          </cell>
          <cell r="I383" t="str">
            <v>B5</v>
          </cell>
          <cell r="J383">
            <v>0.09</v>
          </cell>
          <cell r="K383">
            <v>0.09</v>
          </cell>
          <cell r="L383">
            <v>0</v>
          </cell>
        </row>
        <row r="384">
          <cell r="A384">
            <v>20504</v>
          </cell>
          <cell r="B384" t="str">
            <v>What!F Calm Herb Cooler</v>
          </cell>
          <cell r="C384" t="str">
            <v>EA</v>
          </cell>
          <cell r="D384" t="str">
            <v>EA</v>
          </cell>
          <cell r="E384" t="str">
            <v>EA</v>
          </cell>
          <cell r="F384">
            <v>59.32</v>
          </cell>
          <cell r="G384">
            <v>2202</v>
          </cell>
          <cell r="H384">
            <v>0.18</v>
          </cell>
          <cell r="I384" t="str">
            <v>B5</v>
          </cell>
          <cell r="J384">
            <v>0.09</v>
          </cell>
          <cell r="K384">
            <v>0.09</v>
          </cell>
          <cell r="L384">
            <v>0</v>
          </cell>
        </row>
        <row r="385">
          <cell r="A385">
            <v>20505</v>
          </cell>
          <cell r="B385" t="str">
            <v>What!F Green Tea Cooler - Green Mango</v>
          </cell>
          <cell r="C385" t="str">
            <v>EA</v>
          </cell>
          <cell r="D385" t="str">
            <v>EA</v>
          </cell>
          <cell r="E385" t="str">
            <v>EA</v>
          </cell>
          <cell r="F385">
            <v>59.32</v>
          </cell>
          <cell r="G385">
            <v>210120</v>
          </cell>
          <cell r="H385">
            <v>0.18</v>
          </cell>
          <cell r="I385" t="str">
            <v>B5</v>
          </cell>
          <cell r="J385">
            <v>0.09</v>
          </cell>
          <cell r="K385">
            <v>0.09</v>
          </cell>
          <cell r="L385">
            <v>0</v>
          </cell>
        </row>
        <row r="386">
          <cell r="A386">
            <v>20506</v>
          </cell>
          <cell r="B386" t="str">
            <v>What!F Green Tea Cooler - Peach</v>
          </cell>
          <cell r="C386" t="str">
            <v>EA</v>
          </cell>
          <cell r="D386" t="str">
            <v>EA</v>
          </cell>
          <cell r="E386" t="str">
            <v>EA</v>
          </cell>
          <cell r="F386">
            <v>59.32</v>
          </cell>
          <cell r="G386">
            <v>210120</v>
          </cell>
          <cell r="H386">
            <v>0.18</v>
          </cell>
          <cell r="I386" t="str">
            <v>B5</v>
          </cell>
          <cell r="J386">
            <v>0.09</v>
          </cell>
          <cell r="K386">
            <v>0.09</v>
          </cell>
          <cell r="L386">
            <v>0</v>
          </cell>
        </row>
        <row r="387">
          <cell r="A387">
            <v>19792</v>
          </cell>
          <cell r="B387" t="str">
            <v>Diner T-shirt</v>
          </cell>
          <cell r="C387" t="str">
            <v>EA</v>
          </cell>
          <cell r="D387" t="str">
            <v>EA</v>
          </cell>
          <cell r="E387" t="str">
            <v>EA</v>
          </cell>
          <cell r="F387">
            <v>336</v>
          </cell>
          <cell r="G387">
            <v>6109</v>
          </cell>
          <cell r="H387">
            <v>0.05</v>
          </cell>
          <cell r="I387">
            <v>85</v>
          </cell>
          <cell r="J387">
            <v>2.5000000000000001E-2</v>
          </cell>
          <cell r="K387">
            <v>2.5000000000000001E-2</v>
          </cell>
          <cell r="L387">
            <v>0</v>
          </cell>
        </row>
        <row r="388">
          <cell r="A388">
            <v>19794</v>
          </cell>
          <cell r="B388" t="str">
            <v>Diner Sweat-Shirt</v>
          </cell>
          <cell r="C388" t="str">
            <v>EA</v>
          </cell>
          <cell r="D388" t="str">
            <v>EA</v>
          </cell>
          <cell r="E388" t="str">
            <v>EA</v>
          </cell>
          <cell r="F388">
            <v>482</v>
          </cell>
          <cell r="G388">
            <v>6105</v>
          </cell>
          <cell r="H388">
            <v>0.05</v>
          </cell>
          <cell r="I388">
            <v>85</v>
          </cell>
          <cell r="J388">
            <v>2.5000000000000001E-2</v>
          </cell>
          <cell r="K388">
            <v>2.5000000000000001E-2</v>
          </cell>
          <cell r="L388">
            <v>0</v>
          </cell>
        </row>
        <row r="389">
          <cell r="A389">
            <v>19904</v>
          </cell>
          <cell r="B389" t="str">
            <v>Diner Pizza Box</v>
          </cell>
          <cell r="C389" t="str">
            <v>EA</v>
          </cell>
          <cell r="D389" t="str">
            <v>EA</v>
          </cell>
          <cell r="E389" t="str">
            <v>EA</v>
          </cell>
          <cell r="F389">
            <v>12.32</v>
          </cell>
          <cell r="G389">
            <v>4819</v>
          </cell>
          <cell r="H389">
            <v>0.18</v>
          </cell>
          <cell r="I389" t="str">
            <v>B5</v>
          </cell>
          <cell r="J389">
            <v>0.09</v>
          </cell>
          <cell r="K389">
            <v>0.09</v>
          </cell>
          <cell r="L389">
            <v>0</v>
          </cell>
        </row>
        <row r="390">
          <cell r="A390">
            <v>19905</v>
          </cell>
          <cell r="B390" t="str">
            <v>Diner Burger Box</v>
          </cell>
          <cell r="C390" t="str">
            <v>EA</v>
          </cell>
          <cell r="D390" t="str">
            <v>EA</v>
          </cell>
          <cell r="E390" t="str">
            <v>EA</v>
          </cell>
          <cell r="F390">
            <v>9.52</v>
          </cell>
          <cell r="G390">
            <v>4819</v>
          </cell>
          <cell r="H390">
            <v>0.18</v>
          </cell>
          <cell r="I390" t="str">
            <v>B5</v>
          </cell>
          <cell r="J390">
            <v>0.09</v>
          </cell>
          <cell r="K390">
            <v>0.09</v>
          </cell>
          <cell r="L390">
            <v>0</v>
          </cell>
        </row>
        <row r="391">
          <cell r="A391">
            <v>19906</v>
          </cell>
          <cell r="B391" t="str">
            <v>Diner Pasta Sleev</v>
          </cell>
          <cell r="C391" t="str">
            <v>EA</v>
          </cell>
          <cell r="D391" t="str">
            <v>EA</v>
          </cell>
          <cell r="E391" t="str">
            <v>EA</v>
          </cell>
          <cell r="F391">
            <v>6.5</v>
          </cell>
          <cell r="G391">
            <v>4819</v>
          </cell>
          <cell r="H391">
            <v>0.18</v>
          </cell>
          <cell r="I391" t="str">
            <v>B5</v>
          </cell>
          <cell r="J391">
            <v>0.09</v>
          </cell>
          <cell r="K391">
            <v>0.09</v>
          </cell>
          <cell r="L391">
            <v>0</v>
          </cell>
        </row>
        <row r="392">
          <cell r="A392">
            <v>20398</v>
          </cell>
          <cell r="B392" t="str">
            <v>Christmas Glasses Double wall 12oz</v>
          </cell>
          <cell r="C392" t="str">
            <v>Pac</v>
          </cell>
          <cell r="D392" t="str">
            <v>Pac</v>
          </cell>
          <cell r="E392" t="str">
            <v>Pac</v>
          </cell>
          <cell r="F392">
            <v>69.89</v>
          </cell>
          <cell r="G392">
            <v>4823</v>
          </cell>
          <cell r="H392">
            <v>0.18</v>
          </cell>
          <cell r="I392" t="str">
            <v>B5</v>
          </cell>
          <cell r="J392">
            <v>0.09</v>
          </cell>
          <cell r="K392">
            <v>0.09</v>
          </cell>
          <cell r="L392">
            <v>0</v>
          </cell>
        </row>
        <row r="393">
          <cell r="A393">
            <v>20400</v>
          </cell>
          <cell r="B393" t="str">
            <v>Singal Wall Christamas Glasses 12oz</v>
          </cell>
          <cell r="C393" t="str">
            <v>Pac</v>
          </cell>
          <cell r="D393" t="str">
            <v>Pac</v>
          </cell>
          <cell r="E393" t="str">
            <v>Pac</v>
          </cell>
          <cell r="F393">
            <v>57.12</v>
          </cell>
          <cell r="G393">
            <v>4823</v>
          </cell>
          <cell r="H393">
            <v>0.18</v>
          </cell>
          <cell r="I393" t="str">
            <v>B5</v>
          </cell>
          <cell r="J393">
            <v>0.09</v>
          </cell>
          <cell r="K393">
            <v>0.09</v>
          </cell>
          <cell r="L393">
            <v>0</v>
          </cell>
        </row>
        <row r="394">
          <cell r="A394">
            <v>20607</v>
          </cell>
          <cell r="B394" t="str">
            <v>Barista Plum Cake 500g</v>
          </cell>
          <cell r="C394" t="str">
            <v>EA</v>
          </cell>
          <cell r="D394" t="str">
            <v>EA</v>
          </cell>
          <cell r="E394" t="str">
            <v>EA</v>
          </cell>
          <cell r="F394">
            <v>242.46</v>
          </cell>
          <cell r="G394">
            <v>1905</v>
          </cell>
          <cell r="H394">
            <v>0.18</v>
          </cell>
          <cell r="I394" t="str">
            <v>B5</v>
          </cell>
          <cell r="J394">
            <v>0.09</v>
          </cell>
          <cell r="K394">
            <v>0.09</v>
          </cell>
          <cell r="L394">
            <v>0</v>
          </cell>
        </row>
        <row r="395">
          <cell r="A395">
            <v>20399</v>
          </cell>
          <cell r="B395" t="str">
            <v>Singal Wall Christamas Glasses 16oz</v>
          </cell>
          <cell r="C395" t="str">
            <v>Pac</v>
          </cell>
          <cell r="D395" t="str">
            <v>Pac</v>
          </cell>
          <cell r="E395" t="str">
            <v>Pac</v>
          </cell>
          <cell r="F395">
            <v>78.400000000000006</v>
          </cell>
          <cell r="G395">
            <v>4823</v>
          </cell>
          <cell r="H395">
            <v>0.18</v>
          </cell>
          <cell r="I395" t="str">
            <v>B5</v>
          </cell>
          <cell r="J395">
            <v>0.09</v>
          </cell>
          <cell r="K395">
            <v>0.09</v>
          </cell>
          <cell r="L395">
            <v>0</v>
          </cell>
        </row>
        <row r="396">
          <cell r="A396">
            <v>20397</v>
          </cell>
          <cell r="B396" t="str">
            <v>Christmas Glasses Double wall 8oz</v>
          </cell>
          <cell r="C396" t="str">
            <v>Pac</v>
          </cell>
          <cell r="D396" t="str">
            <v>Pac</v>
          </cell>
          <cell r="E396" t="str">
            <v>Pac</v>
          </cell>
          <cell r="F396">
            <v>49.73</v>
          </cell>
          <cell r="G396">
            <v>4823</v>
          </cell>
          <cell r="H396">
            <v>0.18</v>
          </cell>
          <cell r="I396" t="str">
            <v>B5</v>
          </cell>
          <cell r="J396">
            <v>0.09</v>
          </cell>
          <cell r="K396">
            <v>0.09</v>
          </cell>
          <cell r="L396">
            <v>0</v>
          </cell>
        </row>
        <row r="397">
          <cell r="A397">
            <v>20407</v>
          </cell>
          <cell r="B397" t="str">
            <v>Barista Store Manager Black Shirt – 38</v>
          </cell>
          <cell r="C397" t="str">
            <v>EA</v>
          </cell>
          <cell r="D397" t="str">
            <v>EA</v>
          </cell>
          <cell r="E397" t="str">
            <v>EA</v>
          </cell>
          <cell r="F397">
            <v>436.8</v>
          </cell>
          <cell r="G397">
            <v>1210</v>
          </cell>
          <cell r="H397">
            <v>0.05</v>
          </cell>
          <cell r="I397">
            <v>85</v>
          </cell>
          <cell r="J397">
            <v>2.5000000000000001E-2</v>
          </cell>
          <cell r="K397">
            <v>2.5000000000000001E-2</v>
          </cell>
          <cell r="L397">
            <v>0</v>
          </cell>
        </row>
        <row r="398">
          <cell r="A398">
            <v>20408</v>
          </cell>
          <cell r="B398" t="str">
            <v>Barista Store Manager Black Shirt – 40</v>
          </cell>
          <cell r="C398" t="str">
            <v>EA</v>
          </cell>
          <cell r="D398" t="str">
            <v>EA</v>
          </cell>
          <cell r="E398" t="str">
            <v>EA</v>
          </cell>
          <cell r="F398">
            <v>436.8</v>
          </cell>
          <cell r="G398">
            <v>1210</v>
          </cell>
          <cell r="H398">
            <v>0.05</v>
          </cell>
          <cell r="I398">
            <v>85</v>
          </cell>
          <cell r="J398">
            <v>2.5000000000000001E-2</v>
          </cell>
          <cell r="K398">
            <v>2.5000000000000001E-2</v>
          </cell>
          <cell r="L398">
            <v>0</v>
          </cell>
        </row>
        <row r="399">
          <cell r="A399">
            <v>20891</v>
          </cell>
          <cell r="B399" t="str">
            <v>Biodegradable Garbage Bag B Blue</v>
          </cell>
          <cell r="C399" t="str">
            <v>Pac</v>
          </cell>
          <cell r="D399" t="str">
            <v>PAC</v>
          </cell>
          <cell r="E399" t="str">
            <v>PAC</v>
          </cell>
          <cell r="F399">
            <v>413</v>
          </cell>
          <cell r="G399">
            <v>3923</v>
          </cell>
          <cell r="H399">
            <v>0.18</v>
          </cell>
          <cell r="I399" t="str">
            <v>B5</v>
          </cell>
          <cell r="J399">
            <v>0.09</v>
          </cell>
          <cell r="K399">
            <v>0.09</v>
          </cell>
          <cell r="L399">
            <v>0</v>
          </cell>
        </row>
        <row r="400">
          <cell r="A400">
            <v>20406</v>
          </cell>
          <cell r="B400" t="str">
            <v>Barista Store Manager Black Shirt - 36</v>
          </cell>
          <cell r="C400" t="str">
            <v>EA</v>
          </cell>
          <cell r="D400" t="str">
            <v>EA</v>
          </cell>
          <cell r="E400" t="str">
            <v>EA</v>
          </cell>
          <cell r="F400">
            <v>436.8</v>
          </cell>
          <cell r="G400">
            <v>1210</v>
          </cell>
          <cell r="H400">
            <v>0.05</v>
          </cell>
          <cell r="I400">
            <v>85</v>
          </cell>
          <cell r="J400">
            <v>2.5000000000000001E-2</v>
          </cell>
          <cell r="K400">
            <v>2.5000000000000001E-2</v>
          </cell>
          <cell r="L400">
            <v>0</v>
          </cell>
        </row>
        <row r="401">
          <cell r="A401">
            <v>20407</v>
          </cell>
          <cell r="B401" t="str">
            <v>Barista Store Manager Black Shirt - 38</v>
          </cell>
          <cell r="C401" t="str">
            <v>EA</v>
          </cell>
          <cell r="D401" t="str">
            <v>EA</v>
          </cell>
          <cell r="E401" t="str">
            <v>EA</v>
          </cell>
          <cell r="F401">
            <v>436.8</v>
          </cell>
          <cell r="G401">
            <v>1210</v>
          </cell>
          <cell r="H401">
            <v>0.05</v>
          </cell>
          <cell r="I401">
            <v>85</v>
          </cell>
          <cell r="J401">
            <v>2.5000000000000001E-2</v>
          </cell>
          <cell r="K401">
            <v>2.5000000000000001E-2</v>
          </cell>
          <cell r="L401">
            <v>0</v>
          </cell>
        </row>
        <row r="402">
          <cell r="A402">
            <v>20408</v>
          </cell>
          <cell r="B402" t="str">
            <v>Barista Store Manager Black Shirt - 40</v>
          </cell>
          <cell r="C402" t="str">
            <v>EA</v>
          </cell>
          <cell r="D402" t="str">
            <v>EA</v>
          </cell>
          <cell r="E402" t="str">
            <v>EA</v>
          </cell>
          <cell r="F402">
            <v>436.8</v>
          </cell>
          <cell r="G402">
            <v>1210</v>
          </cell>
          <cell r="H402">
            <v>0.05</v>
          </cell>
          <cell r="I402">
            <v>85</v>
          </cell>
          <cell r="J402">
            <v>2.5000000000000001E-2</v>
          </cell>
          <cell r="K402">
            <v>2.5000000000000001E-2</v>
          </cell>
          <cell r="L402">
            <v>0</v>
          </cell>
        </row>
        <row r="403">
          <cell r="A403">
            <v>20409</v>
          </cell>
          <cell r="B403" t="str">
            <v>Barista Store Manager Black Shirt - 42</v>
          </cell>
          <cell r="C403" t="str">
            <v>EA</v>
          </cell>
          <cell r="D403" t="str">
            <v>EA</v>
          </cell>
          <cell r="E403" t="str">
            <v>EA</v>
          </cell>
          <cell r="F403">
            <v>436.8</v>
          </cell>
          <cell r="G403">
            <v>1210</v>
          </cell>
          <cell r="H403">
            <v>0.05</v>
          </cell>
          <cell r="I403">
            <v>85</v>
          </cell>
          <cell r="J403">
            <v>2.5000000000000001E-2</v>
          </cell>
          <cell r="K403">
            <v>2.5000000000000001E-2</v>
          </cell>
          <cell r="L403">
            <v>0</v>
          </cell>
        </row>
        <row r="404">
          <cell r="A404">
            <v>20410</v>
          </cell>
          <cell r="B404" t="str">
            <v>Barista Store Manager Black Shirt - 44</v>
          </cell>
          <cell r="C404" t="str">
            <v>EA</v>
          </cell>
          <cell r="D404" t="str">
            <v>EA</v>
          </cell>
          <cell r="E404" t="str">
            <v>EA</v>
          </cell>
          <cell r="F404">
            <v>436.8</v>
          </cell>
          <cell r="G404">
            <v>1210</v>
          </cell>
          <cell r="H404">
            <v>0.05</v>
          </cell>
          <cell r="I404">
            <v>85</v>
          </cell>
          <cell r="J404">
            <v>2.5000000000000001E-2</v>
          </cell>
          <cell r="K404">
            <v>2.5000000000000001E-2</v>
          </cell>
          <cell r="L404">
            <v>0</v>
          </cell>
        </row>
        <row r="405">
          <cell r="A405">
            <v>20501</v>
          </cell>
          <cell r="B405" t="str">
            <v>Barista Cappuccino Large Saucer</v>
          </cell>
          <cell r="C405" t="str">
            <v>EA</v>
          </cell>
          <cell r="D405" t="str">
            <v>EA</v>
          </cell>
          <cell r="E405" t="str">
            <v>EA</v>
          </cell>
          <cell r="F405">
            <v>100.2624</v>
          </cell>
          <cell r="G405">
            <v>6912</v>
          </cell>
          <cell r="H405">
            <v>0.12</v>
          </cell>
          <cell r="I405">
            <v>95</v>
          </cell>
          <cell r="J405">
            <v>0.06</v>
          </cell>
          <cell r="K405">
            <v>0.06</v>
          </cell>
          <cell r="L405">
            <v>0</v>
          </cell>
        </row>
        <row r="406">
          <cell r="A406">
            <v>20502</v>
          </cell>
          <cell r="B406" t="str">
            <v>Barista Cappuccino Large Mug</v>
          </cell>
          <cell r="C406" t="str">
            <v>EA</v>
          </cell>
          <cell r="D406" t="str">
            <v>EA</v>
          </cell>
          <cell r="E406" t="str">
            <v>EA</v>
          </cell>
          <cell r="F406">
            <v>235.73759999999999</v>
          </cell>
          <cell r="G406">
            <v>6912</v>
          </cell>
          <cell r="H406">
            <v>0.12</v>
          </cell>
          <cell r="I406">
            <v>95</v>
          </cell>
          <cell r="J406">
            <v>0.06</v>
          </cell>
          <cell r="K406">
            <v>0.06</v>
          </cell>
          <cell r="L406">
            <v>0</v>
          </cell>
        </row>
        <row r="407">
          <cell r="A407">
            <v>20854</v>
          </cell>
          <cell r="B407" t="str">
            <v>Budweiser 0.0</v>
          </cell>
          <cell r="C407" t="str">
            <v>CAN</v>
          </cell>
          <cell r="D407" t="str">
            <v>CAN</v>
          </cell>
          <cell r="E407" t="str">
            <v>CAN</v>
          </cell>
          <cell r="F407">
            <v>37.29</v>
          </cell>
          <cell r="G407">
            <v>2202</v>
          </cell>
          <cell r="H407">
            <v>0.18</v>
          </cell>
          <cell r="I407" t="str">
            <v>B5</v>
          </cell>
          <cell r="J407">
            <v>0.09</v>
          </cell>
          <cell r="K407">
            <v>0.09</v>
          </cell>
          <cell r="L407">
            <v>0</v>
          </cell>
        </row>
        <row r="408">
          <cell r="A408">
            <v>20857</v>
          </cell>
          <cell r="B408" t="str">
            <v>Orange Carrot Peach (600 GM)</v>
          </cell>
          <cell r="C408" t="str">
            <v>BT</v>
          </cell>
          <cell r="D408" t="str">
            <v>BT</v>
          </cell>
          <cell r="E408" t="str">
            <v>BT</v>
          </cell>
          <cell r="F408">
            <v>173.6</v>
          </cell>
          <cell r="G408">
            <v>2008</v>
          </cell>
          <cell r="H408">
            <v>0.12</v>
          </cell>
          <cell r="I408">
            <v>95</v>
          </cell>
          <cell r="J408">
            <v>0.06</v>
          </cell>
          <cell r="K408">
            <v>0.06</v>
          </cell>
          <cell r="L408">
            <v>0</v>
          </cell>
        </row>
        <row r="409">
          <cell r="A409">
            <v>20858</v>
          </cell>
          <cell r="B409" t="str">
            <v>Strawberry Cheese Cake (600 GM)</v>
          </cell>
          <cell r="C409" t="str">
            <v>BT</v>
          </cell>
          <cell r="D409" t="str">
            <v>BT</v>
          </cell>
          <cell r="E409" t="str">
            <v>BT</v>
          </cell>
          <cell r="F409">
            <v>166.88</v>
          </cell>
          <cell r="G409">
            <v>2008</v>
          </cell>
          <cell r="H409">
            <v>0.12</v>
          </cell>
          <cell r="I409">
            <v>95</v>
          </cell>
          <cell r="J409">
            <v>0.06</v>
          </cell>
          <cell r="K409">
            <v>0.06</v>
          </cell>
          <cell r="L409">
            <v>0</v>
          </cell>
        </row>
        <row r="410">
          <cell r="A410">
            <v>20881</v>
          </cell>
          <cell r="B410" t="str">
            <v>Oranagina 500 ML</v>
          </cell>
          <cell r="C410" t="str">
            <v>BT</v>
          </cell>
          <cell r="D410" t="str">
            <v>BT</v>
          </cell>
          <cell r="E410" t="str">
            <v>BT</v>
          </cell>
          <cell r="F410">
            <v>159.04</v>
          </cell>
          <cell r="G410">
            <v>2106</v>
          </cell>
          <cell r="H410">
            <v>0.18</v>
          </cell>
          <cell r="I410" t="str">
            <v>B5</v>
          </cell>
          <cell r="J410">
            <v>0.09</v>
          </cell>
          <cell r="K410">
            <v>0.09</v>
          </cell>
          <cell r="L410">
            <v>0</v>
          </cell>
        </row>
        <row r="411">
          <cell r="A411">
            <v>20841</v>
          </cell>
          <cell r="B411" t="str">
            <v>Coffee Waffy Rolls</v>
          </cell>
          <cell r="C411" t="str">
            <v>EA</v>
          </cell>
          <cell r="D411" t="str">
            <v>EA</v>
          </cell>
          <cell r="E411" t="str">
            <v>EA</v>
          </cell>
          <cell r="F411">
            <v>70</v>
          </cell>
          <cell r="G411">
            <v>1905</v>
          </cell>
          <cell r="H411">
            <v>0.18</v>
          </cell>
          <cell r="I411" t="str">
            <v>B5</v>
          </cell>
          <cell r="J411">
            <v>0.09</v>
          </cell>
          <cell r="K411">
            <v>0.09</v>
          </cell>
          <cell r="L411">
            <v>0</v>
          </cell>
        </row>
        <row r="412">
          <cell r="A412">
            <v>20842</v>
          </cell>
          <cell r="B412" t="str">
            <v>The Coffee Nice</v>
          </cell>
          <cell r="C412" t="str">
            <v>EA</v>
          </cell>
          <cell r="D412" t="str">
            <v>EA</v>
          </cell>
          <cell r="E412" t="str">
            <v>EA</v>
          </cell>
          <cell r="F412">
            <v>70</v>
          </cell>
          <cell r="G412">
            <v>1905</v>
          </cell>
          <cell r="H412">
            <v>0.18</v>
          </cell>
          <cell r="I412" t="str">
            <v>B5</v>
          </cell>
          <cell r="J412">
            <v>0.09</v>
          </cell>
          <cell r="K412">
            <v>0.09</v>
          </cell>
          <cell r="L412">
            <v>0</v>
          </cell>
        </row>
        <row r="413">
          <cell r="A413">
            <v>20892</v>
          </cell>
          <cell r="B413" t="str">
            <v>Biodegradable Garbage Bag S Green</v>
          </cell>
          <cell r="C413" t="str">
            <v>Pac</v>
          </cell>
          <cell r="D413" t="str">
            <v>Pac</v>
          </cell>
          <cell r="E413" t="str">
            <v>Pac</v>
          </cell>
          <cell r="F413">
            <v>87.36</v>
          </cell>
          <cell r="G413">
            <v>3923</v>
          </cell>
          <cell r="H413">
            <v>0.18</v>
          </cell>
          <cell r="I413" t="str">
            <v>B5</v>
          </cell>
          <cell r="J413">
            <v>0.09</v>
          </cell>
          <cell r="K413">
            <v>0.09</v>
          </cell>
          <cell r="L413">
            <v>0</v>
          </cell>
        </row>
        <row r="414">
          <cell r="A414">
            <v>20893</v>
          </cell>
          <cell r="B414" t="str">
            <v>Biodegradable Garbage Bag S Blue</v>
          </cell>
          <cell r="C414" t="str">
            <v>Pac</v>
          </cell>
          <cell r="D414" t="str">
            <v>Pac</v>
          </cell>
          <cell r="E414" t="str">
            <v>Pac</v>
          </cell>
          <cell r="F414">
            <v>87.36</v>
          </cell>
          <cell r="G414">
            <v>3923</v>
          </cell>
          <cell r="H414">
            <v>0.18</v>
          </cell>
          <cell r="I414" t="str">
            <v>B5</v>
          </cell>
          <cell r="J414">
            <v>0.09</v>
          </cell>
          <cell r="K414">
            <v>0.09</v>
          </cell>
          <cell r="L414">
            <v>0</v>
          </cell>
        </row>
        <row r="415">
          <cell r="A415">
            <v>7963</v>
          </cell>
          <cell r="B415" t="str">
            <v>Oregano Flakes</v>
          </cell>
          <cell r="C415" t="str">
            <v>SC</v>
          </cell>
          <cell r="D415" t="str">
            <v>SC</v>
          </cell>
          <cell r="E415" t="str">
            <v>SC</v>
          </cell>
          <cell r="F415">
            <v>0.67</v>
          </cell>
          <cell r="G415" t="str">
            <v>0904</v>
          </cell>
          <cell r="H415">
            <v>0.05</v>
          </cell>
          <cell r="I415">
            <v>85</v>
          </cell>
          <cell r="J415">
            <v>2.5000000000000001E-2</v>
          </cell>
          <cell r="K415">
            <v>2.5000000000000001E-2</v>
          </cell>
          <cell r="L415">
            <v>0</v>
          </cell>
        </row>
        <row r="416">
          <cell r="A416">
            <v>7964</v>
          </cell>
          <cell r="B416" t="str">
            <v>Chilly Flakes</v>
          </cell>
          <cell r="C416" t="str">
            <v>SC</v>
          </cell>
          <cell r="D416" t="str">
            <v>SC</v>
          </cell>
          <cell r="E416" t="str">
            <v>SC</v>
          </cell>
          <cell r="F416">
            <v>0.67</v>
          </cell>
          <cell r="G416" t="str">
            <v>0904</v>
          </cell>
          <cell r="H416">
            <v>0.05</v>
          </cell>
          <cell r="I416">
            <v>85</v>
          </cell>
          <cell r="J416">
            <v>2.5000000000000001E-2</v>
          </cell>
          <cell r="K416">
            <v>2.5000000000000001E-2</v>
          </cell>
          <cell r="L416">
            <v>0</v>
          </cell>
        </row>
        <row r="417">
          <cell r="A417">
            <v>17818</v>
          </cell>
          <cell r="B417" t="str">
            <v>Tulsi Green Tea - 100G</v>
          </cell>
          <cell r="C417" t="str">
            <v>PAC</v>
          </cell>
          <cell r="D417" t="str">
            <v>PAC</v>
          </cell>
          <cell r="E417" t="str">
            <v>PAC</v>
          </cell>
          <cell r="F417">
            <v>94.08</v>
          </cell>
          <cell r="G417" t="str">
            <v>0902</v>
          </cell>
          <cell r="H417">
            <v>0.05</v>
          </cell>
          <cell r="I417">
            <v>85</v>
          </cell>
          <cell r="J417">
            <v>2.5000000000000001E-2</v>
          </cell>
          <cell r="K417">
            <v>2.5000000000000001E-2</v>
          </cell>
          <cell r="L417">
            <v>0</v>
          </cell>
        </row>
        <row r="418">
          <cell r="A418">
            <v>3676</v>
          </cell>
          <cell r="B418" t="str">
            <v>Butter Paper</v>
          </cell>
          <cell r="C418" t="str">
            <v>EA</v>
          </cell>
          <cell r="D418" t="str">
            <v>EA</v>
          </cell>
          <cell r="E418" t="str">
            <v>EA</v>
          </cell>
          <cell r="F418">
            <v>1.68</v>
          </cell>
          <cell r="G418">
            <v>4821</v>
          </cell>
          <cell r="H418">
            <v>0.18</v>
          </cell>
          <cell r="I418" t="str">
            <v>B5</v>
          </cell>
          <cell r="J418">
            <v>0.09</v>
          </cell>
          <cell r="K418">
            <v>0.09</v>
          </cell>
          <cell r="L418">
            <v>0</v>
          </cell>
        </row>
        <row r="419">
          <cell r="A419">
            <v>20871</v>
          </cell>
          <cell r="B419" t="str">
            <v>Glass Tea Kettle-500ML</v>
          </cell>
          <cell r="C419" t="str">
            <v>EA</v>
          </cell>
          <cell r="D419" t="str">
            <v>EA</v>
          </cell>
          <cell r="E419" t="str">
            <v>EA</v>
          </cell>
          <cell r="F419">
            <v>649.6</v>
          </cell>
          <cell r="G419">
            <v>7013</v>
          </cell>
          <cell r="H419">
            <v>0.18</v>
          </cell>
          <cell r="I419" t="str">
            <v>B5</v>
          </cell>
          <cell r="J419">
            <v>0.09</v>
          </cell>
          <cell r="K419">
            <v>0.09</v>
          </cell>
          <cell r="L419">
            <v>0</v>
          </cell>
        </row>
        <row r="420">
          <cell r="A420">
            <v>7261</v>
          </cell>
          <cell r="B420" t="str">
            <v>Tooth Pick</v>
          </cell>
          <cell r="C420" t="str">
            <v>Pac</v>
          </cell>
          <cell r="D420" t="str">
            <v>Pac</v>
          </cell>
          <cell r="E420" t="str">
            <v>Pac</v>
          </cell>
          <cell r="F420">
            <v>10.77</v>
          </cell>
          <cell r="G420">
            <v>4823</v>
          </cell>
          <cell r="H420">
            <v>0.12</v>
          </cell>
          <cell r="I420">
            <v>95</v>
          </cell>
          <cell r="J420">
            <v>0.06</v>
          </cell>
          <cell r="K420">
            <v>0.06</v>
          </cell>
          <cell r="L420">
            <v>0</v>
          </cell>
        </row>
        <row r="421">
          <cell r="A421">
            <v>5518</v>
          </cell>
          <cell r="B421" t="str">
            <v>Measuring Jar 10 ML</v>
          </cell>
          <cell r="C421" t="str">
            <v>EA</v>
          </cell>
          <cell r="D421" t="str">
            <v>EA</v>
          </cell>
          <cell r="E421" t="str">
            <v>EA</v>
          </cell>
          <cell r="F421">
            <v>15.68</v>
          </cell>
          <cell r="G421">
            <v>3924</v>
          </cell>
          <cell r="H421">
            <v>0.18</v>
          </cell>
          <cell r="I421" t="str">
            <v>B5</v>
          </cell>
          <cell r="J421">
            <v>0.09</v>
          </cell>
          <cell r="K421">
            <v>0.09</v>
          </cell>
          <cell r="L421">
            <v>0</v>
          </cell>
        </row>
        <row r="422">
          <cell r="A422">
            <v>21162</v>
          </cell>
          <cell r="B422" t="str">
            <v>Hand Gloves (1*50)</v>
          </cell>
          <cell r="C422" t="str">
            <v>Pac</v>
          </cell>
          <cell r="D422" t="str">
            <v>Pac</v>
          </cell>
          <cell r="E422" t="str">
            <v>Pac</v>
          </cell>
          <cell r="F422">
            <v>37.5</v>
          </cell>
          <cell r="G422">
            <v>3924</v>
          </cell>
          <cell r="H422">
            <v>0.18</v>
          </cell>
          <cell r="I422" t="str">
            <v>B5</v>
          </cell>
          <cell r="J422">
            <v>0.09</v>
          </cell>
          <cell r="K422">
            <v>0.09</v>
          </cell>
          <cell r="L422">
            <v>0</v>
          </cell>
        </row>
        <row r="423">
          <cell r="A423">
            <v>21284</v>
          </cell>
          <cell r="B423" t="str">
            <v>Greenbrrew Natural Instant Coffee, 60GM</v>
          </cell>
          <cell r="C423" t="str">
            <v>EA</v>
          </cell>
          <cell r="D423" t="str">
            <v>EA</v>
          </cell>
          <cell r="E423" t="str">
            <v>EA</v>
          </cell>
          <cell r="F423">
            <v>152.03</v>
          </cell>
          <cell r="G423">
            <v>2101</v>
          </cell>
          <cell r="H423">
            <v>0.18</v>
          </cell>
          <cell r="I423" t="str">
            <v>B5</v>
          </cell>
          <cell r="J423">
            <v>0.09</v>
          </cell>
          <cell r="K423">
            <v>0.09</v>
          </cell>
          <cell r="L423">
            <v>0</v>
          </cell>
        </row>
        <row r="424">
          <cell r="A424">
            <v>21285</v>
          </cell>
          <cell r="B424" t="str">
            <v>Greenbrrew Coffee Hazelnut Flavor, 30GM</v>
          </cell>
          <cell r="C424" t="str">
            <v>EA</v>
          </cell>
          <cell r="D424" t="str">
            <v>EA</v>
          </cell>
          <cell r="E424" t="str">
            <v>EA</v>
          </cell>
          <cell r="F424">
            <v>152.03</v>
          </cell>
          <cell r="G424">
            <v>2101</v>
          </cell>
          <cell r="H424">
            <v>0.18</v>
          </cell>
          <cell r="I424" t="str">
            <v>B5</v>
          </cell>
          <cell r="J424">
            <v>0.09</v>
          </cell>
          <cell r="K424">
            <v>0.09</v>
          </cell>
          <cell r="L424">
            <v>0</v>
          </cell>
        </row>
        <row r="425">
          <cell r="A425">
            <v>21286</v>
          </cell>
          <cell r="B425" t="str">
            <v>Greenbrrew Capucino Original Cofee, 30GM</v>
          </cell>
          <cell r="C425" t="str">
            <v>EA</v>
          </cell>
          <cell r="D425" t="str">
            <v>EA</v>
          </cell>
          <cell r="E425" t="str">
            <v>EA</v>
          </cell>
          <cell r="F425">
            <v>152.03</v>
          </cell>
          <cell r="G425">
            <v>2101</v>
          </cell>
          <cell r="H425">
            <v>0.18</v>
          </cell>
          <cell r="I425" t="str">
            <v>B5</v>
          </cell>
          <cell r="J425">
            <v>0.09</v>
          </cell>
          <cell r="K425">
            <v>0.09</v>
          </cell>
          <cell r="L425">
            <v>0</v>
          </cell>
        </row>
        <row r="426">
          <cell r="A426">
            <v>21287</v>
          </cell>
          <cell r="B426" t="str">
            <v>Greenbrrew Kwath/Kadha/Herbal Drink 30GM</v>
          </cell>
          <cell r="C426" t="str">
            <v>EA</v>
          </cell>
          <cell r="D426" t="str">
            <v>EA</v>
          </cell>
          <cell r="E426" t="str">
            <v>EA</v>
          </cell>
          <cell r="F426">
            <v>122.03</v>
          </cell>
          <cell r="G426">
            <v>9090</v>
          </cell>
          <cell r="H426">
            <v>0.18</v>
          </cell>
          <cell r="I426" t="str">
            <v>B5</v>
          </cell>
          <cell r="J426">
            <v>0.09</v>
          </cell>
          <cell r="K426">
            <v>0.09</v>
          </cell>
          <cell r="L426">
            <v>0</v>
          </cell>
        </row>
        <row r="427">
          <cell r="A427">
            <v>17642</v>
          </cell>
          <cell r="B427" t="str">
            <v>St2 - with Lid</v>
          </cell>
          <cell r="C427" t="str">
            <v>EA</v>
          </cell>
          <cell r="D427" t="str">
            <v>EA</v>
          </cell>
          <cell r="E427" t="str">
            <v>EA</v>
          </cell>
          <cell r="F427">
            <v>8.1999999999999993</v>
          </cell>
          <cell r="G427">
            <v>4823</v>
          </cell>
          <cell r="H427">
            <v>0.18</v>
          </cell>
          <cell r="I427" t="str">
            <v>B5</v>
          </cell>
          <cell r="J427">
            <v>0.09</v>
          </cell>
          <cell r="K427">
            <v>0.09</v>
          </cell>
          <cell r="L427">
            <v>0</v>
          </cell>
        </row>
        <row r="428">
          <cell r="A428">
            <v>17802</v>
          </cell>
          <cell r="B428" t="str">
            <v>MT-SL-II Black With Dome Caps</v>
          </cell>
          <cell r="C428" t="str">
            <v>EA</v>
          </cell>
          <cell r="D428" t="str">
            <v>EA</v>
          </cell>
          <cell r="E428" t="str">
            <v>EA</v>
          </cell>
          <cell r="F428">
            <v>6.17</v>
          </cell>
          <cell r="G428">
            <v>4823</v>
          </cell>
          <cell r="H428">
            <v>0.18</v>
          </cell>
          <cell r="I428" t="str">
            <v>B5</v>
          </cell>
          <cell r="J428">
            <v>0.09</v>
          </cell>
          <cell r="K428">
            <v>0.09</v>
          </cell>
          <cell r="L428">
            <v>0</v>
          </cell>
        </row>
        <row r="429">
          <cell r="A429">
            <v>17803</v>
          </cell>
          <cell r="B429" t="str">
            <v>30 Ml Cups With Lid (DIA 69MM)</v>
          </cell>
          <cell r="C429" t="str">
            <v>EA</v>
          </cell>
          <cell r="D429" t="str">
            <v>EA</v>
          </cell>
          <cell r="E429" t="str">
            <v>EA</v>
          </cell>
          <cell r="F429">
            <v>1.2</v>
          </cell>
          <cell r="G429">
            <v>4823</v>
          </cell>
          <cell r="H429">
            <v>0.18</v>
          </cell>
          <cell r="I429" t="str">
            <v>B5</v>
          </cell>
          <cell r="J429">
            <v>0.09</v>
          </cell>
          <cell r="K429">
            <v>0.09</v>
          </cell>
          <cell r="L429">
            <v>0</v>
          </cell>
        </row>
        <row r="430">
          <cell r="A430">
            <v>20255</v>
          </cell>
          <cell r="B430" t="str">
            <v>100% Pure instant coffee-100 GM Jar</v>
          </cell>
          <cell r="C430" t="str">
            <v>EA</v>
          </cell>
          <cell r="D430" t="str">
            <v>EA</v>
          </cell>
          <cell r="E430" t="str">
            <v>EA</v>
          </cell>
          <cell r="F430">
            <v>90</v>
          </cell>
          <cell r="G430">
            <v>2101</v>
          </cell>
          <cell r="H430">
            <v>0.18</v>
          </cell>
          <cell r="I430" t="str">
            <v>B5</v>
          </cell>
          <cell r="J430">
            <v>0.09</v>
          </cell>
          <cell r="K430">
            <v>0.09</v>
          </cell>
          <cell r="L430">
            <v>0</v>
          </cell>
        </row>
        <row r="431">
          <cell r="A431">
            <v>21271</v>
          </cell>
          <cell r="B431" t="str">
            <v> Espresso Biscotti</v>
          </cell>
          <cell r="C431" t="str">
            <v>EA</v>
          </cell>
          <cell r="D431" t="str">
            <v>EA</v>
          </cell>
          <cell r="E431" t="str">
            <v>EA</v>
          </cell>
          <cell r="F431">
            <v>66.08</v>
          </cell>
          <cell r="G431">
            <v>1806</v>
          </cell>
          <cell r="H431">
            <v>0.18</v>
          </cell>
          <cell r="I431" t="str">
            <v>B5</v>
          </cell>
          <cell r="J431">
            <v>0.09</v>
          </cell>
          <cell r="K431">
            <v>0.09</v>
          </cell>
          <cell r="L431">
            <v>0</v>
          </cell>
        </row>
        <row r="432">
          <cell r="A432">
            <v>21261</v>
          </cell>
          <cell r="B432" t="str">
            <v>Mint Chocochip Cookie</v>
          </cell>
          <cell r="C432" t="str">
            <v>EA</v>
          </cell>
          <cell r="D432" t="str">
            <v>EA</v>
          </cell>
          <cell r="E432" t="str">
            <v>EA</v>
          </cell>
          <cell r="F432">
            <v>61.82</v>
          </cell>
          <cell r="G432">
            <v>1806</v>
          </cell>
          <cell r="H432">
            <v>0.18</v>
          </cell>
          <cell r="I432" t="str">
            <v>B5</v>
          </cell>
          <cell r="J432">
            <v>0.09</v>
          </cell>
          <cell r="K432">
            <v>0.09</v>
          </cell>
          <cell r="L432">
            <v>0</v>
          </cell>
        </row>
        <row r="433">
          <cell r="A433">
            <v>21260</v>
          </cell>
          <cell r="B433" t="str">
            <v>Peanut Butter Cookie</v>
          </cell>
          <cell r="C433" t="str">
            <v>EA</v>
          </cell>
          <cell r="D433" t="str">
            <v>EA</v>
          </cell>
          <cell r="E433" t="str">
            <v>EA</v>
          </cell>
          <cell r="F433">
            <v>61.15</v>
          </cell>
          <cell r="G433">
            <v>1806</v>
          </cell>
          <cell r="H433">
            <v>0.18</v>
          </cell>
          <cell r="I433" t="str">
            <v>B5</v>
          </cell>
          <cell r="J433">
            <v>0.09</v>
          </cell>
          <cell r="K433">
            <v>0.09</v>
          </cell>
          <cell r="L433">
            <v>0</v>
          </cell>
        </row>
        <row r="434">
          <cell r="A434">
            <v>16298</v>
          </cell>
          <cell r="B434" t="str">
            <v>Rectangle Basket</v>
          </cell>
          <cell r="C434" t="str">
            <v>EA</v>
          </cell>
          <cell r="D434" t="str">
            <v>EA</v>
          </cell>
          <cell r="E434" t="str">
            <v>EA</v>
          </cell>
          <cell r="F434">
            <v>60</v>
          </cell>
          <cell r="G434">
            <v>4602</v>
          </cell>
          <cell r="H434">
            <v>0.05</v>
          </cell>
          <cell r="I434">
            <v>85</v>
          </cell>
          <cell r="J434">
            <v>2.5000000000000001E-2</v>
          </cell>
          <cell r="K434">
            <v>2.5000000000000001E-2</v>
          </cell>
          <cell r="L434">
            <v>0</v>
          </cell>
        </row>
        <row r="435">
          <cell r="A435">
            <v>16300</v>
          </cell>
          <cell r="B435" t="str">
            <v>Oval Basket</v>
          </cell>
          <cell r="C435" t="str">
            <v>EA</v>
          </cell>
          <cell r="D435" t="str">
            <v>EA</v>
          </cell>
          <cell r="E435" t="str">
            <v>EA</v>
          </cell>
          <cell r="F435">
            <v>80</v>
          </cell>
          <cell r="G435">
            <v>4602</v>
          </cell>
          <cell r="H435">
            <v>0.05</v>
          </cell>
          <cell r="I435">
            <v>85</v>
          </cell>
          <cell r="J435">
            <v>2.5000000000000001E-2</v>
          </cell>
          <cell r="K435">
            <v>2.5000000000000001E-2</v>
          </cell>
          <cell r="L435">
            <v>0</v>
          </cell>
        </row>
        <row r="436">
          <cell r="A436">
            <v>19479</v>
          </cell>
          <cell r="B436" t="str">
            <v>Cookies Tin Gift Box</v>
          </cell>
          <cell r="C436" t="str">
            <v>EA</v>
          </cell>
          <cell r="D436" t="str">
            <v>EA</v>
          </cell>
          <cell r="E436" t="str">
            <v>EA</v>
          </cell>
          <cell r="F436">
            <v>19.62</v>
          </cell>
          <cell r="G436">
            <v>4819</v>
          </cell>
          <cell r="H436">
            <v>0.18</v>
          </cell>
          <cell r="I436" t="str">
            <v>B5</v>
          </cell>
          <cell r="J436">
            <v>0.09</v>
          </cell>
          <cell r="K436">
            <v>0.09</v>
          </cell>
          <cell r="L436">
            <v>0</v>
          </cell>
        </row>
        <row r="437">
          <cell r="A437">
            <v>21423</v>
          </cell>
          <cell r="B437" t="str">
            <v>Diwali Gift Box (small)</v>
          </cell>
          <cell r="C437" t="str">
            <v>EA</v>
          </cell>
          <cell r="D437" t="str">
            <v>EA</v>
          </cell>
          <cell r="E437" t="str">
            <v>EA</v>
          </cell>
          <cell r="F437">
            <v>38</v>
          </cell>
          <cell r="G437">
            <v>4819</v>
          </cell>
          <cell r="H437">
            <v>0.12</v>
          </cell>
          <cell r="I437">
            <v>95</v>
          </cell>
          <cell r="J437">
            <v>0.06</v>
          </cell>
          <cell r="K437">
            <v>0.06</v>
          </cell>
          <cell r="L437">
            <v>0</v>
          </cell>
        </row>
        <row r="438">
          <cell r="A438">
            <v>19477</v>
          </cell>
          <cell r="B438" t="str">
            <v>Round Basket - Medium</v>
          </cell>
          <cell r="C438" t="str">
            <v>EA</v>
          </cell>
          <cell r="D438" t="str">
            <v>EA</v>
          </cell>
          <cell r="E438" t="str">
            <v>EA</v>
          </cell>
          <cell r="F438">
            <v>45</v>
          </cell>
          <cell r="G438">
            <v>4602</v>
          </cell>
          <cell r="H438">
            <v>0.05</v>
          </cell>
          <cell r="I438">
            <v>85</v>
          </cell>
          <cell r="J438">
            <v>2.5000000000000001E-2</v>
          </cell>
          <cell r="K438">
            <v>2.5000000000000001E-2</v>
          </cell>
          <cell r="L438">
            <v>0</v>
          </cell>
        </row>
        <row r="439">
          <cell r="A439">
            <v>21471</v>
          </cell>
          <cell r="B439" t="str">
            <v> Black Mug Unlock</v>
          </cell>
          <cell r="C439" t="str">
            <v>EA</v>
          </cell>
          <cell r="D439" t="str">
            <v>EA</v>
          </cell>
          <cell r="E439" t="str">
            <v>EA</v>
          </cell>
          <cell r="F439">
            <v>129.80000000000001</v>
          </cell>
          <cell r="G439">
            <v>6911</v>
          </cell>
          <cell r="H439">
            <v>0.12</v>
          </cell>
          <cell r="I439">
            <v>95</v>
          </cell>
          <cell r="J439">
            <v>0.06</v>
          </cell>
          <cell r="K439">
            <v>0.06</v>
          </cell>
          <cell r="L439">
            <v>0</v>
          </cell>
        </row>
        <row r="440">
          <cell r="A440">
            <v>21424</v>
          </cell>
          <cell r="B440" t="str">
            <v>Diwali Gift Box (Big)</v>
          </cell>
          <cell r="C440" t="str">
            <v>EA</v>
          </cell>
          <cell r="D440" t="str">
            <v>EA</v>
          </cell>
          <cell r="E440" t="str">
            <v>EA</v>
          </cell>
          <cell r="F440">
            <v>70</v>
          </cell>
          <cell r="G440">
            <v>4819</v>
          </cell>
          <cell r="H440">
            <v>0.12</v>
          </cell>
          <cell r="I440">
            <v>95</v>
          </cell>
          <cell r="J440">
            <v>0.06</v>
          </cell>
          <cell r="K440">
            <v>0.06</v>
          </cell>
          <cell r="L440">
            <v>0</v>
          </cell>
        </row>
        <row r="441">
          <cell r="A441">
            <v>21425</v>
          </cell>
          <cell r="B441" t="str">
            <v>Diwali Coffee White Mug Box</v>
          </cell>
          <cell r="C441" t="str">
            <v>EA</v>
          </cell>
          <cell r="D441" t="str">
            <v>EA</v>
          </cell>
          <cell r="E441" t="str">
            <v>EA</v>
          </cell>
          <cell r="F441">
            <v>14</v>
          </cell>
          <cell r="G441">
            <v>4819</v>
          </cell>
          <cell r="H441">
            <v>0.12</v>
          </cell>
          <cell r="I441">
            <v>95</v>
          </cell>
          <cell r="J441">
            <v>0.06</v>
          </cell>
          <cell r="K441">
            <v>0.06</v>
          </cell>
          <cell r="L441">
            <v>0</v>
          </cell>
        </row>
        <row r="442">
          <cell r="A442">
            <v>21428</v>
          </cell>
          <cell r="B442" t="str">
            <v>MB Protein Bar Almond Fudge 20GM</v>
          </cell>
          <cell r="C442" t="str">
            <v>EA</v>
          </cell>
          <cell r="D442" t="str">
            <v>EA</v>
          </cell>
          <cell r="E442" t="str">
            <v>EA</v>
          </cell>
          <cell r="F442">
            <v>66.099999999999994</v>
          </cell>
          <cell r="G442">
            <v>2106</v>
          </cell>
          <cell r="H442">
            <v>0.18</v>
          </cell>
          <cell r="I442" t="str">
            <v>B5</v>
          </cell>
          <cell r="J442">
            <v>0.09</v>
          </cell>
          <cell r="K442">
            <v>0.09</v>
          </cell>
          <cell r="L442">
            <v>0</v>
          </cell>
        </row>
        <row r="443">
          <cell r="A443">
            <v>21429</v>
          </cell>
          <cell r="B443" t="str">
            <v>MB Protein Bar Choco Cranberry 20GM</v>
          </cell>
          <cell r="C443" t="str">
            <v>EA</v>
          </cell>
          <cell r="D443" t="str">
            <v>EA</v>
          </cell>
          <cell r="E443" t="str">
            <v>EA</v>
          </cell>
          <cell r="F443">
            <v>66.099999999999994</v>
          </cell>
          <cell r="G443">
            <v>2106</v>
          </cell>
          <cell r="H443">
            <v>0.18</v>
          </cell>
          <cell r="I443" t="str">
            <v>B5</v>
          </cell>
          <cell r="J443">
            <v>0.09</v>
          </cell>
          <cell r="K443">
            <v>0.09</v>
          </cell>
          <cell r="L443">
            <v>0</v>
          </cell>
        </row>
        <row r="444">
          <cell r="A444">
            <v>21430</v>
          </cell>
          <cell r="B444" t="str">
            <v>MB Choco Bar 15GM</v>
          </cell>
          <cell r="C444" t="str">
            <v>EA</v>
          </cell>
          <cell r="D444" t="str">
            <v>EA</v>
          </cell>
          <cell r="E444" t="str">
            <v>EA</v>
          </cell>
          <cell r="F444">
            <v>66.099999999999994</v>
          </cell>
          <cell r="G444">
            <v>2106</v>
          </cell>
          <cell r="H444">
            <v>0.18</v>
          </cell>
          <cell r="I444" t="str">
            <v>B5</v>
          </cell>
          <cell r="J444">
            <v>0.09</v>
          </cell>
          <cell r="K444">
            <v>0.09</v>
          </cell>
          <cell r="L444">
            <v>0</v>
          </cell>
        </row>
        <row r="445">
          <cell r="A445">
            <v>21441</v>
          </cell>
          <cell r="B445" t="str">
            <v>MB Protein Water Sparkling Drink Cola</v>
          </cell>
          <cell r="C445" t="str">
            <v>EA</v>
          </cell>
          <cell r="D445" t="str">
            <v>EA</v>
          </cell>
          <cell r="E445" t="str">
            <v>EA</v>
          </cell>
          <cell r="F445">
            <v>60.59</v>
          </cell>
          <cell r="G445">
            <v>2106</v>
          </cell>
          <cell r="H445">
            <v>0.18</v>
          </cell>
          <cell r="I445" t="str">
            <v>B5</v>
          </cell>
          <cell r="J445">
            <v>0.09</v>
          </cell>
          <cell r="K445">
            <v>0.09</v>
          </cell>
          <cell r="L445">
            <v>0</v>
          </cell>
        </row>
        <row r="446">
          <cell r="A446">
            <v>21442</v>
          </cell>
          <cell r="B446" t="str">
            <v>MB Protein Sparkling Drink Green Apple</v>
          </cell>
          <cell r="C446" t="str">
            <v>EA</v>
          </cell>
          <cell r="D446" t="str">
            <v>EA</v>
          </cell>
          <cell r="E446" t="str">
            <v>EA</v>
          </cell>
          <cell r="F446">
            <v>60.59</v>
          </cell>
          <cell r="G446">
            <v>2106</v>
          </cell>
          <cell r="H446">
            <v>0.18</v>
          </cell>
          <cell r="I446" t="str">
            <v>B5</v>
          </cell>
          <cell r="J446">
            <v>0.09</v>
          </cell>
          <cell r="K446">
            <v>0.09</v>
          </cell>
          <cell r="L446">
            <v>0</v>
          </cell>
        </row>
        <row r="447">
          <cell r="A447">
            <v>21459</v>
          </cell>
          <cell r="B447" t="str">
            <v>White Mug (Go Vocal Local)</v>
          </cell>
          <cell r="C447" t="str">
            <v>EA</v>
          </cell>
          <cell r="D447" t="str">
            <v>EA</v>
          </cell>
          <cell r="E447" t="str">
            <v>EA</v>
          </cell>
          <cell r="F447">
            <v>109.37</v>
          </cell>
          <cell r="G447">
            <v>6911</v>
          </cell>
          <cell r="H447">
            <v>0.12</v>
          </cell>
          <cell r="I447">
            <v>95</v>
          </cell>
          <cell r="J447">
            <v>0.06</v>
          </cell>
          <cell r="K447">
            <v>0.06</v>
          </cell>
          <cell r="L447">
            <v>0</v>
          </cell>
        </row>
        <row r="448">
          <cell r="A448">
            <v>21422</v>
          </cell>
          <cell r="B448" t="str">
            <v>Biscotti Box Carton (Pack Of 3)</v>
          </cell>
          <cell r="C448" t="str">
            <v>EA</v>
          </cell>
          <cell r="D448" t="str">
            <v>EA</v>
          </cell>
          <cell r="E448" t="str">
            <v>EA</v>
          </cell>
          <cell r="F448">
            <v>20</v>
          </cell>
          <cell r="G448">
            <v>4819</v>
          </cell>
          <cell r="H448">
            <v>0.12</v>
          </cell>
          <cell r="I448">
            <v>95</v>
          </cell>
          <cell r="J448">
            <v>0.06</v>
          </cell>
          <cell r="K448">
            <v>0.06</v>
          </cell>
          <cell r="L448">
            <v>0</v>
          </cell>
        </row>
        <row r="449">
          <cell r="A449">
            <v>21071</v>
          </cell>
          <cell r="B449" t="str">
            <v>Eco Cup with Sipper 350ML</v>
          </cell>
          <cell r="C449" t="str">
            <v>EA</v>
          </cell>
          <cell r="D449" t="str">
            <v>EA</v>
          </cell>
          <cell r="E449" t="str">
            <v>EA</v>
          </cell>
          <cell r="F449">
            <v>10.08</v>
          </cell>
          <cell r="G449">
            <v>3924</v>
          </cell>
          <cell r="H449">
            <v>0.18</v>
          </cell>
          <cell r="I449" t="str">
            <v>B5</v>
          </cell>
          <cell r="J449">
            <v>0.09</v>
          </cell>
          <cell r="K449">
            <v>0.09</v>
          </cell>
          <cell r="L449">
            <v>0</v>
          </cell>
        </row>
        <row r="450">
          <cell r="A450">
            <v>21072</v>
          </cell>
          <cell r="B450" t="str">
            <v>Eco Cup 240 ML</v>
          </cell>
          <cell r="C450" t="str">
            <v>EA</v>
          </cell>
          <cell r="D450" t="str">
            <v>EA</v>
          </cell>
          <cell r="E450" t="str">
            <v>EA</v>
          </cell>
          <cell r="F450">
            <v>8.9600000000000009</v>
          </cell>
          <cell r="G450">
            <v>3924</v>
          </cell>
          <cell r="H450">
            <v>0.18</v>
          </cell>
          <cell r="I450" t="str">
            <v>B5</v>
          </cell>
          <cell r="J450">
            <v>0.09</v>
          </cell>
          <cell r="K450">
            <v>0.09</v>
          </cell>
          <cell r="L450">
            <v>0</v>
          </cell>
        </row>
        <row r="451">
          <cell r="A451">
            <v>21073</v>
          </cell>
          <cell r="B451" t="str">
            <v>Eco Cup Lid 240/350 ML</v>
          </cell>
          <cell r="C451" t="str">
            <v>EA</v>
          </cell>
          <cell r="D451" t="str">
            <v>EA</v>
          </cell>
          <cell r="E451" t="str">
            <v>EA</v>
          </cell>
          <cell r="F451">
            <v>4.4800000000000004</v>
          </cell>
          <cell r="G451">
            <v>3924</v>
          </cell>
          <cell r="H451">
            <v>0.18</v>
          </cell>
          <cell r="I451" t="str">
            <v>B5</v>
          </cell>
          <cell r="J451">
            <v>0.09</v>
          </cell>
          <cell r="K451">
            <v>0.09</v>
          </cell>
          <cell r="L451">
            <v>0</v>
          </cell>
        </row>
        <row r="452">
          <cell r="A452">
            <v>21467</v>
          </cell>
          <cell r="B452" t="str">
            <v>Drip coffee</v>
          </cell>
          <cell r="C452" t="str">
            <v>Pac</v>
          </cell>
          <cell r="D452" t="str">
            <v>Pac</v>
          </cell>
          <cell r="E452" t="str">
            <v>Pac</v>
          </cell>
          <cell r="F452">
            <v>215</v>
          </cell>
          <cell r="G452" t="str">
            <v>0901</v>
          </cell>
          <cell r="H452">
            <v>0.05</v>
          </cell>
          <cell r="I452">
            <v>85</v>
          </cell>
          <cell r="J452">
            <v>2.5000000000000001E-2</v>
          </cell>
          <cell r="K452">
            <v>2.5000000000000001E-2</v>
          </cell>
          <cell r="L452">
            <v>0</v>
          </cell>
        </row>
        <row r="453">
          <cell r="A453">
            <v>20256</v>
          </cell>
          <cell r="B453" t="str">
            <v>Green Sports Bottle</v>
          </cell>
          <cell r="C453" t="str">
            <v>EA</v>
          </cell>
          <cell r="D453" t="str">
            <v>EA</v>
          </cell>
          <cell r="E453" t="str">
            <v>EA</v>
          </cell>
          <cell r="F453">
            <v>330.4</v>
          </cell>
          <cell r="G453">
            <v>73239990</v>
          </cell>
          <cell r="H453">
            <v>0.18</v>
          </cell>
          <cell r="I453" t="str">
            <v>B5</v>
          </cell>
          <cell r="J453">
            <v>0.09</v>
          </cell>
          <cell r="K453">
            <v>0.09</v>
          </cell>
          <cell r="L453">
            <v>0</v>
          </cell>
        </row>
        <row r="454">
          <cell r="A454">
            <v>20493</v>
          </cell>
          <cell r="B454" t="str">
            <v>Black Sports Bottle</v>
          </cell>
          <cell r="C454" t="str">
            <v>EA</v>
          </cell>
          <cell r="D454" t="str">
            <v>EA</v>
          </cell>
          <cell r="E454" t="str">
            <v>EA</v>
          </cell>
          <cell r="F454">
            <v>330.4</v>
          </cell>
          <cell r="G454">
            <v>73239990</v>
          </cell>
          <cell r="H454">
            <v>0.18</v>
          </cell>
          <cell r="I454" t="str">
            <v>B5</v>
          </cell>
          <cell r="J454">
            <v>0.09</v>
          </cell>
          <cell r="K454">
            <v>0.09</v>
          </cell>
          <cell r="L454">
            <v>0</v>
          </cell>
        </row>
        <row r="455">
          <cell r="A455">
            <v>23829</v>
          </cell>
          <cell r="B455" t="str">
            <v>Barista Plum Cake 500g</v>
          </cell>
          <cell r="C455" t="str">
            <v>EA</v>
          </cell>
          <cell r="D455" t="str">
            <v>EA</v>
          </cell>
          <cell r="E455" t="str">
            <v>EA</v>
          </cell>
          <cell r="F455">
            <v>287</v>
          </cell>
          <cell r="G455">
            <v>190590</v>
          </cell>
          <cell r="H455">
            <v>0.18</v>
          </cell>
          <cell r="I455" t="str">
            <v>B5</v>
          </cell>
          <cell r="J455">
            <v>0.09</v>
          </cell>
          <cell r="K455">
            <v>0.09</v>
          </cell>
          <cell r="L455">
            <v>0</v>
          </cell>
        </row>
        <row r="456">
          <cell r="A456">
            <v>21151</v>
          </cell>
          <cell r="B456" t="str">
            <v>Hand Sanitizer Gel 5L CAN</v>
          </cell>
          <cell r="C456" t="str">
            <v>Can</v>
          </cell>
          <cell r="D456" t="str">
            <v>Can</v>
          </cell>
          <cell r="E456" t="str">
            <v>Can</v>
          </cell>
          <cell r="F456">
            <v>784</v>
          </cell>
          <cell r="G456">
            <v>340130</v>
          </cell>
          <cell r="H456">
            <v>0.12</v>
          </cell>
          <cell r="I456">
            <v>95</v>
          </cell>
          <cell r="J456">
            <v>0.06</v>
          </cell>
          <cell r="K456">
            <v>0.06</v>
          </cell>
          <cell r="L456">
            <v>0</v>
          </cell>
        </row>
        <row r="457">
          <cell r="A457">
            <v>21461</v>
          </cell>
          <cell r="B457" t="str">
            <v>Moroccan Mint Green Teabag</v>
          </cell>
          <cell r="C457" t="str">
            <v>Ea</v>
          </cell>
          <cell r="D457" t="str">
            <v>Ea</v>
          </cell>
          <cell r="E457" t="str">
            <v>Ea</v>
          </cell>
          <cell r="F457">
            <v>14</v>
          </cell>
          <cell r="G457" t="str">
            <v>090210</v>
          </cell>
          <cell r="H457">
            <v>0.05</v>
          </cell>
          <cell r="I457">
            <v>85</v>
          </cell>
          <cell r="J457">
            <v>2.5000000000000001E-2</v>
          </cell>
          <cell r="K457">
            <v>2.5000000000000001E-2</v>
          </cell>
          <cell r="L457">
            <v>0</v>
          </cell>
        </row>
        <row r="458">
          <cell r="A458">
            <v>21462</v>
          </cell>
          <cell r="B458" t="str">
            <v>Chamomile Green Teabag</v>
          </cell>
          <cell r="C458" t="str">
            <v>Ea</v>
          </cell>
          <cell r="D458" t="str">
            <v>Ea</v>
          </cell>
          <cell r="E458" t="str">
            <v>Ea</v>
          </cell>
          <cell r="F458">
            <v>15</v>
          </cell>
          <cell r="G458" t="str">
            <v>090210</v>
          </cell>
          <cell r="H458">
            <v>0.05</v>
          </cell>
          <cell r="I458">
            <v>85</v>
          </cell>
          <cell r="J458">
            <v>2.5000000000000001E-2</v>
          </cell>
          <cell r="K458">
            <v>2.5000000000000001E-2</v>
          </cell>
          <cell r="L458">
            <v>0</v>
          </cell>
        </row>
        <row r="459">
          <cell r="A459">
            <v>21463</v>
          </cell>
          <cell r="B459" t="str">
            <v>Darjeeling Green Teabag</v>
          </cell>
          <cell r="C459" t="str">
            <v>Ea</v>
          </cell>
          <cell r="D459" t="str">
            <v>Ea</v>
          </cell>
          <cell r="E459" t="str">
            <v>Ea</v>
          </cell>
          <cell r="F459">
            <v>16</v>
          </cell>
          <cell r="G459" t="str">
            <v>090210</v>
          </cell>
          <cell r="H459">
            <v>0.05</v>
          </cell>
          <cell r="I459">
            <v>85</v>
          </cell>
          <cell r="J459">
            <v>2.5000000000000001E-2</v>
          </cell>
          <cell r="K459">
            <v>2.5000000000000001E-2</v>
          </cell>
          <cell r="L459">
            <v>0</v>
          </cell>
        </row>
        <row r="460">
          <cell r="A460">
            <v>21464</v>
          </cell>
          <cell r="B460" t="str">
            <v>Hibiscus Lush Tisane Teabag</v>
          </cell>
          <cell r="C460" t="str">
            <v>Ea</v>
          </cell>
          <cell r="D460" t="str">
            <v>Ea</v>
          </cell>
          <cell r="E460" t="str">
            <v>Ea</v>
          </cell>
          <cell r="F460">
            <v>16</v>
          </cell>
          <cell r="G460" t="str">
            <v>090210</v>
          </cell>
          <cell r="H460">
            <v>0.05</v>
          </cell>
          <cell r="I460">
            <v>85</v>
          </cell>
          <cell r="J460">
            <v>2.5000000000000001E-2</v>
          </cell>
          <cell r="K460">
            <v>2.5000000000000001E-2</v>
          </cell>
          <cell r="L460">
            <v>0</v>
          </cell>
        </row>
        <row r="461">
          <cell r="A461">
            <v>21465</v>
          </cell>
          <cell r="B461" t="str">
            <v>Vanilla Bourbon Teabag</v>
          </cell>
          <cell r="C461" t="str">
            <v>Ea</v>
          </cell>
          <cell r="D461" t="str">
            <v>Ea</v>
          </cell>
          <cell r="E461" t="str">
            <v>Ea</v>
          </cell>
          <cell r="F461">
            <v>16</v>
          </cell>
          <cell r="G461" t="str">
            <v>090210</v>
          </cell>
          <cell r="H461">
            <v>0.05</v>
          </cell>
          <cell r="I461">
            <v>85</v>
          </cell>
          <cell r="J461">
            <v>2.5000000000000001E-2</v>
          </cell>
          <cell r="K461">
            <v>2.5000000000000001E-2</v>
          </cell>
          <cell r="L461">
            <v>0</v>
          </cell>
        </row>
        <row r="462">
          <cell r="A462">
            <v>21445</v>
          </cell>
          <cell r="B462" t="str">
            <v>Chamomile Green Tea (16 T-Bag)</v>
          </cell>
          <cell r="C462" t="str">
            <v>EA</v>
          </cell>
          <cell r="D462" t="str">
            <v>EA</v>
          </cell>
          <cell r="E462" t="str">
            <v>EA</v>
          </cell>
          <cell r="F462">
            <v>156</v>
          </cell>
          <cell r="G462" t="str">
            <v>090210</v>
          </cell>
          <cell r="H462">
            <v>0.05</v>
          </cell>
          <cell r="I462">
            <v>85</v>
          </cell>
          <cell r="J462">
            <v>2.5000000000000001E-2</v>
          </cell>
          <cell r="K462">
            <v>2.5000000000000001E-2</v>
          </cell>
          <cell r="L462">
            <v>0</v>
          </cell>
        </row>
        <row r="463">
          <cell r="A463">
            <v>21447</v>
          </cell>
          <cell r="B463" t="str">
            <v>Kolkata Street Chai Tin 100G</v>
          </cell>
          <cell r="C463" t="str">
            <v>Ea</v>
          </cell>
          <cell r="D463" t="str">
            <v>Ea</v>
          </cell>
          <cell r="E463" t="str">
            <v>Ea</v>
          </cell>
          <cell r="F463">
            <v>150</v>
          </cell>
          <cell r="G463" t="str">
            <v>090210</v>
          </cell>
          <cell r="H463">
            <v>0.05</v>
          </cell>
          <cell r="I463">
            <v>85</v>
          </cell>
          <cell r="J463">
            <v>2.5000000000000001E-2</v>
          </cell>
          <cell r="K463">
            <v>2.5000000000000001E-2</v>
          </cell>
          <cell r="L463">
            <v>0</v>
          </cell>
        </row>
        <row r="464">
          <cell r="A464">
            <v>21138</v>
          </cell>
          <cell r="B464" t="str">
            <v>White Paper Straw with Individual Pack</v>
          </cell>
          <cell r="C464" t="str">
            <v>Pac</v>
          </cell>
          <cell r="D464" t="str">
            <v>Pac</v>
          </cell>
          <cell r="E464" t="str">
            <v>Pac</v>
          </cell>
          <cell r="F464">
            <v>177</v>
          </cell>
          <cell r="G464">
            <v>480700</v>
          </cell>
          <cell r="H464">
            <v>0.18</v>
          </cell>
          <cell r="I464" t="str">
            <v>B5</v>
          </cell>
          <cell r="J464">
            <v>0.09</v>
          </cell>
          <cell r="K464">
            <v>0.09</v>
          </cell>
          <cell r="L464">
            <v>0</v>
          </cell>
        </row>
        <row r="465">
          <cell r="A465">
            <v>21139</v>
          </cell>
          <cell r="B465" t="str">
            <v>Wooden Knife</v>
          </cell>
          <cell r="C465" t="str">
            <v>Pac</v>
          </cell>
          <cell r="D465" t="str">
            <v>Pac</v>
          </cell>
          <cell r="E465" t="str">
            <v>Pac</v>
          </cell>
          <cell r="F465">
            <v>156.80000000000001</v>
          </cell>
          <cell r="G465">
            <v>442190</v>
          </cell>
          <cell r="H465">
            <v>0.12</v>
          </cell>
          <cell r="I465">
            <v>95</v>
          </cell>
          <cell r="J465">
            <v>0.06</v>
          </cell>
          <cell r="K465">
            <v>0.06</v>
          </cell>
          <cell r="L465">
            <v>0</v>
          </cell>
        </row>
        <row r="466">
          <cell r="A466">
            <v>19457</v>
          </cell>
          <cell r="B466" t="str">
            <v>Choco Affair Slab -Dark (SD)</v>
          </cell>
          <cell r="C466" t="str">
            <v>EA</v>
          </cell>
          <cell r="D466" t="str">
            <v>EA</v>
          </cell>
          <cell r="E466" t="str">
            <v>EA</v>
          </cell>
          <cell r="F466">
            <v>118.3</v>
          </cell>
          <cell r="G466">
            <v>180690</v>
          </cell>
          <cell r="H466">
            <v>0.18</v>
          </cell>
          <cell r="I466" t="str">
            <v>B5</v>
          </cell>
          <cell r="J466">
            <v>0.09</v>
          </cell>
          <cell r="K466">
            <v>0.09</v>
          </cell>
          <cell r="L466">
            <v>0</v>
          </cell>
        </row>
        <row r="467">
          <cell r="A467">
            <v>19458</v>
          </cell>
          <cell r="B467" t="str">
            <v>Choco Affair Slab -Milk (SD)</v>
          </cell>
          <cell r="C467" t="str">
            <v>EA</v>
          </cell>
          <cell r="D467" t="str">
            <v>EA</v>
          </cell>
          <cell r="E467" t="str">
            <v>EA</v>
          </cell>
          <cell r="F467">
            <v>118.3</v>
          </cell>
          <cell r="G467">
            <v>180690</v>
          </cell>
          <cell r="H467">
            <v>0.18</v>
          </cell>
          <cell r="I467" t="str">
            <v>B5</v>
          </cell>
          <cell r="J467">
            <v>0.09</v>
          </cell>
          <cell r="K467">
            <v>0.09</v>
          </cell>
          <cell r="L467">
            <v>0</v>
          </cell>
        </row>
        <row r="468">
          <cell r="A468">
            <v>21446</v>
          </cell>
          <cell r="B468" t="str">
            <v>Green Imperia Tea (16 T-Bag)</v>
          </cell>
          <cell r="C468" t="str">
            <v>Ea</v>
          </cell>
          <cell r="D468" t="str">
            <v>Ea</v>
          </cell>
          <cell r="E468" t="str">
            <v>Ea</v>
          </cell>
          <cell r="F468">
            <v>179</v>
          </cell>
          <cell r="G468" t="str">
            <v>090210</v>
          </cell>
          <cell r="H468">
            <v>0.05</v>
          </cell>
          <cell r="I468">
            <v>85</v>
          </cell>
          <cell r="J468">
            <v>2.5000000000000001E-2</v>
          </cell>
          <cell r="K468">
            <v>2.5000000000000001E-2</v>
          </cell>
          <cell r="L468">
            <v>0</v>
          </cell>
        </row>
        <row r="469">
          <cell r="A469">
            <v>21448</v>
          </cell>
          <cell r="B469" t="str">
            <v>Hibiscus Lush Box (16 T-Bag)</v>
          </cell>
          <cell r="C469" t="str">
            <v>Ea</v>
          </cell>
          <cell r="D469" t="str">
            <v>Ea</v>
          </cell>
          <cell r="E469" t="str">
            <v>Ea</v>
          </cell>
          <cell r="F469">
            <v>144</v>
          </cell>
          <cell r="G469" t="str">
            <v>090210</v>
          </cell>
          <cell r="H469">
            <v>0.05</v>
          </cell>
          <cell r="I469">
            <v>85</v>
          </cell>
          <cell r="J469">
            <v>2.5000000000000001E-2</v>
          </cell>
          <cell r="K469">
            <v>2.5000000000000001E-2</v>
          </cell>
          <cell r="L469">
            <v>0</v>
          </cell>
        </row>
        <row r="470">
          <cell r="A470">
            <v>5700</v>
          </cell>
          <cell r="B470" t="str">
            <v>Bottle Opener With Cutter</v>
          </cell>
          <cell r="C470" t="str">
            <v>EA</v>
          </cell>
          <cell r="D470" t="str">
            <v>EA</v>
          </cell>
          <cell r="E470" t="str">
            <v>EA</v>
          </cell>
          <cell r="F470">
            <v>74.25</v>
          </cell>
          <cell r="G470" t="str">
            <v>732399</v>
          </cell>
          <cell r="H470">
            <v>0.12</v>
          </cell>
          <cell r="I470">
            <v>95</v>
          </cell>
          <cell r="J470">
            <v>0.06</v>
          </cell>
          <cell r="K470">
            <v>0.06</v>
          </cell>
          <cell r="L470">
            <v>0</v>
          </cell>
        </row>
        <row r="471">
          <cell r="A471">
            <v>12662</v>
          </cell>
          <cell r="B471" t="str">
            <v>MRD Sticker</v>
          </cell>
          <cell r="C471" t="str">
            <v>EA</v>
          </cell>
          <cell r="D471" t="str">
            <v>EA</v>
          </cell>
          <cell r="E471" t="str">
            <v>EA</v>
          </cell>
          <cell r="F471">
            <v>0.45</v>
          </cell>
          <cell r="G471">
            <v>482010</v>
          </cell>
          <cell r="H471">
            <v>0.18</v>
          </cell>
          <cell r="I471" t="str">
            <v>B5</v>
          </cell>
          <cell r="J471">
            <v>0.09</v>
          </cell>
          <cell r="K471">
            <v>0.09</v>
          </cell>
          <cell r="L471">
            <v>0</v>
          </cell>
        </row>
        <row r="472">
          <cell r="A472">
            <v>16607</v>
          </cell>
          <cell r="B472" t="str">
            <v>Kesar Gun</v>
          </cell>
          <cell r="C472" t="str">
            <v>EA</v>
          </cell>
          <cell r="D472" t="str">
            <v>EA</v>
          </cell>
          <cell r="E472" t="str">
            <v>EA</v>
          </cell>
          <cell r="F472">
            <v>4424</v>
          </cell>
          <cell r="G472">
            <v>732399</v>
          </cell>
          <cell r="H472">
            <v>0.18</v>
          </cell>
          <cell r="I472" t="str">
            <v>B5</v>
          </cell>
          <cell r="J472">
            <v>0.09</v>
          </cell>
          <cell r="K472">
            <v>0.09</v>
          </cell>
          <cell r="L472">
            <v>0</v>
          </cell>
        </row>
        <row r="473">
          <cell r="A473">
            <v>11286</v>
          </cell>
          <cell r="B473" t="str">
            <v>Masala Tea Leaf</v>
          </cell>
          <cell r="C473" t="str">
            <v>PAC</v>
          </cell>
          <cell r="D473" t="str">
            <v>PAC</v>
          </cell>
          <cell r="E473" t="str">
            <v>PAC</v>
          </cell>
          <cell r="F473">
            <v>268.8</v>
          </cell>
          <cell r="G473" t="str">
            <v>090210</v>
          </cell>
          <cell r="H473">
            <v>0.05</v>
          </cell>
          <cell r="I473">
            <v>85</v>
          </cell>
          <cell r="J473">
            <v>2.5000000000000001E-2</v>
          </cell>
          <cell r="K473">
            <v>2.5000000000000001E-2</v>
          </cell>
          <cell r="L473">
            <v>0</v>
          </cell>
        </row>
        <row r="474">
          <cell r="A474">
            <v>19537</v>
          </cell>
          <cell r="B474" t="str">
            <v>Akasa Oven</v>
          </cell>
          <cell r="C474" t="str">
            <v>EA</v>
          </cell>
          <cell r="D474" t="str">
            <v>EA</v>
          </cell>
          <cell r="E474" t="str">
            <v>EA</v>
          </cell>
          <cell r="F474">
            <v>21800.799999999999</v>
          </cell>
          <cell r="G474">
            <v>851650</v>
          </cell>
          <cell r="H474">
            <v>0.18</v>
          </cell>
          <cell r="I474" t="str">
            <v>B5</v>
          </cell>
          <cell r="J474">
            <v>0.09</v>
          </cell>
          <cell r="K474">
            <v>0.09</v>
          </cell>
          <cell r="L474">
            <v>0</v>
          </cell>
        </row>
        <row r="475">
          <cell r="A475">
            <v>20894</v>
          </cell>
          <cell r="B475" t="str">
            <v>Biodegradable Garbage Bag B Green</v>
          </cell>
          <cell r="C475" t="str">
            <v>PAC</v>
          </cell>
          <cell r="D475" t="str">
            <v>PAC</v>
          </cell>
          <cell r="E475" t="str">
            <v>PAC</v>
          </cell>
          <cell r="F475">
            <v>413</v>
          </cell>
          <cell r="G475">
            <v>392390</v>
          </cell>
          <cell r="H475">
            <v>0.18</v>
          </cell>
          <cell r="I475" t="str">
            <v>B5</v>
          </cell>
          <cell r="J475">
            <v>0.09</v>
          </cell>
          <cell r="K475">
            <v>0.09</v>
          </cell>
          <cell r="L475">
            <v>0</v>
          </cell>
        </row>
        <row r="476">
          <cell r="A476">
            <v>21091</v>
          </cell>
          <cell r="B476" t="str">
            <v>Ply Mask</v>
          </cell>
          <cell r="C476" t="str">
            <v>EA</v>
          </cell>
          <cell r="D476" t="str">
            <v>EA</v>
          </cell>
          <cell r="E476" t="str">
            <v>EA</v>
          </cell>
          <cell r="F476">
            <v>3.5</v>
          </cell>
          <cell r="G476">
            <v>630790</v>
          </cell>
          <cell r="H476">
            <v>0.05</v>
          </cell>
          <cell r="I476">
            <v>85</v>
          </cell>
          <cell r="J476">
            <v>2.5000000000000001E-2</v>
          </cell>
          <cell r="K476">
            <v>2.5000000000000001E-2</v>
          </cell>
          <cell r="L476">
            <v>0</v>
          </cell>
        </row>
        <row r="477">
          <cell r="A477">
            <v>21093</v>
          </cell>
          <cell r="B477" t="str">
            <v>Face Shield</v>
          </cell>
          <cell r="C477" t="str">
            <v>EA</v>
          </cell>
          <cell r="D477" t="str">
            <v>EA</v>
          </cell>
          <cell r="E477" t="str">
            <v>EA</v>
          </cell>
          <cell r="F477">
            <v>39.200000000000003</v>
          </cell>
          <cell r="G477">
            <v>392690</v>
          </cell>
          <cell r="H477">
            <v>0.18</v>
          </cell>
          <cell r="I477" t="str">
            <v>B5</v>
          </cell>
          <cell r="J477">
            <v>0.09</v>
          </cell>
          <cell r="K477">
            <v>0.09</v>
          </cell>
          <cell r="L477">
            <v>0</v>
          </cell>
        </row>
        <row r="478">
          <cell r="A478">
            <v>5530</v>
          </cell>
          <cell r="B478" t="str">
            <v>IMPREST RECORD BOOK</v>
          </cell>
          <cell r="C478" t="str">
            <v>Ea</v>
          </cell>
          <cell r="D478" t="str">
            <v>Ea</v>
          </cell>
          <cell r="E478" t="str">
            <v>Ea</v>
          </cell>
          <cell r="F478">
            <v>67.2</v>
          </cell>
          <cell r="G478">
            <v>482300</v>
          </cell>
          <cell r="H478">
            <v>0.18</v>
          </cell>
          <cell r="I478" t="str">
            <v>B5</v>
          </cell>
          <cell r="J478">
            <v>0.09</v>
          </cell>
          <cell r="K478">
            <v>0.09</v>
          </cell>
          <cell r="L478">
            <v>0</v>
          </cell>
        </row>
        <row r="479">
          <cell r="A479">
            <v>16876</v>
          </cell>
          <cell r="B479" t="str">
            <v>Polo T Shirt Brown - XXL</v>
          </cell>
          <cell r="C479" t="str">
            <v>EA</v>
          </cell>
          <cell r="D479" t="str">
            <v>EA</v>
          </cell>
          <cell r="E479" t="str">
            <v>EA</v>
          </cell>
          <cell r="F479">
            <v>282.24</v>
          </cell>
          <cell r="G479">
            <v>610990</v>
          </cell>
          <cell r="H479">
            <v>0.05</v>
          </cell>
          <cell r="I479">
            <v>85</v>
          </cell>
          <cell r="J479">
            <v>2.5000000000000001E-2</v>
          </cell>
          <cell r="K479">
            <v>2.5000000000000001E-2</v>
          </cell>
          <cell r="L479">
            <v>0</v>
          </cell>
        </row>
        <row r="480">
          <cell r="A480">
            <v>5547</v>
          </cell>
          <cell r="B480" t="str">
            <v>Measuring Jar 50ml</v>
          </cell>
          <cell r="C480" t="str">
            <v>EA</v>
          </cell>
          <cell r="D480" t="str">
            <v>EA</v>
          </cell>
          <cell r="E480" t="str">
            <v>EA</v>
          </cell>
          <cell r="F480">
            <v>39.200000000000003</v>
          </cell>
          <cell r="G480">
            <v>392410</v>
          </cell>
          <cell r="H480">
            <v>0.18</v>
          </cell>
          <cell r="I480" t="str">
            <v>B5</v>
          </cell>
          <cell r="J480">
            <v>0.09</v>
          </cell>
          <cell r="K480">
            <v>0.09</v>
          </cell>
          <cell r="L480">
            <v>0</v>
          </cell>
        </row>
        <row r="481">
          <cell r="A481">
            <v>8292</v>
          </cell>
          <cell r="B481" t="str">
            <v>Measuring Jar 50ml</v>
          </cell>
          <cell r="C481" t="str">
            <v>EA</v>
          </cell>
          <cell r="D481" t="str">
            <v>EA</v>
          </cell>
          <cell r="E481" t="str">
            <v>EA</v>
          </cell>
          <cell r="F481">
            <v>51.41</v>
          </cell>
          <cell r="G481">
            <v>392410</v>
          </cell>
          <cell r="H481">
            <v>0.18</v>
          </cell>
          <cell r="I481" t="str">
            <v>B5</v>
          </cell>
          <cell r="J481">
            <v>0.09</v>
          </cell>
          <cell r="K481">
            <v>0.09</v>
          </cell>
          <cell r="L481">
            <v>0</v>
          </cell>
        </row>
        <row r="482">
          <cell r="A482">
            <v>8226</v>
          </cell>
          <cell r="B482" t="str">
            <v>Bubble Wrap</v>
          </cell>
          <cell r="C482" t="str">
            <v>M</v>
          </cell>
          <cell r="D482" t="str">
            <v>M</v>
          </cell>
          <cell r="E482" t="str">
            <v>M</v>
          </cell>
          <cell r="F482">
            <v>30</v>
          </cell>
          <cell r="G482">
            <v>392390</v>
          </cell>
          <cell r="H482">
            <v>0.18</v>
          </cell>
          <cell r="I482" t="str">
            <v>B5</v>
          </cell>
          <cell r="J482">
            <v>0.09</v>
          </cell>
          <cell r="K482">
            <v>0.09</v>
          </cell>
          <cell r="L482">
            <v>0</v>
          </cell>
        </row>
        <row r="483">
          <cell r="A483">
            <v>9316</v>
          </cell>
          <cell r="B483" t="str">
            <v>Thermocole Sheet</v>
          </cell>
          <cell r="C483" t="str">
            <v>EA</v>
          </cell>
          <cell r="D483" t="str">
            <v>EA</v>
          </cell>
          <cell r="E483" t="str">
            <v>EA</v>
          </cell>
          <cell r="F483">
            <v>16.25</v>
          </cell>
          <cell r="G483">
            <v>392310</v>
          </cell>
          <cell r="H483">
            <v>0.18</v>
          </cell>
          <cell r="I483" t="str">
            <v>B5</v>
          </cell>
          <cell r="J483">
            <v>0.09</v>
          </cell>
          <cell r="K483">
            <v>0.09</v>
          </cell>
          <cell r="L483">
            <v>0</v>
          </cell>
        </row>
        <row r="484">
          <cell r="A484">
            <v>21688</v>
          </cell>
          <cell r="B484" t="str">
            <v>Caramel Crisp Popcorn</v>
          </cell>
          <cell r="C484" t="str">
            <v>EA</v>
          </cell>
          <cell r="D484" t="str">
            <v>EA</v>
          </cell>
          <cell r="E484" t="str">
            <v>EA</v>
          </cell>
          <cell r="F484">
            <v>110.27</v>
          </cell>
          <cell r="G484">
            <v>210690</v>
          </cell>
          <cell r="H484">
            <v>0.12</v>
          </cell>
          <cell r="I484">
            <v>95</v>
          </cell>
          <cell r="J484">
            <v>0.06</v>
          </cell>
          <cell r="K484">
            <v>0.06</v>
          </cell>
          <cell r="L484">
            <v>0</v>
          </cell>
        </row>
        <row r="485">
          <cell r="A485">
            <v>21689</v>
          </cell>
          <cell r="B485" t="str">
            <v>Crunchy Lichi Popcorn</v>
          </cell>
          <cell r="C485" t="str">
            <v>EA</v>
          </cell>
          <cell r="D485" t="str">
            <v>EA</v>
          </cell>
          <cell r="E485" t="str">
            <v>EA</v>
          </cell>
          <cell r="F485">
            <v>110.27</v>
          </cell>
          <cell r="G485">
            <v>210690</v>
          </cell>
          <cell r="H485">
            <v>0.12</v>
          </cell>
          <cell r="I485">
            <v>95</v>
          </cell>
          <cell r="J485">
            <v>0.06</v>
          </cell>
          <cell r="K485">
            <v>0.06</v>
          </cell>
          <cell r="L485">
            <v>0</v>
          </cell>
        </row>
        <row r="486">
          <cell r="A486">
            <v>21690</v>
          </cell>
          <cell r="B486" t="str">
            <v> Blueberry Popcorn</v>
          </cell>
          <cell r="C486" t="str">
            <v>EA</v>
          </cell>
          <cell r="D486" t="str">
            <v>EA</v>
          </cell>
          <cell r="E486" t="str">
            <v>EA</v>
          </cell>
          <cell r="F486">
            <v>145.09</v>
          </cell>
          <cell r="G486">
            <v>210690</v>
          </cell>
          <cell r="H486">
            <v>0.12</v>
          </cell>
          <cell r="I486">
            <v>95</v>
          </cell>
          <cell r="J486">
            <v>0.06</v>
          </cell>
          <cell r="K486">
            <v>0.06</v>
          </cell>
          <cell r="L486">
            <v>0</v>
          </cell>
        </row>
        <row r="487">
          <cell r="A487">
            <v>21161</v>
          </cell>
          <cell r="B487" t="str">
            <v>Big Carry Bag (120 GSM)</v>
          </cell>
          <cell r="C487" t="str">
            <v>PAC</v>
          </cell>
          <cell r="D487" t="str">
            <v>PAC</v>
          </cell>
          <cell r="E487" t="str">
            <v>PAC</v>
          </cell>
          <cell r="F487">
            <v>406</v>
          </cell>
          <cell r="G487">
            <v>481910</v>
          </cell>
          <cell r="H487">
            <v>0.12</v>
          </cell>
          <cell r="I487">
            <v>95</v>
          </cell>
          <cell r="J487">
            <v>0.06</v>
          </cell>
          <cell r="K487">
            <v>0.06</v>
          </cell>
          <cell r="L487">
            <v>0</v>
          </cell>
        </row>
        <row r="488">
          <cell r="A488">
            <v>21163</v>
          </cell>
          <cell r="B488" t="str">
            <v>Pastry Box Virgin Kraft Board</v>
          </cell>
          <cell r="C488" t="str">
            <v>EA</v>
          </cell>
          <cell r="D488" t="str">
            <v>EA</v>
          </cell>
          <cell r="E488" t="str">
            <v>EA</v>
          </cell>
          <cell r="F488">
            <v>8.9600000000000009</v>
          </cell>
          <cell r="G488">
            <v>481910</v>
          </cell>
          <cell r="H488">
            <v>0.18</v>
          </cell>
          <cell r="I488" t="str">
            <v>B5</v>
          </cell>
          <cell r="J488">
            <v>0.09</v>
          </cell>
          <cell r="K488">
            <v>0.09</v>
          </cell>
          <cell r="L488">
            <v>0</v>
          </cell>
        </row>
        <row r="489">
          <cell r="A489">
            <v>21704</v>
          </cell>
          <cell r="B489" t="str">
            <v>Red Velvet Cookies</v>
          </cell>
          <cell r="C489" t="str">
            <v>EA</v>
          </cell>
          <cell r="D489" t="str">
            <v>EA</v>
          </cell>
          <cell r="E489" t="str">
            <v>EA</v>
          </cell>
          <cell r="F489">
            <v>62.83</v>
          </cell>
          <cell r="G489">
            <v>180690</v>
          </cell>
          <cell r="H489">
            <v>0.18</v>
          </cell>
          <cell r="I489" t="str">
            <v>B5</v>
          </cell>
          <cell r="J489">
            <v>0.09</v>
          </cell>
          <cell r="K489">
            <v>0.09</v>
          </cell>
          <cell r="L489">
            <v>0</v>
          </cell>
        </row>
        <row r="490">
          <cell r="A490">
            <v>21775</v>
          </cell>
          <cell r="B490" t="str">
            <v>Mandarin Chocolate Frappe Syrup 500ML</v>
          </cell>
          <cell r="C490" t="str">
            <v>BT</v>
          </cell>
          <cell r="D490" t="str">
            <v>BT</v>
          </cell>
          <cell r="E490" t="str">
            <v>BT</v>
          </cell>
          <cell r="F490">
            <v>190.4</v>
          </cell>
          <cell r="G490">
            <v>210601</v>
          </cell>
          <cell r="H490">
            <v>0.18</v>
          </cell>
          <cell r="I490" t="str">
            <v>B5</v>
          </cell>
          <cell r="J490">
            <v>0.09</v>
          </cell>
          <cell r="K490">
            <v>0.09</v>
          </cell>
          <cell r="L490">
            <v>0</v>
          </cell>
        </row>
        <row r="491">
          <cell r="A491">
            <v>21776</v>
          </cell>
          <cell r="B491" t="str">
            <v>Santra Aloe Spritzer Syrup 500 ML</v>
          </cell>
          <cell r="C491" t="str">
            <v>BT</v>
          </cell>
          <cell r="D491" t="str">
            <v>BT</v>
          </cell>
          <cell r="E491" t="str">
            <v>BT</v>
          </cell>
          <cell r="F491">
            <v>162.4</v>
          </cell>
          <cell r="G491">
            <v>210601</v>
          </cell>
          <cell r="H491">
            <v>0.18</v>
          </cell>
          <cell r="I491" t="str">
            <v>B5</v>
          </cell>
          <cell r="J491">
            <v>0.09</v>
          </cell>
          <cell r="K491">
            <v>0.09</v>
          </cell>
          <cell r="L491">
            <v>0</v>
          </cell>
        </row>
        <row r="492">
          <cell r="A492">
            <v>21777</v>
          </cell>
          <cell r="B492" t="str">
            <v>Oreo Cookies Crumble 1KG</v>
          </cell>
          <cell r="C492" t="str">
            <v>Kg</v>
          </cell>
          <cell r="D492" t="str">
            <v>Kg</v>
          </cell>
          <cell r="E492" t="str">
            <v>Kg</v>
          </cell>
          <cell r="F492">
            <v>245.72</v>
          </cell>
          <cell r="G492">
            <v>190531</v>
          </cell>
          <cell r="H492">
            <v>0.18</v>
          </cell>
          <cell r="I492" t="str">
            <v>B5</v>
          </cell>
          <cell r="J492">
            <v>0.09</v>
          </cell>
          <cell r="K492">
            <v>0.09</v>
          </cell>
          <cell r="L492">
            <v>0</v>
          </cell>
        </row>
        <row r="493">
          <cell r="A493">
            <v>21817</v>
          </cell>
          <cell r="B493" t="str">
            <v>Biodegradable Plate</v>
          </cell>
          <cell r="C493" t="str">
            <v>PAC</v>
          </cell>
          <cell r="D493" t="str">
            <v>PAC</v>
          </cell>
          <cell r="E493" t="str">
            <v>PAC</v>
          </cell>
          <cell r="F493">
            <v>77</v>
          </cell>
          <cell r="G493">
            <v>482369</v>
          </cell>
          <cell r="H493">
            <v>0.12</v>
          </cell>
          <cell r="I493">
            <v>95</v>
          </cell>
          <cell r="J493">
            <v>0.06</v>
          </cell>
          <cell r="K493">
            <v>0.06</v>
          </cell>
          <cell r="L493">
            <v>0</v>
          </cell>
        </row>
        <row r="494">
          <cell r="A494">
            <v>21764</v>
          </cell>
          <cell r="B494" t="str">
            <v>Indian Summer - Hot &amp; Spicy Mix</v>
          </cell>
          <cell r="C494" t="str">
            <v>EA</v>
          </cell>
          <cell r="D494" t="str">
            <v>EA</v>
          </cell>
          <cell r="E494" t="str">
            <v>EA</v>
          </cell>
          <cell r="F494">
            <v>100</v>
          </cell>
          <cell r="G494">
            <v>200819</v>
          </cell>
          <cell r="H494">
            <v>0.12</v>
          </cell>
          <cell r="I494">
            <v>95</v>
          </cell>
          <cell r="J494">
            <v>0.06</v>
          </cell>
          <cell r="K494">
            <v>0.06</v>
          </cell>
          <cell r="L494">
            <v>0</v>
          </cell>
        </row>
        <row r="495">
          <cell r="A495">
            <v>21765</v>
          </cell>
          <cell r="B495" t="str">
            <v>Spanish Salsa - Tangy Trail Mix</v>
          </cell>
          <cell r="C495" t="str">
            <v>EA</v>
          </cell>
          <cell r="D495" t="str">
            <v>EA</v>
          </cell>
          <cell r="E495" t="str">
            <v>EA</v>
          </cell>
          <cell r="F495">
            <v>100</v>
          </cell>
          <cell r="G495">
            <v>200819</v>
          </cell>
          <cell r="H495">
            <v>0.12</v>
          </cell>
          <cell r="I495">
            <v>95</v>
          </cell>
          <cell r="J495">
            <v>0.06</v>
          </cell>
          <cell r="K495">
            <v>0.06</v>
          </cell>
          <cell r="L495">
            <v>0</v>
          </cell>
        </row>
        <row r="496">
          <cell r="A496">
            <v>21831</v>
          </cell>
          <cell r="B496" t="str">
            <v>Tagz - Cream Onion Divin Chips</v>
          </cell>
          <cell r="C496" t="str">
            <v>EA</v>
          </cell>
          <cell r="D496" t="str">
            <v>EA</v>
          </cell>
          <cell r="E496" t="str">
            <v>EA</v>
          </cell>
          <cell r="F496">
            <v>39.29</v>
          </cell>
          <cell r="G496">
            <v>210690</v>
          </cell>
          <cell r="H496">
            <v>0.12</v>
          </cell>
          <cell r="I496">
            <v>95</v>
          </cell>
          <cell r="J496">
            <v>0.06</v>
          </cell>
          <cell r="K496">
            <v>0.06</v>
          </cell>
          <cell r="L496">
            <v>0</v>
          </cell>
        </row>
        <row r="497">
          <cell r="A497">
            <v>21832</v>
          </cell>
          <cell r="B497" t="str">
            <v>Tagz - Tandoori Chicken Grovin Chips</v>
          </cell>
          <cell r="C497" t="str">
            <v>EA</v>
          </cell>
          <cell r="D497" t="str">
            <v>EA</v>
          </cell>
          <cell r="E497" t="str">
            <v>EA</v>
          </cell>
          <cell r="F497">
            <v>44.2</v>
          </cell>
          <cell r="G497">
            <v>210690</v>
          </cell>
          <cell r="H497">
            <v>0.12</v>
          </cell>
          <cell r="I497">
            <v>95</v>
          </cell>
          <cell r="J497">
            <v>0.06</v>
          </cell>
          <cell r="K497">
            <v>0.06</v>
          </cell>
          <cell r="L497">
            <v>0</v>
          </cell>
        </row>
        <row r="498">
          <cell r="A498">
            <v>21833</v>
          </cell>
          <cell r="B498" t="str">
            <v>Tagz - Masala Trekkin Chips</v>
          </cell>
          <cell r="C498" t="str">
            <v>EA</v>
          </cell>
          <cell r="D498" t="str">
            <v>EA</v>
          </cell>
          <cell r="E498" t="str">
            <v>EA</v>
          </cell>
          <cell r="F498">
            <v>39.29</v>
          </cell>
          <cell r="G498">
            <v>210690</v>
          </cell>
          <cell r="H498">
            <v>0.12</v>
          </cell>
          <cell r="I498">
            <v>95</v>
          </cell>
          <cell r="J498">
            <v>0.06</v>
          </cell>
          <cell r="K498">
            <v>0.06</v>
          </cell>
          <cell r="L498">
            <v>0</v>
          </cell>
        </row>
        <row r="499">
          <cell r="A499">
            <v>21818</v>
          </cell>
          <cell r="B499" t="str">
            <v>Classic Lemon Ice Tea 350 ML BT</v>
          </cell>
          <cell r="C499" t="str">
            <v>EA</v>
          </cell>
          <cell r="D499" t="str">
            <v>EA</v>
          </cell>
          <cell r="E499" t="str">
            <v>EA</v>
          </cell>
          <cell r="F499">
            <v>55.08</v>
          </cell>
          <cell r="G499">
            <v>210120</v>
          </cell>
          <cell r="H499">
            <v>0.18</v>
          </cell>
          <cell r="I499" t="str">
            <v>B5</v>
          </cell>
          <cell r="J499">
            <v>0.09</v>
          </cell>
          <cell r="K499">
            <v>0.09</v>
          </cell>
          <cell r="L499">
            <v>0</v>
          </cell>
        </row>
        <row r="500">
          <cell r="A500">
            <v>21819</v>
          </cell>
          <cell r="B500" t="str">
            <v>Classic Peach Ice Tea 350 ML BT</v>
          </cell>
          <cell r="C500" t="str">
            <v>EA</v>
          </cell>
          <cell r="D500" t="str">
            <v>EA</v>
          </cell>
          <cell r="E500" t="str">
            <v>EA</v>
          </cell>
          <cell r="F500">
            <v>55.08</v>
          </cell>
          <cell r="G500">
            <v>210120</v>
          </cell>
          <cell r="H500">
            <v>0.18</v>
          </cell>
          <cell r="I500" t="str">
            <v>B5</v>
          </cell>
          <cell r="J500">
            <v>0.09</v>
          </cell>
          <cell r="K500">
            <v>0.09</v>
          </cell>
          <cell r="L500">
            <v>0</v>
          </cell>
        </row>
        <row r="501">
          <cell r="A501">
            <v>21820</v>
          </cell>
          <cell r="B501" t="str">
            <v>Mojito Lime Ice Tea 350 ML BT</v>
          </cell>
          <cell r="C501" t="str">
            <v>EA</v>
          </cell>
          <cell r="D501" t="str">
            <v>EA</v>
          </cell>
          <cell r="E501" t="str">
            <v>EA</v>
          </cell>
          <cell r="F501">
            <v>55.08</v>
          </cell>
          <cell r="G501">
            <v>210120</v>
          </cell>
          <cell r="H501">
            <v>0.18</v>
          </cell>
          <cell r="I501" t="str">
            <v>B5</v>
          </cell>
          <cell r="J501">
            <v>0.09</v>
          </cell>
          <cell r="K501">
            <v>0.09</v>
          </cell>
          <cell r="L501">
            <v>0</v>
          </cell>
        </row>
        <row r="502">
          <cell r="A502">
            <v>21784</v>
          </cell>
          <cell r="B502" t="str">
            <v>Mast Masala Cup Noodles</v>
          </cell>
          <cell r="C502" t="str">
            <v>EA</v>
          </cell>
          <cell r="D502" t="str">
            <v>EA</v>
          </cell>
          <cell r="E502" t="str">
            <v>EA</v>
          </cell>
          <cell r="F502">
            <v>49.11</v>
          </cell>
          <cell r="G502">
            <v>190219</v>
          </cell>
          <cell r="H502">
            <v>0.12</v>
          </cell>
          <cell r="I502">
            <v>95</v>
          </cell>
          <cell r="J502">
            <v>0.06</v>
          </cell>
          <cell r="K502">
            <v>0.06</v>
          </cell>
          <cell r="L502">
            <v>0</v>
          </cell>
        </row>
        <row r="503">
          <cell r="A503">
            <v>21785</v>
          </cell>
          <cell r="B503" t="str">
            <v>Hot Manchow Cup Noodles</v>
          </cell>
          <cell r="C503" t="str">
            <v>EA</v>
          </cell>
          <cell r="D503" t="str">
            <v>EA</v>
          </cell>
          <cell r="E503" t="str">
            <v>EA</v>
          </cell>
          <cell r="F503">
            <v>49.11</v>
          </cell>
          <cell r="G503">
            <v>190219</v>
          </cell>
          <cell r="H503">
            <v>0.12</v>
          </cell>
          <cell r="I503">
            <v>95</v>
          </cell>
          <cell r="J503">
            <v>0.06</v>
          </cell>
          <cell r="K503">
            <v>0.06</v>
          </cell>
          <cell r="L503">
            <v>0</v>
          </cell>
        </row>
        <row r="504">
          <cell r="A504">
            <v>21786</v>
          </cell>
          <cell r="B504" t="str">
            <v>Spiced Chunky Chicken Cup Noodles</v>
          </cell>
          <cell r="C504" t="str">
            <v>EA</v>
          </cell>
          <cell r="D504" t="str">
            <v>EA</v>
          </cell>
          <cell r="E504" t="str">
            <v>EA</v>
          </cell>
          <cell r="F504">
            <v>49.11</v>
          </cell>
          <cell r="G504">
            <v>190219</v>
          </cell>
          <cell r="H504">
            <v>0.12</v>
          </cell>
          <cell r="I504">
            <v>95</v>
          </cell>
          <cell r="J504">
            <v>0.06</v>
          </cell>
          <cell r="K504">
            <v>0.06</v>
          </cell>
          <cell r="L504">
            <v>0</v>
          </cell>
        </row>
        <row r="505">
          <cell r="A505">
            <v>21766</v>
          </cell>
          <cell r="B505" t="str">
            <v>Spiral Notebook Diary - Girl (Barista)</v>
          </cell>
          <cell r="C505" t="str">
            <v>EA</v>
          </cell>
          <cell r="D505" t="str">
            <v>EA</v>
          </cell>
          <cell r="E505" t="str">
            <v>EA</v>
          </cell>
          <cell r="F505">
            <v>101.56</v>
          </cell>
          <cell r="G505">
            <v>482010</v>
          </cell>
          <cell r="H505">
            <v>0.12</v>
          </cell>
          <cell r="I505">
            <v>95</v>
          </cell>
          <cell r="J505">
            <v>0.06</v>
          </cell>
          <cell r="K505">
            <v>0.06</v>
          </cell>
          <cell r="L505">
            <v>0</v>
          </cell>
        </row>
        <row r="506">
          <cell r="A506">
            <v>21804</v>
          </cell>
          <cell r="B506" t="str">
            <v>Spiral Notebook Diary - Mandala Grid</v>
          </cell>
          <cell r="C506" t="str">
            <v>EA</v>
          </cell>
          <cell r="D506" t="str">
            <v>EA</v>
          </cell>
          <cell r="E506" t="str">
            <v>EA</v>
          </cell>
          <cell r="F506">
            <v>101.56</v>
          </cell>
          <cell r="G506">
            <v>482010</v>
          </cell>
          <cell r="H506">
            <v>0.12</v>
          </cell>
          <cell r="I506">
            <v>95</v>
          </cell>
          <cell r="J506">
            <v>0.06</v>
          </cell>
          <cell r="K506">
            <v>0.06</v>
          </cell>
          <cell r="L506">
            <v>0</v>
          </cell>
        </row>
        <row r="507">
          <cell r="A507">
            <v>21805</v>
          </cell>
          <cell r="B507" t="str">
            <v>Spiral Notebook Diary - Pastel Leaves</v>
          </cell>
          <cell r="C507" t="str">
            <v>EA</v>
          </cell>
          <cell r="D507" t="str">
            <v>EA</v>
          </cell>
          <cell r="E507" t="str">
            <v>EA</v>
          </cell>
          <cell r="F507">
            <v>101.56</v>
          </cell>
          <cell r="G507">
            <v>482010</v>
          </cell>
          <cell r="H507">
            <v>0.12</v>
          </cell>
          <cell r="I507">
            <v>95</v>
          </cell>
          <cell r="J507">
            <v>0.06</v>
          </cell>
          <cell r="K507">
            <v>0.06</v>
          </cell>
          <cell r="L507">
            <v>0</v>
          </cell>
        </row>
        <row r="508">
          <cell r="A508">
            <v>21806</v>
          </cell>
          <cell r="B508" t="str">
            <v>Spiral Notebook Diary - Tribal Feathers</v>
          </cell>
          <cell r="C508" t="str">
            <v>EA</v>
          </cell>
          <cell r="D508" t="str">
            <v>EA</v>
          </cell>
          <cell r="E508" t="str">
            <v>EA</v>
          </cell>
          <cell r="F508">
            <v>101.56</v>
          </cell>
          <cell r="G508">
            <v>482010</v>
          </cell>
          <cell r="H508">
            <v>0.12</v>
          </cell>
          <cell r="I508">
            <v>95</v>
          </cell>
          <cell r="J508">
            <v>0.06</v>
          </cell>
          <cell r="K508">
            <v>0.06</v>
          </cell>
          <cell r="L508">
            <v>0</v>
          </cell>
        </row>
        <row r="509">
          <cell r="A509">
            <v>21767</v>
          </cell>
          <cell r="B509" t="str">
            <v>Binding Notebook Diary - Watercolor</v>
          </cell>
          <cell r="C509" t="str">
            <v>EA</v>
          </cell>
          <cell r="D509" t="str">
            <v>EA</v>
          </cell>
          <cell r="E509" t="str">
            <v>EA</v>
          </cell>
          <cell r="F509">
            <v>145.09</v>
          </cell>
          <cell r="G509">
            <v>482010</v>
          </cell>
          <cell r="H509">
            <v>0.12</v>
          </cell>
          <cell r="I509">
            <v>95</v>
          </cell>
          <cell r="J509">
            <v>0.06</v>
          </cell>
          <cell r="K509">
            <v>0.06</v>
          </cell>
          <cell r="L509">
            <v>0</v>
          </cell>
        </row>
        <row r="510">
          <cell r="A510">
            <v>21807</v>
          </cell>
          <cell r="B510" t="str">
            <v>Binding Notebook Diary - Pastel Pattern</v>
          </cell>
          <cell r="C510" t="str">
            <v>EA</v>
          </cell>
          <cell r="D510" t="str">
            <v>EA</v>
          </cell>
          <cell r="E510" t="str">
            <v>EA</v>
          </cell>
          <cell r="F510">
            <v>145.09</v>
          </cell>
          <cell r="G510">
            <v>482010</v>
          </cell>
          <cell r="H510">
            <v>0.12</v>
          </cell>
          <cell r="I510">
            <v>95</v>
          </cell>
          <cell r="J510">
            <v>0.06</v>
          </cell>
          <cell r="K510">
            <v>0.06</v>
          </cell>
          <cell r="L510">
            <v>0</v>
          </cell>
        </row>
        <row r="511">
          <cell r="A511">
            <v>21769</v>
          </cell>
          <cell r="B511" t="str">
            <v>Planners - Dot Pattern</v>
          </cell>
          <cell r="C511" t="str">
            <v>EA</v>
          </cell>
          <cell r="D511" t="str">
            <v>EA</v>
          </cell>
          <cell r="E511" t="str">
            <v>EA</v>
          </cell>
          <cell r="F511">
            <v>232.14</v>
          </cell>
          <cell r="G511">
            <v>482010</v>
          </cell>
          <cell r="H511">
            <v>0.12</v>
          </cell>
          <cell r="I511">
            <v>95</v>
          </cell>
          <cell r="J511">
            <v>0.06</v>
          </cell>
          <cell r="K511">
            <v>0.06</v>
          </cell>
          <cell r="L511">
            <v>0</v>
          </cell>
        </row>
        <row r="512">
          <cell r="A512">
            <v>21808</v>
          </cell>
          <cell r="B512" t="str">
            <v>Planners - Block Pattern</v>
          </cell>
          <cell r="C512" t="str">
            <v>EA</v>
          </cell>
          <cell r="D512" t="str">
            <v>EA</v>
          </cell>
          <cell r="E512" t="str">
            <v>EA</v>
          </cell>
          <cell r="F512">
            <v>232.14</v>
          </cell>
          <cell r="G512">
            <v>482010</v>
          </cell>
          <cell r="H512">
            <v>0.12</v>
          </cell>
          <cell r="I512">
            <v>95</v>
          </cell>
          <cell r="J512">
            <v>0.06</v>
          </cell>
          <cell r="K512">
            <v>0.06</v>
          </cell>
          <cell r="L512">
            <v>0</v>
          </cell>
        </row>
        <row r="513">
          <cell r="A513">
            <v>21756</v>
          </cell>
          <cell r="B513" t="str">
            <v>Borges Walnut Milk 1L</v>
          </cell>
          <cell r="C513" t="str">
            <v>L</v>
          </cell>
          <cell r="D513" t="str">
            <v>L</v>
          </cell>
          <cell r="E513" t="str">
            <v>L</v>
          </cell>
          <cell r="F513">
            <v>224</v>
          </cell>
          <cell r="G513">
            <v>220299</v>
          </cell>
          <cell r="H513">
            <v>0.18</v>
          </cell>
          <cell r="I513" t="str">
            <v>B5</v>
          </cell>
          <cell r="J513">
            <v>0.09</v>
          </cell>
          <cell r="K513">
            <v>0.09</v>
          </cell>
          <cell r="L513">
            <v>0</v>
          </cell>
        </row>
        <row r="514">
          <cell r="A514">
            <v>21757</v>
          </cell>
          <cell r="B514" t="str">
            <v>Borges Hazelnut Milk 1L</v>
          </cell>
          <cell r="C514" t="str">
            <v>L</v>
          </cell>
          <cell r="D514" t="str">
            <v>L</v>
          </cell>
          <cell r="E514" t="str">
            <v>L</v>
          </cell>
          <cell r="F514">
            <v>224</v>
          </cell>
          <cell r="G514">
            <v>220299</v>
          </cell>
          <cell r="H514">
            <v>0.18</v>
          </cell>
          <cell r="I514" t="str">
            <v>B5</v>
          </cell>
          <cell r="J514">
            <v>0.09</v>
          </cell>
          <cell r="K514">
            <v>0.09</v>
          </cell>
          <cell r="L514">
            <v>0</v>
          </cell>
        </row>
        <row r="515">
          <cell r="A515">
            <v>21373</v>
          </cell>
          <cell r="B515" t="str">
            <v>Borges Almond Milk 1L</v>
          </cell>
          <cell r="C515" t="str">
            <v>L</v>
          </cell>
          <cell r="D515" t="str">
            <v>L</v>
          </cell>
          <cell r="E515" t="str">
            <v>L</v>
          </cell>
          <cell r="F515">
            <v>224</v>
          </cell>
          <cell r="G515">
            <v>220299</v>
          </cell>
          <cell r="H515">
            <v>0.18</v>
          </cell>
          <cell r="I515" t="str">
            <v>B5</v>
          </cell>
          <cell r="J515">
            <v>0.09</v>
          </cell>
          <cell r="K515">
            <v>0.09</v>
          </cell>
          <cell r="L515">
            <v>0</v>
          </cell>
        </row>
        <row r="516">
          <cell r="A516">
            <v>21164</v>
          </cell>
          <cell r="B516" t="str">
            <v xml:space="preserve">Envelope New (1*100)             </v>
          </cell>
          <cell r="C516" t="str">
            <v>PAC</v>
          </cell>
          <cell r="D516" t="str">
            <v>PAC</v>
          </cell>
          <cell r="E516" t="str">
            <v>PAC</v>
          </cell>
          <cell r="F516">
            <v>308</v>
          </cell>
          <cell r="G516">
            <v>481710</v>
          </cell>
          <cell r="H516">
            <v>0.18</v>
          </cell>
          <cell r="I516" t="str">
            <v>B5</v>
          </cell>
          <cell r="J516">
            <v>0.09</v>
          </cell>
          <cell r="K516">
            <v>0.09</v>
          </cell>
          <cell r="L516">
            <v>0</v>
          </cell>
        </row>
        <row r="517">
          <cell r="A517">
            <v>20657</v>
          </cell>
          <cell r="B517" t="str">
            <v>Coffee Machine Cleaning Brush</v>
          </cell>
          <cell r="C517" t="str">
            <v>EA</v>
          </cell>
          <cell r="D517" t="str">
            <v>EA</v>
          </cell>
          <cell r="E517" t="str">
            <v>EA</v>
          </cell>
          <cell r="F517">
            <v>256</v>
          </cell>
          <cell r="G517">
            <v>960390</v>
          </cell>
          <cell r="H517">
            <v>0.18</v>
          </cell>
          <cell r="I517" t="str">
            <v>B5</v>
          </cell>
          <cell r="J517">
            <v>0.09</v>
          </cell>
          <cell r="K517">
            <v>0.09</v>
          </cell>
          <cell r="L517">
            <v>0</v>
          </cell>
        </row>
        <row r="518">
          <cell r="A518">
            <v>21305</v>
          </cell>
          <cell r="B518" t="str">
            <v>HW Plain White Pasta Plate 9.25"</v>
          </cell>
          <cell r="C518" t="str">
            <v>EA</v>
          </cell>
          <cell r="D518" t="str">
            <v>EA</v>
          </cell>
          <cell r="E518" t="str">
            <v>EA</v>
          </cell>
          <cell r="F518">
            <v>173.6</v>
          </cell>
          <cell r="G518">
            <v>691101</v>
          </cell>
          <cell r="H518">
            <v>0.12</v>
          </cell>
          <cell r="I518">
            <v>95</v>
          </cell>
          <cell r="J518">
            <v>0.06</v>
          </cell>
          <cell r="K518">
            <v>0.06</v>
          </cell>
          <cell r="L518">
            <v>0</v>
          </cell>
        </row>
        <row r="519">
          <cell r="A519">
            <v>21371</v>
          </cell>
          <cell r="B519" t="str">
            <v>Blue Pine Water Bottle 1L</v>
          </cell>
          <cell r="C519" t="str">
            <v>EA</v>
          </cell>
          <cell r="D519" t="str">
            <v>EA</v>
          </cell>
          <cell r="E519" t="str">
            <v>EA</v>
          </cell>
          <cell r="F519">
            <v>37.5</v>
          </cell>
          <cell r="G519">
            <v>22011010</v>
          </cell>
          <cell r="H519">
            <v>0.18</v>
          </cell>
          <cell r="I519" t="str">
            <v>B5</v>
          </cell>
          <cell r="J519">
            <v>0.09</v>
          </cell>
          <cell r="K519">
            <v>0.09</v>
          </cell>
          <cell r="L519">
            <v>0</v>
          </cell>
        </row>
        <row r="520">
          <cell r="A520">
            <v>21740</v>
          </cell>
          <cell r="B520" t="str">
            <v>Wooden Food Tag Holder</v>
          </cell>
          <cell r="C520" t="str">
            <v>EA</v>
          </cell>
          <cell r="D520" t="str">
            <v>EA</v>
          </cell>
          <cell r="E520" t="str">
            <v>EA</v>
          </cell>
          <cell r="F520">
            <v>55.76</v>
          </cell>
          <cell r="G520">
            <v>44191900</v>
          </cell>
          <cell r="H520">
            <v>0.18</v>
          </cell>
          <cell r="I520" t="str">
            <v>B5</v>
          </cell>
          <cell r="J520">
            <v>0.09</v>
          </cell>
          <cell r="K520">
            <v>0.09</v>
          </cell>
          <cell r="L520">
            <v>0</v>
          </cell>
        </row>
        <row r="521">
          <cell r="A521">
            <v>21722</v>
          </cell>
          <cell r="B521" t="str">
            <v> Egg Boiler</v>
          </cell>
          <cell r="C521" t="str">
            <v>EA</v>
          </cell>
          <cell r="D521" t="str">
            <v>EA</v>
          </cell>
          <cell r="E521" t="str">
            <v>EA</v>
          </cell>
          <cell r="F521">
            <v>894</v>
          </cell>
          <cell r="G521">
            <v>85166000</v>
          </cell>
          <cell r="H521">
            <v>0.18</v>
          </cell>
          <cell r="I521" t="str">
            <v>B5</v>
          </cell>
          <cell r="J521">
            <v>0.09</v>
          </cell>
          <cell r="K521">
            <v>0.09</v>
          </cell>
          <cell r="L521">
            <v>0</v>
          </cell>
        </row>
        <row r="522">
          <cell r="A522">
            <v>21837</v>
          </cell>
          <cell r="B522" t="str">
            <v xml:space="preserve">Hazelnut Spread (170 G) </v>
          </cell>
          <cell r="C522" t="str">
            <v>Bt</v>
          </cell>
          <cell r="D522" t="str">
            <v>Bt</v>
          </cell>
          <cell r="E522" t="str">
            <v>Bt</v>
          </cell>
          <cell r="F522">
            <v>89.6</v>
          </cell>
          <cell r="G522">
            <v>18069030</v>
          </cell>
          <cell r="H522">
            <v>0.18</v>
          </cell>
          <cell r="I522" t="str">
            <v>B5</v>
          </cell>
          <cell r="J522">
            <v>0.09</v>
          </cell>
          <cell r="K522">
            <v>0.09</v>
          </cell>
          <cell r="L522">
            <v>0</v>
          </cell>
        </row>
        <row r="523">
          <cell r="A523">
            <v>21855</v>
          </cell>
          <cell r="B523" t="str">
            <v>Copper Bottle 400ML</v>
          </cell>
          <cell r="C523" t="str">
            <v>EA</v>
          </cell>
          <cell r="D523" t="str">
            <v>EA</v>
          </cell>
          <cell r="E523" t="str">
            <v>EA</v>
          </cell>
          <cell r="F523">
            <v>349.44</v>
          </cell>
          <cell r="G523">
            <v>74181010</v>
          </cell>
          <cell r="H523">
            <v>0.12</v>
          </cell>
          <cell r="I523">
            <v>95</v>
          </cell>
          <cell r="J523">
            <v>0.06</v>
          </cell>
          <cell r="K523">
            <v>0.06</v>
          </cell>
          <cell r="L523">
            <v>0</v>
          </cell>
        </row>
        <row r="524">
          <cell r="A524">
            <v>21694</v>
          </cell>
          <cell r="B524" t="str">
            <v>Wet Mop Complete Set</v>
          </cell>
          <cell r="C524" t="str">
            <v>EA</v>
          </cell>
          <cell r="D524" t="str">
            <v>EA</v>
          </cell>
          <cell r="E524" t="str">
            <v>EA</v>
          </cell>
          <cell r="F524">
            <v>133.28</v>
          </cell>
          <cell r="G524">
            <v>96039000</v>
          </cell>
          <cell r="H524">
            <v>0.18</v>
          </cell>
          <cell r="I524" t="str">
            <v>B5</v>
          </cell>
          <cell r="J524">
            <v>0.09</v>
          </cell>
          <cell r="K524">
            <v>0.09</v>
          </cell>
          <cell r="L524">
            <v>0</v>
          </cell>
        </row>
        <row r="525">
          <cell r="A525">
            <v>22171</v>
          </cell>
          <cell r="B525" t="str">
            <v>Paper Kettle 1 lit (Delivery Box)</v>
          </cell>
          <cell r="C525" t="str">
            <v>EA</v>
          </cell>
          <cell r="D525" t="str">
            <v>EA</v>
          </cell>
          <cell r="E525" t="str">
            <v>EA</v>
          </cell>
          <cell r="F525">
            <v>9.35</v>
          </cell>
          <cell r="G525">
            <v>48191010</v>
          </cell>
          <cell r="H525">
            <v>0.12</v>
          </cell>
          <cell r="I525">
            <v>95</v>
          </cell>
          <cell r="J525">
            <v>0.06</v>
          </cell>
          <cell r="K525">
            <v>0.06</v>
          </cell>
          <cell r="L525">
            <v>0</v>
          </cell>
        </row>
        <row r="526">
          <cell r="A526">
            <v>22172</v>
          </cell>
          <cell r="B526" t="str">
            <v>Paper Kettle 400 ml (Delivery Box)</v>
          </cell>
          <cell r="C526" t="str">
            <v>EA</v>
          </cell>
          <cell r="D526" t="str">
            <v>EA</v>
          </cell>
          <cell r="E526" t="str">
            <v>EA</v>
          </cell>
          <cell r="F526">
            <v>7.3</v>
          </cell>
          <cell r="G526">
            <v>48191010</v>
          </cell>
          <cell r="H526">
            <v>0.12</v>
          </cell>
          <cell r="I526">
            <v>95</v>
          </cell>
          <cell r="J526">
            <v>0.06</v>
          </cell>
          <cell r="K526">
            <v>0.06</v>
          </cell>
          <cell r="L526">
            <v>0</v>
          </cell>
        </row>
        <row r="527">
          <cell r="A527">
            <v>22259</v>
          </cell>
          <cell r="B527" t="str">
            <v>Cosmo</v>
          </cell>
          <cell r="C527" t="str">
            <v>EA</v>
          </cell>
          <cell r="D527" t="str">
            <v>EA</v>
          </cell>
          <cell r="E527" t="str">
            <v>EA</v>
          </cell>
          <cell r="F527">
            <v>75.45</v>
          </cell>
          <cell r="G527">
            <v>22029020</v>
          </cell>
          <cell r="H527">
            <v>0.12</v>
          </cell>
          <cell r="I527">
            <v>95</v>
          </cell>
          <cell r="J527">
            <v>0.06</v>
          </cell>
          <cell r="K527">
            <v>0.06</v>
          </cell>
          <cell r="L527">
            <v>0</v>
          </cell>
        </row>
        <row r="528">
          <cell r="A528">
            <v>22260</v>
          </cell>
          <cell r="B528" t="str">
            <v>Gin &amp; Tonic</v>
          </cell>
          <cell r="C528" t="str">
            <v>EA</v>
          </cell>
          <cell r="D528" t="str">
            <v>EA</v>
          </cell>
          <cell r="E528" t="str">
            <v>EA</v>
          </cell>
          <cell r="F528">
            <v>75.45</v>
          </cell>
          <cell r="G528">
            <v>22029020</v>
          </cell>
          <cell r="H528">
            <v>0.12</v>
          </cell>
          <cell r="I528">
            <v>95</v>
          </cell>
          <cell r="J528">
            <v>0.06</v>
          </cell>
          <cell r="K528">
            <v>0.06</v>
          </cell>
          <cell r="L528">
            <v>0</v>
          </cell>
        </row>
        <row r="529">
          <cell r="A529">
            <v>22261</v>
          </cell>
          <cell r="B529" t="str">
            <v>Old Fashioned</v>
          </cell>
          <cell r="C529" t="str">
            <v>EA</v>
          </cell>
          <cell r="D529" t="str">
            <v>EA</v>
          </cell>
          <cell r="E529" t="str">
            <v>EA</v>
          </cell>
          <cell r="F529">
            <v>75.45</v>
          </cell>
          <cell r="G529">
            <v>22029020</v>
          </cell>
          <cell r="H529">
            <v>0.12</v>
          </cell>
          <cell r="I529">
            <v>95</v>
          </cell>
          <cell r="J529">
            <v>0.06</v>
          </cell>
          <cell r="K529">
            <v>0.06</v>
          </cell>
          <cell r="L529">
            <v>0</v>
          </cell>
        </row>
        <row r="530">
          <cell r="A530">
            <v>22262</v>
          </cell>
          <cell r="B530" t="str">
            <v>Strawberry</v>
          </cell>
          <cell r="C530" t="str">
            <v>EA</v>
          </cell>
          <cell r="D530" t="str">
            <v>EA</v>
          </cell>
          <cell r="E530" t="str">
            <v>EA</v>
          </cell>
          <cell r="F530">
            <v>60.11</v>
          </cell>
          <cell r="G530">
            <v>22029920</v>
          </cell>
          <cell r="H530">
            <v>0.12</v>
          </cell>
          <cell r="I530">
            <v>95</v>
          </cell>
          <cell r="J530">
            <v>0.06</v>
          </cell>
          <cell r="K530">
            <v>0.06</v>
          </cell>
          <cell r="L530">
            <v>0</v>
          </cell>
        </row>
        <row r="531">
          <cell r="A531">
            <v>22263</v>
          </cell>
          <cell r="B531" t="str">
            <v>Orange</v>
          </cell>
          <cell r="C531" t="str">
            <v>EA</v>
          </cell>
          <cell r="D531" t="str">
            <v>EA</v>
          </cell>
          <cell r="E531" t="str">
            <v>EA</v>
          </cell>
          <cell r="F531">
            <v>60.11</v>
          </cell>
          <cell r="G531">
            <v>22029920</v>
          </cell>
          <cell r="H531">
            <v>0.12</v>
          </cell>
          <cell r="I531">
            <v>95</v>
          </cell>
          <cell r="J531">
            <v>0.06</v>
          </cell>
          <cell r="K531">
            <v>0.06</v>
          </cell>
          <cell r="L531">
            <v>0</v>
          </cell>
        </row>
        <row r="532">
          <cell r="A532">
            <v>22264</v>
          </cell>
          <cell r="B532" t="str">
            <v>Mixed Fruit</v>
          </cell>
          <cell r="C532" t="str">
            <v>EA</v>
          </cell>
          <cell r="D532" t="str">
            <v>EA</v>
          </cell>
          <cell r="E532" t="str">
            <v>EA</v>
          </cell>
          <cell r="F532">
            <v>60.11</v>
          </cell>
          <cell r="G532">
            <v>22029920</v>
          </cell>
          <cell r="H532">
            <v>0.12</v>
          </cell>
          <cell r="I532">
            <v>95</v>
          </cell>
          <cell r="J532">
            <v>0.06</v>
          </cell>
          <cell r="K532">
            <v>0.06</v>
          </cell>
          <cell r="L532">
            <v>0</v>
          </cell>
        </row>
        <row r="533">
          <cell r="A533">
            <v>22265</v>
          </cell>
          <cell r="B533" t="str">
            <v>Litchi</v>
          </cell>
          <cell r="C533" t="str">
            <v>EA</v>
          </cell>
          <cell r="D533" t="str">
            <v>EA</v>
          </cell>
          <cell r="E533" t="str">
            <v>EA</v>
          </cell>
          <cell r="F533">
            <v>60.11</v>
          </cell>
          <cell r="G533">
            <v>22029920</v>
          </cell>
          <cell r="H533">
            <v>0.12</v>
          </cell>
          <cell r="I533">
            <v>95</v>
          </cell>
          <cell r="J533">
            <v>0.06</v>
          </cell>
          <cell r="K533">
            <v>0.06</v>
          </cell>
          <cell r="L533">
            <v>0</v>
          </cell>
        </row>
        <row r="534">
          <cell r="A534">
            <v>22255</v>
          </cell>
          <cell r="B534" t="str">
            <v>Mango Chilli Mojito</v>
          </cell>
          <cell r="C534" t="str">
            <v>EA</v>
          </cell>
          <cell r="D534" t="str">
            <v>EA</v>
          </cell>
          <cell r="E534" t="str">
            <v>EA</v>
          </cell>
          <cell r="F534">
            <v>57.46</v>
          </cell>
          <cell r="G534">
            <v>22029920</v>
          </cell>
          <cell r="H534">
            <v>0.12</v>
          </cell>
          <cell r="I534">
            <v>95</v>
          </cell>
          <cell r="J534">
            <v>0.06</v>
          </cell>
          <cell r="K534">
            <v>0.06</v>
          </cell>
          <cell r="L534">
            <v>0</v>
          </cell>
        </row>
        <row r="535">
          <cell r="A535">
            <v>22256</v>
          </cell>
          <cell r="B535" t="str">
            <v>Sex on the Beach</v>
          </cell>
          <cell r="C535" t="str">
            <v>EA</v>
          </cell>
          <cell r="D535" t="str">
            <v>EA</v>
          </cell>
          <cell r="E535" t="str">
            <v>EA</v>
          </cell>
          <cell r="F535">
            <v>57.46</v>
          </cell>
          <cell r="G535">
            <v>22029920</v>
          </cell>
          <cell r="H535">
            <v>0.12</v>
          </cell>
          <cell r="I535">
            <v>95</v>
          </cell>
          <cell r="J535">
            <v>0.06</v>
          </cell>
          <cell r="K535">
            <v>0.06</v>
          </cell>
          <cell r="L535">
            <v>0</v>
          </cell>
        </row>
        <row r="536">
          <cell r="A536">
            <v>22257</v>
          </cell>
          <cell r="B536" t="str">
            <v>Bloody Mary</v>
          </cell>
          <cell r="C536" t="str">
            <v>EA</v>
          </cell>
          <cell r="D536" t="str">
            <v>EA</v>
          </cell>
          <cell r="E536" t="str">
            <v>EA</v>
          </cell>
          <cell r="F536">
            <v>57.46</v>
          </cell>
          <cell r="G536">
            <v>22029920</v>
          </cell>
          <cell r="H536">
            <v>0.12</v>
          </cell>
          <cell r="I536">
            <v>95</v>
          </cell>
          <cell r="J536">
            <v>0.06</v>
          </cell>
          <cell r="K536">
            <v>0.06</v>
          </cell>
          <cell r="L536">
            <v>0</v>
          </cell>
        </row>
        <row r="537">
          <cell r="A537">
            <v>22258</v>
          </cell>
          <cell r="B537" t="str">
            <v>Margarita</v>
          </cell>
          <cell r="C537" t="str">
            <v>EA</v>
          </cell>
          <cell r="D537" t="str">
            <v>EA</v>
          </cell>
          <cell r="E537" t="str">
            <v>EA</v>
          </cell>
          <cell r="F537">
            <v>57.46</v>
          </cell>
          <cell r="G537">
            <v>22029920</v>
          </cell>
          <cell r="H537">
            <v>0.12</v>
          </cell>
          <cell r="I537">
            <v>95</v>
          </cell>
          <cell r="J537">
            <v>0.06</v>
          </cell>
          <cell r="K537">
            <v>0.06</v>
          </cell>
          <cell r="L537">
            <v>0</v>
          </cell>
        </row>
        <row r="538">
          <cell r="A538">
            <v>14437</v>
          </cell>
          <cell r="B538" t="str">
            <v>French Press</v>
          </cell>
          <cell r="C538" t="str">
            <v>EA</v>
          </cell>
          <cell r="D538" t="str">
            <v>EA</v>
          </cell>
          <cell r="E538" t="str">
            <v>EA</v>
          </cell>
          <cell r="F538">
            <v>174.15</v>
          </cell>
          <cell r="G538">
            <v>84198190</v>
          </cell>
          <cell r="H538">
            <v>0.18</v>
          </cell>
          <cell r="I538" t="str">
            <v>B5</v>
          </cell>
          <cell r="J538">
            <v>0.09</v>
          </cell>
          <cell r="K538">
            <v>0.09</v>
          </cell>
          <cell r="L538">
            <v>0</v>
          </cell>
        </row>
        <row r="539">
          <cell r="A539">
            <v>22131</v>
          </cell>
          <cell r="B539" t="str">
            <v>Foil Pouch 1 lit (Delivery Box)</v>
          </cell>
          <cell r="C539" t="str">
            <v>EA</v>
          </cell>
          <cell r="D539" t="str">
            <v>EA</v>
          </cell>
          <cell r="E539" t="str">
            <v>EA</v>
          </cell>
          <cell r="F539">
            <v>9.8000000000000007</v>
          </cell>
          <cell r="G539">
            <v>39232100</v>
          </cell>
          <cell r="H539">
            <v>0.18</v>
          </cell>
          <cell r="I539" t="str">
            <v>B5</v>
          </cell>
          <cell r="J539">
            <v>0.09</v>
          </cell>
          <cell r="K539">
            <v>0.09</v>
          </cell>
          <cell r="L539">
            <v>0</v>
          </cell>
        </row>
        <row r="540">
          <cell r="A540">
            <v>22132</v>
          </cell>
          <cell r="B540" t="str">
            <v>Foil Pouch 500 ml (Delivery Box)</v>
          </cell>
          <cell r="C540" t="str">
            <v>EA</v>
          </cell>
          <cell r="D540" t="str">
            <v>EA</v>
          </cell>
          <cell r="E540" t="str">
            <v>EA</v>
          </cell>
          <cell r="F540">
            <v>8.6999999999999993</v>
          </cell>
          <cell r="G540">
            <v>39232100</v>
          </cell>
          <cell r="H540">
            <v>0.18</v>
          </cell>
          <cell r="I540" t="str">
            <v>B5</v>
          </cell>
          <cell r="J540">
            <v>0.09</v>
          </cell>
          <cell r="K540">
            <v>0.09</v>
          </cell>
          <cell r="L540">
            <v>0</v>
          </cell>
        </row>
        <row r="541">
          <cell r="A541">
            <v>22394</v>
          </cell>
          <cell r="B541" t="str">
            <v>Orbit Mixed Fruit Tube</v>
          </cell>
          <cell r="C541" t="str">
            <v>EA</v>
          </cell>
          <cell r="D541" t="str">
            <v>EA</v>
          </cell>
          <cell r="E541" t="str">
            <v>EA</v>
          </cell>
          <cell r="F541">
            <v>29.66</v>
          </cell>
          <cell r="G541">
            <v>21069099</v>
          </cell>
          <cell r="H541">
            <v>0.18</v>
          </cell>
          <cell r="I541" t="str">
            <v>B5</v>
          </cell>
          <cell r="J541">
            <v>0.09</v>
          </cell>
          <cell r="K541">
            <v>0.09</v>
          </cell>
          <cell r="L541">
            <v>0</v>
          </cell>
        </row>
        <row r="542">
          <cell r="A542">
            <v>22395</v>
          </cell>
          <cell r="B542" t="str">
            <v>Orbit Spearmint Tube</v>
          </cell>
          <cell r="C542" t="str">
            <v>EA</v>
          </cell>
          <cell r="D542" t="str">
            <v>EA</v>
          </cell>
          <cell r="E542" t="str">
            <v>EA</v>
          </cell>
          <cell r="F542">
            <v>29.66</v>
          </cell>
          <cell r="G542">
            <v>21069099</v>
          </cell>
          <cell r="H542">
            <v>0.18</v>
          </cell>
          <cell r="I542" t="str">
            <v>B5</v>
          </cell>
          <cell r="J542">
            <v>0.09</v>
          </cell>
          <cell r="K542">
            <v>0.09</v>
          </cell>
          <cell r="L542">
            <v>0</v>
          </cell>
        </row>
        <row r="543">
          <cell r="A543">
            <v>22396</v>
          </cell>
          <cell r="B543" t="str">
            <v>Doublemint Peppermint Tube</v>
          </cell>
          <cell r="C543" t="str">
            <v>EA</v>
          </cell>
          <cell r="D543" t="str">
            <v>EA</v>
          </cell>
          <cell r="E543" t="str">
            <v>EA</v>
          </cell>
          <cell r="F543">
            <v>31.25</v>
          </cell>
          <cell r="G543">
            <v>17049020</v>
          </cell>
          <cell r="H543">
            <v>0.12</v>
          </cell>
          <cell r="I543">
            <v>95</v>
          </cell>
          <cell r="J543">
            <v>0.06</v>
          </cell>
          <cell r="K543">
            <v>0.06</v>
          </cell>
          <cell r="L543">
            <v>0</v>
          </cell>
        </row>
        <row r="544">
          <cell r="A544">
            <v>22397</v>
          </cell>
          <cell r="B544" t="str">
            <v>Doublemint Lemonmint Tube</v>
          </cell>
          <cell r="C544" t="str">
            <v>EA</v>
          </cell>
          <cell r="D544" t="str">
            <v>EA</v>
          </cell>
          <cell r="E544" t="str">
            <v>EA</v>
          </cell>
          <cell r="F544">
            <v>31.25</v>
          </cell>
          <cell r="G544">
            <v>17049020</v>
          </cell>
          <cell r="H544">
            <v>0.12</v>
          </cell>
          <cell r="I544">
            <v>95</v>
          </cell>
          <cell r="J544">
            <v>0.06</v>
          </cell>
          <cell r="K544">
            <v>0.06</v>
          </cell>
          <cell r="L544">
            <v>0</v>
          </cell>
        </row>
        <row r="545">
          <cell r="A545">
            <v>22398</v>
          </cell>
          <cell r="B545" t="str">
            <v>Skittles Wilberry Tube</v>
          </cell>
          <cell r="C545" t="str">
            <v>EA</v>
          </cell>
          <cell r="D545" t="str">
            <v>EA</v>
          </cell>
          <cell r="E545" t="str">
            <v>EA</v>
          </cell>
          <cell r="F545">
            <v>31.25</v>
          </cell>
          <cell r="G545">
            <v>17049020</v>
          </cell>
          <cell r="H545">
            <v>0.12</v>
          </cell>
          <cell r="I545">
            <v>95</v>
          </cell>
          <cell r="J545">
            <v>0.06</v>
          </cell>
          <cell r="K545">
            <v>0.06</v>
          </cell>
          <cell r="L545">
            <v>0</v>
          </cell>
        </row>
        <row r="546">
          <cell r="A546">
            <v>21691</v>
          </cell>
          <cell r="B546" t="str">
            <v>Acrylic Food Palette 8MM</v>
          </cell>
          <cell r="C546" t="str">
            <v>EA</v>
          </cell>
          <cell r="D546" t="str">
            <v>EA</v>
          </cell>
          <cell r="E546" t="str">
            <v>EA</v>
          </cell>
          <cell r="F546">
            <v>425.6</v>
          </cell>
          <cell r="G546">
            <v>39206190</v>
          </cell>
          <cell r="H546">
            <v>0.18</v>
          </cell>
          <cell r="I546" t="str">
            <v>B5</v>
          </cell>
          <cell r="J546">
            <v>0.09</v>
          </cell>
          <cell r="K546">
            <v>0.09</v>
          </cell>
          <cell r="L546">
            <v>0</v>
          </cell>
        </row>
        <row r="547">
          <cell r="A547">
            <v>21241</v>
          </cell>
          <cell r="B547" t="str">
            <v>Almond 40 GM</v>
          </cell>
          <cell r="C547" t="str">
            <v>EA</v>
          </cell>
          <cell r="D547" t="str">
            <v>EA</v>
          </cell>
          <cell r="E547" t="str">
            <v>EA</v>
          </cell>
          <cell r="F547">
            <v>46.69</v>
          </cell>
          <cell r="G547">
            <v>20081910</v>
          </cell>
          <cell r="H547">
            <v>0.12</v>
          </cell>
          <cell r="I547" t="str">
            <v>B5</v>
          </cell>
          <cell r="J547">
            <v>0.06</v>
          </cell>
          <cell r="K547">
            <v>0.06</v>
          </cell>
          <cell r="L547">
            <v>0</v>
          </cell>
        </row>
        <row r="548">
          <cell r="A548">
            <v>21242</v>
          </cell>
          <cell r="B548" t="str">
            <v>Cashew 40 GM</v>
          </cell>
          <cell r="C548" t="str">
            <v>EA</v>
          </cell>
          <cell r="D548" t="str">
            <v>EA</v>
          </cell>
          <cell r="E548" t="str">
            <v>EA</v>
          </cell>
          <cell r="F548">
            <v>51.24</v>
          </cell>
          <cell r="G548" t="str">
            <v>08021200</v>
          </cell>
          <cell r="H548">
            <v>0.12</v>
          </cell>
          <cell r="I548" t="str">
            <v>B5</v>
          </cell>
          <cell r="J548">
            <v>0.06</v>
          </cell>
          <cell r="K548">
            <v>0.06</v>
          </cell>
          <cell r="L548">
            <v>0</v>
          </cell>
        </row>
        <row r="549">
          <cell r="A549">
            <v>22393</v>
          </cell>
          <cell r="B549" t="str">
            <v>Snickers Duo</v>
          </cell>
          <cell r="C549" t="str">
            <v>EA</v>
          </cell>
          <cell r="D549" t="str">
            <v>EA</v>
          </cell>
          <cell r="E549" t="str">
            <v>EA</v>
          </cell>
          <cell r="F549">
            <v>59.32</v>
          </cell>
          <cell r="G549">
            <v>18069010</v>
          </cell>
          <cell r="H549">
            <v>0.18</v>
          </cell>
          <cell r="I549" t="str">
            <v>B5</v>
          </cell>
          <cell r="J549">
            <v>0.09</v>
          </cell>
          <cell r="K549">
            <v>0.09</v>
          </cell>
          <cell r="L549">
            <v>0</v>
          </cell>
        </row>
        <row r="550">
          <cell r="A550">
            <v>21458</v>
          </cell>
          <cell r="B550" t="str">
            <v>Brown Ribbon Logo Barista</v>
          </cell>
          <cell r="C550" t="str">
            <v>M</v>
          </cell>
          <cell r="D550" t="str">
            <v>M</v>
          </cell>
          <cell r="E550" t="str">
            <v>M</v>
          </cell>
          <cell r="F550">
            <v>7.84</v>
          </cell>
          <cell r="G550">
            <v>96121090</v>
          </cell>
          <cell r="H550">
            <v>0.12</v>
          </cell>
          <cell r="I550">
            <v>95</v>
          </cell>
          <cell r="J550">
            <v>0.06</v>
          </cell>
          <cell r="K550">
            <v>0.06</v>
          </cell>
          <cell r="L550">
            <v>0</v>
          </cell>
        </row>
        <row r="551">
          <cell r="A551">
            <v>17508</v>
          </cell>
          <cell r="B551" t="str">
            <v>Custom Basket Without Handle</v>
          </cell>
          <cell r="C551" t="str">
            <v>EA</v>
          </cell>
          <cell r="D551" t="str">
            <v>EA</v>
          </cell>
          <cell r="E551" t="str">
            <v>EA</v>
          </cell>
          <cell r="F551">
            <v>84.6</v>
          </cell>
          <cell r="G551">
            <v>46021100</v>
          </cell>
          <cell r="H551">
            <v>0.12</v>
          </cell>
          <cell r="I551">
            <v>95</v>
          </cell>
          <cell r="J551">
            <v>0.06</v>
          </cell>
          <cell r="K551">
            <v>0.06</v>
          </cell>
          <cell r="L551">
            <v>0</v>
          </cell>
        </row>
        <row r="552">
          <cell r="A552">
            <v>22376</v>
          </cell>
          <cell r="B552" t="str">
            <v>New Sports Bottle 500ml Colour Black</v>
          </cell>
          <cell r="C552" t="str">
            <v>EA</v>
          </cell>
          <cell r="D552" t="str">
            <v>EA</v>
          </cell>
          <cell r="E552" t="str">
            <v>EA</v>
          </cell>
          <cell r="F552">
            <v>375.2</v>
          </cell>
          <cell r="G552">
            <v>73239990</v>
          </cell>
          <cell r="H552">
            <v>0.18</v>
          </cell>
          <cell r="I552" t="str">
            <v>B5</v>
          </cell>
          <cell r="J552">
            <v>0.09</v>
          </cell>
          <cell r="K552">
            <v>0.09</v>
          </cell>
          <cell r="L552">
            <v>0</v>
          </cell>
        </row>
        <row r="553">
          <cell r="A553">
            <v>22377</v>
          </cell>
          <cell r="B553" t="str">
            <v>New Sports Bottle 500ml Colour Silve</v>
          </cell>
          <cell r="C553" t="str">
            <v>EA</v>
          </cell>
          <cell r="D553" t="str">
            <v>EA</v>
          </cell>
          <cell r="E553" t="str">
            <v>EA</v>
          </cell>
          <cell r="F553">
            <v>375.2</v>
          </cell>
          <cell r="G553">
            <v>73239990</v>
          </cell>
          <cell r="H553">
            <v>0.18</v>
          </cell>
          <cell r="I553" t="str">
            <v>B5</v>
          </cell>
          <cell r="J553">
            <v>0.09</v>
          </cell>
          <cell r="K553">
            <v>0.09</v>
          </cell>
          <cell r="L553">
            <v>0</v>
          </cell>
        </row>
        <row r="554">
          <cell r="A554">
            <v>22461</v>
          </cell>
          <cell r="B554" t="str">
            <v>Ceramic Mug White (Set of 2 pcs)</v>
          </cell>
          <cell r="C554" t="str">
            <v>EA</v>
          </cell>
          <cell r="D554" t="str">
            <v>EA</v>
          </cell>
          <cell r="E554" t="str">
            <v>EA</v>
          </cell>
          <cell r="F554">
            <v>179.2</v>
          </cell>
          <cell r="G554">
            <v>69120090</v>
          </cell>
          <cell r="H554">
            <v>0.12</v>
          </cell>
          <cell r="I554">
            <v>95</v>
          </cell>
          <cell r="J554">
            <v>0.06</v>
          </cell>
          <cell r="K554">
            <v>0.06</v>
          </cell>
          <cell r="L554">
            <v>0</v>
          </cell>
        </row>
        <row r="555">
          <cell r="A555">
            <v>22462</v>
          </cell>
          <cell r="B555" t="str">
            <v>Ceramic Mug White</v>
          </cell>
          <cell r="C555" t="str">
            <v>EA</v>
          </cell>
          <cell r="D555" t="str">
            <v>EA</v>
          </cell>
          <cell r="E555" t="str">
            <v>EA</v>
          </cell>
          <cell r="F555">
            <v>95.2</v>
          </cell>
          <cell r="G555">
            <v>69120090</v>
          </cell>
          <cell r="H555">
            <v>0.12</v>
          </cell>
          <cell r="I555">
            <v>95</v>
          </cell>
          <cell r="J555">
            <v>0.06</v>
          </cell>
          <cell r="K555">
            <v>0.06</v>
          </cell>
          <cell r="L555">
            <v>0</v>
          </cell>
        </row>
        <row r="556">
          <cell r="A556">
            <v>22400</v>
          </cell>
          <cell r="B556" t="str">
            <v xml:space="preserve"> Twix Bar</v>
          </cell>
          <cell r="C556" t="str">
            <v>Ea</v>
          </cell>
          <cell r="D556" t="str">
            <v>Ea</v>
          </cell>
          <cell r="E556" t="str">
            <v>Ea</v>
          </cell>
          <cell r="F556">
            <v>29.66</v>
          </cell>
          <cell r="G556">
            <v>18069010</v>
          </cell>
          <cell r="H556">
            <v>0.18</v>
          </cell>
          <cell r="I556" t="str">
            <v>B5</v>
          </cell>
          <cell r="J556">
            <v>0.09</v>
          </cell>
          <cell r="K556">
            <v>0.09</v>
          </cell>
          <cell r="L556">
            <v>0</v>
          </cell>
        </row>
        <row r="557">
          <cell r="A557">
            <v>22451</v>
          </cell>
          <cell r="B557" t="str">
            <v>Grillox (Sandwich Griller Cleaner)</v>
          </cell>
          <cell r="C557" t="str">
            <v>Can</v>
          </cell>
          <cell r="D557" t="str">
            <v>Can</v>
          </cell>
          <cell r="E557" t="str">
            <v>Can</v>
          </cell>
          <cell r="F557">
            <v>318</v>
          </cell>
          <cell r="G557">
            <v>34022090</v>
          </cell>
          <cell r="H557">
            <v>0.18</v>
          </cell>
          <cell r="I557" t="str">
            <v>B5</v>
          </cell>
          <cell r="J557">
            <v>0.09</v>
          </cell>
          <cell r="K557">
            <v>0.09</v>
          </cell>
          <cell r="L557">
            <v>0</v>
          </cell>
        </row>
        <row r="558">
          <cell r="A558">
            <v>22373</v>
          </cell>
          <cell r="B558" t="str">
            <v>Equal Sucralose - Pack of 25</v>
          </cell>
          <cell r="C558" t="str">
            <v>EA</v>
          </cell>
          <cell r="D558" t="str">
            <v>EA</v>
          </cell>
          <cell r="E558" t="str">
            <v>EA</v>
          </cell>
          <cell r="F558">
            <v>24.92</v>
          </cell>
          <cell r="G558">
            <v>21069099</v>
          </cell>
          <cell r="H558">
            <v>0.18</v>
          </cell>
          <cell r="I558" t="str">
            <v>B5</v>
          </cell>
          <cell r="J558">
            <v>0.09</v>
          </cell>
          <cell r="K558">
            <v>0.09</v>
          </cell>
          <cell r="L558">
            <v>0</v>
          </cell>
        </row>
        <row r="559">
          <cell r="A559">
            <v>22374</v>
          </cell>
          <cell r="B559" t="str">
            <v>Equal Sucralose</v>
          </cell>
          <cell r="C559" t="str">
            <v>Pac</v>
          </cell>
          <cell r="D559" t="str">
            <v>Pac</v>
          </cell>
          <cell r="E559" t="str">
            <v>Pac</v>
          </cell>
          <cell r="F559">
            <v>80</v>
          </cell>
          <cell r="G559">
            <v>21069099</v>
          </cell>
          <cell r="H559">
            <v>0.18</v>
          </cell>
          <cell r="I559" t="str">
            <v>B5</v>
          </cell>
          <cell r="J559">
            <v>0.09</v>
          </cell>
          <cell r="K559">
            <v>0.09</v>
          </cell>
          <cell r="L559">
            <v>0</v>
          </cell>
        </row>
        <row r="560">
          <cell r="A560">
            <v>22320</v>
          </cell>
          <cell r="B560" t="str">
            <v>Wild Green Tea/Lemongrass &amp; Black Pepper</v>
          </cell>
          <cell r="C560" t="str">
            <v>Pac</v>
          </cell>
          <cell r="D560" t="str">
            <v>Pac</v>
          </cell>
          <cell r="E560" t="str">
            <v>Pac</v>
          </cell>
          <cell r="F560">
            <v>185.1</v>
          </cell>
          <cell r="G560" t="str">
            <v>09021020</v>
          </cell>
          <cell r="H560">
            <v>0.05</v>
          </cell>
          <cell r="I560">
            <v>85</v>
          </cell>
          <cell r="J560">
            <v>2.5000000000000001E-2</v>
          </cell>
          <cell r="K560">
            <v>2.5000000000000001E-2</v>
          </cell>
          <cell r="L560">
            <v>0</v>
          </cell>
        </row>
        <row r="561">
          <cell r="A561">
            <v>22486</v>
          </cell>
          <cell r="B561" t="str">
            <v>Italian chesse Dribblin</v>
          </cell>
          <cell r="C561" t="str">
            <v>Pac</v>
          </cell>
          <cell r="D561" t="str">
            <v>Pac</v>
          </cell>
          <cell r="E561" t="str">
            <v>Pac</v>
          </cell>
          <cell r="F561">
            <v>49.11</v>
          </cell>
          <cell r="G561">
            <v>21069099</v>
          </cell>
          <cell r="H561">
            <v>0.12</v>
          </cell>
          <cell r="I561">
            <v>95</v>
          </cell>
          <cell r="J561">
            <v>0.06</v>
          </cell>
          <cell r="K561">
            <v>0.06</v>
          </cell>
          <cell r="L561">
            <v>0</v>
          </cell>
        </row>
        <row r="562">
          <cell r="A562">
            <v>22487</v>
          </cell>
          <cell r="B562" t="str">
            <v>Beer n Barbeque</v>
          </cell>
          <cell r="C562" t="str">
            <v>EA</v>
          </cell>
          <cell r="D562" t="str">
            <v>EA</v>
          </cell>
          <cell r="E562" t="str">
            <v>EA</v>
          </cell>
          <cell r="F562">
            <v>49.11</v>
          </cell>
          <cell r="G562">
            <v>21069099</v>
          </cell>
          <cell r="H562">
            <v>0.12</v>
          </cell>
          <cell r="I562">
            <v>95</v>
          </cell>
          <cell r="J562">
            <v>0.06</v>
          </cell>
          <cell r="K562">
            <v>0.06</v>
          </cell>
          <cell r="L562">
            <v>0</v>
          </cell>
        </row>
        <row r="563">
          <cell r="A563">
            <v>22483</v>
          </cell>
          <cell r="B563" t="str">
            <v>Fitsport 20% Protein Bar</v>
          </cell>
          <cell r="C563" t="str">
            <v>EA</v>
          </cell>
          <cell r="D563" t="str">
            <v>EA</v>
          </cell>
          <cell r="E563" t="str">
            <v>EA</v>
          </cell>
          <cell r="F563">
            <v>55.08</v>
          </cell>
          <cell r="G563">
            <v>21061000</v>
          </cell>
          <cell r="H563">
            <v>0.18</v>
          </cell>
          <cell r="I563" t="str">
            <v>B5</v>
          </cell>
          <cell r="J563">
            <v>0.09</v>
          </cell>
          <cell r="K563">
            <v>0.09</v>
          </cell>
          <cell r="L563">
            <v>0</v>
          </cell>
        </row>
        <row r="564">
          <cell r="A564">
            <v>22523</v>
          </cell>
          <cell r="B564" t="str">
            <v>Holiday spice 1LTR</v>
          </cell>
          <cell r="C564" t="str">
            <v>Bt</v>
          </cell>
          <cell r="D564" t="str">
            <v>Bt</v>
          </cell>
          <cell r="E564" t="str">
            <v>Bt</v>
          </cell>
          <cell r="F564">
            <v>397.6</v>
          </cell>
          <cell r="G564">
            <v>21069040</v>
          </cell>
          <cell r="H564">
            <v>0.18</v>
          </cell>
          <cell r="I564" t="str">
            <v>B5</v>
          </cell>
          <cell r="J564">
            <v>0.09</v>
          </cell>
          <cell r="K564">
            <v>0.09</v>
          </cell>
          <cell r="L564">
            <v>0</v>
          </cell>
        </row>
        <row r="565">
          <cell r="A565">
            <v>22524</v>
          </cell>
          <cell r="B565" t="str">
            <v>Sulaimani tea 1LTR</v>
          </cell>
          <cell r="C565" t="str">
            <v>Bt</v>
          </cell>
          <cell r="D565" t="str">
            <v>Bt</v>
          </cell>
          <cell r="E565" t="str">
            <v>Bt</v>
          </cell>
          <cell r="F565">
            <v>397.6</v>
          </cell>
          <cell r="G565">
            <v>21069040</v>
          </cell>
          <cell r="H565">
            <v>0.18</v>
          </cell>
          <cell r="I565" t="str">
            <v>B5</v>
          </cell>
          <cell r="J565">
            <v>0.09</v>
          </cell>
          <cell r="K565">
            <v>0.09</v>
          </cell>
          <cell r="L565">
            <v>0</v>
          </cell>
        </row>
        <row r="566">
          <cell r="A566">
            <v>22525</v>
          </cell>
          <cell r="B566" t="str">
            <v>English toffee 1 LTR</v>
          </cell>
          <cell r="C566" t="str">
            <v>Bt</v>
          </cell>
          <cell r="D566" t="str">
            <v>Bt</v>
          </cell>
          <cell r="E566" t="str">
            <v>Bt</v>
          </cell>
          <cell r="F566">
            <v>397.6</v>
          </cell>
          <cell r="G566">
            <v>21069040</v>
          </cell>
          <cell r="H566">
            <v>0.18</v>
          </cell>
          <cell r="I566" t="str">
            <v>B5</v>
          </cell>
          <cell r="J566">
            <v>0.09</v>
          </cell>
          <cell r="K566">
            <v>0.09</v>
          </cell>
          <cell r="L566">
            <v>0</v>
          </cell>
        </row>
        <row r="567">
          <cell r="A567">
            <v>21781</v>
          </cell>
          <cell r="B567" t="str">
            <v>Evening Twilight - Beans 200G</v>
          </cell>
          <cell r="C567" t="str">
            <v>EA</v>
          </cell>
          <cell r="D567" t="str">
            <v>EA</v>
          </cell>
          <cell r="E567" t="str">
            <v>EA</v>
          </cell>
          <cell r="F567">
            <v>73.600000000000009</v>
          </cell>
          <cell r="G567" t="str">
            <v>09012190</v>
          </cell>
          <cell r="H567">
            <v>0.05</v>
          </cell>
          <cell r="I567">
            <v>85</v>
          </cell>
          <cell r="J567">
            <v>2.5000000000000001E-2</v>
          </cell>
          <cell r="K567">
            <v>2.5000000000000001E-2</v>
          </cell>
          <cell r="L567">
            <v>0</v>
          </cell>
        </row>
        <row r="568">
          <cell r="A568">
            <v>21782</v>
          </cell>
          <cell r="B568" t="str">
            <v>Morning Glory - Powder 200G</v>
          </cell>
          <cell r="C568" t="str">
            <v>EA</v>
          </cell>
          <cell r="D568" t="str">
            <v>EA</v>
          </cell>
          <cell r="E568" t="str">
            <v>EA</v>
          </cell>
          <cell r="F568">
            <v>73.600000000000009</v>
          </cell>
          <cell r="G568" t="str">
            <v>09011111</v>
          </cell>
          <cell r="H568">
            <v>0.05</v>
          </cell>
          <cell r="I568">
            <v>85</v>
          </cell>
          <cell r="J568">
            <v>2.5000000000000001E-2</v>
          </cell>
          <cell r="K568">
            <v>2.5000000000000001E-2</v>
          </cell>
          <cell r="L568">
            <v>0</v>
          </cell>
        </row>
        <row r="569">
          <cell r="A569">
            <v>21783</v>
          </cell>
          <cell r="B569" t="str">
            <v>Evening Twilight - Powder 200G</v>
          </cell>
          <cell r="C569" t="str">
            <v>EA</v>
          </cell>
          <cell r="D569" t="str">
            <v>EA</v>
          </cell>
          <cell r="E569" t="str">
            <v>EA</v>
          </cell>
          <cell r="F569">
            <v>73.600000000000009</v>
          </cell>
          <cell r="G569" t="str">
            <v>09011111</v>
          </cell>
          <cell r="H569">
            <v>0.05</v>
          </cell>
          <cell r="I569">
            <v>85</v>
          </cell>
          <cell r="J569">
            <v>2.5000000000000001E-2</v>
          </cell>
          <cell r="K569">
            <v>2.5000000000000001E-2</v>
          </cell>
          <cell r="L569">
            <v>0</v>
          </cell>
        </row>
        <row r="570">
          <cell r="A570">
            <v>22316</v>
          </cell>
          <cell r="B570" t="str">
            <v>Lakadong Turmeric Herbal Latte</v>
          </cell>
          <cell r="C570" t="str">
            <v>PAC</v>
          </cell>
          <cell r="D570" t="str">
            <v>PAC</v>
          </cell>
          <cell r="E570" t="str">
            <v>PAC</v>
          </cell>
          <cell r="F570">
            <v>247</v>
          </cell>
          <cell r="G570" t="str">
            <v>09103030</v>
          </cell>
          <cell r="H570">
            <v>0.05</v>
          </cell>
          <cell r="I570">
            <v>85</v>
          </cell>
          <cell r="J570">
            <v>2.5000000000000001E-2</v>
          </cell>
          <cell r="K570">
            <v>2.5000000000000001E-2</v>
          </cell>
          <cell r="L570">
            <v>0</v>
          </cell>
        </row>
        <row r="571">
          <cell r="A571">
            <v>22319</v>
          </cell>
          <cell r="B571" t="str">
            <v xml:space="preserve"> Wild Smoke Tea with Tulsi and Mint</v>
          </cell>
          <cell r="C571" t="str">
            <v>PAC</v>
          </cell>
          <cell r="D571" t="str">
            <v>PAC</v>
          </cell>
          <cell r="E571" t="str">
            <v>PAC</v>
          </cell>
          <cell r="F571">
            <v>154.13999999999999</v>
          </cell>
          <cell r="G571" t="str">
            <v>09103030</v>
          </cell>
          <cell r="H571">
            <v>0.05</v>
          </cell>
          <cell r="I571">
            <v>85</v>
          </cell>
          <cell r="J571">
            <v>2.5000000000000001E-2</v>
          </cell>
          <cell r="K571">
            <v>2.5000000000000001E-2</v>
          </cell>
          <cell r="L571">
            <v>0</v>
          </cell>
        </row>
        <row r="572">
          <cell r="A572">
            <v>22341</v>
          </cell>
          <cell r="B572" t="str">
            <v>WildGreenTea&amp;LakadongTurmericBlackPapper</v>
          </cell>
          <cell r="C572" t="str">
            <v>PAC</v>
          </cell>
          <cell r="D572" t="str">
            <v>PAC</v>
          </cell>
          <cell r="E572" t="str">
            <v>PAC</v>
          </cell>
          <cell r="F572">
            <v>154.13999999999999</v>
          </cell>
          <cell r="G572" t="str">
            <v>09103030</v>
          </cell>
          <cell r="H572">
            <v>0.05</v>
          </cell>
          <cell r="I572">
            <v>85</v>
          </cell>
          <cell r="J572">
            <v>2.5000000000000001E-2</v>
          </cell>
          <cell r="K572">
            <v>2.5000000000000001E-2</v>
          </cell>
          <cell r="L572">
            <v>0</v>
          </cell>
        </row>
        <row r="573">
          <cell r="A573">
            <v>22334</v>
          </cell>
          <cell r="B573" t="str">
            <v xml:space="preserve"> Wild Tribe</v>
          </cell>
          <cell r="C573" t="str">
            <v>EA</v>
          </cell>
          <cell r="D573" t="str">
            <v>EA</v>
          </cell>
          <cell r="E573" t="str">
            <v>EA</v>
          </cell>
          <cell r="F573">
            <v>123.19</v>
          </cell>
          <cell r="G573" t="str">
            <v>09103030</v>
          </cell>
          <cell r="H573">
            <v>0.05</v>
          </cell>
          <cell r="I573">
            <v>85</v>
          </cell>
          <cell r="J573">
            <v>2.5000000000000001E-2</v>
          </cell>
          <cell r="K573">
            <v>2.5000000000000001E-2</v>
          </cell>
          <cell r="L573">
            <v>0</v>
          </cell>
        </row>
        <row r="574">
          <cell r="A574">
            <v>22479</v>
          </cell>
          <cell r="B574" t="str">
            <v>Budweiser Beats</v>
          </cell>
          <cell r="C574" t="str">
            <v>EA</v>
          </cell>
          <cell r="D574" t="str">
            <v>EA</v>
          </cell>
          <cell r="E574" t="str">
            <v>EA</v>
          </cell>
          <cell r="F574">
            <v>35.36</v>
          </cell>
          <cell r="G574">
            <v>22029100</v>
          </cell>
          <cell r="H574">
            <v>0.28000000000000003</v>
          </cell>
          <cell r="I574">
            <v>85</v>
          </cell>
          <cell r="J574">
            <v>0.14000000000000001</v>
          </cell>
          <cell r="K574">
            <v>0.14000000000000001</v>
          </cell>
          <cell r="L574">
            <v>0.12</v>
          </cell>
        </row>
        <row r="575">
          <cell r="A575">
            <v>22480</v>
          </cell>
          <cell r="B575" t="str">
            <v xml:space="preserve"> Choco Almond Nutty Cookies</v>
          </cell>
          <cell r="C575" t="str">
            <v>EA</v>
          </cell>
          <cell r="D575" t="str">
            <v>EA</v>
          </cell>
          <cell r="E575" t="str">
            <v>EA</v>
          </cell>
          <cell r="F575">
            <v>30.51</v>
          </cell>
          <cell r="G575">
            <v>19053100</v>
          </cell>
          <cell r="H575">
            <v>0.18</v>
          </cell>
          <cell r="I575" t="str">
            <v>B5</v>
          </cell>
          <cell r="J575">
            <v>0.09</v>
          </cell>
          <cell r="K575">
            <v>0.09</v>
          </cell>
          <cell r="L575">
            <v>0</v>
          </cell>
        </row>
        <row r="576">
          <cell r="A576">
            <v>22481</v>
          </cell>
          <cell r="B576" t="str">
            <v>White Choco Cashew Nutty Cookies</v>
          </cell>
          <cell r="C576" t="str">
            <v>EA</v>
          </cell>
          <cell r="D576" t="str">
            <v>EA</v>
          </cell>
          <cell r="E576" t="str">
            <v>EA</v>
          </cell>
          <cell r="F576">
            <v>30.51</v>
          </cell>
          <cell r="G576">
            <v>19053100</v>
          </cell>
          <cell r="H576">
            <v>0.18</v>
          </cell>
          <cell r="I576" t="str">
            <v>B5</v>
          </cell>
          <cell r="J576">
            <v>0.09</v>
          </cell>
          <cell r="K576">
            <v>0.09</v>
          </cell>
          <cell r="L576">
            <v>0</v>
          </cell>
        </row>
        <row r="577">
          <cell r="A577">
            <v>22399</v>
          </cell>
          <cell r="B577" t="str">
            <v>Skittles Original Tube</v>
          </cell>
          <cell r="C577" t="str">
            <v>EA</v>
          </cell>
          <cell r="D577" t="str">
            <v>EA</v>
          </cell>
          <cell r="E577" t="str">
            <v>EA</v>
          </cell>
          <cell r="F577">
            <v>31.25</v>
          </cell>
          <cell r="G577">
            <v>17049020</v>
          </cell>
          <cell r="H577">
            <v>0.12</v>
          </cell>
          <cell r="I577">
            <v>95</v>
          </cell>
          <cell r="J577">
            <v>0.06</v>
          </cell>
          <cell r="K577">
            <v>0.06</v>
          </cell>
          <cell r="L577">
            <v>0</v>
          </cell>
        </row>
        <row r="578">
          <cell r="A578">
            <v>19121</v>
          </cell>
          <cell r="B578" t="str">
            <v>Supreme Basket Caret</v>
          </cell>
          <cell r="C578" t="str">
            <v>EA</v>
          </cell>
          <cell r="D578" t="str">
            <v>EA</v>
          </cell>
          <cell r="E578" t="str">
            <v>EA</v>
          </cell>
          <cell r="F578">
            <v>420</v>
          </cell>
          <cell r="G578">
            <v>39269099</v>
          </cell>
          <cell r="H578">
            <v>0.18</v>
          </cell>
          <cell r="I578" t="str">
            <v>B5</v>
          </cell>
          <cell r="J578">
            <v>0.09</v>
          </cell>
          <cell r="K578">
            <v>0.09</v>
          </cell>
          <cell r="L578">
            <v>0</v>
          </cell>
        </row>
        <row r="579">
          <cell r="A579">
            <v>21760</v>
          </cell>
          <cell r="B579" t="str">
            <v>Morning Glory - Beans 200G</v>
          </cell>
          <cell r="C579" t="str">
            <v>EA</v>
          </cell>
          <cell r="D579" t="str">
            <v>EA</v>
          </cell>
          <cell r="E579" t="str">
            <v>EA</v>
          </cell>
          <cell r="F579">
            <v>145</v>
          </cell>
          <cell r="G579">
            <v>9012190</v>
          </cell>
          <cell r="H579">
            <v>0.05</v>
          </cell>
          <cell r="I579">
            <v>85</v>
          </cell>
          <cell r="J579">
            <v>2.5000000000000001E-2</v>
          </cell>
          <cell r="K579">
            <v>2.5000000000000001E-2</v>
          </cell>
          <cell r="L579">
            <v>0</v>
          </cell>
        </row>
        <row r="580">
          <cell r="A580">
            <v>22552</v>
          </cell>
          <cell r="B580" t="str">
            <v>Wooden Spork 1packet =100</v>
          </cell>
          <cell r="C580" t="str">
            <v>PAC</v>
          </cell>
          <cell r="D580" t="str">
            <v>PAC</v>
          </cell>
          <cell r="E580" t="str">
            <v>PAC</v>
          </cell>
          <cell r="F580">
            <v>112</v>
          </cell>
          <cell r="G580" t="str">
            <v>09012190</v>
          </cell>
          <cell r="H580">
            <v>0.12</v>
          </cell>
          <cell r="I580">
            <v>95</v>
          </cell>
          <cell r="J580">
            <v>0.06</v>
          </cell>
          <cell r="K580">
            <v>0.06</v>
          </cell>
          <cell r="L580">
            <v>0</v>
          </cell>
        </row>
        <row r="581">
          <cell r="A581">
            <v>22640</v>
          </cell>
          <cell r="B581" t="str">
            <v>Cheese Jalapeno</v>
          </cell>
          <cell r="C581" t="str">
            <v>EA</v>
          </cell>
          <cell r="D581" t="str">
            <v>EA</v>
          </cell>
          <cell r="E581" t="str">
            <v>EA</v>
          </cell>
          <cell r="F581">
            <v>53.57</v>
          </cell>
          <cell r="G581">
            <v>21069099</v>
          </cell>
          <cell r="H581">
            <v>0.12</v>
          </cell>
          <cell r="I581">
            <v>95</v>
          </cell>
          <cell r="J581">
            <v>0.06</v>
          </cell>
          <cell r="K581">
            <v>0.06</v>
          </cell>
          <cell r="L581">
            <v>0</v>
          </cell>
        </row>
        <row r="582">
          <cell r="A582">
            <v>22641</v>
          </cell>
          <cell r="B582" t="str">
            <v>Spanish Tomato</v>
          </cell>
          <cell r="C582" t="str">
            <v>EA</v>
          </cell>
          <cell r="D582" t="str">
            <v>EA</v>
          </cell>
          <cell r="E582" t="str">
            <v>EA</v>
          </cell>
          <cell r="F582">
            <v>53.57</v>
          </cell>
          <cell r="G582">
            <v>21069099</v>
          </cell>
          <cell r="H582">
            <v>0.12</v>
          </cell>
          <cell r="I582">
            <v>95</v>
          </cell>
          <cell r="J582">
            <v>0.06</v>
          </cell>
          <cell r="K582">
            <v>0.06</v>
          </cell>
          <cell r="L582">
            <v>0</v>
          </cell>
        </row>
        <row r="583">
          <cell r="A583">
            <v>22642</v>
          </cell>
          <cell r="B583" t="str">
            <v>Peri Peri</v>
          </cell>
          <cell r="C583" t="str">
            <v>EA</v>
          </cell>
          <cell r="D583" t="str">
            <v>EA</v>
          </cell>
          <cell r="E583" t="str">
            <v>EA</v>
          </cell>
          <cell r="F583">
            <v>53.57</v>
          </cell>
          <cell r="G583">
            <v>21069099</v>
          </cell>
          <cell r="H583">
            <v>0.12</v>
          </cell>
          <cell r="I583">
            <v>95</v>
          </cell>
          <cell r="J583">
            <v>0.06</v>
          </cell>
          <cell r="K583">
            <v>0.06</v>
          </cell>
          <cell r="L583">
            <v>0</v>
          </cell>
        </row>
        <row r="584">
          <cell r="A584">
            <v>23046</v>
          </cell>
          <cell r="B584" t="str">
            <v>Milk Choco Drizzle Waffle Chips</v>
          </cell>
          <cell r="C584" t="str">
            <v>EA</v>
          </cell>
          <cell r="D584" t="str">
            <v>EA</v>
          </cell>
          <cell r="E584" t="str">
            <v>EA</v>
          </cell>
          <cell r="F584">
            <v>66.099999999999994</v>
          </cell>
          <cell r="G584">
            <v>19053211</v>
          </cell>
          <cell r="H584">
            <v>0.18</v>
          </cell>
          <cell r="I584" t="str">
            <v>B5</v>
          </cell>
          <cell r="J584">
            <v>0.09</v>
          </cell>
          <cell r="K584">
            <v>0.09</v>
          </cell>
          <cell r="L584">
            <v>0</v>
          </cell>
        </row>
        <row r="585">
          <cell r="A585">
            <v>23047</v>
          </cell>
          <cell r="B585" t="str">
            <v>DarkChoco Drizzle &amp; SeaSalt Waffle Chips</v>
          </cell>
          <cell r="C585" t="str">
            <v>EA</v>
          </cell>
          <cell r="D585" t="str">
            <v>EA</v>
          </cell>
          <cell r="E585" t="str">
            <v>EA</v>
          </cell>
          <cell r="F585">
            <v>66.099999999999994</v>
          </cell>
          <cell r="G585">
            <v>19053211</v>
          </cell>
          <cell r="H585">
            <v>0.18</v>
          </cell>
          <cell r="I585" t="str">
            <v>B5</v>
          </cell>
          <cell r="J585">
            <v>0.09</v>
          </cell>
          <cell r="K585">
            <v>0.09</v>
          </cell>
          <cell r="L585">
            <v>0</v>
          </cell>
        </row>
        <row r="586">
          <cell r="A586">
            <v>22561</v>
          </cell>
          <cell r="B586" t="str">
            <v>Chilli Flake</v>
          </cell>
          <cell r="C586" t="str">
            <v>Pac</v>
          </cell>
          <cell r="D586" t="str">
            <v>Pac</v>
          </cell>
          <cell r="E586" t="str">
            <v>Pac</v>
          </cell>
          <cell r="F586">
            <v>75.599999999999994</v>
          </cell>
          <cell r="G586" t="str">
            <v>09042219</v>
          </cell>
          <cell r="H586">
            <v>0.05</v>
          </cell>
          <cell r="I586">
            <v>85</v>
          </cell>
          <cell r="J586">
            <v>2.5000000000000001E-2</v>
          </cell>
          <cell r="K586">
            <v>2.5000000000000001E-2</v>
          </cell>
          <cell r="L586">
            <v>0</v>
          </cell>
        </row>
        <row r="587">
          <cell r="A587">
            <v>22562</v>
          </cell>
          <cell r="B587" t="str">
            <v>Oregano Flake</v>
          </cell>
          <cell r="C587" t="str">
            <v>Pac</v>
          </cell>
          <cell r="D587" t="str">
            <v>Pac</v>
          </cell>
          <cell r="E587" t="str">
            <v>Pac</v>
          </cell>
          <cell r="F587">
            <v>75.599999999999994</v>
          </cell>
          <cell r="G587" t="str">
            <v>09042219</v>
          </cell>
          <cell r="H587">
            <v>0.05</v>
          </cell>
          <cell r="I587">
            <v>85</v>
          </cell>
          <cell r="J587">
            <v>2.5000000000000001E-2</v>
          </cell>
          <cell r="K587">
            <v>2.5000000000000001E-2</v>
          </cell>
          <cell r="L587">
            <v>0</v>
          </cell>
        </row>
        <row r="588">
          <cell r="A588">
            <v>23032</v>
          </cell>
          <cell r="B588" t="str">
            <v xml:space="preserve">Strawberry Fruit Squash 500 ML pet </v>
          </cell>
          <cell r="C588" t="str">
            <v>Btl</v>
          </cell>
          <cell r="D588" t="str">
            <v>Btl</v>
          </cell>
          <cell r="E588" t="str">
            <v>Btl</v>
          </cell>
          <cell r="F588">
            <v>147.84</v>
          </cell>
          <cell r="G588">
            <v>20089919</v>
          </cell>
          <cell r="H588">
            <v>0.12</v>
          </cell>
          <cell r="I588">
            <v>95</v>
          </cell>
          <cell r="J588">
            <v>0.06</v>
          </cell>
          <cell r="K588">
            <v>0.06</v>
          </cell>
          <cell r="L588">
            <v>0</v>
          </cell>
        </row>
        <row r="589">
          <cell r="A589">
            <v>23033</v>
          </cell>
          <cell r="B589" t="str">
            <v xml:space="preserve">Pineapple Jalapeno Fruit Squash 500 ML pet </v>
          </cell>
          <cell r="C589" t="str">
            <v>Btl</v>
          </cell>
          <cell r="D589" t="str">
            <v>Btl</v>
          </cell>
          <cell r="E589" t="str">
            <v>Btl</v>
          </cell>
          <cell r="F589">
            <v>131.04</v>
          </cell>
          <cell r="G589">
            <v>20089919</v>
          </cell>
          <cell r="H589">
            <v>0.12</v>
          </cell>
          <cell r="I589">
            <v>95</v>
          </cell>
          <cell r="J589">
            <v>0.06</v>
          </cell>
          <cell r="K589">
            <v>0.06</v>
          </cell>
          <cell r="L589">
            <v>0</v>
          </cell>
        </row>
        <row r="590">
          <cell r="A590">
            <v>23030</v>
          </cell>
          <cell r="B590" t="str">
            <v>Chocolate Protein Shake</v>
          </cell>
          <cell r="C590" t="str">
            <v>EA</v>
          </cell>
          <cell r="D590" t="str">
            <v>EA</v>
          </cell>
          <cell r="E590" t="str">
            <v>EA</v>
          </cell>
          <cell r="F590">
            <v>80.36</v>
          </cell>
          <cell r="G590">
            <v>22029930</v>
          </cell>
          <cell r="H590">
            <v>0.12</v>
          </cell>
          <cell r="I590">
            <v>95</v>
          </cell>
          <cell r="J590">
            <v>0.06</v>
          </cell>
          <cell r="K590">
            <v>0.06</v>
          </cell>
          <cell r="L590">
            <v>0</v>
          </cell>
        </row>
        <row r="591">
          <cell r="A591">
            <v>20872</v>
          </cell>
          <cell r="B591" t="str">
            <v>100% Pure Instant coffee - 50GM Jar</v>
          </cell>
          <cell r="C591" t="str">
            <v>EA</v>
          </cell>
          <cell r="D591" t="str">
            <v>EA</v>
          </cell>
          <cell r="E591" t="str">
            <v>EA</v>
          </cell>
          <cell r="F591">
            <v>53.08</v>
          </cell>
          <cell r="G591">
            <v>21011120</v>
          </cell>
          <cell r="H591">
            <v>0.18</v>
          </cell>
          <cell r="I591" t="str">
            <v>B5</v>
          </cell>
          <cell r="J591">
            <v>0.09</v>
          </cell>
          <cell r="K591">
            <v>0.09</v>
          </cell>
          <cell r="L591">
            <v>0</v>
          </cell>
        </row>
        <row r="592">
          <cell r="A592">
            <v>22645</v>
          </cell>
          <cell r="B592" t="str">
            <v>Melts- Healthy Hair</v>
          </cell>
          <cell r="C592" t="str">
            <v>EA</v>
          </cell>
          <cell r="D592" t="str">
            <v>EA</v>
          </cell>
          <cell r="E592" t="str">
            <v>EA</v>
          </cell>
          <cell r="F592">
            <v>330</v>
          </cell>
          <cell r="G592">
            <v>21069099</v>
          </cell>
          <cell r="H592">
            <v>0.18</v>
          </cell>
          <cell r="I592" t="str">
            <v>B5</v>
          </cell>
          <cell r="J592">
            <v>0.09</v>
          </cell>
          <cell r="K592">
            <v>0.09</v>
          </cell>
          <cell r="L592">
            <v>0</v>
          </cell>
        </row>
        <row r="593">
          <cell r="A593">
            <v>22646</v>
          </cell>
          <cell r="B593" t="str">
            <v>Melts- Restful Sleep</v>
          </cell>
          <cell r="C593" t="str">
            <v>EA</v>
          </cell>
          <cell r="D593" t="str">
            <v>EA</v>
          </cell>
          <cell r="E593" t="str">
            <v>EA</v>
          </cell>
          <cell r="F593">
            <v>330</v>
          </cell>
          <cell r="G593">
            <v>21069099</v>
          </cell>
          <cell r="H593">
            <v>0.18</v>
          </cell>
          <cell r="I593" t="str">
            <v>B5</v>
          </cell>
          <cell r="J593">
            <v>0.09</v>
          </cell>
          <cell r="K593">
            <v>0.09</v>
          </cell>
          <cell r="L593">
            <v>0</v>
          </cell>
        </row>
        <row r="594">
          <cell r="A594">
            <v>22647</v>
          </cell>
          <cell r="B594" t="str">
            <v>Melts- Natural Vitamin D3</v>
          </cell>
          <cell r="C594" t="str">
            <v>EA</v>
          </cell>
          <cell r="D594" t="str">
            <v>EA</v>
          </cell>
          <cell r="E594" t="str">
            <v>EA</v>
          </cell>
          <cell r="F594">
            <v>330</v>
          </cell>
          <cell r="G594">
            <v>21069099</v>
          </cell>
          <cell r="H594">
            <v>0.18</v>
          </cell>
          <cell r="I594" t="str">
            <v>B5</v>
          </cell>
          <cell r="J594">
            <v>0.09</v>
          </cell>
          <cell r="K594">
            <v>0.09</v>
          </cell>
          <cell r="L594">
            <v>0</v>
          </cell>
        </row>
        <row r="595">
          <cell r="A595">
            <v>22648</v>
          </cell>
          <cell r="B595" t="str">
            <v>Melts- Vegan Vitamin B12</v>
          </cell>
          <cell r="C595" t="str">
            <v>EA</v>
          </cell>
          <cell r="D595" t="str">
            <v>EA</v>
          </cell>
          <cell r="E595" t="str">
            <v>EA</v>
          </cell>
          <cell r="F595">
            <v>330</v>
          </cell>
          <cell r="G595">
            <v>21069099</v>
          </cell>
          <cell r="H595">
            <v>0.18</v>
          </cell>
          <cell r="I595" t="str">
            <v>B5</v>
          </cell>
          <cell r="J595">
            <v>0.09</v>
          </cell>
          <cell r="K595">
            <v>0.09</v>
          </cell>
          <cell r="L595">
            <v>0</v>
          </cell>
        </row>
        <row r="596">
          <cell r="A596">
            <v>22649</v>
          </cell>
          <cell r="B596" t="str">
            <v>Melts- Throat Relief</v>
          </cell>
          <cell r="C596" t="str">
            <v>EA</v>
          </cell>
          <cell r="D596" t="str">
            <v>EA</v>
          </cell>
          <cell r="E596" t="str">
            <v>EA</v>
          </cell>
          <cell r="F596">
            <v>279.14999999999998</v>
          </cell>
          <cell r="G596">
            <v>21069099</v>
          </cell>
          <cell r="H596">
            <v>0.18</v>
          </cell>
          <cell r="I596" t="str">
            <v>B5</v>
          </cell>
          <cell r="J596">
            <v>0.09</v>
          </cell>
          <cell r="K596">
            <v>0.09</v>
          </cell>
          <cell r="L596">
            <v>0</v>
          </cell>
        </row>
        <row r="597">
          <cell r="A597">
            <v>22651</v>
          </cell>
          <cell r="B597" t="str">
            <v>Melts- Multivitamins</v>
          </cell>
          <cell r="C597" t="str">
            <v>EA</v>
          </cell>
          <cell r="D597" t="str">
            <v>EA</v>
          </cell>
          <cell r="E597" t="str">
            <v>EA</v>
          </cell>
          <cell r="F597">
            <v>355.42</v>
          </cell>
          <cell r="G597">
            <v>21069099</v>
          </cell>
          <cell r="H597">
            <v>0.18</v>
          </cell>
          <cell r="I597" t="str">
            <v>B5</v>
          </cell>
          <cell r="J597">
            <v>0.09</v>
          </cell>
          <cell r="K597">
            <v>0.09</v>
          </cell>
          <cell r="L597">
            <v>0</v>
          </cell>
        </row>
        <row r="598">
          <cell r="A598">
            <v>22652</v>
          </cell>
          <cell r="B598" t="str">
            <v>Melts- Eye Care</v>
          </cell>
          <cell r="C598" t="str">
            <v>EA</v>
          </cell>
          <cell r="D598" t="str">
            <v>EA</v>
          </cell>
          <cell r="E598" t="str">
            <v>EA</v>
          </cell>
          <cell r="F598">
            <v>355.42</v>
          </cell>
          <cell r="G598">
            <v>21069099</v>
          </cell>
          <cell r="H598">
            <v>0.18</v>
          </cell>
          <cell r="I598" t="str">
            <v>B5</v>
          </cell>
          <cell r="J598">
            <v>0.09</v>
          </cell>
          <cell r="K598">
            <v>0.09</v>
          </cell>
          <cell r="L598">
            <v>0</v>
          </cell>
        </row>
        <row r="599">
          <cell r="A599">
            <v>22653</v>
          </cell>
          <cell r="B599" t="str">
            <v>Melts- Healthy Gut</v>
          </cell>
          <cell r="C599" t="str">
            <v>EA</v>
          </cell>
          <cell r="D599" t="str">
            <v>EA</v>
          </cell>
          <cell r="E599" t="str">
            <v>EA</v>
          </cell>
          <cell r="F599">
            <v>355.42</v>
          </cell>
          <cell r="G599">
            <v>21069099</v>
          </cell>
          <cell r="H599">
            <v>0.18</v>
          </cell>
          <cell r="I599" t="str">
            <v>B5</v>
          </cell>
          <cell r="J599">
            <v>0.09</v>
          </cell>
          <cell r="K599">
            <v>0.09</v>
          </cell>
          <cell r="L599">
            <v>0</v>
          </cell>
        </row>
        <row r="600">
          <cell r="A600">
            <v>22643</v>
          </cell>
          <cell r="B600" t="str">
            <v>Orian Choco Pie</v>
          </cell>
          <cell r="C600" t="str">
            <v>EA</v>
          </cell>
          <cell r="D600" t="str">
            <v>EA</v>
          </cell>
          <cell r="E600" t="str">
            <v>EA</v>
          </cell>
          <cell r="F600">
            <v>50.85</v>
          </cell>
          <cell r="G600">
            <v>19059010</v>
          </cell>
          <cell r="H600">
            <v>0.18</v>
          </cell>
          <cell r="I600" t="str">
            <v>B5</v>
          </cell>
          <cell r="J600">
            <v>0.09</v>
          </cell>
          <cell r="K600">
            <v>0.09</v>
          </cell>
          <cell r="L600">
            <v>0</v>
          </cell>
        </row>
        <row r="601">
          <cell r="A601">
            <v>22644</v>
          </cell>
          <cell r="B601" t="str">
            <v>Orion O'Rice Cracker</v>
          </cell>
          <cell r="C601" t="str">
            <v>EA</v>
          </cell>
          <cell r="D601" t="str">
            <v>EA</v>
          </cell>
          <cell r="E601" t="str">
            <v>EA</v>
          </cell>
          <cell r="F601">
            <v>50.85</v>
          </cell>
          <cell r="G601">
            <v>19059090</v>
          </cell>
          <cell r="H601">
            <v>0.18</v>
          </cell>
          <cell r="I601" t="str">
            <v>B5</v>
          </cell>
          <cell r="J601">
            <v>0.09</v>
          </cell>
          <cell r="K601">
            <v>0.09</v>
          </cell>
          <cell r="L601">
            <v>0</v>
          </cell>
        </row>
        <row r="602">
          <cell r="A602">
            <v>23151</v>
          </cell>
          <cell r="B602" t="str">
            <v>MB Protein Sparkling Drink Black Grape</v>
          </cell>
          <cell r="C602" t="str">
            <v>EA</v>
          </cell>
          <cell r="D602" t="str">
            <v>EA</v>
          </cell>
          <cell r="E602" t="str">
            <v>EA</v>
          </cell>
          <cell r="F602">
            <v>66.099999999999994</v>
          </cell>
          <cell r="G602">
            <v>21069099</v>
          </cell>
          <cell r="H602">
            <v>0.18</v>
          </cell>
          <cell r="I602" t="str">
            <v>B5</v>
          </cell>
          <cell r="J602">
            <v>0.09</v>
          </cell>
          <cell r="K602">
            <v>0.09</v>
          </cell>
          <cell r="L602">
            <v>0</v>
          </cell>
        </row>
        <row r="603">
          <cell r="A603">
            <v>23152</v>
          </cell>
          <cell r="B603" t="str">
            <v>MB Protein Sparkling Drink Mixed Berry</v>
          </cell>
          <cell r="C603" t="str">
            <v>EA</v>
          </cell>
          <cell r="D603" t="str">
            <v>EA</v>
          </cell>
          <cell r="E603" t="str">
            <v>EA</v>
          </cell>
          <cell r="F603">
            <v>66.099999999999994</v>
          </cell>
          <cell r="G603">
            <v>21069099</v>
          </cell>
          <cell r="H603">
            <v>0.18</v>
          </cell>
          <cell r="I603" t="str">
            <v>B5</v>
          </cell>
          <cell r="J603">
            <v>0.09</v>
          </cell>
          <cell r="K603">
            <v>0.09</v>
          </cell>
          <cell r="L603">
            <v>0</v>
          </cell>
        </row>
        <row r="604">
          <cell r="A604">
            <v>23445</v>
          </cell>
          <cell r="B604" t="str">
            <v>Lets Try Pudina Makhana</v>
          </cell>
          <cell r="C604" t="str">
            <v>EA</v>
          </cell>
          <cell r="D604" t="str">
            <v>EA</v>
          </cell>
          <cell r="E604" t="str">
            <v>EA</v>
          </cell>
          <cell r="F604">
            <v>80.36</v>
          </cell>
          <cell r="G604">
            <v>21069099</v>
          </cell>
          <cell r="H604">
            <v>0.12</v>
          </cell>
          <cell r="I604">
            <v>95</v>
          </cell>
          <cell r="J604">
            <v>0.06</v>
          </cell>
          <cell r="K604">
            <v>0.06</v>
          </cell>
          <cell r="L604">
            <v>0</v>
          </cell>
        </row>
        <row r="605">
          <cell r="A605">
            <v>23446</v>
          </cell>
          <cell r="B605" t="str">
            <v>Lets Try Cheese Makhana</v>
          </cell>
          <cell r="C605" t="str">
            <v>EA</v>
          </cell>
          <cell r="D605" t="str">
            <v>EA</v>
          </cell>
          <cell r="E605" t="str">
            <v>EA</v>
          </cell>
          <cell r="F605">
            <v>80.36</v>
          </cell>
          <cell r="G605">
            <v>21069099</v>
          </cell>
          <cell r="H605">
            <v>0.12</v>
          </cell>
          <cell r="I605">
            <v>95</v>
          </cell>
          <cell r="J605">
            <v>0.06</v>
          </cell>
          <cell r="K605">
            <v>0.06</v>
          </cell>
          <cell r="L605">
            <v>0</v>
          </cell>
        </row>
        <row r="606">
          <cell r="A606">
            <v>23519</v>
          </cell>
          <cell r="B606" t="str">
            <v>Da Vinci Gourmet spiced syrup (750)</v>
          </cell>
          <cell r="C606" t="str">
            <v>BT</v>
          </cell>
          <cell r="D606" t="str">
            <v>BT</v>
          </cell>
          <cell r="E606" t="str">
            <v>BT</v>
          </cell>
          <cell r="F606">
            <v>515.20000000000005</v>
          </cell>
          <cell r="G606">
            <v>21069040</v>
          </cell>
          <cell r="H606">
            <v>0.18</v>
          </cell>
          <cell r="I606" t="str">
            <v>B5</v>
          </cell>
          <cell r="J606">
            <v>0.09</v>
          </cell>
          <cell r="K606">
            <v>0.09</v>
          </cell>
          <cell r="L606">
            <v>0</v>
          </cell>
        </row>
        <row r="607">
          <cell r="A607">
            <v>23451</v>
          </cell>
          <cell r="B607" t="str">
            <v>Himalayan Natives Roasted Flax Seeds</v>
          </cell>
          <cell r="C607" t="str">
            <v>EA</v>
          </cell>
          <cell r="D607" t="str">
            <v>EA</v>
          </cell>
          <cell r="E607" t="str">
            <v>EA</v>
          </cell>
          <cell r="F607">
            <v>51.1</v>
          </cell>
          <cell r="G607">
            <v>21069099</v>
          </cell>
          <cell r="H607">
            <v>0.05</v>
          </cell>
          <cell r="I607">
            <v>85</v>
          </cell>
          <cell r="J607">
            <v>2.5000000000000001E-2</v>
          </cell>
          <cell r="K607">
            <v>2.5000000000000001E-2</v>
          </cell>
          <cell r="L607">
            <v>0</v>
          </cell>
        </row>
        <row r="608">
          <cell r="A608">
            <v>23452</v>
          </cell>
          <cell r="B608" t="str">
            <v>Himalayan Natives Sunflower Seeds</v>
          </cell>
          <cell r="C608" t="str">
            <v>EA</v>
          </cell>
          <cell r="D608" t="str">
            <v>EA</v>
          </cell>
          <cell r="E608" t="str">
            <v>EA</v>
          </cell>
          <cell r="F608">
            <v>74.290000000000006</v>
          </cell>
          <cell r="G608">
            <v>12060010</v>
          </cell>
          <cell r="H608">
            <v>0.05</v>
          </cell>
          <cell r="I608">
            <v>85</v>
          </cell>
          <cell r="J608">
            <v>2.5000000000000001E-2</v>
          </cell>
          <cell r="K608">
            <v>2.5000000000000001E-2</v>
          </cell>
          <cell r="L608">
            <v>0</v>
          </cell>
        </row>
        <row r="609">
          <cell r="A609">
            <v>23453</v>
          </cell>
          <cell r="B609" t="str">
            <v>Himalayan Natives Royal Trial Mix</v>
          </cell>
          <cell r="C609" t="str">
            <v>EA</v>
          </cell>
          <cell r="D609" t="str">
            <v>EA</v>
          </cell>
          <cell r="E609" t="str">
            <v>EA</v>
          </cell>
          <cell r="F609">
            <v>80.36</v>
          </cell>
          <cell r="G609">
            <v>20081920</v>
          </cell>
          <cell r="H609">
            <v>0.12</v>
          </cell>
          <cell r="I609">
            <v>95</v>
          </cell>
          <cell r="J609">
            <v>0.06</v>
          </cell>
          <cell r="K609">
            <v>0.06</v>
          </cell>
          <cell r="L609">
            <v>0</v>
          </cell>
        </row>
        <row r="610">
          <cell r="A610">
            <v>23503</v>
          </cell>
          <cell r="B610" t="str">
            <v>Altco Oat Milk</v>
          </cell>
          <cell r="C610" t="str">
            <v>EA</v>
          </cell>
          <cell r="D610" t="str">
            <v>EA</v>
          </cell>
          <cell r="E610" t="str">
            <v>EA</v>
          </cell>
          <cell r="F610">
            <v>38</v>
          </cell>
          <cell r="G610">
            <v>22029090</v>
          </cell>
          <cell r="H610">
            <v>0.18</v>
          </cell>
          <cell r="I610" t="str">
            <v>B5</v>
          </cell>
          <cell r="J610">
            <v>0.09</v>
          </cell>
          <cell r="K610">
            <v>0.09</v>
          </cell>
          <cell r="L610">
            <v>0</v>
          </cell>
        </row>
        <row r="611">
          <cell r="A611">
            <v>23183</v>
          </cell>
          <cell r="B611" t="str">
            <v>Glass Delivery Packaging (SB)</v>
          </cell>
          <cell r="C611" t="str">
            <v>EA</v>
          </cell>
          <cell r="D611" t="str">
            <v>EA</v>
          </cell>
          <cell r="E611" t="str">
            <v>EA</v>
          </cell>
          <cell r="F611">
            <v>14.56</v>
          </cell>
          <cell r="G611">
            <v>48191010</v>
          </cell>
          <cell r="H611">
            <v>0.18</v>
          </cell>
          <cell r="I611" t="str">
            <v>B5</v>
          </cell>
          <cell r="J611">
            <v>0.09</v>
          </cell>
          <cell r="K611">
            <v>0.09</v>
          </cell>
          <cell r="L611">
            <v>0</v>
          </cell>
        </row>
        <row r="612">
          <cell r="A612">
            <v>22485</v>
          </cell>
          <cell r="B612" t="str">
            <v>SS laddles 30 ML</v>
          </cell>
          <cell r="C612" t="str">
            <v>EA</v>
          </cell>
          <cell r="D612" t="str">
            <v>EA</v>
          </cell>
          <cell r="E612" t="str">
            <v>EA</v>
          </cell>
          <cell r="F612">
            <v>44.8</v>
          </cell>
          <cell r="G612">
            <v>82159900</v>
          </cell>
          <cell r="H612">
            <v>0.12</v>
          </cell>
          <cell r="I612">
            <v>95</v>
          </cell>
          <cell r="J612">
            <v>0.06</v>
          </cell>
          <cell r="K612">
            <v>0.06</v>
          </cell>
          <cell r="L612">
            <v>0</v>
          </cell>
        </row>
        <row r="613">
          <cell r="A613">
            <v>22492</v>
          </cell>
          <cell r="B613" t="str">
            <v>Bread Box</v>
          </cell>
          <cell r="C613" t="str">
            <v>EA</v>
          </cell>
          <cell r="D613" t="str">
            <v>EA</v>
          </cell>
          <cell r="E613" t="str">
            <v>EA</v>
          </cell>
          <cell r="F613">
            <v>179.2</v>
          </cell>
          <cell r="G613">
            <v>39239090</v>
          </cell>
          <cell r="H613">
            <v>0.18</v>
          </cell>
          <cell r="I613" t="str">
            <v>B5</v>
          </cell>
          <cell r="J613">
            <v>0.09</v>
          </cell>
          <cell r="K613">
            <v>0.09</v>
          </cell>
          <cell r="L613">
            <v>0</v>
          </cell>
        </row>
        <row r="614">
          <cell r="A614">
            <v>23546</v>
          </cell>
          <cell r="B614" t="str">
            <v>Tagz- Salt Trippin</v>
          </cell>
          <cell r="C614" t="str">
            <v>EA</v>
          </cell>
          <cell r="D614" t="str">
            <v>EA</v>
          </cell>
          <cell r="E614" t="str">
            <v>EA</v>
          </cell>
          <cell r="F614">
            <v>49.11</v>
          </cell>
          <cell r="G614">
            <v>21069099</v>
          </cell>
          <cell r="H614">
            <v>0.12</v>
          </cell>
          <cell r="I614">
            <v>95</v>
          </cell>
          <cell r="J614">
            <v>0.06</v>
          </cell>
          <cell r="K614">
            <v>0.06</v>
          </cell>
          <cell r="L614">
            <v>0</v>
          </cell>
        </row>
        <row r="615">
          <cell r="A615">
            <v>23468</v>
          </cell>
          <cell r="B615" t="str">
            <v>Cosmopolitan</v>
          </cell>
          <cell r="C615" t="str">
            <v>EA</v>
          </cell>
          <cell r="D615" t="str">
            <v>EA</v>
          </cell>
          <cell r="E615" t="str">
            <v>EA</v>
          </cell>
          <cell r="F615">
            <v>57.46</v>
          </cell>
          <cell r="G615">
            <v>22029920</v>
          </cell>
          <cell r="H615">
            <v>0.12</v>
          </cell>
          <cell r="I615">
            <v>95</v>
          </cell>
          <cell r="J615">
            <v>0.06</v>
          </cell>
          <cell r="K615">
            <v>0.06</v>
          </cell>
          <cell r="L615">
            <v>0</v>
          </cell>
        </row>
        <row r="616">
          <cell r="A616">
            <v>23507</v>
          </cell>
          <cell r="B616" t="str">
            <v>Wooden Stirrer 500Pcs</v>
          </cell>
          <cell r="C616" t="str">
            <v>Pac</v>
          </cell>
          <cell r="D616" t="str">
            <v>Pac</v>
          </cell>
          <cell r="E616" t="str">
            <v>Pac</v>
          </cell>
          <cell r="F616">
            <v>100.8</v>
          </cell>
          <cell r="G616">
            <v>44191900</v>
          </cell>
          <cell r="H616">
            <v>0.12</v>
          </cell>
          <cell r="I616">
            <v>95</v>
          </cell>
          <cell r="J616">
            <v>0.06</v>
          </cell>
          <cell r="K616">
            <v>0.06</v>
          </cell>
          <cell r="L616">
            <v>0</v>
          </cell>
        </row>
        <row r="617">
          <cell r="A617">
            <v>23597</v>
          </cell>
          <cell r="B617" t="str">
            <v>Nitrile Disposable Gloves 1*100Pcs</v>
          </cell>
          <cell r="C617" t="str">
            <v>Pac</v>
          </cell>
          <cell r="D617" t="str">
            <v>Pac</v>
          </cell>
          <cell r="E617" t="str">
            <v>Pac</v>
          </cell>
          <cell r="F617">
            <v>324.8</v>
          </cell>
          <cell r="G617">
            <v>40151900</v>
          </cell>
          <cell r="H617">
            <v>0.12</v>
          </cell>
          <cell r="I617">
            <v>95</v>
          </cell>
          <cell r="J617">
            <v>0.06</v>
          </cell>
          <cell r="K617">
            <v>0.06</v>
          </cell>
          <cell r="L617">
            <v>0</v>
          </cell>
        </row>
        <row r="618">
          <cell r="A618">
            <v>23493</v>
          </cell>
          <cell r="B618" t="str">
            <v>Kulturd- Coffee &amp; Orange</v>
          </cell>
          <cell r="C618" t="str">
            <v>EA</v>
          </cell>
          <cell r="D618" t="str">
            <v>EA</v>
          </cell>
          <cell r="E618" t="str">
            <v>EA</v>
          </cell>
          <cell r="F618">
            <v>76.27</v>
          </cell>
          <cell r="G618">
            <v>22029990</v>
          </cell>
          <cell r="H618">
            <v>0.18</v>
          </cell>
          <cell r="I618" t="str">
            <v>B5</v>
          </cell>
          <cell r="J618">
            <v>0.09</v>
          </cell>
          <cell r="K618">
            <v>0.09</v>
          </cell>
          <cell r="L618">
            <v>0</v>
          </cell>
        </row>
        <row r="619">
          <cell r="A619">
            <v>23494</v>
          </cell>
          <cell r="B619" t="str">
            <v>Kulturd- Apple &amp; Cinnamon</v>
          </cell>
          <cell r="C619" t="str">
            <v>EA</v>
          </cell>
          <cell r="D619" t="str">
            <v>EA</v>
          </cell>
          <cell r="E619" t="str">
            <v>EA</v>
          </cell>
          <cell r="F619">
            <v>76.27</v>
          </cell>
          <cell r="G619">
            <v>22029990</v>
          </cell>
          <cell r="H619">
            <v>0.18</v>
          </cell>
          <cell r="I619" t="str">
            <v>B5</v>
          </cell>
          <cell r="J619">
            <v>0.09</v>
          </cell>
          <cell r="K619">
            <v>0.09</v>
          </cell>
          <cell r="L619">
            <v>0</v>
          </cell>
        </row>
        <row r="620">
          <cell r="A620">
            <v>23495</v>
          </cell>
          <cell r="B620" t="str">
            <v>Kulturd- Peach</v>
          </cell>
          <cell r="C620" t="str">
            <v>EA</v>
          </cell>
          <cell r="D620" t="str">
            <v>EA</v>
          </cell>
          <cell r="E620" t="str">
            <v>EA</v>
          </cell>
          <cell r="F620">
            <v>76.27</v>
          </cell>
          <cell r="G620">
            <v>22029990</v>
          </cell>
          <cell r="H620">
            <v>0.18</v>
          </cell>
          <cell r="I620" t="str">
            <v>B5</v>
          </cell>
          <cell r="J620">
            <v>0.09</v>
          </cell>
          <cell r="K620">
            <v>0.09</v>
          </cell>
          <cell r="L620">
            <v>0</v>
          </cell>
        </row>
        <row r="621">
          <cell r="A621">
            <v>23115</v>
          </cell>
          <cell r="B621" t="str">
            <v> Raw- Tender Coconut Water</v>
          </cell>
          <cell r="C621" t="str">
            <v>EA</v>
          </cell>
          <cell r="D621" t="str">
            <v>EA</v>
          </cell>
          <cell r="E621" t="str">
            <v>EA</v>
          </cell>
          <cell r="F621">
            <v>44.64</v>
          </cell>
          <cell r="G621">
            <v>20098990</v>
          </cell>
          <cell r="H621">
            <v>0.12</v>
          </cell>
          <cell r="I621">
            <v>95</v>
          </cell>
          <cell r="J621">
            <v>0.06</v>
          </cell>
          <cell r="K621">
            <v>0.06</v>
          </cell>
          <cell r="L621">
            <v>0</v>
          </cell>
        </row>
        <row r="622">
          <cell r="A622">
            <v>20563</v>
          </cell>
          <cell r="B622" t="str">
            <v> Raw- Mango</v>
          </cell>
          <cell r="C622" t="str">
            <v>EA</v>
          </cell>
          <cell r="D622" t="str">
            <v>EA</v>
          </cell>
          <cell r="E622" t="str">
            <v>EA</v>
          </cell>
          <cell r="F622">
            <v>44.64</v>
          </cell>
          <cell r="G622">
            <v>20099000</v>
          </cell>
          <cell r="H622">
            <v>0.12</v>
          </cell>
          <cell r="I622">
            <v>95</v>
          </cell>
          <cell r="J622">
            <v>0.06</v>
          </cell>
          <cell r="K622">
            <v>0.06</v>
          </cell>
          <cell r="L622">
            <v>0</v>
          </cell>
        </row>
        <row r="623">
          <cell r="A623">
            <v>20567</v>
          </cell>
          <cell r="B623" t="str">
            <v> Raw- Mixed Fruit</v>
          </cell>
          <cell r="C623" t="str">
            <v>EA</v>
          </cell>
          <cell r="D623" t="str">
            <v>EA</v>
          </cell>
          <cell r="E623" t="str">
            <v>EA</v>
          </cell>
          <cell r="F623">
            <v>44.64</v>
          </cell>
          <cell r="G623">
            <v>20098910</v>
          </cell>
          <cell r="H623">
            <v>0.12</v>
          </cell>
          <cell r="I623">
            <v>95</v>
          </cell>
          <cell r="J623">
            <v>0.06</v>
          </cell>
          <cell r="K623">
            <v>0.06</v>
          </cell>
          <cell r="L623">
            <v>0</v>
          </cell>
        </row>
        <row r="624">
          <cell r="A624">
            <v>17643</v>
          </cell>
          <cell r="B624" t="str">
            <v> Raw- Valencia Orange</v>
          </cell>
          <cell r="C624" t="str">
            <v>EA</v>
          </cell>
          <cell r="D624" t="str">
            <v>EA</v>
          </cell>
          <cell r="E624" t="str">
            <v>EA</v>
          </cell>
          <cell r="F624">
            <v>66.959999999999994</v>
          </cell>
          <cell r="G624">
            <v>20091200</v>
          </cell>
          <cell r="H624">
            <v>0.12</v>
          </cell>
          <cell r="I624">
            <v>95</v>
          </cell>
          <cell r="J624">
            <v>0.06</v>
          </cell>
          <cell r="K624">
            <v>0.06</v>
          </cell>
          <cell r="L624">
            <v>0</v>
          </cell>
        </row>
        <row r="625">
          <cell r="A625">
            <v>23694</v>
          </cell>
          <cell r="B625" t="str">
            <v>Salted choco almonds (125GM)</v>
          </cell>
          <cell r="C625" t="str">
            <v>EA</v>
          </cell>
          <cell r="D625" t="str">
            <v>EA</v>
          </cell>
          <cell r="E625" t="str">
            <v>EA</v>
          </cell>
          <cell r="F625">
            <v>122.76</v>
          </cell>
          <cell r="G625">
            <v>18061000</v>
          </cell>
          <cell r="H625">
            <v>0.18</v>
          </cell>
          <cell r="I625" t="str">
            <v>B5</v>
          </cell>
          <cell r="J625">
            <v>0.09</v>
          </cell>
          <cell r="K625">
            <v>0.09</v>
          </cell>
          <cell r="L625">
            <v>0</v>
          </cell>
        </row>
        <row r="626">
          <cell r="A626">
            <v>23695</v>
          </cell>
          <cell r="B626" t="str">
            <v>Coffee bean dragees (125GM)</v>
          </cell>
          <cell r="C626" t="str">
            <v>EA</v>
          </cell>
          <cell r="D626" t="str">
            <v>EA</v>
          </cell>
          <cell r="E626" t="str">
            <v>EA</v>
          </cell>
          <cell r="F626">
            <v>110.81</v>
          </cell>
          <cell r="G626">
            <v>18061000</v>
          </cell>
          <cell r="H626">
            <v>0.18</v>
          </cell>
          <cell r="I626" t="str">
            <v>B5</v>
          </cell>
          <cell r="J626">
            <v>0.09</v>
          </cell>
          <cell r="K626">
            <v>0.09</v>
          </cell>
          <cell r="L626">
            <v>0</v>
          </cell>
        </row>
        <row r="627">
          <cell r="A627">
            <v>23696</v>
          </cell>
          <cell r="B627" t="str">
            <v> Nougat (150GM</v>
          </cell>
          <cell r="C627" t="str">
            <v>EA</v>
          </cell>
          <cell r="D627" t="str">
            <v>EA</v>
          </cell>
          <cell r="E627" t="str">
            <v>EA</v>
          </cell>
          <cell r="F627">
            <v>126.02</v>
          </cell>
          <cell r="G627">
            <v>18061000</v>
          </cell>
          <cell r="H627">
            <v>0.18</v>
          </cell>
          <cell r="I627" t="str">
            <v>B5</v>
          </cell>
          <cell r="J627">
            <v>0.09</v>
          </cell>
          <cell r="K627">
            <v>0.09</v>
          </cell>
          <cell r="L627">
            <v>0</v>
          </cell>
        </row>
        <row r="628">
          <cell r="A628">
            <v>23739</v>
          </cell>
          <cell r="B628" t="str">
            <v>Saffron Syrup Pump</v>
          </cell>
          <cell r="C628" t="str">
            <v>EA</v>
          </cell>
          <cell r="D628" t="str">
            <v>EA</v>
          </cell>
          <cell r="E628" t="str">
            <v>EA</v>
          </cell>
          <cell r="F628">
            <v>235.2</v>
          </cell>
          <cell r="G628">
            <v>84137099</v>
          </cell>
          <cell r="H628">
            <v>0.18</v>
          </cell>
          <cell r="I628" t="str">
            <v>B5</v>
          </cell>
          <cell r="J628">
            <v>0.09</v>
          </cell>
          <cell r="K628">
            <v>0.09</v>
          </cell>
          <cell r="L628">
            <v>0</v>
          </cell>
        </row>
        <row r="629">
          <cell r="A629">
            <v>23693</v>
          </cell>
          <cell r="B629" t="str">
            <v>Saffron dulche sauce</v>
          </cell>
          <cell r="C629" t="str">
            <v>EA</v>
          </cell>
          <cell r="D629" t="str">
            <v>EA</v>
          </cell>
          <cell r="E629" t="str">
            <v>EA</v>
          </cell>
          <cell r="F629">
            <v>389.76</v>
          </cell>
          <cell r="G629">
            <v>21069040</v>
          </cell>
          <cell r="H629">
            <v>0.18</v>
          </cell>
          <cell r="I629" t="str">
            <v>B5</v>
          </cell>
          <cell r="J629">
            <v>0.09</v>
          </cell>
          <cell r="K629">
            <v>0.09</v>
          </cell>
          <cell r="L629">
            <v>0</v>
          </cell>
        </row>
        <row r="630">
          <cell r="A630">
            <v>10141</v>
          </cell>
          <cell r="B630" t="str">
            <v>Almond Flakes</v>
          </cell>
          <cell r="C630" t="str">
            <v>Bt</v>
          </cell>
          <cell r="D630" t="str">
            <v>Bt</v>
          </cell>
          <cell r="E630" t="str">
            <v>Bt</v>
          </cell>
          <cell r="F630">
            <v>397.6</v>
          </cell>
          <cell r="G630" t="str">
            <v>08021200</v>
          </cell>
          <cell r="H630">
            <v>0.12</v>
          </cell>
          <cell r="I630">
            <v>95</v>
          </cell>
          <cell r="J630">
            <v>0.06</v>
          </cell>
          <cell r="K630">
            <v>0.06</v>
          </cell>
          <cell r="L630">
            <v>0</v>
          </cell>
        </row>
        <row r="631">
          <cell r="A631">
            <v>23705</v>
          </cell>
          <cell r="B631" t="str">
            <v>Pack of 3 Cookies</v>
          </cell>
          <cell r="C631" t="str">
            <v>PAC</v>
          </cell>
          <cell r="D631" t="str">
            <v>PAC</v>
          </cell>
          <cell r="E631" t="str">
            <v>PAC</v>
          </cell>
          <cell r="F631">
            <v>196</v>
          </cell>
          <cell r="G631">
            <v>19053100</v>
          </cell>
          <cell r="H631">
            <v>0.18</v>
          </cell>
          <cell r="I631" t="str">
            <v>B5</v>
          </cell>
          <cell r="J631">
            <v>0.09</v>
          </cell>
          <cell r="K631">
            <v>0.09</v>
          </cell>
          <cell r="L631">
            <v>0</v>
          </cell>
        </row>
        <row r="632">
          <cell r="A632">
            <v>23596</v>
          </cell>
          <cell r="B632" t="str">
            <v> Copper Bottle Printed</v>
          </cell>
          <cell r="C632" t="str">
            <v>EA</v>
          </cell>
          <cell r="D632" t="str">
            <v>EA</v>
          </cell>
          <cell r="E632" t="str">
            <v>EA</v>
          </cell>
          <cell r="F632">
            <v>476</v>
          </cell>
          <cell r="G632">
            <v>74181010</v>
          </cell>
          <cell r="H632">
            <v>0.12</v>
          </cell>
          <cell r="I632">
            <v>95</v>
          </cell>
          <cell r="J632">
            <v>0.06</v>
          </cell>
          <cell r="K632">
            <v>0.06</v>
          </cell>
          <cell r="L632">
            <v>0</v>
          </cell>
        </row>
        <row r="633">
          <cell r="A633">
            <v>17747</v>
          </cell>
          <cell r="B633" t="str">
            <v>Terracotta Diya</v>
          </cell>
          <cell r="C633" t="str">
            <v>EA</v>
          </cell>
          <cell r="D633" t="str">
            <v>EA</v>
          </cell>
          <cell r="E633" t="str">
            <v>EA</v>
          </cell>
          <cell r="F633">
            <v>10</v>
          </cell>
          <cell r="G633">
            <v>69120040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>
            <v>23668</v>
          </cell>
          <cell r="B634" t="str">
            <v>Orange Color Net</v>
          </cell>
          <cell r="C634" t="str">
            <v>M</v>
          </cell>
          <cell r="D634" t="str">
            <v>M</v>
          </cell>
          <cell r="E634" t="str">
            <v>M</v>
          </cell>
          <cell r="F634">
            <v>13.4</v>
          </cell>
          <cell r="G634">
            <v>58041010</v>
          </cell>
          <cell r="H634">
            <v>0.05</v>
          </cell>
          <cell r="I634">
            <v>85</v>
          </cell>
          <cell r="J634">
            <v>2.5000000000000001E-2</v>
          </cell>
          <cell r="K634">
            <v>2.5000000000000001E-2</v>
          </cell>
          <cell r="L634">
            <v>0</v>
          </cell>
        </row>
        <row r="635">
          <cell r="A635">
            <v>16301</v>
          </cell>
          <cell r="B635" t="str">
            <v>Cream Grass</v>
          </cell>
          <cell r="C635" t="str">
            <v>PAC</v>
          </cell>
          <cell r="D635" t="str">
            <v>PAC</v>
          </cell>
          <cell r="E635" t="str">
            <v>PAC</v>
          </cell>
          <cell r="F635">
            <v>28</v>
          </cell>
          <cell r="G635">
            <v>53059010</v>
          </cell>
          <cell r="H635">
            <v>0.05</v>
          </cell>
          <cell r="I635">
            <v>85</v>
          </cell>
          <cell r="J635">
            <v>2.5000000000000001E-2</v>
          </cell>
          <cell r="K635">
            <v>2.5000000000000001E-2</v>
          </cell>
          <cell r="L635">
            <v>0</v>
          </cell>
        </row>
        <row r="636">
          <cell r="A636">
            <v>23681</v>
          </cell>
          <cell r="B636" t="str">
            <v> Pip's Popicorn- Creamy Cheese</v>
          </cell>
          <cell r="C636" t="str">
            <v>EA</v>
          </cell>
          <cell r="D636" t="str">
            <v>EA</v>
          </cell>
          <cell r="E636" t="str">
            <v>EA</v>
          </cell>
          <cell r="F636">
            <v>42.37</v>
          </cell>
          <cell r="G636">
            <v>21069000</v>
          </cell>
          <cell r="H636">
            <v>0.18</v>
          </cell>
          <cell r="I636" t="str">
            <v>B5</v>
          </cell>
          <cell r="J636">
            <v>0.09</v>
          </cell>
          <cell r="K636">
            <v>0.09</v>
          </cell>
          <cell r="L636">
            <v>0</v>
          </cell>
        </row>
        <row r="637">
          <cell r="A637">
            <v>23682</v>
          </cell>
          <cell r="B637" t="str">
            <v>Pip's Popicorn- Tangy Jalapeno</v>
          </cell>
          <cell r="C637" t="str">
            <v>EA</v>
          </cell>
          <cell r="D637" t="str">
            <v>EA</v>
          </cell>
          <cell r="E637" t="str">
            <v>EA</v>
          </cell>
          <cell r="F637">
            <v>42.37</v>
          </cell>
          <cell r="G637">
            <v>21069000</v>
          </cell>
          <cell r="H637">
            <v>0.18</v>
          </cell>
          <cell r="I637" t="str">
            <v>B5</v>
          </cell>
          <cell r="J637">
            <v>0.09</v>
          </cell>
          <cell r="K637">
            <v>0.09</v>
          </cell>
          <cell r="L637">
            <v>0</v>
          </cell>
        </row>
        <row r="638">
          <cell r="A638">
            <v>23683</v>
          </cell>
          <cell r="B638" t="str">
            <v> Pip's  Corn Chips- The Original</v>
          </cell>
          <cell r="C638" t="str">
            <v>EA</v>
          </cell>
          <cell r="D638" t="str">
            <v>EA</v>
          </cell>
          <cell r="E638" t="str">
            <v>EA</v>
          </cell>
          <cell r="F638">
            <v>44.64</v>
          </cell>
          <cell r="G638">
            <v>21069000</v>
          </cell>
          <cell r="H638">
            <v>0.12</v>
          </cell>
          <cell r="I638" t="str">
            <v>B5</v>
          </cell>
          <cell r="J638">
            <v>0.06</v>
          </cell>
          <cell r="K638">
            <v>0.06</v>
          </cell>
          <cell r="L638">
            <v>0</v>
          </cell>
        </row>
        <row r="639">
          <cell r="A639">
            <v>23684</v>
          </cell>
          <cell r="B639" t="str">
            <v>Pips Corn Chips- Fiery Piri Piri</v>
          </cell>
          <cell r="C639" t="str">
            <v>EA</v>
          </cell>
          <cell r="D639" t="str">
            <v>EA</v>
          </cell>
          <cell r="E639" t="str">
            <v>EA</v>
          </cell>
          <cell r="F639">
            <v>44.64</v>
          </cell>
          <cell r="G639">
            <v>21069000</v>
          </cell>
          <cell r="H639">
            <v>0.12</v>
          </cell>
          <cell r="I639" t="str">
            <v>B5</v>
          </cell>
          <cell r="J639">
            <v>0.06</v>
          </cell>
          <cell r="K639">
            <v>0.06</v>
          </cell>
          <cell r="L639">
            <v>0</v>
          </cell>
        </row>
        <row r="640">
          <cell r="A640">
            <v>23711</v>
          </cell>
          <cell r="B640" t="str">
            <v>Fitsport - Thop Energy Bar</v>
          </cell>
          <cell r="C640" t="str">
            <v>EA</v>
          </cell>
          <cell r="D640" t="str">
            <v>EA</v>
          </cell>
          <cell r="E640" t="str">
            <v>EA</v>
          </cell>
          <cell r="F640">
            <v>53.57</v>
          </cell>
          <cell r="G640">
            <v>20081920</v>
          </cell>
          <cell r="H640">
            <v>0.12</v>
          </cell>
          <cell r="I640">
            <v>95</v>
          </cell>
          <cell r="J640">
            <v>0.06</v>
          </cell>
          <cell r="K640">
            <v>0.06</v>
          </cell>
          <cell r="L640">
            <v>0</v>
          </cell>
        </row>
        <row r="641">
          <cell r="A641">
            <v>23706</v>
          </cell>
          <cell r="B641" t="str">
            <v>Just- Chocolate Protein Plus Shake</v>
          </cell>
          <cell r="C641" t="str">
            <v>EA</v>
          </cell>
          <cell r="D641" t="str">
            <v>EA</v>
          </cell>
          <cell r="E641" t="str">
            <v>EA</v>
          </cell>
          <cell r="F641">
            <v>112.5</v>
          </cell>
          <cell r="G641">
            <v>22029930</v>
          </cell>
          <cell r="H641">
            <v>0.12</v>
          </cell>
          <cell r="I641">
            <v>95</v>
          </cell>
          <cell r="J641">
            <v>0.06</v>
          </cell>
          <cell r="K641">
            <v>0.06</v>
          </cell>
          <cell r="L641">
            <v>0</v>
          </cell>
        </row>
        <row r="642">
          <cell r="A642">
            <v>23707</v>
          </cell>
          <cell r="B642" t="str">
            <v>Just-Vanilla Protein Plus Shake</v>
          </cell>
          <cell r="C642" t="str">
            <v>EA</v>
          </cell>
          <cell r="D642" t="str">
            <v>EA</v>
          </cell>
          <cell r="E642" t="str">
            <v>EA</v>
          </cell>
          <cell r="F642">
            <v>112.5</v>
          </cell>
          <cell r="G642">
            <v>22029930</v>
          </cell>
          <cell r="H642">
            <v>0.12</v>
          </cell>
          <cell r="I642">
            <v>95</v>
          </cell>
          <cell r="J642">
            <v>0.06</v>
          </cell>
          <cell r="K642">
            <v>0.06</v>
          </cell>
          <cell r="L642">
            <v>0</v>
          </cell>
        </row>
        <row r="643">
          <cell r="A643">
            <v>23784</v>
          </cell>
          <cell r="B643" t="str">
            <v>Brownie Tubs 240gm</v>
          </cell>
          <cell r="C643" t="str">
            <v>EA</v>
          </cell>
          <cell r="D643" t="str">
            <v>EA</v>
          </cell>
          <cell r="E643" t="str">
            <v>EA</v>
          </cell>
          <cell r="F643">
            <v>129.20999999999998</v>
          </cell>
          <cell r="G643">
            <v>18061000</v>
          </cell>
          <cell r="H643">
            <v>0.18</v>
          </cell>
          <cell r="I643" t="str">
            <v>B5</v>
          </cell>
          <cell r="J643">
            <v>0.09</v>
          </cell>
          <cell r="K643">
            <v>0.09</v>
          </cell>
          <cell r="L643">
            <v>0</v>
          </cell>
        </row>
        <row r="644">
          <cell r="A644">
            <v>23811</v>
          </cell>
          <cell r="B644" t="str">
            <v>Chocolate tiramisu 750ml</v>
          </cell>
          <cell r="C644" t="str">
            <v>EA</v>
          </cell>
          <cell r="D644" t="str">
            <v>EA</v>
          </cell>
          <cell r="E644" t="str">
            <v>EA</v>
          </cell>
          <cell r="F644">
            <v>341.6</v>
          </cell>
          <cell r="G644">
            <v>21069040</v>
          </cell>
          <cell r="H644">
            <v>0.18</v>
          </cell>
          <cell r="I644" t="str">
            <v>B5</v>
          </cell>
          <cell r="J644">
            <v>0.09</v>
          </cell>
          <cell r="K644">
            <v>0.09</v>
          </cell>
          <cell r="L644">
            <v>0</v>
          </cell>
        </row>
        <row r="645">
          <cell r="A645">
            <v>23081</v>
          </cell>
          <cell r="B645" t="str">
            <v>Melts- Disney Thor Active Probiotic</v>
          </cell>
          <cell r="C645" t="str">
            <v>EA</v>
          </cell>
          <cell r="D645" t="str">
            <v>EA</v>
          </cell>
          <cell r="E645" t="str">
            <v>EA</v>
          </cell>
          <cell r="F645">
            <v>355.42</v>
          </cell>
          <cell r="G645">
            <v>21069099</v>
          </cell>
          <cell r="H645">
            <v>0.18</v>
          </cell>
          <cell r="I645" t="str">
            <v>B5</v>
          </cell>
          <cell r="J645">
            <v>0.09</v>
          </cell>
          <cell r="K645">
            <v>0.09</v>
          </cell>
          <cell r="L645">
            <v>0</v>
          </cell>
        </row>
        <row r="646">
          <cell r="A646">
            <v>23082</v>
          </cell>
          <cell r="B646" t="str">
            <v>Melts- Disney Hulk Mighty Omega</v>
          </cell>
          <cell r="C646" t="str">
            <v>EA</v>
          </cell>
          <cell r="D646" t="str">
            <v>EA</v>
          </cell>
          <cell r="E646" t="str">
            <v>EA</v>
          </cell>
          <cell r="F646">
            <v>355.42</v>
          </cell>
          <cell r="G646">
            <v>21069099</v>
          </cell>
          <cell r="H646">
            <v>0.18</v>
          </cell>
          <cell r="I646" t="str">
            <v>B5</v>
          </cell>
          <cell r="J646">
            <v>0.09</v>
          </cell>
          <cell r="K646">
            <v>0.09</v>
          </cell>
          <cell r="L646">
            <v>0</v>
          </cell>
        </row>
        <row r="647">
          <cell r="A647">
            <v>23101</v>
          </cell>
          <cell r="B647" t="str">
            <v>Melts- Disney Captain America</v>
          </cell>
          <cell r="C647" t="str">
            <v>EA</v>
          </cell>
          <cell r="D647" t="str">
            <v>EA</v>
          </cell>
          <cell r="E647" t="str">
            <v>EA</v>
          </cell>
          <cell r="F647">
            <v>355.42</v>
          </cell>
          <cell r="G647">
            <v>21069099</v>
          </cell>
          <cell r="H647">
            <v>0.18</v>
          </cell>
          <cell r="I647" t="str">
            <v>B5</v>
          </cell>
          <cell r="J647">
            <v>0.09</v>
          </cell>
          <cell r="K647">
            <v>0.09</v>
          </cell>
          <cell r="L647">
            <v>0</v>
          </cell>
        </row>
        <row r="648">
          <cell r="A648">
            <v>23102</v>
          </cell>
          <cell r="B648" t="str">
            <v>Melts- Disney Iron Man B12+D3</v>
          </cell>
          <cell r="C648" t="str">
            <v>EA</v>
          </cell>
          <cell r="D648" t="str">
            <v>EA</v>
          </cell>
          <cell r="E648" t="str">
            <v>EA</v>
          </cell>
          <cell r="F648">
            <v>355.42</v>
          </cell>
          <cell r="G648">
            <v>21069099</v>
          </cell>
          <cell r="H648">
            <v>0.18</v>
          </cell>
          <cell r="I648" t="str">
            <v>B5</v>
          </cell>
          <cell r="J648">
            <v>0.09</v>
          </cell>
          <cell r="K648">
            <v>0.09</v>
          </cell>
          <cell r="L648">
            <v>0</v>
          </cell>
        </row>
        <row r="649">
          <cell r="A649">
            <v>23103</v>
          </cell>
          <cell r="B649" t="str">
            <v>Melts- Disney Black Panther Adv.Immunity </v>
          </cell>
          <cell r="C649" t="str">
            <v>EA</v>
          </cell>
          <cell r="D649" t="str">
            <v>EA</v>
          </cell>
          <cell r="E649" t="str">
            <v>EA</v>
          </cell>
          <cell r="F649">
            <v>355.42</v>
          </cell>
          <cell r="G649">
            <v>21069099</v>
          </cell>
          <cell r="H649">
            <v>0.18</v>
          </cell>
          <cell r="I649" t="str">
            <v>B5</v>
          </cell>
          <cell r="J649">
            <v>0.09</v>
          </cell>
          <cell r="K649">
            <v>0.09</v>
          </cell>
          <cell r="L649">
            <v>0</v>
          </cell>
        </row>
        <row r="650">
          <cell r="A650">
            <v>23104</v>
          </cell>
          <cell r="B650" t="str">
            <v>Melts- Disney Frozen Multivitamins</v>
          </cell>
          <cell r="C650" t="str">
            <v>EA</v>
          </cell>
          <cell r="D650" t="str">
            <v>EA</v>
          </cell>
          <cell r="E650" t="str">
            <v>EA</v>
          </cell>
          <cell r="F650">
            <v>355.42</v>
          </cell>
          <cell r="G650">
            <v>21069099</v>
          </cell>
          <cell r="H650">
            <v>0.18</v>
          </cell>
          <cell r="I650" t="str">
            <v>B5</v>
          </cell>
          <cell r="J650">
            <v>0.09</v>
          </cell>
          <cell r="K650">
            <v>0.09</v>
          </cell>
          <cell r="L650">
            <v>0</v>
          </cell>
        </row>
        <row r="651">
          <cell r="A651">
            <v>23105</v>
          </cell>
          <cell r="B651" t="str">
            <v>Melts- Disney Elsa Nautral B12+D3</v>
          </cell>
          <cell r="C651" t="str">
            <v>EA</v>
          </cell>
          <cell r="D651" t="str">
            <v>EA</v>
          </cell>
          <cell r="E651" t="str">
            <v>EA</v>
          </cell>
          <cell r="F651">
            <v>355.42</v>
          </cell>
          <cell r="G651">
            <v>21069099</v>
          </cell>
          <cell r="H651">
            <v>0.18</v>
          </cell>
          <cell r="I651" t="str">
            <v>B5</v>
          </cell>
          <cell r="J651">
            <v>0.09</v>
          </cell>
          <cell r="K651">
            <v>0.09</v>
          </cell>
          <cell r="L651">
            <v>0</v>
          </cell>
        </row>
        <row r="652">
          <cell r="A652">
            <v>23106</v>
          </cell>
          <cell r="B652" t="str">
            <v>Melts- Disney Anna Vital Omega</v>
          </cell>
          <cell r="C652" t="str">
            <v>EA</v>
          </cell>
          <cell r="D652" t="str">
            <v>EA</v>
          </cell>
          <cell r="E652" t="str">
            <v>EA</v>
          </cell>
          <cell r="F652">
            <v>355.42</v>
          </cell>
          <cell r="G652">
            <v>21069099</v>
          </cell>
          <cell r="H652">
            <v>0.18</v>
          </cell>
          <cell r="I652" t="str">
            <v>B5</v>
          </cell>
          <cell r="J652">
            <v>0.09</v>
          </cell>
          <cell r="K652">
            <v>0.09</v>
          </cell>
          <cell r="L652">
            <v>0</v>
          </cell>
        </row>
        <row r="653">
          <cell r="A653">
            <v>16266</v>
          </cell>
          <cell r="B653" t="str">
            <v>Wild Vitamin- Lemonade</v>
          </cell>
          <cell r="C653" t="str">
            <v>EA</v>
          </cell>
          <cell r="D653" t="str">
            <v>EA</v>
          </cell>
          <cell r="E653" t="str">
            <v>EA</v>
          </cell>
          <cell r="F653">
            <v>42.5</v>
          </cell>
          <cell r="G653">
            <v>22021090</v>
          </cell>
          <cell r="H653">
            <v>0.18</v>
          </cell>
          <cell r="I653" t="str">
            <v>B5</v>
          </cell>
          <cell r="J653">
            <v>0.09</v>
          </cell>
          <cell r="K653">
            <v>0.09</v>
          </cell>
          <cell r="L653">
            <v>0</v>
          </cell>
        </row>
        <row r="654">
          <cell r="A654">
            <v>16267</v>
          </cell>
          <cell r="B654" t="str">
            <v>Wild Vitamin- Dragon Fruit</v>
          </cell>
          <cell r="C654" t="str">
            <v>EA</v>
          </cell>
          <cell r="D654" t="str">
            <v>EA</v>
          </cell>
          <cell r="E654" t="str">
            <v>EA</v>
          </cell>
          <cell r="F654">
            <v>50.42</v>
          </cell>
          <cell r="G654">
            <v>22021090</v>
          </cell>
          <cell r="H654">
            <v>0.18</v>
          </cell>
          <cell r="I654" t="str">
            <v>B5</v>
          </cell>
          <cell r="J654">
            <v>0.09</v>
          </cell>
          <cell r="K654">
            <v>0.09</v>
          </cell>
          <cell r="L654">
            <v>0</v>
          </cell>
        </row>
        <row r="655">
          <cell r="A655">
            <v>23812</v>
          </cell>
          <cell r="B655" t="str">
            <v>Opera Chips- Tangy Chipotle</v>
          </cell>
          <cell r="C655" t="str">
            <v>EA</v>
          </cell>
          <cell r="D655" t="str">
            <v>EA</v>
          </cell>
          <cell r="E655" t="str">
            <v>EA</v>
          </cell>
          <cell r="F655">
            <v>44.64</v>
          </cell>
          <cell r="G655">
            <v>20081940</v>
          </cell>
          <cell r="H655">
            <v>0.12</v>
          </cell>
          <cell r="I655">
            <v>95</v>
          </cell>
          <cell r="J655">
            <v>0.06</v>
          </cell>
          <cell r="K655">
            <v>0.06</v>
          </cell>
          <cell r="L655">
            <v>0</v>
          </cell>
        </row>
        <row r="656">
          <cell r="A656">
            <v>23754</v>
          </cell>
          <cell r="B656" t="str">
            <v>New Drip Coffee(Pack of 5)</v>
          </cell>
          <cell r="C656" t="str">
            <v>Pac</v>
          </cell>
          <cell r="D656" t="str">
            <v>Pac</v>
          </cell>
          <cell r="E656" t="str">
            <v>Pac</v>
          </cell>
          <cell r="F656">
            <v>113.68</v>
          </cell>
          <cell r="G656" t="str">
            <v>09019090</v>
          </cell>
          <cell r="H656">
            <v>0.18</v>
          </cell>
          <cell r="I656" t="str">
            <v>B5</v>
          </cell>
          <cell r="J656">
            <v>0.09</v>
          </cell>
          <cell r="K656">
            <v>0.09</v>
          </cell>
          <cell r="L656">
            <v>0</v>
          </cell>
        </row>
        <row r="657">
          <cell r="A657">
            <v>23853</v>
          </cell>
          <cell r="B657" t="str">
            <v>Lets Try Peri Peri Makhana</v>
          </cell>
          <cell r="C657" t="str">
            <v>EA</v>
          </cell>
          <cell r="D657" t="str">
            <v>Pac</v>
          </cell>
          <cell r="E657" t="str">
            <v>Pac</v>
          </cell>
          <cell r="F657">
            <v>80.36</v>
          </cell>
          <cell r="G657">
            <v>21069099</v>
          </cell>
          <cell r="H657">
            <v>0.12</v>
          </cell>
          <cell r="I657">
            <v>95</v>
          </cell>
          <cell r="J657">
            <v>0.06</v>
          </cell>
          <cell r="K657">
            <v>0.06</v>
          </cell>
          <cell r="L657">
            <v>0</v>
          </cell>
        </row>
        <row r="658">
          <cell r="A658">
            <v>23854</v>
          </cell>
          <cell r="B658" t="str">
            <v>Lets Try Kettle Cooked Potato Wafers</v>
          </cell>
          <cell r="C658" t="str">
            <v>EA</v>
          </cell>
          <cell r="D658" t="str">
            <v>Pac</v>
          </cell>
          <cell r="E658" t="str">
            <v>Pac</v>
          </cell>
          <cell r="F658">
            <v>53.57</v>
          </cell>
          <cell r="G658">
            <v>21069099</v>
          </cell>
          <cell r="H658">
            <v>0.12</v>
          </cell>
          <cell r="I658">
            <v>95</v>
          </cell>
          <cell r="J658">
            <v>0.06</v>
          </cell>
          <cell r="K658">
            <v>0.06</v>
          </cell>
          <cell r="L658">
            <v>0</v>
          </cell>
        </row>
        <row r="659">
          <cell r="A659">
            <v>23836</v>
          </cell>
          <cell r="B659" t="str">
            <v>Coolberg Cranberry</v>
          </cell>
          <cell r="C659" t="str">
            <v>EA</v>
          </cell>
          <cell r="D659" t="str">
            <v>Pac</v>
          </cell>
          <cell r="E659" t="str">
            <v>Pac</v>
          </cell>
          <cell r="F659">
            <v>52.97</v>
          </cell>
          <cell r="G659">
            <v>22029100</v>
          </cell>
          <cell r="H659">
            <v>0.18</v>
          </cell>
          <cell r="I659" t="str">
            <v>B5</v>
          </cell>
          <cell r="J659">
            <v>0.09</v>
          </cell>
          <cell r="K659">
            <v>0.09</v>
          </cell>
          <cell r="L659">
            <v>0</v>
          </cell>
        </row>
        <row r="660">
          <cell r="A660">
            <v>23837</v>
          </cell>
          <cell r="B660" t="str">
            <v>Coolberg Peach</v>
          </cell>
          <cell r="C660" t="str">
            <v>EA</v>
          </cell>
          <cell r="D660" t="str">
            <v>Pac</v>
          </cell>
          <cell r="E660" t="str">
            <v>Pac</v>
          </cell>
          <cell r="F660">
            <v>52.97</v>
          </cell>
          <cell r="G660">
            <v>22029100</v>
          </cell>
          <cell r="H660">
            <v>0.18</v>
          </cell>
          <cell r="I660" t="str">
            <v>B5</v>
          </cell>
          <cell r="J660">
            <v>0.09</v>
          </cell>
          <cell r="K660">
            <v>0.09</v>
          </cell>
          <cell r="L660">
            <v>0</v>
          </cell>
        </row>
        <row r="661">
          <cell r="A661">
            <v>23838</v>
          </cell>
          <cell r="B661" t="str">
            <v>Coolberg Ginger</v>
          </cell>
          <cell r="C661" t="str">
            <v>EA</v>
          </cell>
          <cell r="D661" t="str">
            <v>Pac</v>
          </cell>
          <cell r="E661" t="str">
            <v>Pac</v>
          </cell>
          <cell r="F661">
            <v>52.97</v>
          </cell>
          <cell r="G661">
            <v>22029100</v>
          </cell>
          <cell r="H661">
            <v>0.18</v>
          </cell>
          <cell r="I661" t="str">
            <v>B5</v>
          </cell>
          <cell r="J661">
            <v>0.09</v>
          </cell>
          <cell r="K661">
            <v>0.09</v>
          </cell>
          <cell r="L661">
            <v>0</v>
          </cell>
        </row>
        <row r="662">
          <cell r="A662">
            <v>23839</v>
          </cell>
          <cell r="B662" t="str">
            <v>Coolberg Mint</v>
          </cell>
          <cell r="C662" t="str">
            <v>EA</v>
          </cell>
          <cell r="D662" t="str">
            <v>Pac</v>
          </cell>
          <cell r="E662" t="str">
            <v>Pac</v>
          </cell>
          <cell r="F662">
            <v>52.97</v>
          </cell>
          <cell r="G662">
            <v>22029100</v>
          </cell>
          <cell r="H662">
            <v>0.18</v>
          </cell>
          <cell r="I662" t="str">
            <v>B5</v>
          </cell>
          <cell r="J662">
            <v>0.09</v>
          </cell>
          <cell r="K662">
            <v>0.09</v>
          </cell>
          <cell r="L662">
            <v>0</v>
          </cell>
        </row>
        <row r="663">
          <cell r="A663">
            <v>23753</v>
          </cell>
          <cell r="B663" t="str">
            <v>SS Mugg with Barista Logo</v>
          </cell>
          <cell r="C663" t="str">
            <v>Pkt</v>
          </cell>
          <cell r="D663" t="str">
            <v>Pac</v>
          </cell>
          <cell r="E663" t="str">
            <v>Pac</v>
          </cell>
          <cell r="F663">
            <v>199.36</v>
          </cell>
          <cell r="G663">
            <v>73239390</v>
          </cell>
          <cell r="H663">
            <v>0.12</v>
          </cell>
          <cell r="I663">
            <v>95</v>
          </cell>
          <cell r="J663">
            <v>0.06</v>
          </cell>
          <cell r="K663">
            <v>0.06</v>
          </cell>
          <cell r="L663">
            <v>0</v>
          </cell>
        </row>
        <row r="664">
          <cell r="A664">
            <v>6181</v>
          </cell>
          <cell r="B664" t="str">
            <v xml:space="preserve">All Purpose Spoon </v>
          </cell>
          <cell r="C664" t="str">
            <v>EA</v>
          </cell>
          <cell r="D664" t="str">
            <v>EA</v>
          </cell>
          <cell r="E664" t="str">
            <v>EA</v>
          </cell>
          <cell r="F664">
            <v>23.040000000000003</v>
          </cell>
          <cell r="G664">
            <v>82159900</v>
          </cell>
          <cell r="H664">
            <v>0.12</v>
          </cell>
          <cell r="I664">
            <v>95</v>
          </cell>
          <cell r="J664">
            <v>0.06</v>
          </cell>
          <cell r="K664">
            <v>0.06</v>
          </cell>
          <cell r="L664">
            <v>0</v>
          </cell>
        </row>
        <row r="665">
          <cell r="A665">
            <v>23969</v>
          </cell>
          <cell r="B665" t="str">
            <v>Harveys &amp; Sons Chocolate Shake 280ml</v>
          </cell>
          <cell r="C665" t="str">
            <v>EA</v>
          </cell>
          <cell r="D665" t="str">
            <v>EA</v>
          </cell>
          <cell r="E665" t="str">
            <v>EA</v>
          </cell>
          <cell r="F665">
            <v>71.98</v>
          </cell>
          <cell r="G665">
            <v>22029930</v>
          </cell>
          <cell r="H665">
            <v>0.12</v>
          </cell>
          <cell r="I665">
            <v>95</v>
          </cell>
          <cell r="J665">
            <v>0.06</v>
          </cell>
          <cell r="K665">
            <v>0.06</v>
          </cell>
          <cell r="L665">
            <v>0</v>
          </cell>
        </row>
        <row r="666">
          <cell r="A666">
            <v>23970</v>
          </cell>
          <cell r="B666" t="str">
            <v>Harveys &amp; Sons Strawberry Shake 280ml</v>
          </cell>
          <cell r="C666" t="str">
            <v>EA</v>
          </cell>
          <cell r="D666" t="str">
            <v>EA</v>
          </cell>
          <cell r="E666" t="str">
            <v>EA</v>
          </cell>
          <cell r="F666">
            <v>71.98</v>
          </cell>
          <cell r="G666">
            <v>22029930</v>
          </cell>
          <cell r="H666">
            <v>0.12</v>
          </cell>
          <cell r="I666">
            <v>95</v>
          </cell>
          <cell r="J666">
            <v>0.06</v>
          </cell>
          <cell r="K666">
            <v>0.06</v>
          </cell>
          <cell r="L666">
            <v>0</v>
          </cell>
        </row>
        <row r="667">
          <cell r="A667">
            <v>24003</v>
          </cell>
          <cell r="B667" t="str">
            <v>Go Desi Popz Tangy Imli</v>
          </cell>
          <cell r="C667" t="str">
            <v>EA</v>
          </cell>
          <cell r="D667" t="str">
            <v>EA</v>
          </cell>
          <cell r="E667" t="str">
            <v>EA</v>
          </cell>
          <cell r="F667">
            <v>47.62</v>
          </cell>
          <cell r="G667">
            <v>21069099</v>
          </cell>
          <cell r="H667">
            <v>0.05</v>
          </cell>
          <cell r="I667">
            <v>85</v>
          </cell>
          <cell r="J667">
            <v>2.5000000000000001E-2</v>
          </cell>
          <cell r="K667">
            <v>2.5000000000000001E-2</v>
          </cell>
          <cell r="L667">
            <v>0</v>
          </cell>
        </row>
        <row r="668">
          <cell r="A668">
            <v>24005</v>
          </cell>
          <cell r="B668" t="str">
            <v>Go Desi popz Real Aam</v>
          </cell>
          <cell r="C668" t="str">
            <v>EA</v>
          </cell>
          <cell r="D668" t="str">
            <v>EA</v>
          </cell>
          <cell r="E668" t="str">
            <v>EA</v>
          </cell>
          <cell r="F668">
            <v>47.62</v>
          </cell>
          <cell r="G668">
            <v>21069099</v>
          </cell>
          <cell r="H668">
            <v>0.05</v>
          </cell>
          <cell r="I668">
            <v>85</v>
          </cell>
          <cell r="J668">
            <v>2.5000000000000001E-2</v>
          </cell>
          <cell r="K668">
            <v>2.5000000000000001E-2</v>
          </cell>
          <cell r="L668">
            <v>0</v>
          </cell>
        </row>
        <row r="669">
          <cell r="A669">
            <v>16432</v>
          </cell>
          <cell r="B669" t="str">
            <v>Shrink Sheet</v>
          </cell>
          <cell r="C669" t="str">
            <v>G</v>
          </cell>
          <cell r="D669" t="str">
            <v>G</v>
          </cell>
          <cell r="E669" t="str">
            <v>G</v>
          </cell>
          <cell r="F669">
            <v>0.18</v>
          </cell>
          <cell r="G669">
            <v>39201019</v>
          </cell>
          <cell r="H669">
            <v>0.18</v>
          </cell>
          <cell r="I669" t="str">
            <v>B5</v>
          </cell>
          <cell r="J669">
            <v>0.09</v>
          </cell>
          <cell r="K669">
            <v>0.09</v>
          </cell>
          <cell r="L669">
            <v>0</v>
          </cell>
        </row>
        <row r="670">
          <cell r="A670">
            <v>24171</v>
          </cell>
          <cell r="B670" t="str">
            <v>Melts-Energy Mocha</v>
          </cell>
          <cell r="C670" t="str">
            <v>EA</v>
          </cell>
          <cell r="D670" t="str">
            <v>EA</v>
          </cell>
          <cell r="E670" t="str">
            <v>EA</v>
          </cell>
          <cell r="F670">
            <v>152.03</v>
          </cell>
          <cell r="G670">
            <v>21069099</v>
          </cell>
          <cell r="H670">
            <v>0.18</v>
          </cell>
          <cell r="I670" t="str">
            <v>B5</v>
          </cell>
          <cell r="J670">
            <v>0.09</v>
          </cell>
          <cell r="K670">
            <v>0.09</v>
          </cell>
          <cell r="L670">
            <v>0</v>
          </cell>
        </row>
        <row r="671">
          <cell r="A671">
            <v>24172</v>
          </cell>
          <cell r="B671" t="str">
            <v>Melts-Slim Espreso</v>
          </cell>
          <cell r="C671" t="str">
            <v>EA</v>
          </cell>
          <cell r="D671" t="str">
            <v>EA</v>
          </cell>
          <cell r="E671" t="str">
            <v>EA</v>
          </cell>
          <cell r="F671">
            <v>152.03</v>
          </cell>
          <cell r="G671">
            <v>21069099</v>
          </cell>
          <cell r="H671">
            <v>0.18</v>
          </cell>
          <cell r="I671" t="str">
            <v>B5</v>
          </cell>
          <cell r="J671">
            <v>0.09</v>
          </cell>
          <cell r="K671">
            <v>0.09</v>
          </cell>
          <cell r="L671">
            <v>0</v>
          </cell>
        </row>
        <row r="672">
          <cell r="A672">
            <v>24173</v>
          </cell>
          <cell r="B672" t="str">
            <v>Melts-Superfood Latte</v>
          </cell>
          <cell r="C672" t="str">
            <v>EA</v>
          </cell>
          <cell r="D672" t="str">
            <v>EA</v>
          </cell>
          <cell r="E672" t="str">
            <v>EA</v>
          </cell>
          <cell r="F672">
            <v>152.03</v>
          </cell>
          <cell r="G672">
            <v>21069099</v>
          </cell>
          <cell r="H672">
            <v>0.18</v>
          </cell>
          <cell r="I672" t="str">
            <v>B5</v>
          </cell>
          <cell r="J672">
            <v>0.09</v>
          </cell>
          <cell r="K672">
            <v>0.09</v>
          </cell>
          <cell r="L672">
            <v>0</v>
          </cell>
        </row>
        <row r="673">
          <cell r="A673">
            <v>13448</v>
          </cell>
          <cell r="B673" t="str">
            <v>Barista Milano Coaster</v>
          </cell>
          <cell r="C673" t="str">
            <v>EA</v>
          </cell>
          <cell r="D673" t="str">
            <v>EA</v>
          </cell>
          <cell r="E673" t="str">
            <v>EA</v>
          </cell>
          <cell r="F673">
            <v>155.25</v>
          </cell>
          <cell r="G673">
            <v>69111011</v>
          </cell>
          <cell r="H673">
            <v>0.18</v>
          </cell>
          <cell r="I673" t="str">
            <v>B5</v>
          </cell>
          <cell r="J673">
            <v>0.09</v>
          </cell>
          <cell r="K673">
            <v>0.09</v>
          </cell>
          <cell r="L673">
            <v>0</v>
          </cell>
        </row>
        <row r="674">
          <cell r="A674">
            <v>24128</v>
          </cell>
          <cell r="B674" t="str">
            <v> Happilo-Magic Masala Peanut</v>
          </cell>
          <cell r="C674" t="str">
            <v>EA</v>
          </cell>
          <cell r="D674" t="str">
            <v>EA</v>
          </cell>
          <cell r="E674" t="str">
            <v>EA</v>
          </cell>
          <cell r="F674">
            <v>88.84</v>
          </cell>
          <cell r="G674">
            <v>89060811</v>
          </cell>
          <cell r="H674">
            <v>0.12</v>
          </cell>
          <cell r="I674">
            <v>95</v>
          </cell>
          <cell r="J674">
            <v>0.06</v>
          </cell>
          <cell r="K674">
            <v>0.06</v>
          </cell>
          <cell r="L674">
            <v>0</v>
          </cell>
        </row>
        <row r="675">
          <cell r="A675">
            <v>24129</v>
          </cell>
          <cell r="B675" t="str">
            <v> Happilo-Snack Pack Supermix Berries</v>
          </cell>
          <cell r="C675" t="str">
            <v>EA</v>
          </cell>
          <cell r="D675" t="str">
            <v>EA</v>
          </cell>
          <cell r="E675" t="str">
            <v>EA</v>
          </cell>
          <cell r="F675">
            <v>44.64</v>
          </cell>
          <cell r="G675">
            <v>89060811</v>
          </cell>
          <cell r="H675">
            <v>0.12</v>
          </cell>
          <cell r="I675">
            <v>95</v>
          </cell>
          <cell r="J675">
            <v>0.06</v>
          </cell>
          <cell r="K675">
            <v>0.06</v>
          </cell>
          <cell r="L675">
            <v>0</v>
          </cell>
        </row>
        <row r="676">
          <cell r="A676">
            <v>24130</v>
          </cell>
          <cell r="B676" t="str">
            <v>Happilo-Peri Peri Chickpeas</v>
          </cell>
          <cell r="C676" t="str">
            <v>EA</v>
          </cell>
          <cell r="D676" t="str">
            <v>EA</v>
          </cell>
          <cell r="E676" t="str">
            <v>EA</v>
          </cell>
          <cell r="F676">
            <v>66.52</v>
          </cell>
          <cell r="G676">
            <v>89060811</v>
          </cell>
          <cell r="H676">
            <v>0.12</v>
          </cell>
          <cell r="I676">
            <v>95</v>
          </cell>
          <cell r="J676">
            <v>0.06</v>
          </cell>
          <cell r="K676">
            <v>0.06</v>
          </cell>
          <cell r="L676">
            <v>0</v>
          </cell>
        </row>
        <row r="677">
          <cell r="A677">
            <v>24131</v>
          </cell>
          <cell r="B677" t="str">
            <v>Happilo-Chilli Garlic Chickpeas</v>
          </cell>
          <cell r="C677" t="str">
            <v>EA</v>
          </cell>
          <cell r="D677" t="str">
            <v>EA</v>
          </cell>
          <cell r="E677" t="str">
            <v>EA</v>
          </cell>
          <cell r="F677">
            <v>66.52</v>
          </cell>
          <cell r="G677">
            <v>89060811</v>
          </cell>
          <cell r="H677">
            <v>0.12</v>
          </cell>
          <cell r="I677">
            <v>95</v>
          </cell>
          <cell r="J677">
            <v>0.06</v>
          </cell>
          <cell r="K677">
            <v>0.06</v>
          </cell>
          <cell r="L677">
            <v>0</v>
          </cell>
        </row>
        <row r="678">
          <cell r="A678">
            <v>24125</v>
          </cell>
          <cell r="B678" t="str">
            <v>Happilo-Choco Almond Dry Fruit Bar</v>
          </cell>
          <cell r="C678" t="str">
            <v>EA</v>
          </cell>
          <cell r="D678" t="str">
            <v>EA</v>
          </cell>
          <cell r="E678" t="str">
            <v>EA</v>
          </cell>
          <cell r="F678">
            <v>47.62</v>
          </cell>
          <cell r="G678">
            <v>89060811</v>
          </cell>
          <cell r="H678">
            <v>0.05</v>
          </cell>
          <cell r="I678">
            <v>85</v>
          </cell>
          <cell r="J678">
            <v>2.5000000000000001E-2</v>
          </cell>
          <cell r="K678">
            <v>2.5000000000000001E-2</v>
          </cell>
          <cell r="L678">
            <v>0</v>
          </cell>
        </row>
        <row r="679">
          <cell r="A679">
            <v>24126</v>
          </cell>
          <cell r="B679" t="str">
            <v> Happilo-Blueberries Dry Fruit Bar</v>
          </cell>
          <cell r="C679" t="str">
            <v>EA</v>
          </cell>
          <cell r="D679" t="str">
            <v>EA</v>
          </cell>
          <cell r="E679" t="str">
            <v>EA</v>
          </cell>
          <cell r="F679">
            <v>47.62</v>
          </cell>
          <cell r="G679">
            <v>89060811</v>
          </cell>
          <cell r="H679">
            <v>0.05</v>
          </cell>
          <cell r="I679">
            <v>85</v>
          </cell>
          <cell r="J679">
            <v>2.5000000000000001E-2</v>
          </cell>
          <cell r="K679">
            <v>2.5000000000000001E-2</v>
          </cell>
          <cell r="L679">
            <v>0</v>
          </cell>
        </row>
        <row r="680">
          <cell r="A680">
            <v>24127</v>
          </cell>
          <cell r="B680" t="str">
            <v>Happilo-Almond Brittle Box</v>
          </cell>
          <cell r="C680" t="str">
            <v>EA</v>
          </cell>
          <cell r="D680" t="str">
            <v>EA</v>
          </cell>
          <cell r="E680" t="str">
            <v>EA</v>
          </cell>
          <cell r="F680">
            <v>76.27</v>
          </cell>
          <cell r="G680">
            <v>89060811</v>
          </cell>
          <cell r="H680">
            <v>0.18</v>
          </cell>
          <cell r="I680" t="str">
            <v>B5</v>
          </cell>
          <cell r="J680">
            <v>0.09</v>
          </cell>
          <cell r="K680">
            <v>0.09</v>
          </cell>
          <cell r="L680">
            <v>0</v>
          </cell>
        </row>
        <row r="681">
          <cell r="A681">
            <v>24198</v>
          </cell>
          <cell r="B681" t="str">
            <v>Magic(Disinfectant Floor Wash Liquid)5Lt</v>
          </cell>
          <cell r="C681" t="str">
            <v>Can</v>
          </cell>
          <cell r="D681" t="str">
            <v>Can</v>
          </cell>
          <cell r="E681" t="str">
            <v>Can</v>
          </cell>
          <cell r="F681">
            <v>368</v>
          </cell>
          <cell r="G681">
            <v>34029011</v>
          </cell>
          <cell r="H681">
            <v>0.18</v>
          </cell>
          <cell r="I681" t="str">
            <v>B5</v>
          </cell>
          <cell r="J681">
            <v>0.09</v>
          </cell>
          <cell r="K681">
            <v>0.09</v>
          </cell>
          <cell r="L681">
            <v>0</v>
          </cell>
        </row>
        <row r="682">
          <cell r="A682">
            <v>24199</v>
          </cell>
          <cell r="B682" t="str">
            <v>Dish Drop (Ware Wash Liquid) 5ltr</v>
          </cell>
          <cell r="C682" t="str">
            <v>Can</v>
          </cell>
          <cell r="D682" t="str">
            <v>Can</v>
          </cell>
          <cell r="E682" t="str">
            <v>Can</v>
          </cell>
          <cell r="F682">
            <v>368</v>
          </cell>
          <cell r="G682">
            <v>34029011</v>
          </cell>
          <cell r="H682">
            <v>0.18</v>
          </cell>
          <cell r="I682" t="str">
            <v>B5</v>
          </cell>
          <cell r="J682">
            <v>0.09</v>
          </cell>
          <cell r="K682">
            <v>0.09</v>
          </cell>
          <cell r="L682">
            <v>0</v>
          </cell>
        </row>
        <row r="683">
          <cell r="A683">
            <v>24200</v>
          </cell>
          <cell r="B683" t="str">
            <v>Zero Bac(Hard Surface Sanitizer) 5ltr</v>
          </cell>
          <cell r="C683" t="str">
            <v>Can</v>
          </cell>
          <cell r="D683" t="str">
            <v>Can</v>
          </cell>
          <cell r="E683" t="str">
            <v>Can</v>
          </cell>
          <cell r="F683">
            <v>684.25</v>
          </cell>
          <cell r="G683">
            <v>38089400</v>
          </cell>
          <cell r="H683">
            <v>0.18</v>
          </cell>
          <cell r="I683" t="str">
            <v>B5</v>
          </cell>
          <cell r="J683">
            <v>0.09</v>
          </cell>
          <cell r="K683">
            <v>0.09</v>
          </cell>
          <cell r="L683">
            <v>0</v>
          </cell>
        </row>
        <row r="684">
          <cell r="A684">
            <v>24201</v>
          </cell>
          <cell r="B684" t="str">
            <v>Palm Freah(Hand Cleansar) 5ltr</v>
          </cell>
          <cell r="C684" t="str">
            <v>Can</v>
          </cell>
          <cell r="D684" t="str">
            <v>Can</v>
          </cell>
          <cell r="E684" t="str">
            <v>Can</v>
          </cell>
          <cell r="F684">
            <v>511.75</v>
          </cell>
          <cell r="G684">
            <v>34011190</v>
          </cell>
          <cell r="H684">
            <v>0.18</v>
          </cell>
          <cell r="I684" t="str">
            <v>B5</v>
          </cell>
          <cell r="J684">
            <v>0.09</v>
          </cell>
          <cell r="K684">
            <v>0.09</v>
          </cell>
          <cell r="L684">
            <v>0</v>
          </cell>
        </row>
        <row r="685">
          <cell r="A685">
            <v>24202</v>
          </cell>
          <cell r="B685" t="str">
            <v>Tylo Toilet Cleaner(Toilet Cleaner) 5Ltr</v>
          </cell>
          <cell r="C685" t="str">
            <v>Can</v>
          </cell>
          <cell r="D685" t="str">
            <v>Can</v>
          </cell>
          <cell r="E685" t="str">
            <v>Can</v>
          </cell>
          <cell r="F685">
            <v>471.5</v>
          </cell>
          <cell r="G685">
            <v>34029011</v>
          </cell>
          <cell r="H685">
            <v>0.18</v>
          </cell>
          <cell r="I685" t="str">
            <v>B5</v>
          </cell>
          <cell r="J685">
            <v>0.09</v>
          </cell>
          <cell r="K685">
            <v>0.09</v>
          </cell>
          <cell r="L685">
            <v>0</v>
          </cell>
        </row>
        <row r="686">
          <cell r="A686">
            <v>24203</v>
          </cell>
          <cell r="B686" t="str">
            <v>Tylo Glass Cleaner (Glass Cleaner) 5ltr</v>
          </cell>
          <cell r="C686" t="str">
            <v>Can</v>
          </cell>
          <cell r="D686" t="str">
            <v>Can</v>
          </cell>
          <cell r="E686" t="str">
            <v>Can</v>
          </cell>
          <cell r="F686">
            <v>454.25</v>
          </cell>
          <cell r="G686">
            <v>34029011</v>
          </cell>
          <cell r="H686">
            <v>0.18</v>
          </cell>
          <cell r="I686" t="str">
            <v>B5</v>
          </cell>
          <cell r="J686">
            <v>0.09</v>
          </cell>
          <cell r="K686">
            <v>0.09</v>
          </cell>
          <cell r="L686">
            <v>0</v>
          </cell>
        </row>
        <row r="687">
          <cell r="A687">
            <v>24204</v>
          </cell>
          <cell r="B687" t="str">
            <v>Grillox (Sandwich Griller Cleaner) 5Ltr</v>
          </cell>
          <cell r="C687" t="str">
            <v>Can</v>
          </cell>
          <cell r="D687" t="str">
            <v>Can</v>
          </cell>
          <cell r="E687" t="str">
            <v>Can</v>
          </cell>
          <cell r="F687">
            <v>874</v>
          </cell>
          <cell r="G687">
            <v>34029099</v>
          </cell>
          <cell r="H687">
            <v>0.18</v>
          </cell>
          <cell r="I687" t="str">
            <v>B5</v>
          </cell>
          <cell r="J687">
            <v>0.09</v>
          </cell>
          <cell r="K687">
            <v>0.09</v>
          </cell>
          <cell r="L687">
            <v>0</v>
          </cell>
        </row>
        <row r="688">
          <cell r="A688">
            <v>13448</v>
          </cell>
          <cell r="B688" t="str">
            <v>Barista Milano Coaster</v>
          </cell>
          <cell r="C688" t="str">
            <v>EA</v>
          </cell>
          <cell r="D688" t="str">
            <v>EA</v>
          </cell>
          <cell r="E688" t="str">
            <v>EA</v>
          </cell>
          <cell r="F688">
            <v>155.25</v>
          </cell>
          <cell r="G688">
            <v>69111011</v>
          </cell>
          <cell r="H688">
            <v>0.18</v>
          </cell>
          <cell r="I688" t="str">
            <v>B5</v>
          </cell>
          <cell r="J688">
            <v>0.09</v>
          </cell>
          <cell r="K688">
            <v>0.09</v>
          </cell>
          <cell r="L688">
            <v>0</v>
          </cell>
        </row>
        <row r="689">
          <cell r="A689">
            <v>24004</v>
          </cell>
          <cell r="B689" t="str">
            <v>Go Desi Popz Kaccha Aam</v>
          </cell>
          <cell r="C689" t="str">
            <v>EA</v>
          </cell>
          <cell r="D689" t="str">
            <v>EA</v>
          </cell>
          <cell r="E689" t="str">
            <v>EA</v>
          </cell>
          <cell r="F689">
            <v>57.14</v>
          </cell>
          <cell r="G689">
            <v>21069099</v>
          </cell>
          <cell r="H689">
            <v>0.05</v>
          </cell>
          <cell r="I689">
            <v>0</v>
          </cell>
          <cell r="J689">
            <v>2.5000000000000001E-2</v>
          </cell>
          <cell r="K689">
            <v>2.5000000000000001E-2</v>
          </cell>
          <cell r="L689">
            <v>0</v>
          </cell>
        </row>
        <row r="690">
          <cell r="A690">
            <v>24298</v>
          </cell>
          <cell r="B690" t="str">
            <v>MB Protein Bar- Cookies &amp; Cream</v>
          </cell>
          <cell r="C690" t="str">
            <v>EA</v>
          </cell>
          <cell r="D690" t="str">
            <v>EA</v>
          </cell>
          <cell r="E690" t="str">
            <v>EA</v>
          </cell>
          <cell r="F690">
            <v>71.61</v>
          </cell>
          <cell r="G690">
            <v>21069019</v>
          </cell>
          <cell r="H690">
            <v>0.18</v>
          </cell>
          <cell r="I690">
            <v>0</v>
          </cell>
          <cell r="J690">
            <v>0.09</v>
          </cell>
          <cell r="K690">
            <v>0.09</v>
          </cell>
          <cell r="L690">
            <v>0</v>
          </cell>
        </row>
        <row r="691">
          <cell r="A691">
            <v>24227</v>
          </cell>
          <cell r="B691" t="str">
            <v>Loyka- Almond Brittles</v>
          </cell>
          <cell r="C691" t="str">
            <v>EA</v>
          </cell>
          <cell r="D691" t="str">
            <v>EA</v>
          </cell>
          <cell r="E691" t="str">
            <v>EA</v>
          </cell>
          <cell r="F691">
            <v>53.39</v>
          </cell>
          <cell r="G691">
            <v>18069010</v>
          </cell>
          <cell r="H691">
            <v>0.18</v>
          </cell>
          <cell r="I691">
            <v>0</v>
          </cell>
          <cell r="J691">
            <v>0.09</v>
          </cell>
          <cell r="K691">
            <v>0.09</v>
          </cell>
          <cell r="L691">
            <v>0</v>
          </cell>
        </row>
        <row r="692">
          <cell r="A692">
            <v>24235</v>
          </cell>
          <cell r="B692" t="str">
            <v>Loyka- Brownie Brittles</v>
          </cell>
          <cell r="C692" t="str">
            <v>EA</v>
          </cell>
          <cell r="D692" t="str">
            <v>EA</v>
          </cell>
          <cell r="E692" t="str">
            <v>EA</v>
          </cell>
          <cell r="F692">
            <v>53.39</v>
          </cell>
          <cell r="G692">
            <v>18069010</v>
          </cell>
          <cell r="H692">
            <v>0.18</v>
          </cell>
          <cell r="I692">
            <v>0</v>
          </cell>
          <cell r="J692">
            <v>0.09</v>
          </cell>
          <cell r="K692">
            <v>0.09</v>
          </cell>
          <cell r="L692">
            <v>0</v>
          </cell>
        </row>
        <row r="693">
          <cell r="A693">
            <v>24237</v>
          </cell>
          <cell r="B693" t="str">
            <v>Loyka- Coffee Brittles</v>
          </cell>
          <cell r="C693" t="str">
            <v>EA</v>
          </cell>
          <cell r="D693" t="str">
            <v>EA</v>
          </cell>
          <cell r="E693" t="str">
            <v>EA</v>
          </cell>
          <cell r="F693">
            <v>53.39</v>
          </cell>
          <cell r="G693">
            <v>18069010</v>
          </cell>
          <cell r="H693">
            <v>0.18</v>
          </cell>
          <cell r="I693">
            <v>0</v>
          </cell>
          <cell r="J693">
            <v>0.09</v>
          </cell>
          <cell r="K693">
            <v>0.09</v>
          </cell>
          <cell r="L693">
            <v>0</v>
          </cell>
        </row>
        <row r="694">
          <cell r="A694">
            <v>24348</v>
          </cell>
          <cell r="B694" t="str">
            <v>Glass Inserts Three Slots</v>
          </cell>
          <cell r="C694" t="str">
            <v>Pac</v>
          </cell>
          <cell r="D694" t="str">
            <v>Pac</v>
          </cell>
          <cell r="E694" t="str">
            <v>Pac</v>
          </cell>
          <cell r="F694">
            <v>120.75</v>
          </cell>
          <cell r="G694">
            <v>39235090</v>
          </cell>
          <cell r="H694">
            <v>0.18</v>
          </cell>
          <cell r="I694">
            <v>0</v>
          </cell>
          <cell r="J694">
            <v>0.09</v>
          </cell>
          <cell r="K694">
            <v>0.09</v>
          </cell>
          <cell r="L694">
            <v>0</v>
          </cell>
        </row>
        <row r="695">
          <cell r="A695">
            <v>24349</v>
          </cell>
          <cell r="B695" t="str">
            <v>Glass Inserts One Slots</v>
          </cell>
          <cell r="C695" t="str">
            <v>Pac</v>
          </cell>
          <cell r="D695" t="str">
            <v>Pac</v>
          </cell>
          <cell r="E695" t="str">
            <v>Pac</v>
          </cell>
          <cell r="F695">
            <v>109.25</v>
          </cell>
          <cell r="G695">
            <v>39235090</v>
          </cell>
          <cell r="H695">
            <v>0.18</v>
          </cell>
          <cell r="I695">
            <v>0</v>
          </cell>
          <cell r="J695">
            <v>0.09</v>
          </cell>
          <cell r="K695">
            <v>0.09</v>
          </cell>
          <cell r="L695">
            <v>0</v>
          </cell>
        </row>
        <row r="696">
          <cell r="A696">
            <v>24334</v>
          </cell>
          <cell r="B696" t="str">
            <v>Barista Folded Paper Napkins-Brown</v>
          </cell>
          <cell r="C696" t="str">
            <v>Pac</v>
          </cell>
          <cell r="D696" t="str">
            <v>Pac</v>
          </cell>
          <cell r="E696" t="str">
            <v>Pac</v>
          </cell>
          <cell r="F696">
            <v>24.15</v>
          </cell>
          <cell r="G696">
            <v>48181000</v>
          </cell>
          <cell r="H696">
            <v>0.18</v>
          </cell>
          <cell r="I696">
            <v>0</v>
          </cell>
          <cell r="J696">
            <v>0.09</v>
          </cell>
          <cell r="K696">
            <v>0.09</v>
          </cell>
          <cell r="L696">
            <v>0</v>
          </cell>
        </row>
        <row r="697">
          <cell r="A697">
            <v>24345</v>
          </cell>
          <cell r="B697" t="str">
            <v>D Cut Carry Bag Small (50pc=1pkt)</v>
          </cell>
          <cell r="C697" t="str">
            <v>Pac</v>
          </cell>
          <cell r="D697" t="str">
            <v>Pac</v>
          </cell>
          <cell r="E697" t="str">
            <v>Pac</v>
          </cell>
          <cell r="F697">
            <v>408.25</v>
          </cell>
          <cell r="G697">
            <v>48194000</v>
          </cell>
          <cell r="H697">
            <v>0.18</v>
          </cell>
          <cell r="I697">
            <v>0</v>
          </cell>
          <cell r="J697">
            <v>0.09</v>
          </cell>
          <cell r="K697">
            <v>0.09</v>
          </cell>
          <cell r="L697">
            <v>0</v>
          </cell>
        </row>
        <row r="698">
          <cell r="A698">
            <v>24344</v>
          </cell>
          <cell r="B698" t="str">
            <v>D Cut Carry Bag Big (50pc=1pkt)</v>
          </cell>
          <cell r="C698" t="str">
            <v>Pac</v>
          </cell>
          <cell r="D698" t="str">
            <v>Pac</v>
          </cell>
          <cell r="E698" t="str">
            <v>Pac</v>
          </cell>
          <cell r="F698">
            <v>474.38</v>
          </cell>
          <cell r="G698">
            <v>48194000</v>
          </cell>
          <cell r="H698">
            <v>0.18</v>
          </cell>
          <cell r="I698">
            <v>0</v>
          </cell>
          <cell r="J698">
            <v>0.09</v>
          </cell>
          <cell r="K698">
            <v>0.09</v>
          </cell>
          <cell r="L698">
            <v>0</v>
          </cell>
        </row>
        <row r="699">
          <cell r="A699">
            <v>24347</v>
          </cell>
          <cell r="B699" t="str">
            <v>Stickers Pastry Box</v>
          </cell>
          <cell r="C699" t="str">
            <v>Ea</v>
          </cell>
          <cell r="D699" t="str">
            <v>Ea</v>
          </cell>
          <cell r="E699" t="str">
            <v>Ea</v>
          </cell>
          <cell r="F699">
            <v>0.87</v>
          </cell>
          <cell r="G699">
            <v>39199010</v>
          </cell>
          <cell r="H699">
            <v>0.18</v>
          </cell>
          <cell r="I699">
            <v>0</v>
          </cell>
          <cell r="J699">
            <v>0.09</v>
          </cell>
          <cell r="K699">
            <v>0.09</v>
          </cell>
          <cell r="L699">
            <v>0</v>
          </cell>
        </row>
        <row r="700">
          <cell r="A700">
            <v>24335</v>
          </cell>
          <cell r="B700" t="str">
            <v>Brown Toilte Paper Roll</v>
          </cell>
          <cell r="C700" t="str">
            <v>Ea</v>
          </cell>
          <cell r="D700" t="str">
            <v>Ea</v>
          </cell>
          <cell r="E700" t="str">
            <v>Ea</v>
          </cell>
          <cell r="F700">
            <v>12.08</v>
          </cell>
          <cell r="G700">
            <v>48183000</v>
          </cell>
          <cell r="H700">
            <v>0.18</v>
          </cell>
          <cell r="I700">
            <v>0</v>
          </cell>
          <cell r="J700">
            <v>0.09</v>
          </cell>
          <cell r="K700">
            <v>0.09</v>
          </cell>
          <cell r="L700">
            <v>0</v>
          </cell>
        </row>
        <row r="701">
          <cell r="A701">
            <v>24205</v>
          </cell>
          <cell r="B701" t="str">
            <v>Bagasse 80Z LID for Hot Beverage</v>
          </cell>
          <cell r="C701" t="str">
            <v>Pac</v>
          </cell>
          <cell r="D701" t="str">
            <v>Pac</v>
          </cell>
          <cell r="E701" t="str">
            <v>Pac</v>
          </cell>
          <cell r="F701">
            <v>126.5</v>
          </cell>
          <cell r="G701">
            <v>48237090</v>
          </cell>
          <cell r="H701">
            <v>0.12</v>
          </cell>
          <cell r="I701">
            <v>0</v>
          </cell>
          <cell r="J701">
            <v>0.06</v>
          </cell>
          <cell r="K701">
            <v>0.06</v>
          </cell>
          <cell r="L701">
            <v>0</v>
          </cell>
        </row>
        <row r="702">
          <cell r="A702">
            <v>24206</v>
          </cell>
          <cell r="B702" t="str">
            <v>Bagasse 120Z LID for Hot Beverage</v>
          </cell>
          <cell r="C702" t="str">
            <v>Pac</v>
          </cell>
          <cell r="D702" t="str">
            <v>Pac</v>
          </cell>
          <cell r="E702" t="str">
            <v>Pac</v>
          </cell>
          <cell r="F702">
            <v>132.25</v>
          </cell>
          <cell r="G702">
            <v>48237090</v>
          </cell>
          <cell r="H702">
            <v>0.12</v>
          </cell>
          <cell r="I702">
            <v>0</v>
          </cell>
          <cell r="J702">
            <v>0.06</v>
          </cell>
          <cell r="K702">
            <v>0.06</v>
          </cell>
          <cell r="L702">
            <v>0</v>
          </cell>
        </row>
        <row r="703">
          <cell r="A703">
            <v>24350</v>
          </cell>
          <cell r="B703" t="str">
            <v>PLA Dome LID 16oz/12oz (Single wall)</v>
          </cell>
          <cell r="C703" t="str">
            <v>Pac</v>
          </cell>
          <cell r="D703" t="str">
            <v>Pac</v>
          </cell>
          <cell r="E703" t="str">
            <v>Pac</v>
          </cell>
          <cell r="F703">
            <v>356.5</v>
          </cell>
          <cell r="G703">
            <v>39235090</v>
          </cell>
          <cell r="H703">
            <v>0.18</v>
          </cell>
          <cell r="I703">
            <v>0</v>
          </cell>
          <cell r="J703">
            <v>0.09</v>
          </cell>
          <cell r="K703">
            <v>0.09</v>
          </cell>
          <cell r="L703">
            <v>0</v>
          </cell>
        </row>
        <row r="704">
          <cell r="A704">
            <v>24231</v>
          </cell>
          <cell r="B704" t="str">
            <v> Loyka- Cashew Brittles</v>
          </cell>
          <cell r="C704" t="str">
            <v>Ea</v>
          </cell>
          <cell r="D704" t="str">
            <v>Ea</v>
          </cell>
          <cell r="E704" t="str">
            <v>Ea</v>
          </cell>
          <cell r="F704">
            <v>53.39</v>
          </cell>
          <cell r="G704">
            <v>18069020</v>
          </cell>
          <cell r="H704">
            <v>0.18</v>
          </cell>
          <cell r="I704">
            <v>0</v>
          </cell>
          <cell r="J704">
            <v>0.09</v>
          </cell>
          <cell r="K704">
            <v>0.09</v>
          </cell>
          <cell r="L704">
            <v>0</v>
          </cell>
        </row>
        <row r="705">
          <cell r="A705">
            <v>7961</v>
          </cell>
          <cell r="B705" t="str">
            <v>Pizza Box</v>
          </cell>
          <cell r="C705" t="str">
            <v>EA</v>
          </cell>
          <cell r="D705" t="str">
            <v>EA</v>
          </cell>
          <cell r="E705" t="str">
            <v>EA</v>
          </cell>
          <cell r="F705">
            <v>10.35</v>
          </cell>
          <cell r="G705">
            <v>48191010</v>
          </cell>
          <cell r="H705">
            <v>0.18</v>
          </cell>
          <cell r="I705">
            <v>0</v>
          </cell>
          <cell r="J705">
            <v>0.09</v>
          </cell>
          <cell r="K705">
            <v>0.09</v>
          </cell>
          <cell r="L705">
            <v>0</v>
          </cell>
        </row>
        <row r="706">
          <cell r="A706">
            <v>24132</v>
          </cell>
          <cell r="B706" t="str">
            <v>Happilo-Spicy Chilly Garlic</v>
          </cell>
          <cell r="C706" t="str">
            <v>EA</v>
          </cell>
          <cell r="D706" t="str">
            <v>EA</v>
          </cell>
          <cell r="E706" t="str">
            <v>EA</v>
          </cell>
          <cell r="F706">
            <v>145.09</v>
          </cell>
          <cell r="G706">
            <v>89060811</v>
          </cell>
          <cell r="H706">
            <v>0.12</v>
          </cell>
          <cell r="I706">
            <v>0</v>
          </cell>
          <cell r="J706">
            <v>0.06</v>
          </cell>
          <cell r="K706">
            <v>0.06</v>
          </cell>
          <cell r="L706">
            <v>0</v>
          </cell>
        </row>
        <row r="707">
          <cell r="A707">
            <v>24133</v>
          </cell>
          <cell r="B707" t="str">
            <v>Happilo-Hot Peri Peri</v>
          </cell>
          <cell r="C707" t="str">
            <v>EA</v>
          </cell>
          <cell r="D707" t="str">
            <v>EA</v>
          </cell>
          <cell r="E707" t="str">
            <v>EA</v>
          </cell>
          <cell r="F707">
            <v>145.09</v>
          </cell>
          <cell r="G707">
            <v>89060811</v>
          </cell>
          <cell r="H707">
            <v>0.12</v>
          </cell>
          <cell r="I707">
            <v>0</v>
          </cell>
          <cell r="J707">
            <v>0.06</v>
          </cell>
          <cell r="K707">
            <v>0.06</v>
          </cell>
          <cell r="L707">
            <v>0</v>
          </cell>
        </row>
        <row r="708">
          <cell r="A708">
            <v>24302</v>
          </cell>
          <cell r="B708" t="str">
            <v>Sipper - SS White and Lite Green 2023</v>
          </cell>
          <cell r="C708" t="str">
            <v>EA</v>
          </cell>
          <cell r="D708" t="str">
            <v>EA</v>
          </cell>
          <cell r="E708" t="str">
            <v>EA</v>
          </cell>
          <cell r="F708">
            <v>513</v>
          </cell>
          <cell r="G708">
            <v>96170011</v>
          </cell>
          <cell r="H708">
            <v>0.18</v>
          </cell>
          <cell r="I708">
            <v>0</v>
          </cell>
          <cell r="J708">
            <v>0.09</v>
          </cell>
          <cell r="K708">
            <v>0.09</v>
          </cell>
          <cell r="L708">
            <v>0</v>
          </cell>
        </row>
        <row r="709">
          <cell r="A709">
            <v>24304</v>
          </cell>
          <cell r="B709" t="str">
            <v>Coffee Mug SS Purple 2023</v>
          </cell>
          <cell r="C709" t="str">
            <v>EA</v>
          </cell>
          <cell r="D709" t="str">
            <v>EA</v>
          </cell>
          <cell r="E709" t="str">
            <v>EA</v>
          </cell>
          <cell r="F709">
            <v>513</v>
          </cell>
          <cell r="G709">
            <v>73239390</v>
          </cell>
          <cell r="H709">
            <v>0.18</v>
          </cell>
          <cell r="I709">
            <v>0</v>
          </cell>
          <cell r="J709">
            <v>0.09</v>
          </cell>
          <cell r="K709">
            <v>0.09</v>
          </cell>
          <cell r="L709">
            <v>0</v>
          </cell>
        </row>
        <row r="710">
          <cell r="A710">
            <v>24310</v>
          </cell>
          <cell r="B710" t="str">
            <v xml:space="preserve"> Sipper - SS  Green 2023 </v>
          </cell>
          <cell r="C710" t="str">
            <v>EA</v>
          </cell>
          <cell r="D710" t="str">
            <v>EA</v>
          </cell>
          <cell r="E710" t="str">
            <v>EA</v>
          </cell>
          <cell r="F710">
            <v>592</v>
          </cell>
          <cell r="G710">
            <v>96170011</v>
          </cell>
          <cell r="H710">
            <v>0.18</v>
          </cell>
          <cell r="I710">
            <v>0</v>
          </cell>
          <cell r="J710">
            <v>0.09</v>
          </cell>
          <cell r="K710">
            <v>0.09</v>
          </cell>
          <cell r="L710">
            <v>0</v>
          </cell>
        </row>
        <row r="711">
          <cell r="A711">
            <v>24312</v>
          </cell>
          <cell r="B711" t="str">
            <v xml:space="preserve"> Sipper - Ceramic Pink  2023 </v>
          </cell>
          <cell r="C711" t="str">
            <v>EA</v>
          </cell>
          <cell r="D711" t="str">
            <v>EA</v>
          </cell>
          <cell r="E711" t="str">
            <v>EA</v>
          </cell>
          <cell r="F711">
            <v>312</v>
          </cell>
          <cell r="G711">
            <v>39261019</v>
          </cell>
          <cell r="H711">
            <v>0.18</v>
          </cell>
          <cell r="I711">
            <v>0</v>
          </cell>
          <cell r="J711">
            <v>0.09</v>
          </cell>
          <cell r="K711">
            <v>0.09</v>
          </cell>
          <cell r="L711">
            <v>0</v>
          </cell>
        </row>
        <row r="712">
          <cell r="A712">
            <v>24314</v>
          </cell>
          <cell r="B712" t="str">
            <v xml:space="preserve"> Sipper - Ceramic Green 2023 </v>
          </cell>
          <cell r="C712" t="str">
            <v>EA</v>
          </cell>
          <cell r="D712" t="str">
            <v>EA</v>
          </cell>
          <cell r="E712" t="str">
            <v>EA</v>
          </cell>
          <cell r="F712">
            <v>312</v>
          </cell>
          <cell r="G712">
            <v>39261019</v>
          </cell>
          <cell r="H712">
            <v>0.18</v>
          </cell>
          <cell r="I712">
            <v>0</v>
          </cell>
          <cell r="J712">
            <v>0.09</v>
          </cell>
          <cell r="K712">
            <v>0.09</v>
          </cell>
          <cell r="L712">
            <v>0</v>
          </cell>
        </row>
        <row r="713">
          <cell r="A713">
            <v>24316</v>
          </cell>
          <cell r="B713" t="str">
            <v xml:space="preserve"> French Press 2023 </v>
          </cell>
          <cell r="C713" t="str">
            <v>EA</v>
          </cell>
          <cell r="D713" t="str">
            <v>EA</v>
          </cell>
          <cell r="E713" t="str">
            <v>EA</v>
          </cell>
          <cell r="F713">
            <v>271</v>
          </cell>
          <cell r="G713">
            <v>84198190</v>
          </cell>
          <cell r="H713">
            <v>0.18</v>
          </cell>
          <cell r="I713">
            <v>0</v>
          </cell>
          <cell r="J713">
            <v>0.09</v>
          </cell>
          <cell r="K713">
            <v>0.09</v>
          </cell>
          <cell r="L713">
            <v>0</v>
          </cell>
        </row>
        <row r="714">
          <cell r="A714">
            <v>24306</v>
          </cell>
          <cell r="B714" t="str">
            <v xml:space="preserve"> Coffee Mug 450 ML 2023 </v>
          </cell>
          <cell r="C714" t="str">
            <v>EA</v>
          </cell>
          <cell r="D714" t="str">
            <v>EA</v>
          </cell>
          <cell r="E714" t="str">
            <v>EA</v>
          </cell>
          <cell r="F714">
            <v>220</v>
          </cell>
          <cell r="G714">
            <v>69120090</v>
          </cell>
          <cell r="H714">
            <v>0.12</v>
          </cell>
          <cell r="I714">
            <v>0</v>
          </cell>
          <cell r="J714">
            <v>0.06</v>
          </cell>
          <cell r="K714">
            <v>0.06</v>
          </cell>
          <cell r="L714">
            <v>0</v>
          </cell>
        </row>
        <row r="715">
          <cell r="A715">
            <v>24318</v>
          </cell>
          <cell r="B715" t="str">
            <v xml:space="preserve"> EspressoCup-Set Pack Of 4 2023 </v>
          </cell>
          <cell r="C715" t="str">
            <v>EA</v>
          </cell>
          <cell r="D715" t="str">
            <v>EA</v>
          </cell>
          <cell r="E715" t="str">
            <v>EA</v>
          </cell>
          <cell r="F715">
            <v>455</v>
          </cell>
          <cell r="G715">
            <v>69120090</v>
          </cell>
          <cell r="H715">
            <v>0.12</v>
          </cell>
          <cell r="I715">
            <v>0</v>
          </cell>
          <cell r="J715">
            <v>0.06</v>
          </cell>
          <cell r="K715">
            <v>0.06</v>
          </cell>
          <cell r="L715">
            <v>0</v>
          </cell>
        </row>
        <row r="716">
          <cell r="A716">
            <v>24353</v>
          </cell>
          <cell r="B716" t="str">
            <v>Tagz- Thai Vodka Tom Yum</v>
          </cell>
          <cell r="C716" t="str">
            <v>EA</v>
          </cell>
          <cell r="D716" t="str">
            <v>EA</v>
          </cell>
          <cell r="E716" t="str">
            <v>EA</v>
          </cell>
          <cell r="F716">
            <v>78.08</v>
          </cell>
          <cell r="G716">
            <v>21069099</v>
          </cell>
          <cell r="H716">
            <v>0.12</v>
          </cell>
          <cell r="I716">
            <v>0</v>
          </cell>
          <cell r="J716">
            <v>0.06</v>
          </cell>
          <cell r="K716">
            <v>0.06</v>
          </cell>
          <cell r="L716">
            <v>0</v>
          </cell>
        </row>
        <row r="717">
          <cell r="A717">
            <v>24360</v>
          </cell>
          <cell r="B717" t="str">
            <v>Tagz- Beer n Barbeque</v>
          </cell>
          <cell r="C717" t="str">
            <v>EA</v>
          </cell>
          <cell r="D717" t="str">
            <v>EA</v>
          </cell>
          <cell r="E717" t="str">
            <v>EA</v>
          </cell>
          <cell r="F717">
            <v>78.08</v>
          </cell>
          <cell r="G717">
            <v>21069099</v>
          </cell>
          <cell r="H717">
            <v>0.12</v>
          </cell>
          <cell r="I717">
            <v>0</v>
          </cell>
          <cell r="J717">
            <v>0.06</v>
          </cell>
          <cell r="K717">
            <v>0.06</v>
          </cell>
          <cell r="L717">
            <v>0</v>
          </cell>
        </row>
        <row r="718">
          <cell r="A718">
            <v>24371</v>
          </cell>
          <cell r="B718" t="str">
            <v>Takeaway PVC Transparent Sticker</v>
          </cell>
          <cell r="C718" t="str">
            <v>EA</v>
          </cell>
          <cell r="D718" t="str">
            <v>EA</v>
          </cell>
          <cell r="E718" t="str">
            <v>EA</v>
          </cell>
          <cell r="F718">
            <v>1.1399999999999999</v>
          </cell>
          <cell r="G718">
            <v>48211090</v>
          </cell>
          <cell r="H718">
            <v>0.18</v>
          </cell>
          <cell r="I718">
            <v>0</v>
          </cell>
          <cell r="J718">
            <v>0.09</v>
          </cell>
          <cell r="K718">
            <v>0.09</v>
          </cell>
          <cell r="L718">
            <v>0</v>
          </cell>
        </row>
        <row r="719">
          <cell r="A719">
            <v>24416</v>
          </cell>
          <cell r="B719" t="str">
            <v>Stickers Pastry box (2000 pcs In roll)</v>
          </cell>
          <cell r="C719" t="str">
            <v>Roll</v>
          </cell>
          <cell r="D719" t="str">
            <v>Roll</v>
          </cell>
          <cell r="E719" t="str">
            <v>Roll</v>
          </cell>
          <cell r="F719">
            <v>1610</v>
          </cell>
          <cell r="G719">
            <v>48211090</v>
          </cell>
          <cell r="H719">
            <v>0.18</v>
          </cell>
          <cell r="I719">
            <v>0</v>
          </cell>
          <cell r="J719">
            <v>0.09</v>
          </cell>
          <cell r="K719">
            <v>0.09</v>
          </cell>
          <cell r="L719">
            <v>0</v>
          </cell>
        </row>
        <row r="720">
          <cell r="A720">
            <v>24417</v>
          </cell>
          <cell r="B720" t="str">
            <v>Takeaway PVC Transparent Sticker (2000 Roll)</v>
          </cell>
          <cell r="C720" t="str">
            <v>Roll</v>
          </cell>
          <cell r="D720" t="str">
            <v>Roll</v>
          </cell>
          <cell r="E720" t="str">
            <v>Roll</v>
          </cell>
          <cell r="F720">
            <v>1656</v>
          </cell>
          <cell r="G720">
            <v>48211090</v>
          </cell>
          <cell r="H720">
            <v>0.18</v>
          </cell>
          <cell r="I720">
            <v>0</v>
          </cell>
          <cell r="J720">
            <v>0.09</v>
          </cell>
          <cell r="K720">
            <v>0.09</v>
          </cell>
          <cell r="L720">
            <v>0</v>
          </cell>
        </row>
        <row r="721">
          <cell r="A721">
            <v>24588</v>
          </cell>
          <cell r="B721" t="str">
            <v>Tastilo- Cheesy Crispy</v>
          </cell>
          <cell r="C721" t="str">
            <v>Ea</v>
          </cell>
          <cell r="D721" t="str">
            <v>Ea</v>
          </cell>
          <cell r="E721" t="str">
            <v>Ea</v>
          </cell>
          <cell r="F721">
            <v>35.71</v>
          </cell>
          <cell r="G721">
            <v>21069099</v>
          </cell>
          <cell r="H721">
            <v>0.12</v>
          </cell>
          <cell r="I721">
            <v>0</v>
          </cell>
          <cell r="J721">
            <v>0.06</v>
          </cell>
          <cell r="K721">
            <v>0.06</v>
          </cell>
          <cell r="L721">
            <v>0</v>
          </cell>
        </row>
        <row r="722">
          <cell r="A722">
            <v>24589</v>
          </cell>
          <cell r="B722" t="str">
            <v>Tastilo- Spicy Jalapeno</v>
          </cell>
          <cell r="C722" t="str">
            <v>Ea</v>
          </cell>
          <cell r="D722" t="str">
            <v>Ea</v>
          </cell>
          <cell r="E722" t="str">
            <v>Ea</v>
          </cell>
          <cell r="F722">
            <v>35.71</v>
          </cell>
          <cell r="G722">
            <v>21069099</v>
          </cell>
          <cell r="H722">
            <v>0.12</v>
          </cell>
          <cell r="I722">
            <v>0</v>
          </cell>
          <cell r="J722">
            <v>0.06</v>
          </cell>
          <cell r="K722">
            <v>0.06</v>
          </cell>
          <cell r="L722">
            <v>0</v>
          </cell>
        </row>
        <row r="723">
          <cell r="A723">
            <v>24590</v>
          </cell>
          <cell r="B723" t="str">
            <v>Tastilo- Papdi Chaat</v>
          </cell>
          <cell r="C723" t="str">
            <v>Ea</v>
          </cell>
          <cell r="D723" t="str">
            <v>Ea</v>
          </cell>
          <cell r="E723" t="str">
            <v>Ea</v>
          </cell>
          <cell r="F723">
            <v>35.71</v>
          </cell>
          <cell r="G723">
            <v>21069099</v>
          </cell>
          <cell r="H723">
            <v>0.12</v>
          </cell>
          <cell r="I723">
            <v>0</v>
          </cell>
          <cell r="J723">
            <v>0.06</v>
          </cell>
          <cell r="K723">
            <v>0.06</v>
          </cell>
          <cell r="L723">
            <v>0</v>
          </cell>
        </row>
        <row r="724">
          <cell r="A724">
            <v>24591</v>
          </cell>
          <cell r="B724" t="str">
            <v>Tastilo- Mexican Salsa</v>
          </cell>
          <cell r="C724" t="str">
            <v>Ea</v>
          </cell>
          <cell r="D724" t="str">
            <v>Ea</v>
          </cell>
          <cell r="E724" t="str">
            <v>Ea</v>
          </cell>
          <cell r="F724">
            <v>35.71</v>
          </cell>
          <cell r="G724">
            <v>21069099</v>
          </cell>
          <cell r="H724">
            <v>0.12</v>
          </cell>
          <cell r="I724">
            <v>0</v>
          </cell>
          <cell r="J724">
            <v>0.06</v>
          </cell>
          <cell r="K724">
            <v>0.06</v>
          </cell>
          <cell r="L724">
            <v>0</v>
          </cell>
        </row>
        <row r="725">
          <cell r="A725">
            <v>24592</v>
          </cell>
          <cell r="B725" t="str">
            <v>Tastilo- Peri Peri</v>
          </cell>
          <cell r="C725" t="str">
            <v>Ea</v>
          </cell>
          <cell r="D725" t="str">
            <v>Ea</v>
          </cell>
          <cell r="E725" t="str">
            <v>Ea</v>
          </cell>
          <cell r="F725">
            <v>35.71</v>
          </cell>
          <cell r="G725">
            <v>21069099</v>
          </cell>
          <cell r="H725">
            <v>0.12</v>
          </cell>
          <cell r="I725">
            <v>0</v>
          </cell>
          <cell r="J725">
            <v>0.06</v>
          </cell>
          <cell r="K725">
            <v>0.06</v>
          </cell>
          <cell r="L725">
            <v>0</v>
          </cell>
        </row>
        <row r="726">
          <cell r="A726">
            <v>24541</v>
          </cell>
          <cell r="B726" t="str">
            <v>Diwali Gift Box (Small) Gold Leafing</v>
          </cell>
          <cell r="C726" t="str">
            <v>EA</v>
          </cell>
          <cell r="D726" t="str">
            <v>EA</v>
          </cell>
          <cell r="E726" t="str">
            <v>EA</v>
          </cell>
          <cell r="F726">
            <v>59.8</v>
          </cell>
          <cell r="G726">
            <v>48191090</v>
          </cell>
          <cell r="H726">
            <v>0.18</v>
          </cell>
          <cell r="I726">
            <v>0</v>
          </cell>
          <cell r="J726">
            <v>0.09</v>
          </cell>
          <cell r="K726">
            <v>0.09</v>
          </cell>
          <cell r="L726">
            <v>0</v>
          </cell>
        </row>
        <row r="727">
          <cell r="A727">
            <v>24542</v>
          </cell>
          <cell r="B727" t="str">
            <v>Diwali Gift Box (Big) Gold Leafing</v>
          </cell>
          <cell r="C727" t="str">
            <v>EA</v>
          </cell>
          <cell r="D727" t="str">
            <v>EA</v>
          </cell>
          <cell r="E727" t="str">
            <v>EA</v>
          </cell>
          <cell r="F727">
            <v>100.05</v>
          </cell>
          <cell r="G727">
            <v>48191090</v>
          </cell>
          <cell r="H727">
            <v>0.18</v>
          </cell>
          <cell r="I727">
            <v>0</v>
          </cell>
          <cell r="J727">
            <v>0.09</v>
          </cell>
          <cell r="K727">
            <v>0.09</v>
          </cell>
          <cell r="L727">
            <v>0</v>
          </cell>
        </row>
        <row r="728">
          <cell r="A728">
            <v>24394</v>
          </cell>
          <cell r="B728" t="str">
            <v>Storia- Mango Shake</v>
          </cell>
          <cell r="C728" t="str">
            <v>EA</v>
          </cell>
          <cell r="D728" t="str">
            <v>EA</v>
          </cell>
          <cell r="E728" t="str">
            <v>EA</v>
          </cell>
          <cell r="F728">
            <v>80.36</v>
          </cell>
          <cell r="G728">
            <v>22029930</v>
          </cell>
          <cell r="H728">
            <v>0.12</v>
          </cell>
          <cell r="I728">
            <v>0</v>
          </cell>
          <cell r="J728">
            <v>0.06</v>
          </cell>
          <cell r="K728">
            <v>0.06</v>
          </cell>
          <cell r="L728">
            <v>0</v>
          </cell>
        </row>
        <row r="729">
          <cell r="A729">
            <v>24395</v>
          </cell>
          <cell r="B729" t="str">
            <v>Storia- Banana Shake</v>
          </cell>
          <cell r="C729" t="str">
            <v>EA</v>
          </cell>
          <cell r="D729" t="str">
            <v>EA</v>
          </cell>
          <cell r="E729" t="str">
            <v>EA</v>
          </cell>
          <cell r="F729">
            <v>80.36</v>
          </cell>
          <cell r="G729">
            <v>22029930</v>
          </cell>
          <cell r="H729">
            <v>0.12</v>
          </cell>
          <cell r="I729">
            <v>0</v>
          </cell>
          <cell r="J729">
            <v>0.06</v>
          </cell>
          <cell r="K729">
            <v>0.06</v>
          </cell>
          <cell r="L729">
            <v>0</v>
          </cell>
        </row>
        <row r="730">
          <cell r="A730">
            <v>24610</v>
          </cell>
          <cell r="B730" t="str">
            <v>Nutki-Saanj Box</v>
          </cell>
          <cell r="C730" t="str">
            <v>EA</v>
          </cell>
          <cell r="D730" t="str">
            <v>EA</v>
          </cell>
          <cell r="E730" t="str">
            <v>EA</v>
          </cell>
          <cell r="F730">
            <v>588.75</v>
          </cell>
          <cell r="G730">
            <v>42023110</v>
          </cell>
          <cell r="H730">
            <v>0.12</v>
          </cell>
          <cell r="I730">
            <v>0</v>
          </cell>
          <cell r="J730">
            <v>0.06</v>
          </cell>
          <cell r="K730">
            <v>0.06</v>
          </cell>
          <cell r="L730">
            <v>0</v>
          </cell>
        </row>
        <row r="731">
          <cell r="A731">
            <v>24611</v>
          </cell>
          <cell r="B731" t="str">
            <v>Nutki-Noor Box</v>
          </cell>
          <cell r="C731" t="str">
            <v>EA</v>
          </cell>
          <cell r="D731" t="str">
            <v>EA</v>
          </cell>
          <cell r="E731" t="str">
            <v>EA</v>
          </cell>
          <cell r="F731">
            <v>535.17999999999995</v>
          </cell>
          <cell r="G731">
            <v>42023110</v>
          </cell>
          <cell r="H731">
            <v>0.12</v>
          </cell>
          <cell r="I731">
            <v>0</v>
          </cell>
          <cell r="J731">
            <v>0.06</v>
          </cell>
          <cell r="K731">
            <v>0.06</v>
          </cell>
          <cell r="L731">
            <v>0</v>
          </cell>
        </row>
        <row r="732">
          <cell r="A732">
            <v>24612</v>
          </cell>
          <cell r="B732" t="str">
            <v>Nutki-Aayat Box</v>
          </cell>
          <cell r="C732" t="str">
            <v>EA</v>
          </cell>
          <cell r="D732" t="str">
            <v>EA</v>
          </cell>
          <cell r="E732" t="str">
            <v>EA</v>
          </cell>
          <cell r="F732">
            <v>695.89</v>
          </cell>
          <cell r="G732">
            <v>42023110</v>
          </cell>
          <cell r="H732">
            <v>0.12</v>
          </cell>
          <cell r="I732">
            <v>0</v>
          </cell>
          <cell r="J732">
            <v>0.06</v>
          </cell>
          <cell r="K732">
            <v>0.06</v>
          </cell>
          <cell r="L732">
            <v>0</v>
          </cell>
        </row>
        <row r="733">
          <cell r="A733">
            <v>24598</v>
          </cell>
          <cell r="B733" t="str">
            <v>Happilo Gift Box-Nightingale 210 G</v>
          </cell>
          <cell r="C733" t="str">
            <v>EA</v>
          </cell>
          <cell r="D733" t="str">
            <v>EA</v>
          </cell>
          <cell r="E733" t="str">
            <v>EA</v>
          </cell>
          <cell r="F733">
            <v>294.11</v>
          </cell>
          <cell r="G733" t="str">
            <v>08135020</v>
          </cell>
          <cell r="H733">
            <v>0.12</v>
          </cell>
          <cell r="I733">
            <v>0</v>
          </cell>
          <cell r="J733">
            <v>0.06</v>
          </cell>
          <cell r="K733">
            <v>0.06</v>
          </cell>
          <cell r="L733">
            <v>0</v>
          </cell>
        </row>
        <row r="734">
          <cell r="A734">
            <v>24600</v>
          </cell>
          <cell r="B734" t="str">
            <v>Happilo Gift Box-Puffins 524 G</v>
          </cell>
          <cell r="C734" t="str">
            <v>EA</v>
          </cell>
          <cell r="D734" t="str">
            <v>EA</v>
          </cell>
          <cell r="E734" t="str">
            <v>EA</v>
          </cell>
          <cell r="F734">
            <v>829.82</v>
          </cell>
          <cell r="G734" t="str">
            <v>08135020</v>
          </cell>
          <cell r="H734">
            <v>0.12</v>
          </cell>
          <cell r="I734">
            <v>0</v>
          </cell>
          <cell r="J734">
            <v>0.06</v>
          </cell>
          <cell r="K734">
            <v>0.06</v>
          </cell>
          <cell r="L734">
            <v>0</v>
          </cell>
        </row>
        <row r="735">
          <cell r="A735">
            <v>11403</v>
          </cell>
          <cell r="B735" t="str">
            <v>Barista lavazza house blend 200g</v>
          </cell>
          <cell r="C735" t="str">
            <v>PAC</v>
          </cell>
          <cell r="D735" t="str">
            <v>PAC</v>
          </cell>
          <cell r="E735" t="str">
            <v>PAC</v>
          </cell>
          <cell r="F735">
            <v>182</v>
          </cell>
          <cell r="G735" t="str">
            <v>09012190</v>
          </cell>
          <cell r="H735">
            <v>0.05</v>
          </cell>
          <cell r="I735">
            <v>0</v>
          </cell>
          <cell r="J735">
            <v>2.5000000000000001E-2</v>
          </cell>
          <cell r="K735">
            <v>2.5000000000000001E-2</v>
          </cell>
          <cell r="L735">
            <v>0</v>
          </cell>
        </row>
        <row r="736">
          <cell r="A736">
            <v>24638</v>
          </cell>
          <cell r="B736" t="str">
            <v>Knack- Peach Iced Tea</v>
          </cell>
          <cell r="C736" t="str">
            <v>EA</v>
          </cell>
          <cell r="D736" t="str">
            <v>EA</v>
          </cell>
          <cell r="E736" t="str">
            <v>EA</v>
          </cell>
          <cell r="F736">
            <v>55.08</v>
          </cell>
          <cell r="G736">
            <v>21012010</v>
          </cell>
          <cell r="H736">
            <v>0.18</v>
          </cell>
          <cell r="I736">
            <v>0</v>
          </cell>
          <cell r="J736">
            <v>0.09</v>
          </cell>
          <cell r="K736">
            <v>0.09</v>
          </cell>
          <cell r="L736">
            <v>0</v>
          </cell>
        </row>
        <row r="737">
          <cell r="A737">
            <v>24639</v>
          </cell>
          <cell r="B737" t="str">
            <v>Knack- Lemon Mint Iced Tea</v>
          </cell>
          <cell r="C737" t="str">
            <v>EA</v>
          </cell>
          <cell r="D737" t="str">
            <v>EA</v>
          </cell>
          <cell r="E737" t="str">
            <v>EA</v>
          </cell>
          <cell r="F737">
            <v>55.08</v>
          </cell>
          <cell r="G737">
            <v>21012010</v>
          </cell>
          <cell r="H737">
            <v>0.18</v>
          </cell>
          <cell r="I737">
            <v>0</v>
          </cell>
          <cell r="J737">
            <v>0.09</v>
          </cell>
          <cell r="K737">
            <v>0.09</v>
          </cell>
          <cell r="L737">
            <v>0</v>
          </cell>
        </row>
        <row r="738">
          <cell r="A738">
            <v>24640</v>
          </cell>
          <cell r="B738" t="str">
            <v>Knack- Green Tea Iced Tea</v>
          </cell>
          <cell r="C738" t="str">
            <v>EA</v>
          </cell>
          <cell r="D738" t="str">
            <v>EA</v>
          </cell>
          <cell r="E738" t="str">
            <v>EA</v>
          </cell>
          <cell r="F738">
            <v>55.08</v>
          </cell>
          <cell r="G738">
            <v>21012010</v>
          </cell>
          <cell r="H738">
            <v>0.18</v>
          </cell>
          <cell r="I738">
            <v>0</v>
          </cell>
          <cell r="J738">
            <v>0.09</v>
          </cell>
          <cell r="K738">
            <v>0.09</v>
          </cell>
          <cell r="L738">
            <v>0</v>
          </cell>
        </row>
        <row r="739">
          <cell r="A739">
            <v>24678</v>
          </cell>
          <cell r="B739" t="str">
            <v>Coffee Beans Red Wine Fermented – PRD</v>
          </cell>
          <cell r="C739" t="str">
            <v>EA</v>
          </cell>
          <cell r="D739" t="str">
            <v>EA</v>
          </cell>
          <cell r="E739" t="str">
            <v>EA</v>
          </cell>
          <cell r="F739">
            <v>318.95999999999998</v>
          </cell>
          <cell r="G739" t="str">
            <v>09011190</v>
          </cell>
          <cell r="H739">
            <v>0.05</v>
          </cell>
          <cell r="I739">
            <v>0</v>
          </cell>
          <cell r="J739">
            <v>2.5000000000000001E-2</v>
          </cell>
          <cell r="K739">
            <v>2.5000000000000001E-2</v>
          </cell>
          <cell r="L739">
            <v>0</v>
          </cell>
        </row>
        <row r="740">
          <cell r="A740">
            <v>24790</v>
          </cell>
          <cell r="B740" t="str">
            <v>Oat Chips- Cream &amp; Onion</v>
          </cell>
          <cell r="C740" t="str">
            <v>PCS</v>
          </cell>
          <cell r="D740" t="str">
            <v>PCS</v>
          </cell>
          <cell r="E740" t="str">
            <v>PCS</v>
          </cell>
          <cell r="F740">
            <v>89.13</v>
          </cell>
          <cell r="G740">
            <v>21069099</v>
          </cell>
          <cell r="H740">
            <v>0.12</v>
          </cell>
          <cell r="I740">
            <v>0</v>
          </cell>
          <cell r="J740">
            <v>0.06</v>
          </cell>
          <cell r="K740">
            <v>0.06</v>
          </cell>
          <cell r="L740">
            <v>0</v>
          </cell>
        </row>
        <row r="741">
          <cell r="A741">
            <v>24791</v>
          </cell>
          <cell r="B741" t="str">
            <v>Ragi Chips- Indian Masala</v>
          </cell>
          <cell r="C741" t="str">
            <v>PCS</v>
          </cell>
          <cell r="D741" t="str">
            <v>PCS</v>
          </cell>
          <cell r="E741" t="str">
            <v>PCS</v>
          </cell>
          <cell r="F741">
            <v>89.13</v>
          </cell>
          <cell r="G741">
            <v>21069099</v>
          </cell>
          <cell r="H741">
            <v>0.12</v>
          </cell>
          <cell r="I741">
            <v>0</v>
          </cell>
          <cell r="J741">
            <v>0.06</v>
          </cell>
          <cell r="K741">
            <v>0.06</v>
          </cell>
          <cell r="L741">
            <v>0</v>
          </cell>
        </row>
        <row r="742">
          <cell r="A742">
            <v>24792</v>
          </cell>
          <cell r="B742" t="str">
            <v>Quinoa Chips- Jalapeno</v>
          </cell>
          <cell r="C742" t="str">
            <v>PCS</v>
          </cell>
          <cell r="D742" t="str">
            <v>PCS</v>
          </cell>
          <cell r="E742" t="str">
            <v>PCS</v>
          </cell>
          <cell r="F742">
            <v>89.13</v>
          </cell>
          <cell r="G742">
            <v>21069099</v>
          </cell>
          <cell r="H742">
            <v>0.12</v>
          </cell>
          <cell r="I742">
            <v>0</v>
          </cell>
          <cell r="J742">
            <v>0.06</v>
          </cell>
          <cell r="K742">
            <v>0.06</v>
          </cell>
          <cell r="L742">
            <v>0</v>
          </cell>
        </row>
        <row r="743">
          <cell r="A743">
            <v>24793</v>
          </cell>
          <cell r="B743" t="str">
            <v>Quinoa Chips- Piri Piri</v>
          </cell>
          <cell r="C743" t="str">
            <v>PCS</v>
          </cell>
          <cell r="D743" t="str">
            <v>PCS</v>
          </cell>
          <cell r="E743" t="str">
            <v>PCS</v>
          </cell>
          <cell r="F743">
            <v>89.13</v>
          </cell>
          <cell r="G743">
            <v>21069099</v>
          </cell>
          <cell r="H743">
            <v>0.12</v>
          </cell>
          <cell r="I743">
            <v>0</v>
          </cell>
          <cell r="J743">
            <v>0.06</v>
          </cell>
          <cell r="K743">
            <v>0.06</v>
          </cell>
          <cell r="L743">
            <v>0</v>
          </cell>
        </row>
        <row r="744">
          <cell r="A744">
            <v>24822</v>
          </cell>
          <cell r="B744" t="str">
            <v>Oat Milk 1Ltr</v>
          </cell>
          <cell r="C744" t="str">
            <v>PAC</v>
          </cell>
          <cell r="D744" t="str">
            <v>PAC</v>
          </cell>
          <cell r="E744" t="str">
            <v>PAC</v>
          </cell>
          <cell r="F744">
            <v>184.75</v>
          </cell>
          <cell r="G744">
            <v>22029930</v>
          </cell>
          <cell r="H744">
            <v>0.18</v>
          </cell>
          <cell r="I744">
            <v>0</v>
          </cell>
          <cell r="J744">
            <v>0.09</v>
          </cell>
          <cell r="K744">
            <v>0.09</v>
          </cell>
          <cell r="L744">
            <v>0</v>
          </cell>
        </row>
        <row r="745">
          <cell r="A745">
            <v>24731</v>
          </cell>
          <cell r="B745" t="str">
            <v>Jimmy's Classic Lemonade</v>
          </cell>
          <cell r="C745" t="str">
            <v>PCS</v>
          </cell>
          <cell r="D745" t="str">
            <v>PCS</v>
          </cell>
          <cell r="E745" t="str">
            <v>PCS</v>
          </cell>
          <cell r="F745">
            <v>45.96</v>
          </cell>
          <cell r="G745">
            <v>22021010</v>
          </cell>
          <cell r="H745">
            <v>0.4</v>
          </cell>
          <cell r="I745">
            <v>0</v>
          </cell>
          <cell r="J745">
            <v>0.2</v>
          </cell>
          <cell r="K745">
            <v>0.2</v>
          </cell>
          <cell r="L745">
            <v>0</v>
          </cell>
        </row>
        <row r="746">
          <cell r="A746">
            <v>24657</v>
          </cell>
          <cell r="B746" t="str">
            <v>Sugar Free Gold Sachet 100*0.75Gm</v>
          </cell>
          <cell r="C746" t="str">
            <v>PAC</v>
          </cell>
          <cell r="D746" t="str">
            <v>PAC</v>
          </cell>
          <cell r="E746" t="str">
            <v>PAC</v>
          </cell>
          <cell r="F746">
            <v>109.25</v>
          </cell>
          <cell r="G746">
            <v>30049069</v>
          </cell>
          <cell r="H746">
            <v>0.12</v>
          </cell>
          <cell r="I746">
            <v>0</v>
          </cell>
          <cell r="J746">
            <v>0.06</v>
          </cell>
          <cell r="K746">
            <v>0.06</v>
          </cell>
          <cell r="L746">
            <v>0</v>
          </cell>
        </row>
        <row r="747">
          <cell r="A747">
            <v>24884</v>
          </cell>
          <cell r="B747" t="str">
            <v>Brownie Bites – PR</v>
          </cell>
          <cell r="C747" t="str">
            <v>EA</v>
          </cell>
          <cell r="D747" t="str">
            <v>EA</v>
          </cell>
          <cell r="E747" t="str">
            <v>EA</v>
          </cell>
          <cell r="F747">
            <v>115.87</v>
          </cell>
          <cell r="G747">
            <v>19059010</v>
          </cell>
          <cell r="H747">
            <v>0.18</v>
          </cell>
          <cell r="I747">
            <v>0</v>
          </cell>
          <cell r="J747">
            <v>0.09</v>
          </cell>
          <cell r="K747">
            <v>0.09</v>
          </cell>
          <cell r="L747">
            <v>0</v>
          </cell>
        </row>
        <row r="748">
          <cell r="A748">
            <v>24837</v>
          </cell>
          <cell r="B748" t="str">
            <v>Barista Granola Almond</v>
          </cell>
          <cell r="C748" t="str">
            <v>EA</v>
          </cell>
          <cell r="D748" t="str">
            <v>EA</v>
          </cell>
          <cell r="E748" t="str">
            <v>EA</v>
          </cell>
          <cell r="F748">
            <v>290</v>
          </cell>
          <cell r="G748">
            <v>19041090</v>
          </cell>
          <cell r="H748">
            <v>0.18</v>
          </cell>
          <cell r="I748">
            <v>0</v>
          </cell>
          <cell r="J748">
            <v>0.09</v>
          </cell>
          <cell r="K748">
            <v>0.09</v>
          </cell>
          <cell r="L748">
            <v>0</v>
          </cell>
        </row>
        <row r="749">
          <cell r="A749">
            <v>24839</v>
          </cell>
          <cell r="B749" t="str">
            <v>Barista Granola Cocoa</v>
          </cell>
          <cell r="C749" t="str">
            <v>EA</v>
          </cell>
          <cell r="D749" t="str">
            <v>EA</v>
          </cell>
          <cell r="E749" t="str">
            <v>EA</v>
          </cell>
          <cell r="F749">
            <v>290</v>
          </cell>
          <cell r="G749">
            <v>19041090</v>
          </cell>
          <cell r="H749">
            <v>0.18</v>
          </cell>
          <cell r="I749">
            <v>0</v>
          </cell>
          <cell r="J749">
            <v>0.09</v>
          </cell>
          <cell r="K749">
            <v>0.09</v>
          </cell>
          <cell r="L749">
            <v>0</v>
          </cell>
        </row>
        <row r="750">
          <cell r="A750">
            <v>24856</v>
          </cell>
          <cell r="B750" t="str">
            <v>Unifit- Almond Brownie</v>
          </cell>
          <cell r="C750" t="str">
            <v>EA</v>
          </cell>
          <cell r="D750" t="str">
            <v>EA</v>
          </cell>
          <cell r="E750" t="str">
            <v>EA</v>
          </cell>
          <cell r="F750">
            <v>77.12</v>
          </cell>
          <cell r="G750">
            <v>19059010</v>
          </cell>
          <cell r="H750">
            <v>0.18</v>
          </cell>
          <cell r="I750">
            <v>0</v>
          </cell>
          <cell r="J750">
            <v>0.09</v>
          </cell>
          <cell r="K750">
            <v>0.09</v>
          </cell>
          <cell r="L750">
            <v>0</v>
          </cell>
        </row>
        <row r="751">
          <cell r="A751">
            <v>24857</v>
          </cell>
          <cell r="B751" t="str">
            <v>Unifit- Choclate Brownie</v>
          </cell>
          <cell r="C751" t="str">
            <v>EA</v>
          </cell>
          <cell r="D751" t="str">
            <v>EA</v>
          </cell>
          <cell r="E751" t="str">
            <v>EA</v>
          </cell>
          <cell r="F751">
            <v>77.12</v>
          </cell>
          <cell r="G751">
            <v>19059010</v>
          </cell>
          <cell r="H751">
            <v>0.18</v>
          </cell>
          <cell r="I751">
            <v>0</v>
          </cell>
          <cell r="J751">
            <v>0.09</v>
          </cell>
          <cell r="K751">
            <v>0.09</v>
          </cell>
          <cell r="L751">
            <v>0</v>
          </cell>
        </row>
        <row r="752">
          <cell r="A752">
            <v>24858</v>
          </cell>
          <cell r="B752" t="str">
            <v>Unifit- Choco Seeds Cookies</v>
          </cell>
          <cell r="C752" t="str">
            <v>EA</v>
          </cell>
          <cell r="D752" t="str">
            <v>EA</v>
          </cell>
          <cell r="E752" t="str">
            <v>EA</v>
          </cell>
          <cell r="F752">
            <v>48.75</v>
          </cell>
          <cell r="G752">
            <v>19053100</v>
          </cell>
          <cell r="H752">
            <v>0.18</v>
          </cell>
          <cell r="I752">
            <v>0</v>
          </cell>
          <cell r="J752">
            <v>0.09</v>
          </cell>
          <cell r="K752">
            <v>0.09</v>
          </cell>
          <cell r="L752">
            <v>0</v>
          </cell>
        </row>
        <row r="753">
          <cell r="A753">
            <v>24859</v>
          </cell>
          <cell r="B753" t="str">
            <v>Unifit-Peanet Butter Cookies</v>
          </cell>
          <cell r="C753" t="str">
            <v>EA</v>
          </cell>
          <cell r="D753" t="str">
            <v>EA</v>
          </cell>
          <cell r="E753" t="str">
            <v>EA</v>
          </cell>
          <cell r="F753">
            <v>48.75</v>
          </cell>
          <cell r="G753">
            <v>19053100</v>
          </cell>
          <cell r="H753">
            <v>0.18</v>
          </cell>
          <cell r="I753">
            <v>0</v>
          </cell>
          <cell r="J753">
            <v>0.09</v>
          </cell>
          <cell r="K753">
            <v>0.09</v>
          </cell>
          <cell r="L753">
            <v>0</v>
          </cell>
        </row>
        <row r="754">
          <cell r="A754">
            <v>24893</v>
          </cell>
          <cell r="B754" t="str">
            <v>Stickers Pastry Box Roll (1K Pcs)</v>
          </cell>
          <cell r="C754" t="str">
            <v>Roll</v>
          </cell>
          <cell r="D754" t="str">
            <v>Roll</v>
          </cell>
          <cell r="E754" t="str">
            <v>Roll</v>
          </cell>
          <cell r="F754">
            <v>805</v>
          </cell>
          <cell r="G754">
            <v>39199010</v>
          </cell>
          <cell r="H754">
            <v>0.18</v>
          </cell>
          <cell r="I754">
            <v>0</v>
          </cell>
          <cell r="J754">
            <v>0.09</v>
          </cell>
          <cell r="K754">
            <v>0.09</v>
          </cell>
          <cell r="L754">
            <v>0</v>
          </cell>
        </row>
        <row r="755">
          <cell r="A755">
            <v>24894</v>
          </cell>
          <cell r="B755" t="str">
            <v>PVC Transparent Stickers Roll (1k Pcs)</v>
          </cell>
          <cell r="C755" t="str">
            <v>Roll</v>
          </cell>
          <cell r="D755" t="str">
            <v>Roll</v>
          </cell>
          <cell r="E755" t="str">
            <v>Roll</v>
          </cell>
          <cell r="F755">
            <v>828</v>
          </cell>
          <cell r="G755">
            <v>39199010</v>
          </cell>
          <cell r="H755">
            <v>0.18</v>
          </cell>
          <cell r="I755">
            <v>0</v>
          </cell>
          <cell r="J755">
            <v>0.09</v>
          </cell>
          <cell r="K755">
            <v>0.09</v>
          </cell>
          <cell r="L755">
            <v>0</v>
          </cell>
        </row>
        <row r="756">
          <cell r="A756">
            <v>24931</v>
          </cell>
          <cell r="B756" t="str">
            <v>Barista Almond 40gm Prd</v>
          </cell>
          <cell r="C756" t="str">
            <v>EA</v>
          </cell>
          <cell r="D756" t="str">
            <v>EA</v>
          </cell>
          <cell r="E756" t="str">
            <v>EA</v>
          </cell>
          <cell r="F756">
            <v>48.89</v>
          </cell>
          <cell r="G756">
            <v>20081910</v>
          </cell>
          <cell r="H756">
            <v>0.12</v>
          </cell>
          <cell r="I756">
            <v>0</v>
          </cell>
          <cell r="J756">
            <v>0.06</v>
          </cell>
          <cell r="K756">
            <v>0.06</v>
          </cell>
          <cell r="L756">
            <v>0</v>
          </cell>
        </row>
        <row r="757">
          <cell r="A757">
            <v>24932</v>
          </cell>
          <cell r="B757" t="str">
            <v>Barista Cashew 40gm Prd</v>
          </cell>
          <cell r="C757" t="str">
            <v>EA</v>
          </cell>
          <cell r="D757" t="str">
            <v>EA</v>
          </cell>
          <cell r="E757" t="str">
            <v>EA</v>
          </cell>
          <cell r="F757">
            <v>53.55</v>
          </cell>
          <cell r="G757">
            <v>20081910</v>
          </cell>
          <cell r="H757">
            <v>0.12</v>
          </cell>
          <cell r="I757">
            <v>0</v>
          </cell>
          <cell r="J757">
            <v>0.06</v>
          </cell>
          <cell r="K757">
            <v>0.06</v>
          </cell>
          <cell r="L757">
            <v>0</v>
          </cell>
        </row>
        <row r="758">
          <cell r="A758">
            <v>24917</v>
          </cell>
          <cell r="B758" t="str">
            <v>BRB Rice Chips- Peri Peri</v>
          </cell>
          <cell r="C758" t="str">
            <v>EA</v>
          </cell>
          <cell r="D758" t="str">
            <v>EA</v>
          </cell>
          <cell r="E758" t="str">
            <v>EA</v>
          </cell>
          <cell r="F758">
            <v>41.95</v>
          </cell>
          <cell r="G758">
            <v>19041090</v>
          </cell>
          <cell r="H758">
            <v>0.18</v>
          </cell>
          <cell r="I758">
            <v>0</v>
          </cell>
          <cell r="J758">
            <v>0.09</v>
          </cell>
          <cell r="K758">
            <v>0.09</v>
          </cell>
          <cell r="L758">
            <v>0</v>
          </cell>
        </row>
        <row r="759">
          <cell r="A759">
            <v>24918</v>
          </cell>
          <cell r="B759" t="str">
            <v>BRB Rice Chips- Jalapeno &amp; Tomato</v>
          </cell>
          <cell r="C759" t="str">
            <v>EA</v>
          </cell>
          <cell r="D759" t="str">
            <v>EA</v>
          </cell>
          <cell r="E759" t="str">
            <v>EA</v>
          </cell>
          <cell r="F759">
            <v>41.95</v>
          </cell>
          <cell r="G759">
            <v>19041090</v>
          </cell>
          <cell r="H759">
            <v>0.18</v>
          </cell>
          <cell r="I759">
            <v>0</v>
          </cell>
          <cell r="J759">
            <v>0.09</v>
          </cell>
          <cell r="K759">
            <v>0.09</v>
          </cell>
          <cell r="L759">
            <v>0</v>
          </cell>
        </row>
        <row r="760">
          <cell r="A760">
            <v>24913</v>
          </cell>
          <cell r="B760" t="str">
            <v>Goodveda Millet Crunchies- Methi</v>
          </cell>
          <cell r="C760" t="str">
            <v>EA</v>
          </cell>
          <cell r="D760" t="str">
            <v>EA</v>
          </cell>
          <cell r="E760" t="str">
            <v>EA</v>
          </cell>
          <cell r="F760">
            <v>57.14</v>
          </cell>
          <cell r="G760">
            <v>19059090</v>
          </cell>
          <cell r="H760">
            <v>0.05</v>
          </cell>
          <cell r="I760">
            <v>0</v>
          </cell>
          <cell r="J760">
            <v>2.5000000000000001E-2</v>
          </cell>
          <cell r="K760">
            <v>2.5000000000000001E-2</v>
          </cell>
          <cell r="L760">
            <v>0</v>
          </cell>
        </row>
        <row r="761">
          <cell r="A761">
            <v>24914</v>
          </cell>
          <cell r="B761" t="str">
            <v>Goodveda Millet Crunchies- Garlic</v>
          </cell>
          <cell r="C761" t="str">
            <v>EA</v>
          </cell>
          <cell r="D761" t="str">
            <v>EA</v>
          </cell>
          <cell r="E761" t="str">
            <v>EA</v>
          </cell>
          <cell r="F761">
            <v>57.14</v>
          </cell>
          <cell r="G761">
            <v>19059090</v>
          </cell>
          <cell r="H761">
            <v>0.05</v>
          </cell>
          <cell r="I761">
            <v>0</v>
          </cell>
          <cell r="J761">
            <v>2.5000000000000001E-2</v>
          </cell>
          <cell r="K761">
            <v>2.5000000000000001E-2</v>
          </cell>
          <cell r="L761">
            <v>0</v>
          </cell>
        </row>
        <row r="762">
          <cell r="A762">
            <v>24938</v>
          </cell>
          <cell r="B762" t="str">
            <v>Almond Milk</v>
          </cell>
          <cell r="C762" t="str">
            <v>Pkt</v>
          </cell>
          <cell r="D762" t="str">
            <v>Pkt</v>
          </cell>
          <cell r="E762" t="str">
            <v>Pkt</v>
          </cell>
          <cell r="F762">
            <v>38.14</v>
          </cell>
          <cell r="G762">
            <v>33051090</v>
          </cell>
          <cell r="H762">
            <v>0.18</v>
          </cell>
          <cell r="I762">
            <v>0</v>
          </cell>
          <cell r="J762">
            <v>0.09</v>
          </cell>
          <cell r="K762">
            <v>0.09</v>
          </cell>
          <cell r="L762">
            <v>0</v>
          </cell>
        </row>
        <row r="763">
          <cell r="A763">
            <v>24968</v>
          </cell>
          <cell r="B763" t="str">
            <v>Tiramisu Sauce Syrup</v>
          </cell>
          <cell r="C763" t="str">
            <v>BT</v>
          </cell>
          <cell r="D763" t="str">
            <v>BT</v>
          </cell>
          <cell r="E763" t="str">
            <v>BT</v>
          </cell>
          <cell r="F763">
            <v>327.75</v>
          </cell>
          <cell r="G763">
            <v>21069040</v>
          </cell>
          <cell r="H763">
            <v>0.18</v>
          </cell>
          <cell r="I763">
            <v>0</v>
          </cell>
          <cell r="J763">
            <v>0.09</v>
          </cell>
          <cell r="K763">
            <v>0.09</v>
          </cell>
          <cell r="L763">
            <v>0</v>
          </cell>
        </row>
        <row r="764">
          <cell r="A764">
            <v>24969</v>
          </cell>
          <cell r="B764" t="str">
            <v>Peanut Butter Syrup</v>
          </cell>
          <cell r="C764" t="str">
            <v>BT</v>
          </cell>
          <cell r="D764" t="str">
            <v>BT</v>
          </cell>
          <cell r="E764" t="str">
            <v>BT</v>
          </cell>
          <cell r="F764">
            <v>598</v>
          </cell>
          <cell r="G764">
            <v>21069050</v>
          </cell>
          <cell r="H764">
            <v>0.18</v>
          </cell>
          <cell r="I764">
            <v>0</v>
          </cell>
          <cell r="J764">
            <v>0.09</v>
          </cell>
          <cell r="K764">
            <v>0.09</v>
          </cell>
          <cell r="L764">
            <v>0</v>
          </cell>
        </row>
        <row r="765">
          <cell r="A765">
            <v>24970</v>
          </cell>
          <cell r="B765" t="str">
            <v>Triple Sec Syrup</v>
          </cell>
          <cell r="C765" t="str">
            <v>BT</v>
          </cell>
          <cell r="D765" t="str">
            <v>BT</v>
          </cell>
          <cell r="E765" t="str">
            <v>BT</v>
          </cell>
          <cell r="F765">
            <v>327.75</v>
          </cell>
          <cell r="G765">
            <v>21069040</v>
          </cell>
          <cell r="H765">
            <v>0.18</v>
          </cell>
          <cell r="I765">
            <v>0</v>
          </cell>
          <cell r="J765">
            <v>0.09</v>
          </cell>
          <cell r="K765">
            <v>0.09</v>
          </cell>
          <cell r="L765">
            <v>0</v>
          </cell>
        </row>
        <row r="766">
          <cell r="A766">
            <v>24971</v>
          </cell>
          <cell r="B766" t="str">
            <v>Belgium Chocolate Powder</v>
          </cell>
          <cell r="C766" t="str">
            <v>PAC</v>
          </cell>
          <cell r="D766" t="str">
            <v>PAC</v>
          </cell>
          <cell r="E766" t="str">
            <v>PAC</v>
          </cell>
          <cell r="F766">
            <v>552</v>
          </cell>
          <cell r="G766">
            <v>21069099</v>
          </cell>
          <cell r="H766">
            <v>0.18</v>
          </cell>
          <cell r="I766">
            <v>0</v>
          </cell>
          <cell r="J766">
            <v>0.09</v>
          </cell>
          <cell r="K766">
            <v>0.09</v>
          </cell>
          <cell r="L766">
            <v>0</v>
          </cell>
        </row>
        <row r="767">
          <cell r="A767">
            <v>24972</v>
          </cell>
          <cell r="B767" t="str">
            <v>Hibiscus Mint Syrup</v>
          </cell>
          <cell r="C767" t="str">
            <v>BT</v>
          </cell>
          <cell r="D767" t="str">
            <v>BT</v>
          </cell>
          <cell r="E767" t="str">
            <v>BT</v>
          </cell>
          <cell r="F767">
            <v>333.5</v>
          </cell>
          <cell r="G767">
            <v>20089919</v>
          </cell>
          <cell r="H767">
            <v>0.12</v>
          </cell>
          <cell r="I767">
            <v>0</v>
          </cell>
          <cell r="J767">
            <v>0.06</v>
          </cell>
          <cell r="K767">
            <v>0.06</v>
          </cell>
          <cell r="L767">
            <v>0</v>
          </cell>
        </row>
        <row r="768">
          <cell r="A768">
            <v>24973</v>
          </cell>
          <cell r="B768" t="str">
            <v>Lemon Tea (no added sugar) Syrup</v>
          </cell>
          <cell r="C768" t="str">
            <v>BT</v>
          </cell>
          <cell r="D768" t="str">
            <v>BT</v>
          </cell>
          <cell r="E768" t="str">
            <v>BT</v>
          </cell>
          <cell r="F768">
            <v>471.5</v>
          </cell>
          <cell r="G768">
            <v>20089919</v>
          </cell>
          <cell r="H768">
            <v>0.12</v>
          </cell>
          <cell r="I768">
            <v>0</v>
          </cell>
          <cell r="J768">
            <v>0.06</v>
          </cell>
          <cell r="K768">
            <v>0.06</v>
          </cell>
          <cell r="L768">
            <v>0</v>
          </cell>
        </row>
        <row r="769">
          <cell r="A769">
            <v>24989</v>
          </cell>
          <cell r="B769" t="str">
            <v>Coffee Jelly</v>
          </cell>
          <cell r="C769" t="str">
            <v>BT</v>
          </cell>
          <cell r="D769" t="str">
            <v>BT</v>
          </cell>
          <cell r="E769" t="str">
            <v>BT</v>
          </cell>
          <cell r="F769">
            <v>195.5</v>
          </cell>
          <cell r="G769">
            <v>21069050</v>
          </cell>
          <cell r="H769">
            <v>0.18</v>
          </cell>
          <cell r="I769">
            <v>0</v>
          </cell>
          <cell r="J769">
            <v>0.09</v>
          </cell>
          <cell r="K769">
            <v>0.09</v>
          </cell>
          <cell r="L769">
            <v>0</v>
          </cell>
        </row>
        <row r="770">
          <cell r="A770">
            <v>25002</v>
          </cell>
          <cell r="B770" t="str">
            <v>Berry Flavour Popping Bobas 3.2kg</v>
          </cell>
          <cell r="C770" t="str">
            <v>PAC</v>
          </cell>
          <cell r="D770" t="str">
            <v>PAC</v>
          </cell>
          <cell r="E770" t="str">
            <v>PAC</v>
          </cell>
          <cell r="F770">
            <v>1495</v>
          </cell>
          <cell r="G770">
            <v>20079990</v>
          </cell>
          <cell r="H770">
            <v>0.12</v>
          </cell>
          <cell r="I770">
            <v>0</v>
          </cell>
          <cell r="J770">
            <v>0.06</v>
          </cell>
          <cell r="K770">
            <v>0.06</v>
          </cell>
          <cell r="L770">
            <v>0</v>
          </cell>
        </row>
        <row r="771">
          <cell r="A771">
            <v>25003</v>
          </cell>
          <cell r="B771" t="str">
            <v>Coffee Flavour Popping Bobas 3.2kg</v>
          </cell>
          <cell r="C771" t="str">
            <v>PAC</v>
          </cell>
          <cell r="D771" t="str">
            <v>PAC</v>
          </cell>
          <cell r="E771" t="str">
            <v>PAC</v>
          </cell>
          <cell r="F771">
            <v>1495</v>
          </cell>
          <cell r="G771">
            <v>20079990</v>
          </cell>
          <cell r="H771">
            <v>0.12</v>
          </cell>
          <cell r="I771">
            <v>0</v>
          </cell>
          <cell r="J771">
            <v>0.06</v>
          </cell>
          <cell r="K771">
            <v>0.06</v>
          </cell>
          <cell r="L771">
            <v>0</v>
          </cell>
        </row>
        <row r="772">
          <cell r="A772">
            <v>25009</v>
          </cell>
          <cell r="B772" t="str">
            <v>Casablanca Glass 365ml</v>
          </cell>
          <cell r="C772" t="str">
            <v>EA</v>
          </cell>
          <cell r="D772" t="str">
            <v>EA</v>
          </cell>
          <cell r="E772" t="str">
            <v>EA</v>
          </cell>
          <cell r="F772">
            <v>98.6</v>
          </cell>
          <cell r="G772">
            <v>70133700</v>
          </cell>
          <cell r="H772">
            <v>0.18</v>
          </cell>
          <cell r="I772">
            <v>0</v>
          </cell>
          <cell r="J772">
            <v>0.09</v>
          </cell>
          <cell r="K772">
            <v>0.09</v>
          </cell>
          <cell r="L772">
            <v>0</v>
          </cell>
        </row>
        <row r="773">
          <cell r="A773">
            <v>25010</v>
          </cell>
          <cell r="B773" t="str">
            <v>Casablanca Glass 475ml</v>
          </cell>
          <cell r="C773" t="str">
            <v>EA</v>
          </cell>
          <cell r="D773" t="str">
            <v>EA</v>
          </cell>
          <cell r="E773" t="str">
            <v>EA</v>
          </cell>
          <cell r="F773">
            <v>123.11</v>
          </cell>
          <cell r="G773">
            <v>70133700</v>
          </cell>
          <cell r="H773">
            <v>0.18</v>
          </cell>
          <cell r="I773">
            <v>0</v>
          </cell>
          <cell r="J773">
            <v>0.09</v>
          </cell>
          <cell r="K773">
            <v>0.09</v>
          </cell>
          <cell r="L773">
            <v>0</v>
          </cell>
        </row>
        <row r="774">
          <cell r="A774">
            <v>25015</v>
          </cell>
          <cell r="B774" t="str">
            <v>Peanut Chikki</v>
          </cell>
          <cell r="C774" t="str">
            <v>PAC</v>
          </cell>
          <cell r="D774" t="str">
            <v>PAC</v>
          </cell>
          <cell r="E774" t="str">
            <v>PAC</v>
          </cell>
          <cell r="F774">
            <v>128.80000000000001</v>
          </cell>
          <cell r="G774">
            <v>17049090</v>
          </cell>
          <cell r="H774">
            <v>0.05</v>
          </cell>
          <cell r="I774">
            <v>0</v>
          </cell>
          <cell r="J774">
            <v>2.5000000000000001E-2</v>
          </cell>
          <cell r="K774">
            <v>2.5000000000000001E-2</v>
          </cell>
          <cell r="L774">
            <v>0</v>
          </cell>
        </row>
        <row r="775">
          <cell r="A775">
            <v>25021</v>
          </cell>
          <cell r="B775" t="str">
            <v>Vanilla Syrup (kerry)</v>
          </cell>
          <cell r="C775" t="str">
            <v>BT</v>
          </cell>
          <cell r="D775" t="str">
            <v>BT</v>
          </cell>
          <cell r="E775" t="str">
            <v>BT</v>
          </cell>
          <cell r="F775">
            <v>322</v>
          </cell>
          <cell r="G775">
            <v>21069040</v>
          </cell>
          <cell r="H775">
            <v>0.18</v>
          </cell>
          <cell r="I775">
            <v>0</v>
          </cell>
          <cell r="J775">
            <v>0.09</v>
          </cell>
          <cell r="K775">
            <v>0.09</v>
          </cell>
          <cell r="L775">
            <v>0</v>
          </cell>
        </row>
        <row r="776">
          <cell r="A776">
            <v>25022</v>
          </cell>
          <cell r="B776" t="str">
            <v>Syrups pump 7.5ml (kerry)</v>
          </cell>
          <cell r="C776" t="str">
            <v>EA</v>
          </cell>
          <cell r="D776" t="str">
            <v>EA</v>
          </cell>
          <cell r="E776" t="str">
            <v>EA</v>
          </cell>
          <cell r="F776">
            <v>224.25</v>
          </cell>
          <cell r="G776">
            <v>39235090</v>
          </cell>
          <cell r="H776">
            <v>0.18</v>
          </cell>
          <cell r="I776">
            <v>0</v>
          </cell>
          <cell r="J776">
            <v>0.09</v>
          </cell>
          <cell r="K776">
            <v>0.09</v>
          </cell>
          <cell r="L776">
            <v>0</v>
          </cell>
        </row>
        <row r="777">
          <cell r="A777">
            <v>25024</v>
          </cell>
          <cell r="B777" t="str">
            <v>Casablanca Glass 145ML</v>
          </cell>
          <cell r="C777" t="str">
            <v>EA</v>
          </cell>
          <cell r="D777" t="str">
            <v>EA</v>
          </cell>
          <cell r="E777" t="str">
            <v>EA</v>
          </cell>
          <cell r="F777">
            <v>67.180000000000007</v>
          </cell>
          <cell r="G777">
            <v>70133700</v>
          </cell>
          <cell r="H777">
            <v>0.18</v>
          </cell>
          <cell r="I777">
            <v>0</v>
          </cell>
          <cell r="J777">
            <v>0.09</v>
          </cell>
          <cell r="K777">
            <v>0.09</v>
          </cell>
          <cell r="L777">
            <v>0</v>
          </cell>
        </row>
        <row r="778">
          <cell r="A778">
            <v>25030</v>
          </cell>
          <cell r="B778" t="str">
            <v>Pips Corn Chips- Tikka Masala</v>
          </cell>
          <cell r="C778" t="str">
            <v>EA</v>
          </cell>
          <cell r="D778" t="str">
            <v>EA</v>
          </cell>
          <cell r="E778" t="str">
            <v>EA</v>
          </cell>
          <cell r="F778">
            <v>44.64</v>
          </cell>
          <cell r="G778" t="str">
            <v>04039090</v>
          </cell>
          <cell r="H778">
            <v>0.12</v>
          </cell>
          <cell r="I778">
            <v>0</v>
          </cell>
          <cell r="J778">
            <v>0.06</v>
          </cell>
          <cell r="K778">
            <v>0.06</v>
          </cell>
          <cell r="L778">
            <v>0</v>
          </cell>
        </row>
        <row r="779">
          <cell r="A779">
            <v>25031</v>
          </cell>
          <cell r="B779" t="str">
            <v>PLA Straw Dia 12/Length 10"</v>
          </cell>
          <cell r="C779" t="str">
            <v>PAC</v>
          </cell>
          <cell r="D779" t="str">
            <v>PAC</v>
          </cell>
          <cell r="E779" t="str">
            <v>PAC</v>
          </cell>
          <cell r="F779">
            <v>62</v>
          </cell>
          <cell r="G779">
            <v>39241090</v>
          </cell>
          <cell r="H779">
            <v>0.18</v>
          </cell>
          <cell r="I779">
            <v>0</v>
          </cell>
          <cell r="J779">
            <v>0.09</v>
          </cell>
          <cell r="K779">
            <v>0.09</v>
          </cell>
          <cell r="L779">
            <v>0</v>
          </cell>
        </row>
        <row r="780">
          <cell r="A780">
            <v>25032</v>
          </cell>
          <cell r="B780" t="str">
            <v>Pearl Pet Jar 1 Liter</v>
          </cell>
          <cell r="C780" t="str">
            <v>EA</v>
          </cell>
          <cell r="D780" t="str">
            <v>EA</v>
          </cell>
          <cell r="E780" t="str">
            <v>EA</v>
          </cell>
          <cell r="F780">
            <v>66.7</v>
          </cell>
          <cell r="G780">
            <v>39233090</v>
          </cell>
          <cell r="H780">
            <v>0.18</v>
          </cell>
          <cell r="I780">
            <v>0</v>
          </cell>
          <cell r="J780">
            <v>0.09</v>
          </cell>
          <cell r="K780">
            <v>0.09</v>
          </cell>
          <cell r="L780">
            <v>0</v>
          </cell>
        </row>
        <row r="781">
          <cell r="A781">
            <v>25039</v>
          </cell>
          <cell r="B781" t="str">
            <v>Tonic Water (300 ml)</v>
          </cell>
          <cell r="C781" t="str">
            <v>CAN</v>
          </cell>
          <cell r="D781" t="str">
            <v>CAN</v>
          </cell>
          <cell r="E781" t="str">
            <v>CAN</v>
          </cell>
          <cell r="F781">
            <v>31.15</v>
          </cell>
          <cell r="G781">
            <v>22021010</v>
          </cell>
          <cell r="H781">
            <v>0.4</v>
          </cell>
          <cell r="I781">
            <v>0</v>
          </cell>
          <cell r="J781">
            <v>0.2</v>
          </cell>
          <cell r="K781">
            <v>0.2</v>
          </cell>
          <cell r="L781">
            <v>0</v>
          </cell>
        </row>
        <row r="782">
          <cell r="A782">
            <v>25150</v>
          </cell>
          <cell r="B782" t="str">
            <v>Geki (Hot &amp; Spicy) - Veg</v>
          </cell>
          <cell r="C782" t="str">
            <v>EA</v>
          </cell>
          <cell r="D782" t="str">
            <v>EA</v>
          </cell>
          <cell r="E782" t="str">
            <v>EA</v>
          </cell>
          <cell r="F782">
            <v>47.68</v>
          </cell>
          <cell r="G782">
            <v>19021900</v>
          </cell>
          <cell r="H782">
            <v>0.12</v>
          </cell>
          <cell r="I782">
            <v>0</v>
          </cell>
          <cell r="J782">
            <v>0.06</v>
          </cell>
          <cell r="K782">
            <v>0.06</v>
          </cell>
          <cell r="L782">
            <v>0</v>
          </cell>
        </row>
        <row r="783">
          <cell r="A783">
            <v>25151</v>
          </cell>
          <cell r="B783" t="str">
            <v>Geki (Hot &amp; Spicy) - Non Veg</v>
          </cell>
          <cell r="C783" t="str">
            <v>EA</v>
          </cell>
          <cell r="D783" t="str">
            <v>EA</v>
          </cell>
          <cell r="E783" t="str">
            <v>EA</v>
          </cell>
          <cell r="F783">
            <v>47.68</v>
          </cell>
          <cell r="G783">
            <v>19021900</v>
          </cell>
          <cell r="H783">
            <v>0.12</v>
          </cell>
          <cell r="I783">
            <v>0</v>
          </cell>
          <cell r="J783">
            <v>0.06</v>
          </cell>
          <cell r="K783">
            <v>0.06</v>
          </cell>
          <cell r="L783">
            <v>0</v>
          </cell>
        </row>
        <row r="784">
          <cell r="A784">
            <v>25233</v>
          </cell>
          <cell r="B784" t="str">
            <v>Knack- Cool Pop Mango Pineapple</v>
          </cell>
          <cell r="C784" t="str">
            <v>EA</v>
          </cell>
          <cell r="D784" t="str">
            <v>EA</v>
          </cell>
          <cell r="E784" t="str">
            <v>EA</v>
          </cell>
          <cell r="F784">
            <v>76.27</v>
          </cell>
          <cell r="G784">
            <v>21069099</v>
          </cell>
          <cell r="H784">
            <v>0.18</v>
          </cell>
          <cell r="I784">
            <v>0</v>
          </cell>
          <cell r="J784">
            <v>0.09</v>
          </cell>
          <cell r="K784">
            <v>0.09</v>
          </cell>
          <cell r="L784">
            <v>0</v>
          </cell>
        </row>
        <row r="785">
          <cell r="A785">
            <v>25238</v>
          </cell>
          <cell r="B785" t="str">
            <v>Knack- Cool Pop Strawberry Watermelon</v>
          </cell>
          <cell r="C785" t="str">
            <v>EA</v>
          </cell>
          <cell r="D785" t="str">
            <v>EA</v>
          </cell>
          <cell r="E785" t="str">
            <v>EA</v>
          </cell>
          <cell r="F785">
            <v>76.27</v>
          </cell>
          <cell r="G785">
            <v>21069099</v>
          </cell>
          <cell r="H785">
            <v>0.18</v>
          </cell>
          <cell r="I785">
            <v>0</v>
          </cell>
          <cell r="J785">
            <v>0.09</v>
          </cell>
          <cell r="K785">
            <v>0.09</v>
          </cell>
          <cell r="L785">
            <v>0</v>
          </cell>
        </row>
        <row r="786">
          <cell r="A786">
            <v>25240</v>
          </cell>
          <cell r="B786" t="str">
            <v>No Filter Juice- Orange</v>
          </cell>
          <cell r="C786" t="str">
            <v>EA</v>
          </cell>
          <cell r="D786" t="str">
            <v>EA</v>
          </cell>
          <cell r="E786" t="str">
            <v>EA</v>
          </cell>
          <cell r="F786">
            <v>92.28</v>
          </cell>
          <cell r="G786">
            <v>20098910</v>
          </cell>
          <cell r="H786">
            <v>0.12</v>
          </cell>
          <cell r="I786">
            <v>0</v>
          </cell>
          <cell r="J786">
            <v>0.06</v>
          </cell>
          <cell r="K786">
            <v>0.06</v>
          </cell>
          <cell r="L786">
            <v>0</v>
          </cell>
        </row>
        <row r="787">
          <cell r="A787">
            <v>25241</v>
          </cell>
          <cell r="B787" t="str">
            <v>No Filter Juice- Strawberry</v>
          </cell>
          <cell r="C787" t="str">
            <v>EA</v>
          </cell>
          <cell r="D787" t="str">
            <v>EA</v>
          </cell>
          <cell r="E787" t="str">
            <v>EA</v>
          </cell>
          <cell r="F787">
            <v>92.28</v>
          </cell>
          <cell r="G787">
            <v>20098910</v>
          </cell>
          <cell r="H787">
            <v>0.12</v>
          </cell>
          <cell r="I787">
            <v>0</v>
          </cell>
          <cell r="J787">
            <v>0.06</v>
          </cell>
          <cell r="K787">
            <v>0.06</v>
          </cell>
          <cell r="L787">
            <v>0</v>
          </cell>
        </row>
        <row r="788">
          <cell r="A788">
            <v>25242</v>
          </cell>
          <cell r="B788" t="str">
            <v>No Filter Juice- Lychee</v>
          </cell>
          <cell r="C788" t="str">
            <v>EA</v>
          </cell>
          <cell r="D788" t="str">
            <v>EA</v>
          </cell>
          <cell r="E788" t="str">
            <v>EA</v>
          </cell>
          <cell r="F788">
            <v>92.28</v>
          </cell>
          <cell r="G788">
            <v>20098910</v>
          </cell>
          <cell r="H788">
            <v>0.12</v>
          </cell>
          <cell r="I788">
            <v>0</v>
          </cell>
          <cell r="J788">
            <v>0.06</v>
          </cell>
          <cell r="K788">
            <v>0.06</v>
          </cell>
          <cell r="L788">
            <v>0</v>
          </cell>
        </row>
        <row r="789">
          <cell r="A789">
            <v>25243</v>
          </cell>
          <cell r="B789" t="str">
            <v>No Filter Juice- ABC</v>
          </cell>
          <cell r="C789" t="str">
            <v>EA</v>
          </cell>
          <cell r="D789" t="str">
            <v>EA</v>
          </cell>
          <cell r="E789" t="str">
            <v>EA</v>
          </cell>
          <cell r="F789">
            <v>92.28</v>
          </cell>
          <cell r="G789">
            <v>20098910</v>
          </cell>
          <cell r="H789">
            <v>0.12</v>
          </cell>
          <cell r="I789">
            <v>0</v>
          </cell>
          <cell r="J789">
            <v>0.06</v>
          </cell>
          <cell r="K789">
            <v>0.06</v>
          </cell>
          <cell r="L789">
            <v>0</v>
          </cell>
        </row>
        <row r="790">
          <cell r="A790">
            <v>25281</v>
          </cell>
          <cell r="B790" t="str">
            <v>BRB Wafer Bites - Classic</v>
          </cell>
          <cell r="C790" t="str">
            <v>EA</v>
          </cell>
          <cell r="D790" t="str">
            <v>EA</v>
          </cell>
          <cell r="E790" t="str">
            <v>EA</v>
          </cell>
          <cell r="F790">
            <v>52.97</v>
          </cell>
          <cell r="G790">
            <v>19053219</v>
          </cell>
          <cell r="H790">
            <v>0.18</v>
          </cell>
          <cell r="I790">
            <v>0</v>
          </cell>
          <cell r="J790">
            <v>0.09</v>
          </cell>
          <cell r="K790">
            <v>0.09</v>
          </cell>
          <cell r="L790">
            <v>0</v>
          </cell>
        </row>
        <row r="791">
          <cell r="A791">
            <v>25282</v>
          </cell>
          <cell r="B791" t="str">
            <v>BRB Wafer Bites - Chocolate</v>
          </cell>
          <cell r="C791" t="str">
            <v>EA</v>
          </cell>
          <cell r="D791" t="str">
            <v>EA</v>
          </cell>
          <cell r="E791" t="str">
            <v>EA</v>
          </cell>
          <cell r="F791">
            <v>52.97</v>
          </cell>
          <cell r="G791">
            <v>19053219</v>
          </cell>
          <cell r="H791">
            <v>0.18</v>
          </cell>
          <cell r="I791">
            <v>0</v>
          </cell>
          <cell r="J791">
            <v>0.09</v>
          </cell>
          <cell r="K791">
            <v>0.09</v>
          </cell>
          <cell r="L791">
            <v>0</v>
          </cell>
        </row>
        <row r="792">
          <cell r="A792">
            <v>25181</v>
          </cell>
          <cell r="B792" t="str">
            <v>Munch Fit - Choco Chip</v>
          </cell>
          <cell r="C792" t="str">
            <v>EA</v>
          </cell>
          <cell r="D792" t="str">
            <v>EA</v>
          </cell>
          <cell r="E792" t="str">
            <v>EA</v>
          </cell>
          <cell r="F792">
            <v>30.51</v>
          </cell>
          <cell r="G792">
            <v>19053100</v>
          </cell>
          <cell r="H792">
            <v>0.18</v>
          </cell>
          <cell r="I792">
            <v>0</v>
          </cell>
          <cell r="J792">
            <v>0.09</v>
          </cell>
          <cell r="K792">
            <v>0.09</v>
          </cell>
          <cell r="L792">
            <v>0</v>
          </cell>
        </row>
        <row r="793">
          <cell r="A793">
            <v>25182</v>
          </cell>
          <cell r="B793" t="str">
            <v>Munch Fit - Tahini</v>
          </cell>
          <cell r="C793" t="str">
            <v>EA</v>
          </cell>
          <cell r="D793" t="str">
            <v>EA</v>
          </cell>
          <cell r="E793" t="str">
            <v>EA</v>
          </cell>
          <cell r="F793">
            <v>30.51</v>
          </cell>
          <cell r="G793">
            <v>19053100</v>
          </cell>
          <cell r="H793">
            <v>0.18</v>
          </cell>
          <cell r="I793">
            <v>0</v>
          </cell>
          <cell r="J793">
            <v>0.09</v>
          </cell>
          <cell r="K793">
            <v>0.09</v>
          </cell>
          <cell r="L793">
            <v>0</v>
          </cell>
        </row>
        <row r="794">
          <cell r="A794">
            <v>25183</v>
          </cell>
          <cell r="B794" t="str">
            <v>Munch Fit - Multi Millets</v>
          </cell>
          <cell r="C794" t="str">
            <v>EA</v>
          </cell>
          <cell r="D794" t="str">
            <v>EA</v>
          </cell>
          <cell r="E794" t="str">
            <v>EA</v>
          </cell>
          <cell r="F794">
            <v>30.51</v>
          </cell>
          <cell r="G794">
            <v>19053100</v>
          </cell>
          <cell r="H794">
            <v>0.18</v>
          </cell>
          <cell r="I794">
            <v>0</v>
          </cell>
          <cell r="J794">
            <v>0.09</v>
          </cell>
          <cell r="K794">
            <v>0.09</v>
          </cell>
          <cell r="L794">
            <v>0</v>
          </cell>
        </row>
        <row r="795">
          <cell r="A795">
            <v>25212</v>
          </cell>
          <cell r="B795" t="str">
            <v>Mogu Mogu- Orange</v>
          </cell>
          <cell r="C795" t="str">
            <v>EA</v>
          </cell>
          <cell r="D795" t="str">
            <v>EA</v>
          </cell>
          <cell r="E795" t="str">
            <v>EA</v>
          </cell>
          <cell r="F795">
            <v>66.959999999999994</v>
          </cell>
          <cell r="G795">
            <v>22029920</v>
          </cell>
          <cell r="H795">
            <v>0.12</v>
          </cell>
          <cell r="I795">
            <v>0</v>
          </cell>
          <cell r="J795">
            <v>0.06</v>
          </cell>
          <cell r="K795">
            <v>0.06</v>
          </cell>
          <cell r="L795">
            <v>0</v>
          </cell>
        </row>
        <row r="796">
          <cell r="A796">
            <v>25213</v>
          </cell>
          <cell r="B796" t="str">
            <v>Mogu Mogu- Strawberry</v>
          </cell>
          <cell r="C796" t="str">
            <v>EA</v>
          </cell>
          <cell r="D796" t="str">
            <v>EA</v>
          </cell>
          <cell r="E796" t="str">
            <v>EA</v>
          </cell>
          <cell r="F796">
            <v>66.959999999999994</v>
          </cell>
          <cell r="G796">
            <v>22029920</v>
          </cell>
          <cell r="H796">
            <v>0.12</v>
          </cell>
          <cell r="I796">
            <v>0</v>
          </cell>
          <cell r="J796">
            <v>0.06</v>
          </cell>
          <cell r="K796">
            <v>0.06</v>
          </cell>
          <cell r="L796">
            <v>0</v>
          </cell>
        </row>
        <row r="797">
          <cell r="A797">
            <v>25214</v>
          </cell>
          <cell r="B797" t="str">
            <v>Mogu Mogu- Lychee</v>
          </cell>
          <cell r="C797" t="str">
            <v>EA</v>
          </cell>
          <cell r="D797" t="str">
            <v>EA</v>
          </cell>
          <cell r="E797" t="str">
            <v>EA</v>
          </cell>
          <cell r="F797">
            <v>66.959999999999994</v>
          </cell>
          <cell r="G797">
            <v>22029920</v>
          </cell>
          <cell r="H797">
            <v>0.12</v>
          </cell>
          <cell r="I797">
            <v>0</v>
          </cell>
          <cell r="J797">
            <v>0.06</v>
          </cell>
          <cell r="K797">
            <v>0.06</v>
          </cell>
          <cell r="L797">
            <v>0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angalore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Sugar Sachet</v>
          </cell>
          <cell r="D2" t="str">
            <v>PAC</v>
          </cell>
          <cell r="E2" t="str">
            <v>Pac=200sc</v>
          </cell>
          <cell r="F2">
            <v>72.8</v>
          </cell>
        </row>
        <row r="3">
          <cell r="A3">
            <v>1002</v>
          </cell>
          <cell r="B3" t="str">
            <v>Raw Material</v>
          </cell>
          <cell r="C3" t="str">
            <v>Sugar Demerara</v>
          </cell>
          <cell r="D3" t="str">
            <v>PAC</v>
          </cell>
          <cell r="E3" t="str">
            <v>Pac=200sc</v>
          </cell>
          <cell r="F3">
            <v>77.28</v>
          </cell>
        </row>
        <row r="4">
          <cell r="A4">
            <v>1008</v>
          </cell>
          <cell r="B4" t="str">
            <v>Raw Material</v>
          </cell>
          <cell r="C4" t="str">
            <v>Mustard Sachet 8 Gm</v>
          </cell>
          <cell r="D4" t="str">
            <v>PAC</v>
          </cell>
          <cell r="E4" t="str">
            <v>PAC=100 sc</v>
          </cell>
          <cell r="F4">
            <v>89.6</v>
          </cell>
        </row>
        <row r="5">
          <cell r="A5">
            <v>1009</v>
          </cell>
          <cell r="B5" t="str">
            <v>Raw Material</v>
          </cell>
          <cell r="C5" t="str">
            <v>Tomato Ketchup 100 Sachet</v>
          </cell>
          <cell r="D5" t="str">
            <v>PAC</v>
          </cell>
          <cell r="E5" t="str">
            <v>PAC-100 sc</v>
          </cell>
          <cell r="F5">
            <v>72.8</v>
          </cell>
        </row>
        <row r="6">
          <cell r="A6">
            <v>7508</v>
          </cell>
          <cell r="B6" t="str">
            <v>Raw Material</v>
          </cell>
          <cell r="C6" t="str">
            <v>Syrup Chocolate Topping</v>
          </cell>
          <cell r="D6" t="str">
            <v>BT</v>
          </cell>
          <cell r="E6" t="str">
            <v>Kg=1000g</v>
          </cell>
          <cell r="F6">
            <v>138.88</v>
          </cell>
        </row>
        <row r="7">
          <cell r="A7">
            <v>18931</v>
          </cell>
          <cell r="B7" t="str">
            <v>Raw Material</v>
          </cell>
          <cell r="C7" t="str">
            <v>Alphonso Mango Puree(550GM)</v>
          </cell>
          <cell r="D7" t="str">
            <v>BT</v>
          </cell>
          <cell r="E7" t="str">
            <v>Box =12 BT</v>
          </cell>
          <cell r="F7">
            <v>151.19999999999999</v>
          </cell>
        </row>
        <row r="8">
          <cell r="A8">
            <v>22562</v>
          </cell>
          <cell r="B8" t="str">
            <v>Raw Material</v>
          </cell>
          <cell r="C8" t="str">
            <v>Oregano Flakes</v>
          </cell>
          <cell r="D8" t="str">
            <v>PAC</v>
          </cell>
          <cell r="E8" t="str">
            <v>PAC=150ea</v>
          </cell>
          <cell r="F8">
            <v>75.599999999999994</v>
          </cell>
        </row>
        <row r="9">
          <cell r="A9">
            <v>22561</v>
          </cell>
          <cell r="B9" t="str">
            <v>Raw Material</v>
          </cell>
          <cell r="C9" t="str">
            <v>Chilly Flakes</v>
          </cell>
          <cell r="D9" t="str">
            <v>PAC</v>
          </cell>
          <cell r="E9" t="str">
            <v>PAC=150ea</v>
          </cell>
          <cell r="F9">
            <v>75.599999999999994</v>
          </cell>
        </row>
        <row r="10">
          <cell r="A10">
            <v>14593</v>
          </cell>
          <cell r="B10" t="str">
            <v>Tea &amp; Coffee</v>
          </cell>
          <cell r="C10" t="str">
            <v>Earl gray 400g</v>
          </cell>
          <cell r="D10" t="str">
            <v>PAC</v>
          </cell>
          <cell r="E10" t="str">
            <v>PAC</v>
          </cell>
          <cell r="F10">
            <v>305.88</v>
          </cell>
        </row>
        <row r="11">
          <cell r="A11">
            <v>11286</v>
          </cell>
          <cell r="B11" t="str">
            <v>Tea &amp; Coffee</v>
          </cell>
          <cell r="C11" t="str">
            <v>Masala Chai Catering Pouch 250g</v>
          </cell>
          <cell r="D11" t="str">
            <v>PAC</v>
          </cell>
          <cell r="E11" t="str">
            <v>PAC</v>
          </cell>
          <cell r="F11">
            <v>298.48</v>
          </cell>
        </row>
        <row r="12">
          <cell r="A12">
            <v>15483</v>
          </cell>
          <cell r="B12" t="str">
            <v>Tea &amp; Coffee</v>
          </cell>
          <cell r="C12" t="str">
            <v>Darjeeling black Tea-Blended</v>
          </cell>
          <cell r="D12" t="str">
            <v>PAC</v>
          </cell>
          <cell r="E12" t="str">
            <v>PAC</v>
          </cell>
          <cell r="F12">
            <v>280</v>
          </cell>
        </row>
        <row r="13">
          <cell r="A13">
            <v>15484</v>
          </cell>
          <cell r="B13" t="str">
            <v>Tea &amp; Coffee</v>
          </cell>
          <cell r="C13" t="str">
            <v>Assam long Leaf Tea(TGFOP1)</v>
          </cell>
          <cell r="D13" t="str">
            <v>PAC</v>
          </cell>
          <cell r="E13" t="str">
            <v>PAC</v>
          </cell>
          <cell r="F13">
            <v>132.16</v>
          </cell>
        </row>
        <row r="14">
          <cell r="A14">
            <v>17818</v>
          </cell>
          <cell r="B14" t="str">
            <v>Tea &amp; Coffee</v>
          </cell>
          <cell r="C14" t="str">
            <v>Tulsi Green Tea - 100G</v>
          </cell>
          <cell r="D14" t="str">
            <v>PAC</v>
          </cell>
          <cell r="E14" t="str">
            <v>PAC</v>
          </cell>
          <cell r="F14">
            <v>106.29</v>
          </cell>
        </row>
        <row r="15">
          <cell r="A15">
            <v>4962</v>
          </cell>
          <cell r="B15" t="str">
            <v>Tea &amp; Coffee</v>
          </cell>
          <cell r="C15" t="str">
            <v>Coffee Beans F &amp; H 1 Kg</v>
          </cell>
          <cell r="D15" t="str">
            <v>Kg</v>
          </cell>
          <cell r="E15" t="str">
            <v>Box =11 kg</v>
          </cell>
          <cell r="F15">
            <v>802</v>
          </cell>
        </row>
        <row r="16">
          <cell r="A16">
            <v>18404</v>
          </cell>
          <cell r="B16" t="str">
            <v>Syrup</v>
          </cell>
          <cell r="C16" t="str">
            <v>Triple Red Berry</v>
          </cell>
          <cell r="D16" t="str">
            <v>BT</v>
          </cell>
          <cell r="E16" t="str">
            <v>BT</v>
          </cell>
          <cell r="F16">
            <v>218.4</v>
          </cell>
        </row>
        <row r="17">
          <cell r="A17">
            <v>19942</v>
          </cell>
          <cell r="B17" t="str">
            <v>Syrup</v>
          </cell>
          <cell r="C17" t="str">
            <v>Apple Rose Squash (Rose Faluda)</v>
          </cell>
          <cell r="D17" t="str">
            <v>BT</v>
          </cell>
          <cell r="E17" t="str">
            <v>BT</v>
          </cell>
          <cell r="F17">
            <v>145.6</v>
          </cell>
        </row>
        <row r="18">
          <cell r="A18">
            <v>21776</v>
          </cell>
          <cell r="B18" t="str">
            <v>Syrup</v>
          </cell>
          <cell r="C18" t="str">
            <v>Santra Aloe Spritzer Syrup 500 ML</v>
          </cell>
          <cell r="D18" t="str">
            <v>BT</v>
          </cell>
          <cell r="E18" t="str">
            <v>BT</v>
          </cell>
          <cell r="F18">
            <v>162.4</v>
          </cell>
        </row>
        <row r="19">
          <cell r="A19">
            <v>23032</v>
          </cell>
          <cell r="B19" t="str">
            <v>Syrup</v>
          </cell>
          <cell r="C19" t="str">
            <v xml:space="preserve">Strawberry Fruit Squash 500 ML pet </v>
          </cell>
          <cell r="D19" t="str">
            <v>Btl</v>
          </cell>
          <cell r="E19" t="str">
            <v>1 Box = 12 ea</v>
          </cell>
          <cell r="F19">
            <v>147.84</v>
          </cell>
        </row>
        <row r="20">
          <cell r="A20">
            <v>23033</v>
          </cell>
          <cell r="B20" t="str">
            <v>Syrup</v>
          </cell>
          <cell r="C20" t="str">
            <v xml:space="preserve">Pineapple Jalapeno Fruit Squash 500 ML pet </v>
          </cell>
          <cell r="D20" t="str">
            <v>Btl</v>
          </cell>
          <cell r="E20" t="str">
            <v>1 Box = 12 ea</v>
          </cell>
          <cell r="F20">
            <v>131.04</v>
          </cell>
        </row>
        <row r="21">
          <cell r="A21">
            <v>18051</v>
          </cell>
          <cell r="B21" t="str">
            <v>Syrup</v>
          </cell>
          <cell r="C21" t="str">
            <v>Lemon Iced Tea  Syrup</v>
          </cell>
          <cell r="D21" t="str">
            <v>BT</v>
          </cell>
          <cell r="E21" t="str">
            <v>BT</v>
          </cell>
          <cell r="F21">
            <v>280</v>
          </cell>
        </row>
        <row r="22">
          <cell r="A22">
            <v>18052</v>
          </cell>
          <cell r="B22" t="str">
            <v>Syrup</v>
          </cell>
          <cell r="C22" t="str">
            <v>Peach Iced Tea syrup</v>
          </cell>
          <cell r="D22" t="str">
            <v>BT</v>
          </cell>
          <cell r="E22" t="str">
            <v>BT</v>
          </cell>
          <cell r="F22">
            <v>280</v>
          </cell>
        </row>
        <row r="23">
          <cell r="A23">
            <v>16825</v>
          </cell>
          <cell r="B23" t="str">
            <v>Syrup</v>
          </cell>
          <cell r="C23" t="str">
            <v>Apple-Mint Mojito Syrup</v>
          </cell>
          <cell r="D23" t="str">
            <v>L</v>
          </cell>
          <cell r="E23" t="str">
            <v>L</v>
          </cell>
          <cell r="F23">
            <v>364</v>
          </cell>
        </row>
        <row r="24">
          <cell r="A24">
            <v>17874</v>
          </cell>
          <cell r="B24" t="str">
            <v>Syrup</v>
          </cell>
          <cell r="C24" t="str">
            <v>Mojito Mint Syrup</v>
          </cell>
          <cell r="D24" t="str">
            <v>BT</v>
          </cell>
          <cell r="E24" t="str">
            <v>BT-750ML</v>
          </cell>
          <cell r="F24">
            <v>231</v>
          </cell>
        </row>
        <row r="25">
          <cell r="A25">
            <v>17676</v>
          </cell>
          <cell r="B25" t="str">
            <v>Syrup</v>
          </cell>
          <cell r="C25" t="str">
            <v>Hot Chocolate</v>
          </cell>
          <cell r="D25" t="str">
            <v>PAC</v>
          </cell>
          <cell r="E25" t="str">
            <v>PAC=1000ML</v>
          </cell>
          <cell r="F25">
            <v>371.84</v>
          </cell>
        </row>
        <row r="26">
          <cell r="A26">
            <v>17873</v>
          </cell>
          <cell r="B26" t="str">
            <v>Syrup</v>
          </cell>
          <cell r="C26" t="str">
            <v>Syrup - Hazelnut</v>
          </cell>
          <cell r="D26" t="str">
            <v>BT</v>
          </cell>
          <cell r="E26" t="str">
            <v>BT-750ML</v>
          </cell>
          <cell r="F26">
            <v>226.79</v>
          </cell>
        </row>
        <row r="27">
          <cell r="A27">
            <v>17875</v>
          </cell>
          <cell r="B27" t="str">
            <v>Syrup</v>
          </cell>
          <cell r="C27" t="str">
            <v>Iris Syrup</v>
          </cell>
          <cell r="D27" t="str">
            <v>BT</v>
          </cell>
          <cell r="E27" t="str">
            <v>BT-750ML</v>
          </cell>
          <cell r="F27">
            <v>226.79</v>
          </cell>
        </row>
        <row r="28">
          <cell r="A28">
            <v>17876</v>
          </cell>
          <cell r="B28" t="str">
            <v>Syrup</v>
          </cell>
          <cell r="C28" t="str">
            <v>Vanilla Syrup</v>
          </cell>
          <cell r="D28" t="str">
            <v>BT</v>
          </cell>
          <cell r="E28" t="str">
            <v>BT-750ML</v>
          </cell>
          <cell r="F28">
            <v>226.79</v>
          </cell>
        </row>
        <row r="29">
          <cell r="A29">
            <v>17877</v>
          </cell>
          <cell r="B29" t="str">
            <v>Syrup</v>
          </cell>
          <cell r="C29" t="str">
            <v>Caramel Syrup</v>
          </cell>
          <cell r="D29" t="str">
            <v>BT</v>
          </cell>
          <cell r="E29" t="str">
            <v>BT-750ML</v>
          </cell>
          <cell r="F29">
            <v>226.79</v>
          </cell>
        </row>
        <row r="30">
          <cell r="A30">
            <v>23519</v>
          </cell>
          <cell r="B30" t="str">
            <v>Syrup</v>
          </cell>
          <cell r="C30" t="str">
            <v>DV Vinci Gourment Spiced Syrup</v>
          </cell>
          <cell r="D30" t="str">
            <v>BT</v>
          </cell>
          <cell r="E30" t="str">
            <v>1 box = 12 btl</v>
          </cell>
          <cell r="F30">
            <v>515.20000000000005</v>
          </cell>
        </row>
        <row r="31">
          <cell r="A31">
            <v>23693</v>
          </cell>
          <cell r="B31" t="str">
            <v>Syrup</v>
          </cell>
          <cell r="C31" t="str">
            <v>Saffron dulche sauce</v>
          </cell>
          <cell r="D31" t="str">
            <v>BT</v>
          </cell>
          <cell r="E31" t="str">
            <v>1 box = 6</v>
          </cell>
          <cell r="F31">
            <v>389.76</v>
          </cell>
        </row>
        <row r="32">
          <cell r="A32">
            <v>23811</v>
          </cell>
          <cell r="B32" t="str">
            <v>Syrup</v>
          </cell>
          <cell r="C32" t="str">
            <v>Chocolate tiramisu 750ml</v>
          </cell>
          <cell r="D32" t="str">
            <v>EA</v>
          </cell>
          <cell r="E32" t="str">
            <v>EA</v>
          </cell>
          <cell r="F32">
            <v>341.6</v>
          </cell>
        </row>
        <row r="33">
          <cell r="A33">
            <v>21371</v>
          </cell>
          <cell r="B33" t="str">
            <v>Merchandise</v>
          </cell>
          <cell r="C33" t="str">
            <v>Blue Pine Water Bottle 1L</v>
          </cell>
          <cell r="D33" t="str">
            <v>EA</v>
          </cell>
          <cell r="E33" t="str">
            <v>Box = 15</v>
          </cell>
          <cell r="F33">
            <v>37.5</v>
          </cell>
        </row>
        <row r="34">
          <cell r="A34">
            <v>15881</v>
          </cell>
          <cell r="B34" t="str">
            <v>Merchandise</v>
          </cell>
          <cell r="C34" t="str">
            <v>BARISTA PACKAGED DRINKING WATER - 300ml</v>
          </cell>
          <cell r="D34" t="str">
            <v>BT</v>
          </cell>
          <cell r="E34" t="str">
            <v>Box = 20</v>
          </cell>
          <cell r="F34">
            <v>9.1999999999999993</v>
          </cell>
        </row>
        <row r="35">
          <cell r="A35">
            <v>11654</v>
          </cell>
          <cell r="B35" t="str">
            <v>Merchandise</v>
          </cell>
          <cell r="C35" t="str">
            <v>Ginger Honey 450g</v>
          </cell>
          <cell r="D35" t="str">
            <v>BT</v>
          </cell>
          <cell r="E35" t="str">
            <v>EA=12 ea</v>
          </cell>
          <cell r="F35">
            <v>104</v>
          </cell>
        </row>
        <row r="36">
          <cell r="A36">
            <v>15089</v>
          </cell>
          <cell r="B36" t="str">
            <v>Merchandise</v>
          </cell>
          <cell r="C36" t="str">
            <v>Ginger Honey Tea jar-200g</v>
          </cell>
          <cell r="D36" t="str">
            <v>BT</v>
          </cell>
          <cell r="E36" t="str">
            <v>Box =12 bt</v>
          </cell>
          <cell r="F36">
            <v>64.400000000000006</v>
          </cell>
        </row>
        <row r="37">
          <cell r="A37">
            <v>19457</v>
          </cell>
          <cell r="B37" t="str">
            <v>Merchandise</v>
          </cell>
          <cell r="C37" t="str">
            <v>CHOC-O-AFFAIR (Dark Choco Slab)</v>
          </cell>
          <cell r="D37" t="str">
            <v>Box</v>
          </cell>
          <cell r="E37" t="str">
            <v>1 box = 1 slab</v>
          </cell>
          <cell r="F37">
            <v>64.430000000000007</v>
          </cell>
        </row>
        <row r="38">
          <cell r="A38">
            <v>19458</v>
          </cell>
          <cell r="B38" t="str">
            <v>Merchandise</v>
          </cell>
          <cell r="C38" t="str">
            <v>CHOC-O-AFFAIR (Milk Choco Slab)</v>
          </cell>
          <cell r="D38" t="str">
            <v>Box</v>
          </cell>
          <cell r="E38" t="str">
            <v>1 box = 1 slab</v>
          </cell>
          <cell r="F38">
            <v>64.430000000000007</v>
          </cell>
        </row>
        <row r="39">
          <cell r="A39">
            <v>21784</v>
          </cell>
          <cell r="B39" t="str">
            <v>Merchandise</v>
          </cell>
          <cell r="C39" t="str">
            <v>Mast Masala Cup Noodles</v>
          </cell>
          <cell r="D39" t="str">
            <v>EA</v>
          </cell>
          <cell r="E39" t="str">
            <v>1 box = 48 ea</v>
          </cell>
          <cell r="F39">
            <v>53.57</v>
          </cell>
        </row>
        <row r="40">
          <cell r="A40">
            <v>21785</v>
          </cell>
          <cell r="B40" t="str">
            <v>Merchandise</v>
          </cell>
          <cell r="C40" t="str">
            <v>Hot Manchow Cup Noodles</v>
          </cell>
          <cell r="D40" t="str">
            <v>EA</v>
          </cell>
          <cell r="E40" t="str">
            <v>1 box = 48 ea</v>
          </cell>
          <cell r="F40">
            <v>53.57</v>
          </cell>
        </row>
        <row r="41">
          <cell r="A41">
            <v>21786</v>
          </cell>
          <cell r="B41" t="str">
            <v>Merchandise</v>
          </cell>
          <cell r="C41" t="str">
            <v>Spiced Chunky Chicken Cup Noodles</v>
          </cell>
          <cell r="D41" t="str">
            <v>EA</v>
          </cell>
          <cell r="E41" t="str">
            <v>1 box = 48 ea</v>
          </cell>
          <cell r="F41">
            <v>53.57</v>
          </cell>
        </row>
        <row r="42">
          <cell r="A42">
            <v>21831</v>
          </cell>
          <cell r="B42" t="str">
            <v>Merchandise</v>
          </cell>
          <cell r="C42" t="str">
            <v>Tagz - Cream Onion Divin Chips</v>
          </cell>
          <cell r="D42" t="str">
            <v>EA</v>
          </cell>
          <cell r="E42" t="str">
            <v>1 box = 24 ea</v>
          </cell>
          <cell r="F42">
            <v>39.29</v>
          </cell>
        </row>
        <row r="43">
          <cell r="A43">
            <v>21833</v>
          </cell>
          <cell r="B43" t="str">
            <v>Merchandise</v>
          </cell>
          <cell r="C43" t="str">
            <v>Tagz - Masala Trekkin Chips</v>
          </cell>
          <cell r="D43" t="str">
            <v>EA</v>
          </cell>
          <cell r="E43" t="str">
            <v>1 box = 24 ea</v>
          </cell>
          <cell r="F43">
            <v>39.29</v>
          </cell>
        </row>
        <row r="44">
          <cell r="A44">
            <v>22486</v>
          </cell>
          <cell r="B44" t="str">
            <v>Merchandise</v>
          </cell>
          <cell r="C44" t="str">
            <v>Italian chesse Dribblin</v>
          </cell>
          <cell r="D44" t="str">
            <v>EA</v>
          </cell>
          <cell r="E44" t="str">
            <v>1 box = 24 ea</v>
          </cell>
          <cell r="F44">
            <v>49.11</v>
          </cell>
        </row>
        <row r="45">
          <cell r="A45">
            <v>23546</v>
          </cell>
          <cell r="B45" t="str">
            <v>Merchandise</v>
          </cell>
          <cell r="C45" t="str">
            <v>Tage-Salt Trippin</v>
          </cell>
          <cell r="D45" t="str">
            <v>EA</v>
          </cell>
          <cell r="E45" t="str">
            <v>1 box = 24 ea</v>
          </cell>
          <cell r="F45">
            <v>49.11</v>
          </cell>
        </row>
        <row r="46">
          <cell r="A46">
            <v>22480</v>
          </cell>
          <cell r="B46" t="str">
            <v>Merchandise</v>
          </cell>
          <cell r="C46" t="str">
            <v>Choco Almond Nutty Cookies</v>
          </cell>
          <cell r="D46" t="str">
            <v>EA</v>
          </cell>
          <cell r="E46" t="str">
            <v>1 box = 66 ea</v>
          </cell>
          <cell r="F46">
            <v>30.51</v>
          </cell>
        </row>
        <row r="47">
          <cell r="A47">
            <v>22481</v>
          </cell>
          <cell r="B47" t="str">
            <v>Merchandise</v>
          </cell>
          <cell r="C47" t="str">
            <v>White Choco Cashew Nutty Cookies</v>
          </cell>
          <cell r="D47" t="str">
            <v>EA</v>
          </cell>
          <cell r="E47" t="str">
            <v>1 box = 66 ea</v>
          </cell>
          <cell r="F47">
            <v>30.51</v>
          </cell>
        </row>
        <row r="48">
          <cell r="A48">
            <v>22373</v>
          </cell>
          <cell r="B48" t="str">
            <v>Merchandise</v>
          </cell>
          <cell r="C48" t="str">
            <v>Equal Sucralose - Pack of 25</v>
          </cell>
          <cell r="D48" t="str">
            <v>EA</v>
          </cell>
          <cell r="E48" t="str">
            <v>PAC=25 ea</v>
          </cell>
          <cell r="F48">
            <v>24.92</v>
          </cell>
        </row>
        <row r="49">
          <cell r="A49">
            <v>22316</v>
          </cell>
          <cell r="B49" t="str">
            <v>Merchandise</v>
          </cell>
          <cell r="C49" t="str">
            <v>Lakadong Turmeric Herbal Latte</v>
          </cell>
          <cell r="D49" t="str">
            <v>Pkt</v>
          </cell>
          <cell r="E49" t="str">
            <v>Pac= 40 EA</v>
          </cell>
          <cell r="F49">
            <v>247</v>
          </cell>
        </row>
        <row r="50">
          <cell r="A50">
            <v>22319</v>
          </cell>
          <cell r="B50" t="str">
            <v>Merchandise</v>
          </cell>
          <cell r="C50" t="str">
            <v>Wild Smoke Tea with Tulsi and Mint</v>
          </cell>
          <cell r="D50" t="str">
            <v>Pkt</v>
          </cell>
          <cell r="E50" t="str">
            <v>Pac= 20 EA</v>
          </cell>
          <cell r="F50">
            <v>154.13999999999999</v>
          </cell>
        </row>
        <row r="51">
          <cell r="A51">
            <v>22320</v>
          </cell>
          <cell r="B51" t="str">
            <v>Merchandise</v>
          </cell>
          <cell r="C51" t="str">
            <v>Wild Green Tea/Lemongrass &amp; Black Pepper</v>
          </cell>
          <cell r="D51" t="str">
            <v>Pkt</v>
          </cell>
          <cell r="E51" t="str">
            <v>Pac= 20 EA</v>
          </cell>
          <cell r="F51">
            <v>185.1</v>
          </cell>
        </row>
        <row r="52">
          <cell r="A52">
            <v>22341</v>
          </cell>
          <cell r="B52" t="str">
            <v>Merchandise</v>
          </cell>
          <cell r="C52" t="str">
            <v>WildGreenTea&amp;LakadongTurmericBlackPapper</v>
          </cell>
          <cell r="D52" t="str">
            <v>Pkt</v>
          </cell>
          <cell r="E52" t="str">
            <v>Pac= 20 EA</v>
          </cell>
          <cell r="F52">
            <v>154.13999999999999</v>
          </cell>
        </row>
        <row r="53">
          <cell r="A53">
            <v>22334</v>
          </cell>
          <cell r="B53" t="str">
            <v>Merchandise</v>
          </cell>
          <cell r="C53" t="str">
            <v>Wild Tribe</v>
          </cell>
          <cell r="D53" t="str">
            <v>EA</v>
          </cell>
          <cell r="E53" t="str">
            <v>Ea=1 EA</v>
          </cell>
          <cell r="F53">
            <v>123.19</v>
          </cell>
        </row>
        <row r="54">
          <cell r="A54">
            <v>22648</v>
          </cell>
          <cell r="B54" t="str">
            <v>Merchandise</v>
          </cell>
          <cell r="C54" t="str">
            <v>Melts- Vegan Vitamin B12</v>
          </cell>
          <cell r="D54" t="str">
            <v>EA</v>
          </cell>
          <cell r="E54" t="str">
            <v>Ea=1 EA</v>
          </cell>
          <cell r="F54">
            <v>330</v>
          </cell>
        </row>
        <row r="55">
          <cell r="A55">
            <v>23030</v>
          </cell>
          <cell r="B55" t="str">
            <v>Merchandise</v>
          </cell>
          <cell r="C55" t="str">
            <v>Chocolate Protein Shake</v>
          </cell>
          <cell r="D55" t="str">
            <v>EA</v>
          </cell>
          <cell r="E55" t="str">
            <v>1 Box = 24 ea</v>
          </cell>
          <cell r="F55">
            <v>80.36</v>
          </cell>
        </row>
        <row r="56">
          <cell r="A56">
            <v>22483</v>
          </cell>
          <cell r="B56" t="str">
            <v>Merchandise</v>
          </cell>
          <cell r="C56" t="str">
            <v>Fitsport 20% Protein Bar</v>
          </cell>
          <cell r="D56" t="str">
            <v>EA</v>
          </cell>
          <cell r="E56" t="str">
            <v>1 PAC=20 PCS</v>
          </cell>
          <cell r="F56">
            <v>55.08</v>
          </cell>
        </row>
        <row r="57">
          <cell r="A57">
            <v>22255</v>
          </cell>
          <cell r="B57" t="str">
            <v>Merchandise</v>
          </cell>
          <cell r="C57" t="str">
            <v>Mango Chilli Mojito</v>
          </cell>
          <cell r="D57" t="str">
            <v>EA</v>
          </cell>
          <cell r="E57" t="str">
            <v>1 box = 24 ea</v>
          </cell>
          <cell r="F57">
            <v>57.46</v>
          </cell>
        </row>
        <row r="58">
          <cell r="A58">
            <v>22256</v>
          </cell>
          <cell r="B58" t="str">
            <v>Merchandise</v>
          </cell>
          <cell r="C58" t="str">
            <v>Sex on the Beach</v>
          </cell>
          <cell r="D58" t="str">
            <v>EA</v>
          </cell>
          <cell r="E58" t="str">
            <v>1 box = 24 ea</v>
          </cell>
          <cell r="F58">
            <v>57.46</v>
          </cell>
        </row>
        <row r="59">
          <cell r="A59">
            <v>22258</v>
          </cell>
          <cell r="B59" t="str">
            <v>Merchandise</v>
          </cell>
          <cell r="C59" t="str">
            <v>Margarita</v>
          </cell>
          <cell r="D59" t="str">
            <v>EA</v>
          </cell>
          <cell r="E59" t="str">
            <v>1 box = 24 ea</v>
          </cell>
          <cell r="F59">
            <v>57.46</v>
          </cell>
        </row>
        <row r="60">
          <cell r="A60">
            <v>21428</v>
          </cell>
          <cell r="B60" t="str">
            <v>Merchandise</v>
          </cell>
          <cell r="C60" t="str">
            <v>MB Protein Bar Almond Fudge 20GM</v>
          </cell>
          <cell r="D60" t="str">
            <v>Ea</v>
          </cell>
          <cell r="E60" t="str">
            <v>Ea=1 EA</v>
          </cell>
          <cell r="F60">
            <v>66.099999999999994</v>
          </cell>
        </row>
        <row r="61">
          <cell r="A61">
            <v>21429</v>
          </cell>
          <cell r="B61" t="str">
            <v>Merchandise</v>
          </cell>
          <cell r="C61" t="str">
            <v>MB Protein Bar Choco Cranberry 20GM</v>
          </cell>
          <cell r="D61" t="str">
            <v>Ea</v>
          </cell>
          <cell r="E61" t="str">
            <v>Ea=1 EA</v>
          </cell>
          <cell r="F61">
            <v>66.099999999999994</v>
          </cell>
        </row>
        <row r="62">
          <cell r="A62">
            <v>23152</v>
          </cell>
          <cell r="B62" t="str">
            <v>Merchandise</v>
          </cell>
          <cell r="C62" t="str">
            <v>MB Protein Sparkling Drink Mixed Berry</v>
          </cell>
          <cell r="D62" t="str">
            <v>EA</v>
          </cell>
          <cell r="E62" t="str">
            <v>1 Box = 24 ea</v>
          </cell>
          <cell r="F62">
            <v>66.099999999999994</v>
          </cell>
        </row>
        <row r="63">
          <cell r="A63">
            <v>22643</v>
          </cell>
          <cell r="B63" t="str">
            <v>Merchandise</v>
          </cell>
          <cell r="C63" t="str">
            <v>Orian Choco Pie</v>
          </cell>
          <cell r="D63" t="str">
            <v>EA</v>
          </cell>
          <cell r="E63" t="str">
            <v>1 Box = 96 ea</v>
          </cell>
          <cell r="F63">
            <v>50.85</v>
          </cell>
        </row>
        <row r="64">
          <cell r="A64">
            <v>20872</v>
          </cell>
          <cell r="B64" t="str">
            <v>Merchandise</v>
          </cell>
          <cell r="C64" t="str">
            <v>100% Pure Instant coffee - 50GM Jar</v>
          </cell>
          <cell r="D64" t="str">
            <v>EA</v>
          </cell>
          <cell r="E64" t="str">
            <v>Box =24 bt</v>
          </cell>
          <cell r="F64">
            <v>59.44</v>
          </cell>
        </row>
        <row r="65">
          <cell r="A65">
            <v>23451</v>
          </cell>
          <cell r="B65" t="str">
            <v>Merchandise</v>
          </cell>
          <cell r="C65" t="str">
            <v>Himalayan Natives Roasted Flax Seeds</v>
          </cell>
          <cell r="D65" t="str">
            <v>EA</v>
          </cell>
          <cell r="E65" t="str">
            <v>Box = 90 EA</v>
          </cell>
          <cell r="F65">
            <v>51.1</v>
          </cell>
        </row>
        <row r="66">
          <cell r="A66">
            <v>23452</v>
          </cell>
          <cell r="B66" t="str">
            <v>Merchandise</v>
          </cell>
          <cell r="C66" t="str">
            <v>Himalayan Natives Sunflower Seeds</v>
          </cell>
          <cell r="D66" t="str">
            <v>EA</v>
          </cell>
          <cell r="E66" t="str">
            <v>Box = 90 EA</v>
          </cell>
          <cell r="F66">
            <v>74.290000000000006</v>
          </cell>
        </row>
        <row r="67">
          <cell r="A67">
            <v>23453</v>
          </cell>
          <cell r="B67" t="str">
            <v>Merchandise</v>
          </cell>
          <cell r="C67" t="str">
            <v>Himalayan Natives Royal Trial Mix</v>
          </cell>
          <cell r="D67" t="str">
            <v>EA</v>
          </cell>
          <cell r="E67" t="str">
            <v>Box = 120 EA</v>
          </cell>
          <cell r="F67">
            <v>80.36</v>
          </cell>
        </row>
        <row r="68">
          <cell r="A68">
            <v>22640</v>
          </cell>
          <cell r="B68" t="str">
            <v>Merchandise</v>
          </cell>
          <cell r="C68" t="str">
            <v>CHEESE JALAPENO</v>
          </cell>
          <cell r="D68" t="str">
            <v>EA</v>
          </cell>
          <cell r="E68" t="str">
            <v>1 box = 48 ea</v>
          </cell>
          <cell r="F68">
            <v>53.57</v>
          </cell>
        </row>
        <row r="69">
          <cell r="A69">
            <v>22641</v>
          </cell>
          <cell r="B69" t="str">
            <v>Merchandise</v>
          </cell>
          <cell r="C69" t="str">
            <v>SPANISH TOMOTO</v>
          </cell>
          <cell r="D69" t="str">
            <v>EA</v>
          </cell>
          <cell r="E69" t="str">
            <v>1 box = 48 ea</v>
          </cell>
          <cell r="F69">
            <v>53.57</v>
          </cell>
        </row>
        <row r="70">
          <cell r="A70">
            <v>22642</v>
          </cell>
          <cell r="B70" t="str">
            <v>Merchandise</v>
          </cell>
          <cell r="C70" t="str">
            <v>PERI PERI</v>
          </cell>
          <cell r="D70" t="str">
            <v>EA</v>
          </cell>
          <cell r="E70" t="str">
            <v>1 box = 48 ea</v>
          </cell>
          <cell r="F70">
            <v>53.57</v>
          </cell>
        </row>
        <row r="71">
          <cell r="A71">
            <v>21241</v>
          </cell>
          <cell r="B71" t="str">
            <v>Merchandise</v>
          </cell>
          <cell r="C71" t="str">
            <v>Almond 40 GM</v>
          </cell>
          <cell r="D71" t="str">
            <v>EA</v>
          </cell>
          <cell r="E71" t="str">
            <v>1 box = 60 ea</v>
          </cell>
          <cell r="F71">
            <v>46.69</v>
          </cell>
        </row>
        <row r="72">
          <cell r="A72">
            <v>21242</v>
          </cell>
          <cell r="B72" t="str">
            <v>Merchandise</v>
          </cell>
          <cell r="C72" t="str">
            <v>Cashew 40 GM</v>
          </cell>
          <cell r="D72" t="str">
            <v>EA</v>
          </cell>
          <cell r="E72" t="str">
            <v>1 box = 60 ea</v>
          </cell>
          <cell r="F72">
            <v>51.239999999999995</v>
          </cell>
        </row>
        <row r="73">
          <cell r="A73">
            <v>22262</v>
          </cell>
          <cell r="B73" t="str">
            <v>Merchandise</v>
          </cell>
          <cell r="C73" t="str">
            <v>Strawberry</v>
          </cell>
          <cell r="D73" t="str">
            <v>EA</v>
          </cell>
          <cell r="E73" t="str">
            <v>1 box = 24 ea</v>
          </cell>
          <cell r="F73">
            <v>71.430000000000007</v>
          </cell>
        </row>
        <row r="74">
          <cell r="A74">
            <v>22263</v>
          </cell>
          <cell r="B74" t="str">
            <v>Merchandise</v>
          </cell>
          <cell r="C74" t="str">
            <v>Orange</v>
          </cell>
          <cell r="D74" t="str">
            <v>EA</v>
          </cell>
          <cell r="E74" t="str">
            <v>1 box = 24 ea</v>
          </cell>
          <cell r="F74">
            <v>71.430000000000007</v>
          </cell>
        </row>
        <row r="75">
          <cell r="A75">
            <v>22264</v>
          </cell>
          <cell r="B75" t="str">
            <v>Merchandise</v>
          </cell>
          <cell r="C75" t="str">
            <v>Mixed Fruit</v>
          </cell>
          <cell r="D75" t="str">
            <v>EA</v>
          </cell>
          <cell r="E75" t="str">
            <v>1 box = 24 ea</v>
          </cell>
          <cell r="F75">
            <v>71.430000000000007</v>
          </cell>
        </row>
        <row r="76">
          <cell r="A76">
            <v>22265</v>
          </cell>
          <cell r="B76" t="str">
            <v>Merchandise</v>
          </cell>
          <cell r="C76" t="str">
            <v>Litchi</v>
          </cell>
          <cell r="D76" t="str">
            <v>EA</v>
          </cell>
          <cell r="E76" t="str">
            <v>1 box = 24 ea</v>
          </cell>
          <cell r="F76">
            <v>71.430000000000007</v>
          </cell>
        </row>
        <row r="77">
          <cell r="A77">
            <v>21760</v>
          </cell>
          <cell r="B77" t="str">
            <v>Merchandise</v>
          </cell>
          <cell r="C77" t="str">
            <v>Morning Glory - Beans 200G</v>
          </cell>
          <cell r="D77" t="str">
            <v>EA</v>
          </cell>
          <cell r="E77" t="str">
            <v>EA</v>
          </cell>
          <cell r="F77">
            <v>160</v>
          </cell>
        </row>
        <row r="78">
          <cell r="A78">
            <v>21781</v>
          </cell>
          <cell r="B78" t="str">
            <v>Merchandise</v>
          </cell>
          <cell r="C78" t="str">
            <v>Evening Twilight - Beans 200G</v>
          </cell>
          <cell r="D78" t="str">
            <v>EA</v>
          </cell>
          <cell r="E78" t="str">
            <v>EA</v>
          </cell>
          <cell r="F78">
            <v>160</v>
          </cell>
        </row>
        <row r="79">
          <cell r="A79">
            <v>21782</v>
          </cell>
          <cell r="B79" t="str">
            <v>Merchandise</v>
          </cell>
          <cell r="C79" t="str">
            <v>Morning Glory - Powder 200G</v>
          </cell>
          <cell r="D79" t="str">
            <v>EA</v>
          </cell>
          <cell r="E79" t="str">
            <v>EA</v>
          </cell>
          <cell r="F79">
            <v>160</v>
          </cell>
        </row>
        <row r="80">
          <cell r="A80">
            <v>21783</v>
          </cell>
          <cell r="B80" t="str">
            <v>Merchandise</v>
          </cell>
          <cell r="C80" t="str">
            <v>Evening Twilight - Powder 200G</v>
          </cell>
          <cell r="D80" t="str">
            <v>EA</v>
          </cell>
          <cell r="E80" t="str">
            <v>EA</v>
          </cell>
          <cell r="F80">
            <v>160</v>
          </cell>
        </row>
        <row r="81">
          <cell r="A81">
            <v>23081</v>
          </cell>
          <cell r="B81" t="str">
            <v>Merchandise</v>
          </cell>
          <cell r="C81" t="str">
            <v>Melts- Disney Thor Active Probiotic</v>
          </cell>
          <cell r="D81" t="str">
            <v>EA</v>
          </cell>
          <cell r="E81" t="str">
            <v>EA</v>
          </cell>
          <cell r="F81">
            <v>355.42</v>
          </cell>
        </row>
        <row r="82">
          <cell r="A82">
            <v>23082</v>
          </cell>
          <cell r="B82" t="str">
            <v>Merchandise</v>
          </cell>
          <cell r="C82" t="str">
            <v>Melts- Disney Hulk Mighty Omega</v>
          </cell>
          <cell r="D82" t="str">
            <v>EA</v>
          </cell>
          <cell r="E82" t="str">
            <v>EA</v>
          </cell>
          <cell r="F82">
            <v>355.42</v>
          </cell>
        </row>
        <row r="83">
          <cell r="A83">
            <v>23101</v>
          </cell>
          <cell r="B83" t="str">
            <v>Merchandise</v>
          </cell>
          <cell r="C83" t="str">
            <v>Melts- Disney Captain America</v>
          </cell>
          <cell r="D83" t="str">
            <v>EA</v>
          </cell>
          <cell r="E83" t="str">
            <v>EA</v>
          </cell>
          <cell r="F83">
            <v>355.42</v>
          </cell>
        </row>
        <row r="84">
          <cell r="A84">
            <v>23102</v>
          </cell>
          <cell r="B84" t="str">
            <v>Merchandise</v>
          </cell>
          <cell r="C84" t="str">
            <v>Melts- Disney Iron Man B12+D3</v>
          </cell>
          <cell r="D84" t="str">
            <v>EA</v>
          </cell>
          <cell r="E84" t="str">
            <v>EA</v>
          </cell>
          <cell r="F84">
            <v>355.42</v>
          </cell>
        </row>
        <row r="85">
          <cell r="A85">
            <v>23103</v>
          </cell>
          <cell r="B85" t="str">
            <v>Merchandise</v>
          </cell>
          <cell r="C85" t="str">
            <v>Melts- Disney Black Panther Adv.Immunity </v>
          </cell>
          <cell r="D85" t="str">
            <v>EA</v>
          </cell>
          <cell r="E85" t="str">
            <v>EA</v>
          </cell>
          <cell r="F85">
            <v>355.42</v>
          </cell>
        </row>
        <row r="86">
          <cell r="A86">
            <v>23104</v>
          </cell>
          <cell r="B86" t="str">
            <v>Merchandise</v>
          </cell>
          <cell r="C86" t="str">
            <v>Melts- Disney Frozen Multivitamins</v>
          </cell>
          <cell r="D86" t="str">
            <v>EA</v>
          </cell>
          <cell r="E86" t="str">
            <v>EA</v>
          </cell>
          <cell r="F86">
            <v>355.42</v>
          </cell>
        </row>
        <row r="87">
          <cell r="A87">
            <v>23105</v>
          </cell>
          <cell r="B87" t="str">
            <v>Merchandise</v>
          </cell>
          <cell r="C87" t="str">
            <v>Melts- Disney Elsa Nautral B12+D3</v>
          </cell>
          <cell r="D87" t="str">
            <v>EA</v>
          </cell>
          <cell r="E87" t="str">
            <v>EA</v>
          </cell>
          <cell r="F87">
            <v>355.42</v>
          </cell>
        </row>
        <row r="88">
          <cell r="A88">
            <v>23106</v>
          </cell>
          <cell r="B88" t="str">
            <v>Merchandise</v>
          </cell>
          <cell r="C88" t="str">
            <v>Melts- Disney Anna Vital Omega</v>
          </cell>
          <cell r="D88" t="str">
            <v>EA</v>
          </cell>
          <cell r="E88" t="str">
            <v>EA</v>
          </cell>
          <cell r="F88">
            <v>355.42</v>
          </cell>
        </row>
        <row r="89">
          <cell r="A89">
            <v>23706</v>
          </cell>
          <cell r="B89" t="str">
            <v>Merchandise</v>
          </cell>
          <cell r="C89" t="str">
            <v>Just- Chocolate Protein Plus Shake</v>
          </cell>
          <cell r="D89" t="str">
            <v>EA</v>
          </cell>
          <cell r="E89" t="str">
            <v>Box = 12 EA</v>
          </cell>
          <cell r="F89">
            <v>112.5</v>
          </cell>
        </row>
        <row r="90">
          <cell r="A90">
            <v>23707</v>
          </cell>
          <cell r="B90" t="str">
            <v>Merchandise</v>
          </cell>
          <cell r="C90" t="str">
            <v>Just-Vanilla Protein Plus Shake</v>
          </cell>
          <cell r="D90" t="str">
            <v>EA</v>
          </cell>
          <cell r="E90" t="str">
            <v>Box = 12 EA</v>
          </cell>
          <cell r="F90">
            <v>112.5</v>
          </cell>
        </row>
        <row r="91">
          <cell r="A91">
            <v>23754</v>
          </cell>
          <cell r="B91" t="str">
            <v>Merchandise</v>
          </cell>
          <cell r="C91" t="str">
            <v>New Drip Coffee(Pack of 5)</v>
          </cell>
          <cell r="D91" t="str">
            <v>Pac</v>
          </cell>
          <cell r="E91" t="str">
            <v>Pac=1</v>
          </cell>
          <cell r="F91">
            <v>22.740000000000002</v>
          </cell>
        </row>
        <row r="92">
          <cell r="A92">
            <v>23503</v>
          </cell>
          <cell r="B92" t="str">
            <v>Merchandise</v>
          </cell>
          <cell r="C92" t="str">
            <v>Altco Oat Milk</v>
          </cell>
          <cell r="D92" t="str">
            <v>EA</v>
          </cell>
          <cell r="E92" t="str">
            <v>1 box = 27 ea</v>
          </cell>
          <cell r="F92">
            <v>38</v>
          </cell>
        </row>
        <row r="93">
          <cell r="A93">
            <v>23493</v>
          </cell>
          <cell r="B93" t="str">
            <v>Merchandise</v>
          </cell>
          <cell r="C93" t="str">
            <v>Kulturd Coffee -Orange</v>
          </cell>
          <cell r="D93" t="str">
            <v>EA</v>
          </cell>
          <cell r="E93" t="str">
            <v>1 box = 24 ea</v>
          </cell>
          <cell r="F93">
            <v>76.27</v>
          </cell>
        </row>
        <row r="94">
          <cell r="A94">
            <v>23494</v>
          </cell>
          <cell r="B94" t="str">
            <v>Merchandise</v>
          </cell>
          <cell r="C94" t="str">
            <v>Kulturd Apple-Cinnamon</v>
          </cell>
          <cell r="D94" t="str">
            <v>EA</v>
          </cell>
          <cell r="E94" t="str">
            <v>1 box = 24 ea</v>
          </cell>
          <cell r="F94">
            <v>76.27</v>
          </cell>
        </row>
        <row r="95">
          <cell r="A95">
            <v>23495</v>
          </cell>
          <cell r="B95" t="str">
            <v>Merchandise</v>
          </cell>
          <cell r="C95" t="str">
            <v>Kulturd Peach</v>
          </cell>
          <cell r="D95" t="str">
            <v>EA</v>
          </cell>
          <cell r="E95" t="str">
            <v>1 box = 24 ea</v>
          </cell>
          <cell r="F95">
            <v>76.27</v>
          </cell>
        </row>
        <row r="96">
          <cell r="A96">
            <v>19731</v>
          </cell>
          <cell r="B96" t="str">
            <v>Merchandise</v>
          </cell>
          <cell r="C96" t="str">
            <v>Winkin Cow - Badam Milk</v>
          </cell>
          <cell r="D96" t="str">
            <v>EA</v>
          </cell>
          <cell r="E96" t="str">
            <v>1 Box = 24 ea</v>
          </cell>
          <cell r="F96">
            <v>54.45</v>
          </cell>
        </row>
        <row r="97">
          <cell r="A97">
            <v>23682</v>
          </cell>
          <cell r="B97" t="str">
            <v>Merchandise</v>
          </cell>
          <cell r="C97" t="str">
            <v>Pip's Popicorn- Tangy Jalapeno</v>
          </cell>
          <cell r="D97" t="str">
            <v>EA</v>
          </cell>
          <cell r="E97" t="str">
            <v>Ea= 36 ea</v>
          </cell>
          <cell r="F97">
            <v>42.37</v>
          </cell>
        </row>
        <row r="98">
          <cell r="A98">
            <v>23683</v>
          </cell>
          <cell r="B98" t="str">
            <v>Merchandise</v>
          </cell>
          <cell r="C98" t="str">
            <v>Pip's  Corn Chips- The Original</v>
          </cell>
          <cell r="D98" t="str">
            <v>EA</v>
          </cell>
          <cell r="E98" t="str">
            <v>Ea= 75 ea</v>
          </cell>
          <cell r="F98">
            <v>44.64</v>
          </cell>
        </row>
        <row r="99">
          <cell r="A99">
            <v>23684</v>
          </cell>
          <cell r="B99" t="str">
            <v>Merchandise</v>
          </cell>
          <cell r="C99" t="str">
            <v>Pips Corn Chips- Fiery Piri Piri</v>
          </cell>
          <cell r="D99" t="str">
            <v>EA</v>
          </cell>
          <cell r="E99" t="str">
            <v>Ea= 75 ea</v>
          </cell>
          <cell r="F99">
            <v>44.64</v>
          </cell>
        </row>
        <row r="100">
          <cell r="A100">
            <v>23694</v>
          </cell>
          <cell r="B100" t="str">
            <v>Merchandise</v>
          </cell>
          <cell r="C100" t="str">
            <v>Salted choco almonds (125GM)</v>
          </cell>
          <cell r="D100" t="str">
            <v>EA</v>
          </cell>
          <cell r="E100" t="str">
            <v>EA</v>
          </cell>
          <cell r="F100">
            <v>122.77000000000001</v>
          </cell>
        </row>
        <row r="101">
          <cell r="A101">
            <v>23695</v>
          </cell>
          <cell r="B101" t="str">
            <v>Merchandise</v>
          </cell>
          <cell r="C101" t="str">
            <v>Coffee bean dragees (125GM)</v>
          </cell>
          <cell r="D101" t="str">
            <v>EA</v>
          </cell>
          <cell r="E101" t="str">
            <v>EA</v>
          </cell>
          <cell r="F101">
            <v>110.82000000000001</v>
          </cell>
        </row>
        <row r="102">
          <cell r="A102">
            <v>23853</v>
          </cell>
          <cell r="B102" t="str">
            <v>Merchandise</v>
          </cell>
          <cell r="C102" t="str">
            <v>Lets Try Peri Peri Makhana</v>
          </cell>
          <cell r="D102" t="str">
            <v>EA</v>
          </cell>
          <cell r="E102" t="str">
            <v>1 box = 48 ea</v>
          </cell>
          <cell r="F102">
            <v>80.36</v>
          </cell>
        </row>
        <row r="103">
          <cell r="A103">
            <v>23854</v>
          </cell>
          <cell r="B103" t="str">
            <v>Merchandise</v>
          </cell>
          <cell r="C103" t="str">
            <v>Lets Try Kettle Cooked Potato Wafers</v>
          </cell>
          <cell r="D103" t="str">
            <v>EA</v>
          </cell>
          <cell r="E103" t="str">
            <v>1 box = 48 ea</v>
          </cell>
          <cell r="F103">
            <v>53.57</v>
          </cell>
        </row>
        <row r="104">
          <cell r="A104">
            <v>23836</v>
          </cell>
          <cell r="B104" t="str">
            <v>Merchandise</v>
          </cell>
          <cell r="C104" t="str">
            <v>Coolberg Cranberry</v>
          </cell>
          <cell r="D104" t="str">
            <v>EA</v>
          </cell>
          <cell r="E104" t="str">
            <v>1 box = 24 ea</v>
          </cell>
          <cell r="F104">
            <v>52.97</v>
          </cell>
        </row>
        <row r="105">
          <cell r="A105">
            <v>23837</v>
          </cell>
          <cell r="B105" t="str">
            <v>Merchandise</v>
          </cell>
          <cell r="C105" t="str">
            <v>Coolberg Peach</v>
          </cell>
          <cell r="D105" t="str">
            <v>EA</v>
          </cell>
          <cell r="E105" t="str">
            <v>1 box = 24 ea</v>
          </cell>
          <cell r="F105">
            <v>52.97</v>
          </cell>
        </row>
        <row r="106">
          <cell r="A106">
            <v>23838</v>
          </cell>
          <cell r="B106" t="str">
            <v>Merchandise</v>
          </cell>
          <cell r="C106" t="str">
            <v>Coolberg Ginger</v>
          </cell>
          <cell r="D106" t="str">
            <v>EA</v>
          </cell>
          <cell r="E106" t="str">
            <v>1 box = 24 ea</v>
          </cell>
          <cell r="F106">
            <v>52.97</v>
          </cell>
        </row>
        <row r="107">
          <cell r="A107">
            <v>23839</v>
          </cell>
          <cell r="B107" t="str">
            <v>Merchandise</v>
          </cell>
          <cell r="C107" t="str">
            <v>Coolberg Mint</v>
          </cell>
          <cell r="D107" t="str">
            <v>EA</v>
          </cell>
          <cell r="E107" t="str">
            <v>1 box = 24 ea</v>
          </cell>
          <cell r="F107">
            <v>52.97</v>
          </cell>
        </row>
        <row r="108">
          <cell r="A108">
            <v>12012</v>
          </cell>
          <cell r="B108" t="str">
            <v>Paper &amp; Packing</v>
          </cell>
          <cell r="C108" t="str">
            <v>Double Wall Glass-8oz</v>
          </cell>
          <cell r="D108" t="str">
            <v>PAC</v>
          </cell>
          <cell r="E108" t="str">
            <v>PAC=20PC</v>
          </cell>
          <cell r="F108">
            <v>57.449999999999996</v>
          </cell>
        </row>
        <row r="109">
          <cell r="A109">
            <v>12013</v>
          </cell>
          <cell r="B109" t="str">
            <v>Paper &amp; Packing</v>
          </cell>
          <cell r="C109" t="str">
            <v>Double Wall Glass-12oz</v>
          </cell>
          <cell r="D109" t="str">
            <v>PAC</v>
          </cell>
          <cell r="E109" t="str">
            <v>PAC=20PC</v>
          </cell>
          <cell r="F109">
            <v>80.52000000000001</v>
          </cell>
        </row>
        <row r="110">
          <cell r="A110">
            <v>20411</v>
          </cell>
          <cell r="B110" t="str">
            <v>Paper &amp; Packing</v>
          </cell>
          <cell r="C110" t="str">
            <v>PLA Lid 8oz</v>
          </cell>
          <cell r="D110" t="str">
            <v>PAC</v>
          </cell>
          <cell r="E110" t="str">
            <v>Pac=100Pc</v>
          </cell>
          <cell r="F110">
            <v>357.28</v>
          </cell>
        </row>
        <row r="111">
          <cell r="A111">
            <v>20412</v>
          </cell>
          <cell r="B111" t="str">
            <v>Paper &amp; Packing</v>
          </cell>
          <cell r="C111" t="str">
            <v>PLA Lid 12oz</v>
          </cell>
          <cell r="D111" t="str">
            <v>PAC</v>
          </cell>
          <cell r="E111" t="str">
            <v>Pac=100Pc</v>
          </cell>
          <cell r="F111">
            <v>468.16</v>
          </cell>
        </row>
        <row r="112">
          <cell r="A112">
            <v>20413</v>
          </cell>
          <cell r="B112" t="str">
            <v>Paper &amp; Packing</v>
          </cell>
          <cell r="C112" t="str">
            <v>PLD Lid 16oz/12oz (Single Wall)</v>
          </cell>
          <cell r="D112" t="str">
            <v>PAC</v>
          </cell>
          <cell r="E112" t="str">
            <v>Pac=100Pc</v>
          </cell>
          <cell r="F112">
            <v>308</v>
          </cell>
        </row>
        <row r="113">
          <cell r="A113">
            <v>20399</v>
          </cell>
          <cell r="B113" t="str">
            <v>Paper &amp; Packing</v>
          </cell>
          <cell r="C113" t="str">
            <v>Single Wall Christmas Glasse-16oz/450ML</v>
          </cell>
          <cell r="D113" t="str">
            <v>PAC</v>
          </cell>
          <cell r="E113" t="str">
            <v>1 PAC=20 PCS</v>
          </cell>
          <cell r="F113">
            <v>90.44</v>
          </cell>
        </row>
        <row r="114">
          <cell r="A114">
            <v>20400</v>
          </cell>
          <cell r="B114" t="str">
            <v>Paper &amp; Packing</v>
          </cell>
          <cell r="C114" t="str">
            <v>Single Wall Christmas Glasse-12oz/350ML</v>
          </cell>
          <cell r="D114" t="str">
            <v>PAC</v>
          </cell>
          <cell r="E114" t="str">
            <v>1 PAC=20 PCS</v>
          </cell>
          <cell r="F114">
            <v>65.98</v>
          </cell>
        </row>
        <row r="115">
          <cell r="A115">
            <v>19443</v>
          </cell>
          <cell r="B115" t="str">
            <v>Paper &amp; Packing</v>
          </cell>
          <cell r="C115" t="str">
            <v>Paper Water Cup 150ml</v>
          </cell>
          <cell r="D115" t="str">
            <v>PAC</v>
          </cell>
          <cell r="E115" t="str">
            <v>PAC</v>
          </cell>
          <cell r="F115">
            <v>72.8</v>
          </cell>
        </row>
        <row r="116">
          <cell r="A116">
            <v>16628</v>
          </cell>
          <cell r="B116" t="str">
            <v>Paper &amp; Packing</v>
          </cell>
          <cell r="C116" t="str">
            <v>Tulip Muffin Cups</v>
          </cell>
          <cell r="D116" t="str">
            <v>EA</v>
          </cell>
          <cell r="E116" t="str">
            <v>EA</v>
          </cell>
          <cell r="F116">
            <v>3.15</v>
          </cell>
        </row>
        <row r="117">
          <cell r="A117">
            <v>21817</v>
          </cell>
          <cell r="B117" t="str">
            <v>Paper &amp; Packing</v>
          </cell>
          <cell r="C117" t="str">
            <v>Biodegradable Plate</v>
          </cell>
          <cell r="D117" t="str">
            <v>PAC</v>
          </cell>
          <cell r="E117" t="str">
            <v>PAC=25ea</v>
          </cell>
          <cell r="F117">
            <v>92.96</v>
          </cell>
        </row>
        <row r="118">
          <cell r="A118">
            <v>6572</v>
          </cell>
          <cell r="B118" t="str">
            <v>Paper &amp; Packing</v>
          </cell>
          <cell r="C118" t="str">
            <v>Paper Napkins</v>
          </cell>
          <cell r="D118" t="str">
            <v>PAC</v>
          </cell>
          <cell r="E118" t="str">
            <v>1=100EA</v>
          </cell>
          <cell r="F118">
            <v>22.96</v>
          </cell>
        </row>
        <row r="119">
          <cell r="A119">
            <v>6574</v>
          </cell>
          <cell r="B119" t="str">
            <v>Paper &amp; Packing</v>
          </cell>
          <cell r="C119" t="str">
            <v>Paper Carry Bag Barista</v>
          </cell>
          <cell r="D119" t="str">
            <v>PAC</v>
          </cell>
          <cell r="E119" t="str">
            <v>PAC=50ea</v>
          </cell>
          <cell r="F119">
            <v>350</v>
          </cell>
        </row>
        <row r="120">
          <cell r="A120">
            <v>21161</v>
          </cell>
          <cell r="B120" t="str">
            <v>Paper &amp; Packing</v>
          </cell>
          <cell r="C120" t="str">
            <v>Big Carry Bag (120 GSM)</v>
          </cell>
          <cell r="D120" t="str">
            <v>PAC</v>
          </cell>
          <cell r="E120" t="str">
            <v>PAC=50ea</v>
          </cell>
          <cell r="F120">
            <v>434.56</v>
          </cell>
        </row>
        <row r="121">
          <cell r="A121">
            <v>21164</v>
          </cell>
          <cell r="B121" t="str">
            <v>Paper &amp; Packing</v>
          </cell>
          <cell r="C121" t="str">
            <v xml:space="preserve">Envelope New (1*100)             </v>
          </cell>
          <cell r="D121" t="str">
            <v>PAC</v>
          </cell>
          <cell r="E121" t="str">
            <v>PAC=100ea</v>
          </cell>
          <cell r="F121">
            <v>268.8</v>
          </cell>
        </row>
        <row r="122">
          <cell r="A122">
            <v>9313</v>
          </cell>
          <cell r="B122" t="str">
            <v>Paper &amp; Packing</v>
          </cell>
          <cell r="C122" t="str">
            <v>Barista Tray Mat</v>
          </cell>
          <cell r="D122" t="str">
            <v>PAC</v>
          </cell>
          <cell r="E122" t="str">
            <v>1=200EA</v>
          </cell>
          <cell r="F122">
            <v>147.84</v>
          </cell>
        </row>
        <row r="123">
          <cell r="A123">
            <v>23507</v>
          </cell>
          <cell r="B123" t="str">
            <v>Paper &amp; Packing</v>
          </cell>
          <cell r="C123" t="str">
            <v>Wooden Stirrer (500 each)</v>
          </cell>
          <cell r="D123" t="str">
            <v>PAC</v>
          </cell>
          <cell r="E123" t="str">
            <v>1 pkt =500 ea</v>
          </cell>
          <cell r="F123">
            <v>100.8</v>
          </cell>
        </row>
        <row r="124">
          <cell r="A124">
            <v>22552</v>
          </cell>
          <cell r="B124" t="str">
            <v>Paper &amp; Packing</v>
          </cell>
          <cell r="C124" t="str">
            <v xml:space="preserve">Wooden Spork 1packet </v>
          </cell>
          <cell r="D124" t="str">
            <v>PAC</v>
          </cell>
          <cell r="E124" t="str">
            <v>PAC</v>
          </cell>
          <cell r="F124">
            <v>112</v>
          </cell>
        </row>
        <row r="125">
          <cell r="A125">
            <v>8657</v>
          </cell>
          <cell r="B125" t="str">
            <v>Paper &amp; Packing</v>
          </cell>
          <cell r="C125" t="str">
            <v>Cake Box-1kg</v>
          </cell>
          <cell r="D125" t="str">
            <v>EA</v>
          </cell>
          <cell r="E125" t="str">
            <v>1 EA</v>
          </cell>
          <cell r="F125">
            <v>21.28</v>
          </cell>
        </row>
        <row r="126">
          <cell r="A126">
            <v>8658</v>
          </cell>
          <cell r="B126" t="str">
            <v>Paper &amp; Packing</v>
          </cell>
          <cell r="C126" t="str">
            <v>Cake Box-500gm</v>
          </cell>
          <cell r="D126" t="str">
            <v>EA</v>
          </cell>
          <cell r="E126" t="str">
            <v>1 EA</v>
          </cell>
          <cell r="F126">
            <v>15.68</v>
          </cell>
        </row>
        <row r="127">
          <cell r="A127">
            <v>21163</v>
          </cell>
          <cell r="B127" t="str">
            <v>Paper &amp; Packing</v>
          </cell>
          <cell r="C127" t="str">
            <v>Pastry Box Virgin Kraft Board</v>
          </cell>
          <cell r="D127" t="str">
            <v>EA</v>
          </cell>
          <cell r="E127" t="str">
            <v>1 EA</v>
          </cell>
          <cell r="F127">
            <v>8.9600000000000009</v>
          </cell>
        </row>
        <row r="128">
          <cell r="A128">
            <v>16234</v>
          </cell>
          <cell r="B128" t="str">
            <v>Paper &amp; Packing</v>
          </cell>
          <cell r="C128" t="str">
            <v>Sandwich Boxes</v>
          </cell>
          <cell r="D128" t="str">
            <v>EA</v>
          </cell>
          <cell r="E128" t="str">
            <v>Ea=1 ea</v>
          </cell>
          <cell r="F128">
            <v>7.45</v>
          </cell>
        </row>
        <row r="129">
          <cell r="A129">
            <v>17854</v>
          </cell>
          <cell r="B129" t="str">
            <v>Paper &amp; Packing</v>
          </cell>
          <cell r="C129" t="str">
            <v>Sandwich Tikka Box</v>
          </cell>
          <cell r="D129" t="str">
            <v>EA</v>
          </cell>
          <cell r="E129" t="str">
            <v>EA</v>
          </cell>
          <cell r="F129">
            <v>5.9399999999999995</v>
          </cell>
        </row>
        <row r="130">
          <cell r="A130">
            <v>15353</v>
          </cell>
          <cell r="B130" t="str">
            <v>Paper &amp; Packing</v>
          </cell>
          <cell r="C130" t="str">
            <v>Prd.Spinach &amp; Corn sandwich  Veg  170 /-</v>
          </cell>
          <cell r="D130" t="str">
            <v>EA</v>
          </cell>
          <cell r="E130" t="str">
            <v>EA</v>
          </cell>
          <cell r="F130">
            <v>0.77</v>
          </cell>
        </row>
        <row r="131">
          <cell r="A131">
            <v>15354</v>
          </cell>
          <cell r="B131" t="str">
            <v>Paper &amp; Packing</v>
          </cell>
          <cell r="C131" t="str">
            <v>Prd.Smoked chicken sandwich  Non Veg  200 /-</v>
          </cell>
          <cell r="D131" t="str">
            <v>EA</v>
          </cell>
          <cell r="E131" t="str">
            <v>EA</v>
          </cell>
          <cell r="F131">
            <v>0.77</v>
          </cell>
        </row>
        <row r="132">
          <cell r="A132">
            <v>1063</v>
          </cell>
          <cell r="B132" t="str">
            <v>Paper &amp; Packing</v>
          </cell>
          <cell r="C132" t="str">
            <v>Printer Paper Roll Small</v>
          </cell>
          <cell r="D132" t="str">
            <v>EA</v>
          </cell>
          <cell r="E132" t="str">
            <v>EA=1ea</v>
          </cell>
          <cell r="F132">
            <v>22.4</v>
          </cell>
        </row>
        <row r="133">
          <cell r="A133">
            <v>3676</v>
          </cell>
          <cell r="B133" t="str">
            <v>Paper &amp; Packing</v>
          </cell>
          <cell r="C133" t="str">
            <v>Butter Paper</v>
          </cell>
          <cell r="D133" t="str">
            <v>EA</v>
          </cell>
          <cell r="E133" t="str">
            <v>EA</v>
          </cell>
          <cell r="F133">
            <v>1.68</v>
          </cell>
        </row>
        <row r="134">
          <cell r="A134">
            <v>12662</v>
          </cell>
          <cell r="B134" t="str">
            <v>Paper &amp; Packing</v>
          </cell>
          <cell r="C134" t="str">
            <v>MRD Sticker</v>
          </cell>
          <cell r="D134" t="str">
            <v>EA</v>
          </cell>
          <cell r="E134" t="str">
            <v>EA</v>
          </cell>
          <cell r="F134">
            <v>0.51</v>
          </cell>
        </row>
        <row r="135">
          <cell r="A135">
            <v>17802</v>
          </cell>
          <cell r="B135" t="str">
            <v>Paper &amp; Packing</v>
          </cell>
          <cell r="C135" t="str">
            <v>MT-SL-II Black With Dome Caps</v>
          </cell>
          <cell r="D135" t="str">
            <v>EA</v>
          </cell>
          <cell r="E135" t="str">
            <v>EA</v>
          </cell>
          <cell r="F135">
            <v>6.17</v>
          </cell>
        </row>
        <row r="136">
          <cell r="A136">
            <v>17803</v>
          </cell>
          <cell r="B136" t="str">
            <v>Paper &amp; Packing</v>
          </cell>
          <cell r="C136" t="str">
            <v>30 Ml Cups With Lid (DIA 69MM)</v>
          </cell>
          <cell r="D136" t="str">
            <v>EA</v>
          </cell>
          <cell r="E136" t="str">
            <v>EA</v>
          </cell>
          <cell r="F136">
            <v>1.2</v>
          </cell>
        </row>
        <row r="137">
          <cell r="A137">
            <v>18741</v>
          </cell>
          <cell r="B137" t="str">
            <v>Paper &amp; Packing</v>
          </cell>
          <cell r="C137" t="str">
            <v>Four Cup Holder</v>
          </cell>
          <cell r="D137" t="str">
            <v>EA</v>
          </cell>
          <cell r="E137" t="str">
            <v>EA</v>
          </cell>
          <cell r="F137">
            <v>11.2</v>
          </cell>
        </row>
        <row r="138">
          <cell r="A138">
            <v>21138</v>
          </cell>
          <cell r="B138" t="str">
            <v>Paper &amp; Packing</v>
          </cell>
          <cell r="C138" t="str">
            <v>White Paper Straw with Individual Pack</v>
          </cell>
          <cell r="D138" t="str">
            <v>PAC</v>
          </cell>
          <cell r="E138" t="str">
            <v>Pac =100 Ea</v>
          </cell>
          <cell r="F138">
            <v>117.6</v>
          </cell>
        </row>
        <row r="139">
          <cell r="A139">
            <v>22131</v>
          </cell>
          <cell r="B139" t="str">
            <v>Paper &amp; Packing</v>
          </cell>
          <cell r="C139" t="str">
            <v>Foil Pouch 1 lit (Delivery Box)</v>
          </cell>
          <cell r="D139" t="str">
            <v>EA</v>
          </cell>
          <cell r="E139" t="str">
            <v>EA</v>
          </cell>
          <cell r="F139">
            <v>11.48</v>
          </cell>
        </row>
        <row r="140">
          <cell r="A140">
            <v>22132</v>
          </cell>
          <cell r="B140" t="str">
            <v>Paper &amp; Packing</v>
          </cell>
          <cell r="C140" t="str">
            <v>Foil Pouch 500 ml (Delivery Box)</v>
          </cell>
          <cell r="D140" t="str">
            <v>EA</v>
          </cell>
          <cell r="E140" t="str">
            <v>EA</v>
          </cell>
          <cell r="F140">
            <v>10.36</v>
          </cell>
        </row>
        <row r="141">
          <cell r="A141">
            <v>22171</v>
          </cell>
          <cell r="B141" t="str">
            <v>Paper &amp; Packing</v>
          </cell>
          <cell r="C141" t="str">
            <v>Paper Kettle 1 lit (Delivery Box)</v>
          </cell>
          <cell r="D141" t="str">
            <v>EA</v>
          </cell>
          <cell r="E141" t="str">
            <v>EA</v>
          </cell>
          <cell r="F141">
            <v>11.76</v>
          </cell>
        </row>
        <row r="142">
          <cell r="A142">
            <v>22172</v>
          </cell>
          <cell r="B142" t="str">
            <v>Paper &amp; Packing</v>
          </cell>
          <cell r="C142" t="str">
            <v>Paper Kettle 400 ml (Delivery Box)</v>
          </cell>
          <cell r="D142" t="str">
            <v>EA</v>
          </cell>
          <cell r="E142" t="str">
            <v>EA</v>
          </cell>
          <cell r="F142">
            <v>9.8000000000000007</v>
          </cell>
        </row>
        <row r="143">
          <cell r="A143">
            <v>23183</v>
          </cell>
          <cell r="B143" t="str">
            <v>Paper &amp; Packing</v>
          </cell>
          <cell r="C143" t="str">
            <v>Glass Delivery Packiging (SB)</v>
          </cell>
          <cell r="D143" t="str">
            <v>EA</v>
          </cell>
          <cell r="E143" t="str">
            <v>EA</v>
          </cell>
          <cell r="F143">
            <v>14.56</v>
          </cell>
        </row>
        <row r="144">
          <cell r="A144">
            <v>17717</v>
          </cell>
          <cell r="B144" t="str">
            <v>Paper &amp; Packing</v>
          </cell>
          <cell r="C144" t="str">
            <v>Thermal Paper Roll</v>
          </cell>
          <cell r="D144" t="str">
            <v>EA</v>
          </cell>
          <cell r="E144" t="str">
            <v>EA</v>
          </cell>
          <cell r="F144">
            <v>39.200000000000003</v>
          </cell>
        </row>
        <row r="145">
          <cell r="A145">
            <v>1070</v>
          </cell>
          <cell r="B145" t="str">
            <v>Cleaning Material</v>
          </cell>
          <cell r="C145" t="str">
            <v>Toilet Roll</v>
          </cell>
          <cell r="D145" t="str">
            <v>EA</v>
          </cell>
          <cell r="E145" t="str">
            <v>EA=1ea</v>
          </cell>
          <cell r="F145">
            <v>11.99</v>
          </cell>
        </row>
        <row r="146">
          <cell r="A146">
            <v>18397</v>
          </cell>
          <cell r="B146" t="str">
            <v>Cleaning Material</v>
          </cell>
          <cell r="C146" t="str">
            <v>Dish Drop (Ware Wash Liquid- Manual)</v>
          </cell>
          <cell r="D146" t="str">
            <v>BT</v>
          </cell>
          <cell r="E146" t="str">
            <v>BT</v>
          </cell>
          <cell r="F146">
            <v>143.36000000000001</v>
          </cell>
        </row>
        <row r="147">
          <cell r="A147">
            <v>18398</v>
          </cell>
          <cell r="B147" t="str">
            <v>Cleaning Material</v>
          </cell>
          <cell r="C147" t="str">
            <v>Zero Bac (Hard Surface Sanitizer)</v>
          </cell>
          <cell r="D147" t="str">
            <v>BT</v>
          </cell>
          <cell r="E147" t="str">
            <v>BT</v>
          </cell>
          <cell r="F147">
            <v>266.56</v>
          </cell>
        </row>
        <row r="148">
          <cell r="A148">
            <v>18400</v>
          </cell>
          <cell r="B148" t="str">
            <v>Cleaning Material</v>
          </cell>
          <cell r="C148" t="str">
            <v>Ola Toilet Cleaner (Toilet Bowel Cleaner)</v>
          </cell>
          <cell r="D148" t="str">
            <v>BT</v>
          </cell>
          <cell r="E148" t="str">
            <v>BT</v>
          </cell>
          <cell r="F148">
            <v>45.92</v>
          </cell>
        </row>
        <row r="149">
          <cell r="A149">
            <v>18401</v>
          </cell>
          <cell r="B149" t="str">
            <v>Cleaning Material</v>
          </cell>
          <cell r="C149" t="str">
            <v>Ola Glass Cleaner ( Glass Cleaner)</v>
          </cell>
          <cell r="D149" t="str">
            <v>BT</v>
          </cell>
          <cell r="E149" t="str">
            <v>BT</v>
          </cell>
          <cell r="F149">
            <v>44.24</v>
          </cell>
        </row>
        <row r="150">
          <cell r="A150">
            <v>18396</v>
          </cell>
          <cell r="B150" t="str">
            <v>Cleaning Material</v>
          </cell>
          <cell r="C150" t="str">
            <v>Magic (Disinfectant Floor Wash Liquid)</v>
          </cell>
          <cell r="D150" t="str">
            <v>BT</v>
          </cell>
          <cell r="E150" t="str">
            <v>BT</v>
          </cell>
          <cell r="F150">
            <v>143.36000000000001</v>
          </cell>
        </row>
        <row r="151">
          <cell r="A151">
            <v>18399</v>
          </cell>
          <cell r="B151" t="str">
            <v>Cleaning Material</v>
          </cell>
          <cell r="C151" t="str">
            <v>Palm Freah (Hand Cleansar)</v>
          </cell>
          <cell r="D151" t="str">
            <v>BT</v>
          </cell>
          <cell r="E151" t="str">
            <v>BT</v>
          </cell>
          <cell r="F151">
            <v>199.36</v>
          </cell>
        </row>
        <row r="152">
          <cell r="A152">
            <v>20894</v>
          </cell>
          <cell r="B152" t="str">
            <v>Cleaning Material</v>
          </cell>
          <cell r="C152" t="str">
            <v>Biodegradable Garbage Bag B Green</v>
          </cell>
          <cell r="D152" t="str">
            <v>PAC</v>
          </cell>
          <cell r="E152" t="str">
            <v>EA</v>
          </cell>
          <cell r="F152">
            <v>644</v>
          </cell>
        </row>
        <row r="153">
          <cell r="A153">
            <v>20891</v>
          </cell>
          <cell r="B153" t="str">
            <v>Cleaning Material</v>
          </cell>
          <cell r="C153" t="str">
            <v>Biodegradable Garbage Bag B Blue</v>
          </cell>
          <cell r="D153" t="str">
            <v>Pac</v>
          </cell>
          <cell r="E153" t="str">
            <v>Pac</v>
          </cell>
          <cell r="F153">
            <v>644</v>
          </cell>
        </row>
        <row r="154">
          <cell r="A154">
            <v>20892</v>
          </cell>
          <cell r="B154" t="str">
            <v>Cleaning Material</v>
          </cell>
          <cell r="C154" t="str">
            <v>Biodegradable Garbage Bag S Green</v>
          </cell>
          <cell r="D154" t="str">
            <v>Pac</v>
          </cell>
          <cell r="E154" t="str">
            <v>Pac</v>
          </cell>
          <cell r="F154">
            <v>168</v>
          </cell>
        </row>
        <row r="155">
          <cell r="A155">
            <v>20893</v>
          </cell>
          <cell r="B155" t="str">
            <v>Cleaning Material</v>
          </cell>
          <cell r="C155" t="str">
            <v>Biodegradable Garbage Bag S Blue</v>
          </cell>
          <cell r="D155" t="str">
            <v>Pac</v>
          </cell>
          <cell r="E155" t="str">
            <v>Pac</v>
          </cell>
          <cell r="F155">
            <v>168</v>
          </cell>
        </row>
        <row r="156">
          <cell r="A156">
            <v>23597</v>
          </cell>
          <cell r="B156" t="str">
            <v>Cleaning Material</v>
          </cell>
          <cell r="C156" t="str">
            <v>Nitrile Gloves-Medium-size</v>
          </cell>
          <cell r="D156" t="str">
            <v>Pkt</v>
          </cell>
          <cell r="E156" t="str">
            <v>Pac = 100 EA</v>
          </cell>
          <cell r="F156">
            <v>324.8</v>
          </cell>
        </row>
        <row r="157">
          <cell r="A157">
            <v>21091</v>
          </cell>
          <cell r="B157" t="str">
            <v>Cleaning Material</v>
          </cell>
          <cell r="C157" t="str">
            <v>Ply Mask</v>
          </cell>
          <cell r="D157" t="str">
            <v>EA</v>
          </cell>
          <cell r="E157" t="str">
            <v>EA</v>
          </cell>
          <cell r="F157">
            <v>3.92</v>
          </cell>
        </row>
        <row r="158">
          <cell r="A158">
            <v>20657</v>
          </cell>
          <cell r="B158" t="str">
            <v>Cleaning Material</v>
          </cell>
          <cell r="C158" t="str">
            <v>Coffee Machine Cleaning Brush</v>
          </cell>
          <cell r="D158" t="str">
            <v>EA</v>
          </cell>
          <cell r="E158" t="str">
            <v>EA</v>
          </cell>
          <cell r="F158">
            <v>252</v>
          </cell>
        </row>
        <row r="159">
          <cell r="A159">
            <v>22451</v>
          </cell>
          <cell r="B159" t="str">
            <v>Cleaning Material</v>
          </cell>
          <cell r="C159" t="str">
            <v>Grillox (Sandwich Griller Cleaner) 2Ltr</v>
          </cell>
          <cell r="D159" t="str">
            <v>Can</v>
          </cell>
          <cell r="E159" t="str">
            <v>Can</v>
          </cell>
          <cell r="F159">
            <v>318</v>
          </cell>
        </row>
        <row r="160">
          <cell r="A160">
            <v>7261</v>
          </cell>
          <cell r="B160" t="str">
            <v>Cleaning Material</v>
          </cell>
          <cell r="C160" t="str">
            <v>Tooth Pick Wooden</v>
          </cell>
          <cell r="D160" t="str">
            <v>PAC</v>
          </cell>
          <cell r="E160" t="str">
            <v>PAC</v>
          </cell>
          <cell r="F160">
            <v>11.2</v>
          </cell>
        </row>
        <row r="161">
          <cell r="A161">
            <v>21855</v>
          </cell>
          <cell r="B161" t="str">
            <v>Marketing</v>
          </cell>
          <cell r="C161" t="str">
            <v>Copper Bottle 400ML</v>
          </cell>
          <cell r="D161" t="str">
            <v>EA</v>
          </cell>
          <cell r="E161" t="str">
            <v>1 box = 50 Bt</v>
          </cell>
          <cell r="F161">
            <v>442.4</v>
          </cell>
        </row>
        <row r="162">
          <cell r="A162">
            <v>21740</v>
          </cell>
          <cell r="B162" t="str">
            <v>Marketing</v>
          </cell>
          <cell r="C162" t="str">
            <v>Wooden Food Tag Holder</v>
          </cell>
          <cell r="D162" t="str">
            <v>EA</v>
          </cell>
          <cell r="E162" t="str">
            <v>EA</v>
          </cell>
          <cell r="F162">
            <v>53.76</v>
          </cell>
        </row>
        <row r="163">
          <cell r="A163">
            <v>17361</v>
          </cell>
          <cell r="B163" t="str">
            <v>Marketing</v>
          </cell>
          <cell r="C163" t="str">
            <v>Wooden Easel Stand</v>
          </cell>
          <cell r="D163" t="str">
            <v>EA</v>
          </cell>
          <cell r="E163" t="str">
            <v>EA</v>
          </cell>
          <cell r="F163">
            <v>1344</v>
          </cell>
        </row>
        <row r="164">
          <cell r="A164">
            <v>19445</v>
          </cell>
          <cell r="B164" t="str">
            <v>Marketing</v>
          </cell>
          <cell r="C164" t="str">
            <v>Wodden Display-Small</v>
          </cell>
          <cell r="D164" t="str">
            <v>EA</v>
          </cell>
          <cell r="E164" t="str">
            <v>EA</v>
          </cell>
          <cell r="F164">
            <v>201.6</v>
          </cell>
        </row>
        <row r="165">
          <cell r="A165">
            <v>19446</v>
          </cell>
          <cell r="B165" t="str">
            <v>Marketing</v>
          </cell>
          <cell r="C165" t="str">
            <v>Wodden Display-BAG</v>
          </cell>
          <cell r="D165" t="str">
            <v>EA</v>
          </cell>
          <cell r="E165" t="str">
            <v>EA</v>
          </cell>
          <cell r="F165">
            <v>235.2</v>
          </cell>
        </row>
        <row r="166">
          <cell r="A166">
            <v>15740</v>
          </cell>
          <cell r="B166" t="str">
            <v>Marketing</v>
          </cell>
          <cell r="C166" t="str">
            <v>Feedback Form</v>
          </cell>
          <cell r="D166" t="str">
            <v>PAC</v>
          </cell>
          <cell r="E166" t="str">
            <v>1=100EA</v>
          </cell>
          <cell r="F166">
            <v>89.6</v>
          </cell>
        </row>
        <row r="167">
          <cell r="A167">
            <v>14437</v>
          </cell>
          <cell r="B167" t="str">
            <v>Marketing</v>
          </cell>
          <cell r="C167" t="str">
            <v>French Press</v>
          </cell>
          <cell r="D167" t="str">
            <v>EA</v>
          </cell>
          <cell r="E167" t="str">
            <v>Ea=1 ea</v>
          </cell>
          <cell r="F167">
            <v>207.2</v>
          </cell>
        </row>
        <row r="168">
          <cell r="A168">
            <v>16300</v>
          </cell>
          <cell r="B168" t="str">
            <v>Marketing</v>
          </cell>
          <cell r="C168" t="str">
            <v>Oval Basket</v>
          </cell>
          <cell r="D168" t="str">
            <v>EA</v>
          </cell>
          <cell r="E168" t="str">
            <v>EA</v>
          </cell>
          <cell r="F168">
            <v>95.2</v>
          </cell>
        </row>
        <row r="169">
          <cell r="A169">
            <v>16301</v>
          </cell>
          <cell r="B169" t="str">
            <v>Marketing</v>
          </cell>
          <cell r="C169" t="str">
            <v>Cream Grass</v>
          </cell>
          <cell r="D169" t="str">
            <v>PAC</v>
          </cell>
          <cell r="E169" t="str">
            <v>PAC</v>
          </cell>
          <cell r="F169">
            <v>28</v>
          </cell>
        </row>
        <row r="170">
          <cell r="A170">
            <v>17747</v>
          </cell>
          <cell r="B170" t="str">
            <v>Marketing</v>
          </cell>
          <cell r="C170" t="str">
            <v>Terracotta Diya</v>
          </cell>
          <cell r="D170" t="str">
            <v>EA</v>
          </cell>
          <cell r="E170" t="str">
            <v>EA</v>
          </cell>
          <cell r="F170">
            <v>10.029999999999999</v>
          </cell>
        </row>
        <row r="171">
          <cell r="A171">
            <v>23668</v>
          </cell>
          <cell r="B171" t="str">
            <v>Marketing</v>
          </cell>
          <cell r="C171" t="str">
            <v>Orange Color Net</v>
          </cell>
          <cell r="D171" t="str">
            <v>Mtr</v>
          </cell>
          <cell r="E171" t="str">
            <v>(1 Roll = 50 Mtr.)</v>
          </cell>
          <cell r="F171">
            <v>13.44</v>
          </cell>
        </row>
        <row r="172">
          <cell r="A172">
            <v>21458</v>
          </cell>
          <cell r="B172" t="str">
            <v>Marketing</v>
          </cell>
          <cell r="C172" t="str">
            <v>Brown Ribbon Logo Barista</v>
          </cell>
          <cell r="D172" t="str">
            <v>Mtr</v>
          </cell>
          <cell r="E172" t="str">
            <v>(1 Roll = 10 Mtr.)</v>
          </cell>
          <cell r="F172">
            <v>7.84</v>
          </cell>
        </row>
        <row r="173">
          <cell r="A173">
            <v>21423</v>
          </cell>
          <cell r="B173" t="str">
            <v>Marketing</v>
          </cell>
          <cell r="C173" t="str">
            <v>Diwali Gift Box (Small)</v>
          </cell>
          <cell r="D173" t="str">
            <v>EA</v>
          </cell>
          <cell r="E173" t="str">
            <v>EA</v>
          </cell>
          <cell r="F173">
            <v>42.56</v>
          </cell>
        </row>
        <row r="174">
          <cell r="A174">
            <v>21424</v>
          </cell>
          <cell r="B174" t="str">
            <v>Marketing</v>
          </cell>
          <cell r="C174" t="str">
            <v>Diwali Gift Box (Big)</v>
          </cell>
          <cell r="D174" t="str">
            <v>EA</v>
          </cell>
          <cell r="E174" t="str">
            <v>EA</v>
          </cell>
          <cell r="F174">
            <v>81.760000000000005</v>
          </cell>
        </row>
        <row r="175">
          <cell r="A175">
            <v>19479</v>
          </cell>
          <cell r="B175" t="str">
            <v>Marketing</v>
          </cell>
          <cell r="C175" t="str">
            <v>Cookies Tin Gift Box</v>
          </cell>
          <cell r="D175" t="str">
            <v>EA</v>
          </cell>
          <cell r="E175" t="str">
            <v>EA</v>
          </cell>
          <cell r="F175">
            <v>22.4</v>
          </cell>
        </row>
        <row r="176">
          <cell r="A176">
            <v>19222</v>
          </cell>
          <cell r="B176" t="str">
            <v>Marketing</v>
          </cell>
          <cell r="C176" t="str">
            <v>Barista Chocolate 90gmX4 Bar's Gift Pack</v>
          </cell>
          <cell r="D176" t="str">
            <v>EA</v>
          </cell>
          <cell r="E176" t="str">
            <v>EA</v>
          </cell>
          <cell r="F176">
            <v>32.200000000000003</v>
          </cell>
        </row>
        <row r="177">
          <cell r="A177">
            <v>15842</v>
          </cell>
          <cell r="B177" t="str">
            <v>Marketing</v>
          </cell>
          <cell r="C177" t="str">
            <v>Instore collat open and close both side print</v>
          </cell>
          <cell r="D177" t="str">
            <v>EA</v>
          </cell>
          <cell r="E177" t="str">
            <v>EA</v>
          </cell>
          <cell r="F177">
            <v>61.6</v>
          </cell>
        </row>
        <row r="178">
          <cell r="A178">
            <v>15843</v>
          </cell>
          <cell r="B178" t="str">
            <v>Marketing</v>
          </cell>
          <cell r="C178" t="str">
            <v>Instore collat no smoking zone</v>
          </cell>
          <cell r="D178" t="str">
            <v>EA</v>
          </cell>
          <cell r="E178" t="str">
            <v>EA</v>
          </cell>
          <cell r="F178">
            <v>140</v>
          </cell>
        </row>
        <row r="179">
          <cell r="A179">
            <v>15844</v>
          </cell>
          <cell r="B179" t="str">
            <v>Marketing</v>
          </cell>
          <cell r="C179" t="str">
            <v xml:space="preserve">Instore collat charging for coffee </v>
          </cell>
          <cell r="D179" t="str">
            <v>EA</v>
          </cell>
          <cell r="E179" t="str">
            <v>EA</v>
          </cell>
          <cell r="F179">
            <v>140</v>
          </cell>
        </row>
        <row r="180">
          <cell r="A180">
            <v>15845</v>
          </cell>
          <cell r="B180" t="str">
            <v>Marketing</v>
          </cell>
          <cell r="C180" t="str">
            <v>Instore collat not inspired by outside food</v>
          </cell>
          <cell r="D180" t="str">
            <v>EA</v>
          </cell>
          <cell r="E180" t="str">
            <v>EA</v>
          </cell>
          <cell r="F180">
            <v>140</v>
          </cell>
        </row>
        <row r="181">
          <cell r="A181">
            <v>15846</v>
          </cell>
          <cell r="B181" t="str">
            <v>Marketing</v>
          </cell>
          <cell r="C181" t="str">
            <v>Mind Your Belongings</v>
          </cell>
          <cell r="D181" t="str">
            <v>EA</v>
          </cell>
          <cell r="E181" t="str">
            <v>EA</v>
          </cell>
          <cell r="F181">
            <v>140</v>
          </cell>
        </row>
        <row r="182">
          <cell r="A182">
            <v>15847</v>
          </cell>
          <cell r="B182" t="str">
            <v>Marketing</v>
          </cell>
          <cell r="C182" t="str">
            <v>Barista His / Her</v>
          </cell>
          <cell r="D182" t="str">
            <v>EA</v>
          </cell>
          <cell r="E182" t="str">
            <v>EA</v>
          </cell>
          <cell r="F182">
            <v>140</v>
          </cell>
        </row>
        <row r="183">
          <cell r="A183">
            <v>20256</v>
          </cell>
          <cell r="B183" t="str">
            <v>Marketing</v>
          </cell>
          <cell r="C183" t="str">
            <v>Green Sports Bottle</v>
          </cell>
          <cell r="D183" t="str">
            <v>EA</v>
          </cell>
          <cell r="E183" t="str">
            <v>EA</v>
          </cell>
          <cell r="F183">
            <v>408.8</v>
          </cell>
        </row>
        <row r="184">
          <cell r="A184">
            <v>20493</v>
          </cell>
          <cell r="B184" t="str">
            <v>Marketing</v>
          </cell>
          <cell r="C184" t="str">
            <v>Black Sports Bottle</v>
          </cell>
          <cell r="D184" t="str">
            <v>EA</v>
          </cell>
          <cell r="E184" t="str">
            <v>EA</v>
          </cell>
          <cell r="F184">
            <v>408.8</v>
          </cell>
        </row>
        <row r="185">
          <cell r="A185">
            <v>23753</v>
          </cell>
          <cell r="B185" t="str">
            <v>Marketing</v>
          </cell>
          <cell r="C185" t="str">
            <v>SS Mugg with Barista Logo</v>
          </cell>
          <cell r="D185" t="str">
            <v>Pkt</v>
          </cell>
          <cell r="E185" t="str">
            <v>EA</v>
          </cell>
          <cell r="F185">
            <v>199.36</v>
          </cell>
        </row>
        <row r="186">
          <cell r="A186">
            <v>5526</v>
          </cell>
          <cell r="B186" t="str">
            <v>Stationery</v>
          </cell>
          <cell r="C186" t="str">
            <v>Kot Pad</v>
          </cell>
          <cell r="D186" t="str">
            <v>EA</v>
          </cell>
          <cell r="E186" t="str">
            <v>EA</v>
          </cell>
          <cell r="F186">
            <v>36.96</v>
          </cell>
        </row>
        <row r="187">
          <cell r="A187">
            <v>1125</v>
          </cell>
          <cell r="B187" t="str">
            <v>Stationery</v>
          </cell>
          <cell r="C187" t="str">
            <v>Log Sheet Book</v>
          </cell>
          <cell r="D187" t="str">
            <v>EA</v>
          </cell>
          <cell r="E187" t="str">
            <v>EA=1ea</v>
          </cell>
          <cell r="F187">
            <v>67.2</v>
          </cell>
        </row>
        <row r="188">
          <cell r="A188">
            <v>1126</v>
          </cell>
          <cell r="B188" t="str">
            <v>Stationery</v>
          </cell>
          <cell r="C188" t="str">
            <v>Stock Consumption Book</v>
          </cell>
          <cell r="D188" t="str">
            <v>EA</v>
          </cell>
          <cell r="E188" t="str">
            <v>EA</v>
          </cell>
          <cell r="F188">
            <v>52.64</v>
          </cell>
        </row>
        <row r="189">
          <cell r="A189">
            <v>1128</v>
          </cell>
          <cell r="B189" t="str">
            <v>Stationery</v>
          </cell>
          <cell r="C189" t="str">
            <v>Expense Voucher</v>
          </cell>
          <cell r="D189" t="str">
            <v>EA</v>
          </cell>
          <cell r="E189" t="str">
            <v>EA</v>
          </cell>
          <cell r="F189">
            <v>41.44</v>
          </cell>
        </row>
        <row r="190">
          <cell r="A190">
            <v>5530</v>
          </cell>
          <cell r="B190" t="str">
            <v>Stationery</v>
          </cell>
          <cell r="C190" t="str">
            <v>IMPREST RECORD BOOK</v>
          </cell>
          <cell r="D190" t="str">
            <v>Ea</v>
          </cell>
          <cell r="E190" t="str">
            <v>Ea=1 EA</v>
          </cell>
          <cell r="F190">
            <v>67.2</v>
          </cell>
        </row>
        <row r="191">
          <cell r="A191">
            <v>1131</v>
          </cell>
          <cell r="B191" t="str">
            <v>Stationery</v>
          </cell>
          <cell r="C191" t="str">
            <v>Epson Printer Cardge</v>
          </cell>
          <cell r="D191" t="str">
            <v>EA</v>
          </cell>
          <cell r="E191" t="str">
            <v>EA=1ea</v>
          </cell>
          <cell r="F191">
            <v>78.290000000000006</v>
          </cell>
        </row>
        <row r="192">
          <cell r="A192">
            <v>15966</v>
          </cell>
          <cell r="B192" t="str">
            <v>Uniform</v>
          </cell>
          <cell r="C192" t="str">
            <v>New Barista Cap</v>
          </cell>
          <cell r="D192" t="str">
            <v>EA</v>
          </cell>
          <cell r="E192" t="str">
            <v>Ea=1 ea</v>
          </cell>
          <cell r="F192">
            <v>69.44</v>
          </cell>
        </row>
        <row r="193">
          <cell r="A193">
            <v>13549</v>
          </cell>
          <cell r="B193" t="str">
            <v>Uniform</v>
          </cell>
          <cell r="C193" t="str">
            <v>Name Badge Holder</v>
          </cell>
          <cell r="D193" t="str">
            <v>EA</v>
          </cell>
          <cell r="E193" t="str">
            <v>EA</v>
          </cell>
          <cell r="F193">
            <v>53.76</v>
          </cell>
        </row>
        <row r="194">
          <cell r="A194">
            <v>5499</v>
          </cell>
          <cell r="B194" t="str">
            <v>Uniform</v>
          </cell>
          <cell r="C194" t="str">
            <v>Black Jeans 28</v>
          </cell>
          <cell r="D194" t="str">
            <v>EA</v>
          </cell>
          <cell r="E194" t="str">
            <v>Ea=1 ea</v>
          </cell>
          <cell r="F194">
            <v>436.8</v>
          </cell>
        </row>
        <row r="195">
          <cell r="A195">
            <v>6042</v>
          </cell>
          <cell r="B195" t="str">
            <v>Uniform</v>
          </cell>
          <cell r="C195" t="str">
            <v>Black Jeans 30</v>
          </cell>
          <cell r="D195" t="str">
            <v>EA</v>
          </cell>
          <cell r="E195" t="str">
            <v>Ea=1 ea</v>
          </cell>
          <cell r="F195">
            <v>436.8</v>
          </cell>
        </row>
        <row r="196">
          <cell r="A196">
            <v>6041</v>
          </cell>
          <cell r="B196" t="str">
            <v>Uniform</v>
          </cell>
          <cell r="C196" t="str">
            <v>Black Jeans 32</v>
          </cell>
          <cell r="D196" t="str">
            <v>EA</v>
          </cell>
          <cell r="E196" t="str">
            <v>Ea=1 ea</v>
          </cell>
          <cell r="F196">
            <v>436.8</v>
          </cell>
        </row>
        <row r="197">
          <cell r="A197">
            <v>5600</v>
          </cell>
          <cell r="B197" t="str">
            <v>Uniform</v>
          </cell>
          <cell r="C197" t="str">
            <v>Black Jeans 34</v>
          </cell>
          <cell r="D197" t="str">
            <v>EA</v>
          </cell>
          <cell r="E197" t="str">
            <v>Ea=1 ea</v>
          </cell>
          <cell r="F197">
            <v>436.8</v>
          </cell>
        </row>
        <row r="198">
          <cell r="A198">
            <v>5601</v>
          </cell>
          <cell r="B198" t="str">
            <v>Uniform</v>
          </cell>
          <cell r="C198" t="str">
            <v>Black Jeans 36</v>
          </cell>
          <cell r="D198" t="str">
            <v>EA</v>
          </cell>
          <cell r="E198" t="str">
            <v>Ea=1 ea</v>
          </cell>
          <cell r="F198">
            <v>436.8</v>
          </cell>
        </row>
        <row r="199">
          <cell r="A199">
            <v>5623</v>
          </cell>
          <cell r="B199" t="str">
            <v>Uniform</v>
          </cell>
          <cell r="C199" t="str">
            <v>Black Jeans 38</v>
          </cell>
          <cell r="D199" t="str">
            <v>EA</v>
          </cell>
          <cell r="E199" t="str">
            <v>Ea=1 ea</v>
          </cell>
          <cell r="F199">
            <v>436.8</v>
          </cell>
        </row>
        <row r="200">
          <cell r="A200">
            <v>5624</v>
          </cell>
          <cell r="B200" t="str">
            <v>Uniform</v>
          </cell>
          <cell r="C200" t="str">
            <v>Black Jeans 40</v>
          </cell>
          <cell r="D200" t="str">
            <v>EA</v>
          </cell>
          <cell r="E200" t="str">
            <v>Ea=1 ea</v>
          </cell>
          <cell r="F200">
            <v>436.8</v>
          </cell>
        </row>
        <row r="201">
          <cell r="A201">
            <v>5625</v>
          </cell>
          <cell r="B201" t="str">
            <v>Uniform</v>
          </cell>
          <cell r="C201" t="str">
            <v>Black Jeans 42</v>
          </cell>
          <cell r="D201" t="str">
            <v>EA</v>
          </cell>
          <cell r="E201" t="str">
            <v>Ea=1 ea</v>
          </cell>
          <cell r="F201">
            <v>436.8</v>
          </cell>
        </row>
        <row r="202">
          <cell r="A202">
            <v>5609</v>
          </cell>
          <cell r="B202" t="str">
            <v>Uniform</v>
          </cell>
          <cell r="C202" t="str">
            <v>Black Trousers  28</v>
          </cell>
          <cell r="D202" t="str">
            <v>EA</v>
          </cell>
          <cell r="E202" t="str">
            <v>Ea=1 ea</v>
          </cell>
          <cell r="F202">
            <v>394.24</v>
          </cell>
        </row>
        <row r="203">
          <cell r="A203">
            <v>5610</v>
          </cell>
          <cell r="B203" t="str">
            <v>Uniform</v>
          </cell>
          <cell r="C203" t="str">
            <v>Black Trousers 30</v>
          </cell>
          <cell r="D203" t="str">
            <v>EA</v>
          </cell>
          <cell r="E203" t="str">
            <v>Ea=1 ea</v>
          </cell>
          <cell r="F203">
            <v>394.24</v>
          </cell>
        </row>
        <row r="204">
          <cell r="A204">
            <v>5611</v>
          </cell>
          <cell r="B204" t="str">
            <v>Uniform</v>
          </cell>
          <cell r="C204" t="str">
            <v>Black Trousers  32</v>
          </cell>
          <cell r="D204" t="str">
            <v>EA</v>
          </cell>
          <cell r="E204" t="str">
            <v>Ea=1 ea</v>
          </cell>
          <cell r="F204">
            <v>394.24</v>
          </cell>
        </row>
        <row r="205">
          <cell r="A205">
            <v>5612</v>
          </cell>
          <cell r="B205" t="str">
            <v>Uniform</v>
          </cell>
          <cell r="C205" t="str">
            <v>Black Trousers 34</v>
          </cell>
          <cell r="D205" t="str">
            <v>EA</v>
          </cell>
          <cell r="E205" t="str">
            <v>Ea=1 ea</v>
          </cell>
          <cell r="F205">
            <v>394.24</v>
          </cell>
        </row>
        <row r="206">
          <cell r="A206">
            <v>5613</v>
          </cell>
          <cell r="B206" t="str">
            <v>Uniform</v>
          </cell>
          <cell r="C206" t="str">
            <v>Black Trousers 36</v>
          </cell>
          <cell r="D206" t="str">
            <v>EA</v>
          </cell>
          <cell r="E206" t="str">
            <v>Ea=1 ea</v>
          </cell>
          <cell r="F206">
            <v>394.24</v>
          </cell>
        </row>
        <row r="207">
          <cell r="A207">
            <v>5776</v>
          </cell>
          <cell r="B207" t="str">
            <v>Uniform</v>
          </cell>
          <cell r="C207" t="str">
            <v>Black Trousers 38</v>
          </cell>
          <cell r="D207" t="str">
            <v>EA</v>
          </cell>
          <cell r="E207" t="str">
            <v>Ea=1 ea</v>
          </cell>
          <cell r="F207">
            <v>394.24</v>
          </cell>
        </row>
        <row r="208">
          <cell r="A208">
            <v>5777</v>
          </cell>
          <cell r="B208" t="str">
            <v>Uniform</v>
          </cell>
          <cell r="C208" t="str">
            <v>Black Trousers - 40</v>
          </cell>
          <cell r="D208" t="str">
            <v>EA</v>
          </cell>
          <cell r="E208" t="str">
            <v>Ea=1 ea</v>
          </cell>
          <cell r="F208">
            <v>394.24</v>
          </cell>
        </row>
        <row r="209">
          <cell r="A209">
            <v>5829</v>
          </cell>
          <cell r="B209" t="str">
            <v>Uniform</v>
          </cell>
          <cell r="C209" t="str">
            <v>Black Trousers - 42</v>
          </cell>
          <cell r="D209" t="str">
            <v>EA</v>
          </cell>
          <cell r="E209" t="str">
            <v>Ea=1 ea</v>
          </cell>
          <cell r="F209">
            <v>394.24</v>
          </cell>
        </row>
        <row r="210">
          <cell r="A210">
            <v>19903</v>
          </cell>
          <cell r="B210" t="str">
            <v>Uniform</v>
          </cell>
          <cell r="C210" t="str">
            <v>Apron New With Belt</v>
          </cell>
          <cell r="D210" t="str">
            <v>EA</v>
          </cell>
          <cell r="E210" t="str">
            <v>EA</v>
          </cell>
          <cell r="F210">
            <v>386.4</v>
          </cell>
        </row>
        <row r="211">
          <cell r="A211">
            <v>20195</v>
          </cell>
          <cell r="B211" t="str">
            <v>Uniform</v>
          </cell>
          <cell r="C211" t="str">
            <v>Barista Grey Shirt - 36</v>
          </cell>
          <cell r="D211" t="str">
            <v>EA</v>
          </cell>
          <cell r="E211" t="str">
            <v>EA</v>
          </cell>
          <cell r="F211">
            <v>498.4</v>
          </cell>
        </row>
        <row r="212">
          <cell r="A212">
            <v>20196</v>
          </cell>
          <cell r="B212" t="str">
            <v>Uniform</v>
          </cell>
          <cell r="C212" t="str">
            <v>Barista Grey Shirt - 38</v>
          </cell>
          <cell r="D212" t="str">
            <v>EA</v>
          </cell>
          <cell r="E212" t="str">
            <v>EA</v>
          </cell>
          <cell r="F212">
            <v>498.4</v>
          </cell>
        </row>
        <row r="213">
          <cell r="A213">
            <v>20197</v>
          </cell>
          <cell r="B213" t="str">
            <v>Uniform</v>
          </cell>
          <cell r="C213" t="str">
            <v>Barista Grey Shirt - 40</v>
          </cell>
          <cell r="D213" t="str">
            <v>EA</v>
          </cell>
          <cell r="E213" t="str">
            <v>EA</v>
          </cell>
          <cell r="F213">
            <v>498.4</v>
          </cell>
        </row>
        <row r="214">
          <cell r="A214">
            <v>20198</v>
          </cell>
          <cell r="B214" t="str">
            <v>Uniform</v>
          </cell>
          <cell r="C214" t="str">
            <v>Barista Grey Shirt - 42</v>
          </cell>
          <cell r="D214" t="str">
            <v>EA</v>
          </cell>
          <cell r="E214" t="str">
            <v>EA</v>
          </cell>
          <cell r="F214">
            <v>498.4</v>
          </cell>
        </row>
        <row r="215">
          <cell r="A215">
            <v>20199</v>
          </cell>
          <cell r="B215" t="str">
            <v>Uniform</v>
          </cell>
          <cell r="C215" t="str">
            <v>Barista Grey Shirt - 44</v>
          </cell>
          <cell r="D215" t="str">
            <v>EA</v>
          </cell>
          <cell r="E215" t="str">
            <v>EA</v>
          </cell>
          <cell r="F215">
            <v>498.4</v>
          </cell>
        </row>
        <row r="216">
          <cell r="A216">
            <v>20406</v>
          </cell>
          <cell r="B216" t="str">
            <v>Uniform</v>
          </cell>
          <cell r="C216" t="str">
            <v>Barista Store Manager Black Shirt – 36</v>
          </cell>
          <cell r="D216" t="str">
            <v>EA</v>
          </cell>
          <cell r="E216" t="str">
            <v>EA</v>
          </cell>
          <cell r="F216">
            <v>498.4</v>
          </cell>
        </row>
        <row r="217">
          <cell r="A217">
            <v>20407</v>
          </cell>
          <cell r="B217" t="str">
            <v>Uniform</v>
          </cell>
          <cell r="C217" t="str">
            <v>Barista Store Manager Black Shirt – 38</v>
          </cell>
          <cell r="D217" t="str">
            <v>EA</v>
          </cell>
          <cell r="E217" t="str">
            <v>EA</v>
          </cell>
          <cell r="F217">
            <v>498.4</v>
          </cell>
        </row>
        <row r="218">
          <cell r="A218">
            <v>20408</v>
          </cell>
          <cell r="B218" t="str">
            <v>Uniform</v>
          </cell>
          <cell r="C218" t="str">
            <v>Barista Store Manager Black Shirt – 40</v>
          </cell>
          <cell r="D218" t="str">
            <v>EA</v>
          </cell>
          <cell r="E218" t="str">
            <v>EA</v>
          </cell>
          <cell r="F218">
            <v>498.4</v>
          </cell>
        </row>
        <row r="219">
          <cell r="A219">
            <v>20409</v>
          </cell>
          <cell r="B219" t="str">
            <v>Uniform</v>
          </cell>
          <cell r="C219" t="str">
            <v>Barista Store Manager Black Shirt – 42</v>
          </cell>
          <cell r="D219" t="str">
            <v>EA</v>
          </cell>
          <cell r="E219" t="str">
            <v>EA</v>
          </cell>
          <cell r="F219">
            <v>498.4</v>
          </cell>
        </row>
        <row r="220">
          <cell r="A220">
            <v>20410</v>
          </cell>
          <cell r="B220" t="str">
            <v>Uniform</v>
          </cell>
          <cell r="C220" t="str">
            <v>Barista Store Manager Black Shirt – 44</v>
          </cell>
          <cell r="D220" t="str">
            <v>EA</v>
          </cell>
          <cell r="E220" t="str">
            <v>EA</v>
          </cell>
          <cell r="F220">
            <v>498.4</v>
          </cell>
        </row>
        <row r="221">
          <cell r="A221">
            <v>16107</v>
          </cell>
          <cell r="B221" t="str">
            <v>Uniform</v>
          </cell>
          <cell r="C221" t="str">
            <v>Grey Sweater-M (FS)</v>
          </cell>
          <cell r="D221" t="str">
            <v>EA</v>
          </cell>
          <cell r="E221" t="str">
            <v>Ea=1 ea</v>
          </cell>
          <cell r="F221">
            <v>515.20000000000005</v>
          </cell>
        </row>
        <row r="222">
          <cell r="A222">
            <v>16108</v>
          </cell>
          <cell r="B222" t="str">
            <v>Uniform</v>
          </cell>
          <cell r="C222" t="str">
            <v>Grey Sweater - L (FS)</v>
          </cell>
          <cell r="D222" t="str">
            <v>EA</v>
          </cell>
          <cell r="E222" t="str">
            <v>Ea=1 ea</v>
          </cell>
          <cell r="F222">
            <v>515.20000000000005</v>
          </cell>
        </row>
        <row r="223">
          <cell r="A223">
            <v>1111</v>
          </cell>
          <cell r="B223" t="str">
            <v>Crockery &amp; Cuttlery</v>
          </cell>
          <cell r="C223" t="str">
            <v>Spoon Demitasse Coffee</v>
          </cell>
          <cell r="D223" t="str">
            <v>EA</v>
          </cell>
          <cell r="E223" t="str">
            <v>EA</v>
          </cell>
          <cell r="F223">
            <v>15.68</v>
          </cell>
        </row>
        <row r="224">
          <cell r="A224">
            <v>1112</v>
          </cell>
          <cell r="B224" t="str">
            <v>Crockery &amp; Cuttlery</v>
          </cell>
          <cell r="C224" t="str">
            <v>Spoon Tea</v>
          </cell>
          <cell r="D224" t="str">
            <v>EA</v>
          </cell>
          <cell r="E224" t="str">
            <v>EA</v>
          </cell>
          <cell r="F224">
            <v>17.920000000000002</v>
          </cell>
        </row>
        <row r="225">
          <cell r="A225">
            <v>5991</v>
          </cell>
          <cell r="B225" t="str">
            <v>Crockery &amp; Cuttlery</v>
          </cell>
          <cell r="C225" t="str">
            <v>Spoon Parafit Soda 9" Big</v>
          </cell>
          <cell r="D225" t="str">
            <v>EA</v>
          </cell>
          <cell r="E225" t="str">
            <v>EA</v>
          </cell>
          <cell r="F225">
            <v>26.88</v>
          </cell>
        </row>
        <row r="226">
          <cell r="A226">
            <v>5411</v>
          </cell>
          <cell r="B226" t="str">
            <v>Crockery &amp; Cuttlery</v>
          </cell>
          <cell r="C226" t="str">
            <v>Fork Dessert</v>
          </cell>
          <cell r="D226" t="str">
            <v>EA</v>
          </cell>
          <cell r="E226" t="str">
            <v>EA</v>
          </cell>
          <cell r="F226">
            <v>29.12</v>
          </cell>
        </row>
        <row r="227">
          <cell r="A227">
            <v>5504</v>
          </cell>
          <cell r="B227" t="str">
            <v>Crockery &amp; Cuttlery</v>
          </cell>
          <cell r="C227" t="str">
            <v>Butter Knife</v>
          </cell>
          <cell r="D227" t="str">
            <v>EA</v>
          </cell>
          <cell r="E227" t="str">
            <v>EA</v>
          </cell>
          <cell r="F227">
            <v>49.28</v>
          </cell>
        </row>
        <row r="228">
          <cell r="A228">
            <v>1115</v>
          </cell>
          <cell r="B228" t="str">
            <v>Crockery &amp; Cuttlery</v>
          </cell>
          <cell r="C228" t="str">
            <v>Service Tray</v>
          </cell>
          <cell r="D228" t="str">
            <v>EA</v>
          </cell>
          <cell r="E228" t="str">
            <v>EA</v>
          </cell>
          <cell r="F228">
            <v>190.4</v>
          </cell>
        </row>
        <row r="229">
          <cell r="A229">
            <v>1122</v>
          </cell>
          <cell r="B229" t="str">
            <v>Crockery &amp; Cuttlery</v>
          </cell>
          <cell r="C229" t="str">
            <v>Tea Cup and Saucer</v>
          </cell>
          <cell r="D229" t="str">
            <v>EA</v>
          </cell>
          <cell r="E229" t="str">
            <v>EA</v>
          </cell>
          <cell r="F229">
            <v>153.44</v>
          </cell>
        </row>
        <row r="230">
          <cell r="A230">
            <v>1123</v>
          </cell>
          <cell r="B230" t="str">
            <v>Crockery &amp; Cuttlery</v>
          </cell>
          <cell r="C230" t="str">
            <v>S S Tea Strainer</v>
          </cell>
          <cell r="D230" t="str">
            <v>EA</v>
          </cell>
          <cell r="E230" t="str">
            <v>EA</v>
          </cell>
          <cell r="F230">
            <v>66.08</v>
          </cell>
        </row>
        <row r="231">
          <cell r="A231">
            <v>1124</v>
          </cell>
          <cell r="B231" t="str">
            <v>Crockery &amp; Cuttlery</v>
          </cell>
          <cell r="C231" t="str">
            <v>Cello Water Jug</v>
          </cell>
          <cell r="D231" t="str">
            <v>EA</v>
          </cell>
          <cell r="E231" t="str">
            <v>EA</v>
          </cell>
          <cell r="F231">
            <v>224</v>
          </cell>
        </row>
        <row r="232">
          <cell r="A232">
            <v>5540</v>
          </cell>
          <cell r="B232" t="str">
            <v>Crockery &amp; Cuttlery</v>
          </cell>
          <cell r="C232" t="str">
            <v>Frothin Jug 500 Ml</v>
          </cell>
          <cell r="D232" t="str">
            <v>EA</v>
          </cell>
          <cell r="E232" t="str">
            <v>EA</v>
          </cell>
          <cell r="F232">
            <v>548.79999999999995</v>
          </cell>
        </row>
        <row r="233">
          <cell r="A233">
            <v>5508</v>
          </cell>
          <cell r="B233" t="str">
            <v>Crockery &amp; Cuttlery</v>
          </cell>
          <cell r="C233" t="str">
            <v>Frothing Jug 750 Ml</v>
          </cell>
          <cell r="D233" t="str">
            <v>EA</v>
          </cell>
          <cell r="E233" t="str">
            <v>EA</v>
          </cell>
          <cell r="F233">
            <v>604.79999999999995</v>
          </cell>
        </row>
        <row r="234">
          <cell r="A234">
            <v>1117</v>
          </cell>
          <cell r="B234" t="str">
            <v>Crockery &amp; Cuttlery</v>
          </cell>
          <cell r="C234" t="str">
            <v>Cookies Jar  Jolly Jar With Wood</v>
          </cell>
          <cell r="D234" t="str">
            <v>EA</v>
          </cell>
          <cell r="E234" t="str">
            <v>Ea=1 ea</v>
          </cell>
          <cell r="F234">
            <v>442.4</v>
          </cell>
        </row>
        <row r="235">
          <cell r="A235">
            <v>1121</v>
          </cell>
          <cell r="B235" t="str">
            <v>Crockery &amp; Cuttlery</v>
          </cell>
          <cell r="C235" t="str">
            <v>Kenyan Mug  320 Ml</v>
          </cell>
          <cell r="D235" t="str">
            <v>EA</v>
          </cell>
          <cell r="E235" t="str">
            <v>EA</v>
          </cell>
          <cell r="F235">
            <v>103.04</v>
          </cell>
        </row>
        <row r="236">
          <cell r="A236">
            <v>5500</v>
          </cell>
          <cell r="B236" t="str">
            <v>Crockery &amp; Cuttlery</v>
          </cell>
          <cell r="C236" t="str">
            <v>Measuring Jar 500 Ml</v>
          </cell>
          <cell r="D236" t="str">
            <v>EA</v>
          </cell>
          <cell r="E236" t="str">
            <v>EA</v>
          </cell>
          <cell r="F236">
            <v>94.08</v>
          </cell>
        </row>
        <row r="237">
          <cell r="A237">
            <v>5501</v>
          </cell>
          <cell r="B237" t="str">
            <v>Crockery &amp; Cuttlery</v>
          </cell>
          <cell r="C237" t="str">
            <v>Peg Measure 30 60 Ml</v>
          </cell>
          <cell r="D237" t="str">
            <v>EA</v>
          </cell>
          <cell r="E237" t="str">
            <v>EA</v>
          </cell>
          <cell r="F237">
            <v>86.24</v>
          </cell>
        </row>
        <row r="238">
          <cell r="A238">
            <v>5518</v>
          </cell>
          <cell r="B238" t="str">
            <v>Crockery &amp; Cuttlery</v>
          </cell>
          <cell r="C238" t="str">
            <v>Measuring Jar 10 ml</v>
          </cell>
          <cell r="D238" t="str">
            <v>EA</v>
          </cell>
          <cell r="E238" t="str">
            <v>EA</v>
          </cell>
          <cell r="F238">
            <v>17.920000000000002</v>
          </cell>
        </row>
        <row r="239">
          <cell r="A239">
            <v>5547</v>
          </cell>
          <cell r="B239" t="str">
            <v>Crockery &amp; Cuttlery</v>
          </cell>
          <cell r="C239" t="str">
            <v>Measuring Jar 50ml</v>
          </cell>
          <cell r="D239" t="str">
            <v>EA</v>
          </cell>
          <cell r="E239" t="str">
            <v>EA</v>
          </cell>
          <cell r="F239">
            <v>43.68</v>
          </cell>
        </row>
        <row r="240">
          <cell r="A240">
            <v>8292</v>
          </cell>
          <cell r="B240" t="str">
            <v>Crockery &amp; Cuttlery</v>
          </cell>
          <cell r="C240" t="str">
            <v>Measuring Jug 250 ml</v>
          </cell>
          <cell r="D240" t="str">
            <v>EA</v>
          </cell>
          <cell r="E240" t="str">
            <v>EA</v>
          </cell>
          <cell r="F240">
            <v>56</v>
          </cell>
        </row>
        <row r="241">
          <cell r="A241">
            <v>5796</v>
          </cell>
          <cell r="B241" t="str">
            <v>Crockery &amp; Cuttlery</v>
          </cell>
          <cell r="C241" t="str">
            <v>Barista Espresso Cup</v>
          </cell>
          <cell r="D241" t="str">
            <v>EA</v>
          </cell>
          <cell r="E241" t="str">
            <v>EA</v>
          </cell>
          <cell r="F241">
            <v>100.8</v>
          </cell>
        </row>
        <row r="242">
          <cell r="A242">
            <v>15527</v>
          </cell>
          <cell r="B242" t="str">
            <v>Crockery &amp; Cuttlery</v>
          </cell>
          <cell r="C242" t="str">
            <v>Food Display Platter</v>
          </cell>
          <cell r="D242" t="str">
            <v>EA</v>
          </cell>
          <cell r="E242" t="str">
            <v>EA</v>
          </cell>
          <cell r="F242">
            <v>470.4</v>
          </cell>
        </row>
        <row r="243">
          <cell r="A243">
            <v>21691</v>
          </cell>
          <cell r="B243" t="str">
            <v>Crockery &amp; Cuttlery</v>
          </cell>
          <cell r="C243" t="str">
            <v>Acrylic Food Palette 8MM</v>
          </cell>
          <cell r="D243" t="str">
            <v>EA</v>
          </cell>
          <cell r="E243" t="str">
            <v>EA</v>
          </cell>
          <cell r="F243">
            <v>425.6</v>
          </cell>
        </row>
        <row r="244">
          <cell r="A244">
            <v>15633</v>
          </cell>
          <cell r="B244" t="str">
            <v>Crockery &amp; Cuttlery</v>
          </cell>
          <cell r="C244" t="str">
            <v>Zen Plate- 7 Inch</v>
          </cell>
          <cell r="D244" t="str">
            <v>EA</v>
          </cell>
          <cell r="E244" t="str">
            <v>EA</v>
          </cell>
          <cell r="F244">
            <v>170.24</v>
          </cell>
        </row>
        <row r="245">
          <cell r="A245">
            <v>15634</v>
          </cell>
          <cell r="B245" t="str">
            <v>Crockery &amp; Cuttlery</v>
          </cell>
          <cell r="C245" t="str">
            <v>Zen Plate- 10 Inch</v>
          </cell>
          <cell r="D245" t="str">
            <v>EA</v>
          </cell>
          <cell r="E245" t="str">
            <v>EA</v>
          </cell>
          <cell r="F245">
            <v>336</v>
          </cell>
        </row>
        <row r="246">
          <cell r="A246">
            <v>1120</v>
          </cell>
          <cell r="B246" t="str">
            <v>Crockery &amp; Cuttlery</v>
          </cell>
          <cell r="C246" t="str">
            <v>Cake Plate N Dome</v>
          </cell>
          <cell r="D246" t="str">
            <v>EA</v>
          </cell>
          <cell r="E246" t="str">
            <v>EA</v>
          </cell>
          <cell r="F246">
            <v>616</v>
          </cell>
        </row>
        <row r="247">
          <cell r="A247">
            <v>19507</v>
          </cell>
          <cell r="B247" t="str">
            <v>Crockery &amp; Cuttlery</v>
          </cell>
          <cell r="C247" t="str">
            <v>Barista Cappuccino Regural Mug 20CL</v>
          </cell>
          <cell r="D247" t="str">
            <v>EA</v>
          </cell>
          <cell r="E247" t="str">
            <v>EA</v>
          </cell>
          <cell r="F247">
            <v>159.94</v>
          </cell>
        </row>
        <row r="248">
          <cell r="A248">
            <v>19505</v>
          </cell>
          <cell r="B248" t="str">
            <v>Crockery &amp; Cuttlery</v>
          </cell>
          <cell r="C248" t="str">
            <v>Barista Cappuccino Regural Saucer 20CL</v>
          </cell>
          <cell r="D248" t="str">
            <v>EA</v>
          </cell>
          <cell r="E248" t="str">
            <v>EA</v>
          </cell>
          <cell r="F248">
            <v>74.89</v>
          </cell>
        </row>
        <row r="249">
          <cell r="A249">
            <v>19508</v>
          </cell>
          <cell r="B249" t="str">
            <v>Crockery &amp; Cuttlery</v>
          </cell>
          <cell r="C249" t="str">
            <v>Barista Cappuccino Mug 30CL</v>
          </cell>
          <cell r="D249" t="str">
            <v>EA</v>
          </cell>
          <cell r="E249" t="str">
            <v>EA</v>
          </cell>
          <cell r="F249">
            <v>236.31</v>
          </cell>
        </row>
        <row r="250">
          <cell r="A250">
            <v>19506</v>
          </cell>
          <cell r="B250" t="str">
            <v>Crockery &amp; Cuttlery</v>
          </cell>
          <cell r="C250" t="str">
            <v>Barista Cappuccino Large Mug  Saucer30CL</v>
          </cell>
          <cell r="D250" t="str">
            <v>EA</v>
          </cell>
          <cell r="E250" t="str">
            <v>EA</v>
          </cell>
          <cell r="F250">
            <v>100.93</v>
          </cell>
        </row>
        <row r="251">
          <cell r="A251">
            <v>20501</v>
          </cell>
          <cell r="B251" t="str">
            <v>Crockery &amp; Cuttlery</v>
          </cell>
          <cell r="C251" t="str">
            <v>Barista Cappuccino Large Saucer</v>
          </cell>
          <cell r="D251" t="str">
            <v>EA</v>
          </cell>
          <cell r="E251" t="str">
            <v>EA</v>
          </cell>
          <cell r="F251">
            <v>109.2</v>
          </cell>
        </row>
        <row r="252">
          <cell r="A252">
            <v>20502</v>
          </cell>
          <cell r="B252" t="str">
            <v>Crockery &amp; Cuttlery</v>
          </cell>
          <cell r="C252" t="str">
            <v>Barista Cappuccino Large Mug</v>
          </cell>
          <cell r="D252" t="str">
            <v>EA</v>
          </cell>
          <cell r="E252" t="str">
            <v>EA</v>
          </cell>
          <cell r="F252">
            <v>256.70999999999998</v>
          </cell>
        </row>
        <row r="253">
          <cell r="A253">
            <v>18906</v>
          </cell>
          <cell r="B253" t="str">
            <v>Crockery &amp; Cuttlery</v>
          </cell>
          <cell r="C253" t="str">
            <v>Round Glass Bottale -300 ML</v>
          </cell>
          <cell r="D253" t="str">
            <v>EA</v>
          </cell>
          <cell r="E253" t="str">
            <v>EA</v>
          </cell>
          <cell r="F253">
            <v>11.76</v>
          </cell>
        </row>
        <row r="254">
          <cell r="A254">
            <v>18907</v>
          </cell>
          <cell r="B254" t="str">
            <v>Crockery &amp; Cuttlery</v>
          </cell>
          <cell r="C254" t="str">
            <v>Round Glass Bottale -500 ML</v>
          </cell>
          <cell r="D254" t="str">
            <v>EA</v>
          </cell>
          <cell r="E254" t="str">
            <v>EA</v>
          </cell>
          <cell r="F254">
            <v>14.34</v>
          </cell>
        </row>
        <row r="255">
          <cell r="A255">
            <v>18908</v>
          </cell>
          <cell r="B255" t="str">
            <v>Crockery &amp; Cuttlery</v>
          </cell>
          <cell r="C255" t="str">
            <v>Glass Bottal Black Cap (300/500ML)</v>
          </cell>
          <cell r="D255" t="str">
            <v>EA</v>
          </cell>
          <cell r="E255" t="str">
            <v>EA</v>
          </cell>
          <cell r="F255">
            <v>2.1800000000000002</v>
          </cell>
        </row>
        <row r="256">
          <cell r="A256">
            <v>6662</v>
          </cell>
          <cell r="B256" t="str">
            <v>Crockery &amp; Cuttlery</v>
          </cell>
          <cell r="C256" t="str">
            <v>Cocktail Shaker (Inbuilt Strainer)</v>
          </cell>
          <cell r="D256" t="str">
            <v>EA</v>
          </cell>
          <cell r="E256" t="str">
            <v>EA</v>
          </cell>
          <cell r="F256">
            <v>196</v>
          </cell>
        </row>
        <row r="257">
          <cell r="A257">
            <v>5515</v>
          </cell>
          <cell r="B257" t="str">
            <v>Crockery &amp; Cuttlery</v>
          </cell>
          <cell r="C257" t="str">
            <v>Ice Cream Scooper Medium</v>
          </cell>
          <cell r="D257" t="str">
            <v>EA</v>
          </cell>
          <cell r="E257" t="str">
            <v>EA</v>
          </cell>
          <cell r="F257">
            <v>84</v>
          </cell>
        </row>
        <row r="258">
          <cell r="A258">
            <v>1097</v>
          </cell>
          <cell r="B258" t="str">
            <v>Crockery &amp; Cuttlery</v>
          </cell>
          <cell r="C258" t="str">
            <v>Thermometer</v>
          </cell>
          <cell r="D258" t="str">
            <v>EA</v>
          </cell>
          <cell r="E258" t="str">
            <v>EA</v>
          </cell>
          <cell r="F258">
            <v>347.2</v>
          </cell>
        </row>
        <row r="259">
          <cell r="A259">
            <v>6090</v>
          </cell>
          <cell r="B259" t="str">
            <v>Crockery &amp; Cuttlery</v>
          </cell>
          <cell r="C259" t="str">
            <v>Cream Charger</v>
          </cell>
          <cell r="D259" t="str">
            <v>PAC</v>
          </cell>
          <cell r="E259" t="str">
            <v>PAC=10ea</v>
          </cell>
          <cell r="F259">
            <v>324.8</v>
          </cell>
        </row>
        <row r="260">
          <cell r="A260">
            <v>15596</v>
          </cell>
          <cell r="B260" t="str">
            <v>Crockery &amp; Cuttlery</v>
          </cell>
          <cell r="C260" t="str">
            <v>Bullet Shelf Tag Holder-3''</v>
          </cell>
          <cell r="D260" t="str">
            <v>EA</v>
          </cell>
          <cell r="E260" t="str">
            <v>EA</v>
          </cell>
          <cell r="F260">
            <v>39.200000000000003</v>
          </cell>
        </row>
        <row r="261">
          <cell r="A261">
            <v>19001</v>
          </cell>
          <cell r="B261" t="str">
            <v>Crockery &amp; Cuttlery</v>
          </cell>
          <cell r="C261" t="str">
            <v>Wooden Hammer</v>
          </cell>
          <cell r="D261" t="str">
            <v>EA</v>
          </cell>
          <cell r="E261" t="str">
            <v>EA</v>
          </cell>
          <cell r="F261">
            <v>72.8</v>
          </cell>
        </row>
        <row r="262">
          <cell r="A262">
            <v>13821</v>
          </cell>
          <cell r="B262" t="str">
            <v>Crockery &amp; Cuttlery</v>
          </cell>
          <cell r="C262" t="str">
            <v>Tango Grandee 425ml</v>
          </cell>
          <cell r="D262" t="str">
            <v>EA</v>
          </cell>
          <cell r="E262" t="str">
            <v>EA=1 ea</v>
          </cell>
          <cell r="F262">
            <v>110.88</v>
          </cell>
        </row>
        <row r="263">
          <cell r="A263">
            <v>13822</v>
          </cell>
          <cell r="B263" t="str">
            <v>Crockery &amp; Cuttlery</v>
          </cell>
          <cell r="C263" t="str">
            <v>Tango Regular 315ml</v>
          </cell>
          <cell r="D263" t="str">
            <v>EA</v>
          </cell>
          <cell r="E263" t="str">
            <v>EA=1 ea</v>
          </cell>
          <cell r="F263">
            <v>98.56</v>
          </cell>
        </row>
        <row r="264">
          <cell r="A264">
            <v>19097</v>
          </cell>
          <cell r="B264" t="str">
            <v>Crockery &amp; Cuttlery</v>
          </cell>
          <cell r="C264" t="str">
            <v>Creamer 150ML</v>
          </cell>
          <cell r="D264" t="str">
            <v>EA</v>
          </cell>
          <cell r="E264" t="str">
            <v>EA</v>
          </cell>
          <cell r="F264">
            <v>199.36</v>
          </cell>
        </row>
        <row r="265">
          <cell r="A265">
            <v>20871</v>
          </cell>
          <cell r="B265" t="str">
            <v>Crockery &amp; Cuttlery</v>
          </cell>
          <cell r="C265" t="str">
            <v>Glass Tea Kettle 500 ML</v>
          </cell>
          <cell r="D265" t="str">
            <v>EA</v>
          </cell>
          <cell r="E265" t="str">
            <v>EA</v>
          </cell>
          <cell r="F265">
            <v>649.6</v>
          </cell>
        </row>
        <row r="266">
          <cell r="A266">
            <v>5700</v>
          </cell>
          <cell r="B266" t="str">
            <v>Crockery &amp; Cuttlery</v>
          </cell>
          <cell r="C266" t="str">
            <v>Bottle Opener With Cutter</v>
          </cell>
          <cell r="D266" t="str">
            <v>EA</v>
          </cell>
          <cell r="E266" t="str">
            <v>EA</v>
          </cell>
          <cell r="F266">
            <v>74.25</v>
          </cell>
        </row>
        <row r="267">
          <cell r="A267">
            <v>19121</v>
          </cell>
          <cell r="B267" t="str">
            <v>Crockery &amp; Cuttlery</v>
          </cell>
          <cell r="C267" t="str">
            <v>Supreme Basket Caret</v>
          </cell>
          <cell r="D267" t="str">
            <v>EA</v>
          </cell>
          <cell r="E267" t="str">
            <v>EA</v>
          </cell>
          <cell r="F267">
            <v>420</v>
          </cell>
        </row>
        <row r="268">
          <cell r="A268">
            <v>22485</v>
          </cell>
          <cell r="B268" t="str">
            <v>Crockery &amp; Cuttlery</v>
          </cell>
          <cell r="C268" t="str">
            <v>SS laddles 30 ML</v>
          </cell>
          <cell r="D268" t="str">
            <v>EA</v>
          </cell>
          <cell r="E268" t="str">
            <v>EA</v>
          </cell>
          <cell r="F268">
            <v>44.8</v>
          </cell>
        </row>
        <row r="269">
          <cell r="A269">
            <v>22492</v>
          </cell>
          <cell r="B269" t="str">
            <v>Crockery &amp; Cuttlery</v>
          </cell>
          <cell r="C269" t="str">
            <v>Bread Box</v>
          </cell>
          <cell r="D269" t="str">
            <v>EA</v>
          </cell>
          <cell r="E269" t="str">
            <v>EA</v>
          </cell>
          <cell r="F269">
            <v>179.2</v>
          </cell>
        </row>
        <row r="270">
          <cell r="A270">
            <v>17642</v>
          </cell>
          <cell r="B270" t="str">
            <v>Paper &amp; Packing</v>
          </cell>
          <cell r="C270" t="str">
            <v>St2-with Lid</v>
          </cell>
          <cell r="D270" t="str">
            <v>EA</v>
          </cell>
          <cell r="E270" t="str">
            <v>EA</v>
          </cell>
          <cell r="F270">
            <v>8.1999999999999993</v>
          </cell>
        </row>
        <row r="271">
          <cell r="A271">
            <v>23969</v>
          </cell>
          <cell r="B271" t="str">
            <v>Merchandise</v>
          </cell>
          <cell r="C271" t="str">
            <v>Harveys &amp; Sons Chocolate Shake 280ml</v>
          </cell>
          <cell r="D271" t="str">
            <v>EA</v>
          </cell>
          <cell r="E271" t="str">
            <v>1 Box = 24 ea</v>
          </cell>
          <cell r="F271">
            <v>71.98</v>
          </cell>
        </row>
        <row r="272">
          <cell r="A272">
            <v>23970</v>
          </cell>
          <cell r="B272" t="str">
            <v>Merchandise</v>
          </cell>
          <cell r="C272" t="str">
            <v>Harveys &amp; Sons Strawberry Shake 280ml</v>
          </cell>
          <cell r="D272" t="str">
            <v>EA</v>
          </cell>
          <cell r="E272" t="str">
            <v>1 Box = 24 ea</v>
          </cell>
          <cell r="F272">
            <v>71.98</v>
          </cell>
        </row>
        <row r="273">
          <cell r="A273">
            <v>24003</v>
          </cell>
          <cell r="B273" t="str">
            <v>Merchandise</v>
          </cell>
          <cell r="C273" t="str">
            <v>Go Desi Pops Tangy Imli</v>
          </cell>
          <cell r="D273" t="str">
            <v>EA</v>
          </cell>
          <cell r="E273" t="str">
            <v>1 Box = 150 ea</v>
          </cell>
          <cell r="F273">
            <v>47.62</v>
          </cell>
        </row>
        <row r="274">
          <cell r="A274">
            <v>24005</v>
          </cell>
          <cell r="B274" t="str">
            <v>Merchandise</v>
          </cell>
          <cell r="C274" t="str">
            <v>Go Desi Pops real Aam</v>
          </cell>
          <cell r="D274" t="str">
            <v>EA</v>
          </cell>
          <cell r="E274" t="str">
            <v>1 Box = 150 ea</v>
          </cell>
          <cell r="F274">
            <v>47.62</v>
          </cell>
        </row>
        <row r="275">
          <cell r="A275">
            <v>5648</v>
          </cell>
          <cell r="B275" t="str">
            <v>Cleaning Material</v>
          </cell>
          <cell r="C275" t="str">
            <v>WHITE DUSTER</v>
          </cell>
          <cell r="D275" t="str">
            <v>EA</v>
          </cell>
          <cell r="E275" t="str">
            <v>EA</v>
          </cell>
          <cell r="F275">
            <v>17.920000000000002</v>
          </cell>
        </row>
        <row r="276">
          <cell r="A276">
            <v>5649</v>
          </cell>
          <cell r="B276" t="str">
            <v>Cleaning Material</v>
          </cell>
          <cell r="C276" t="str">
            <v>MAROON DUSTER</v>
          </cell>
          <cell r="D276" t="str">
            <v>EA</v>
          </cell>
          <cell r="E276" t="str">
            <v>EA</v>
          </cell>
          <cell r="F276">
            <v>17.920000000000002</v>
          </cell>
        </row>
        <row r="277">
          <cell r="A277">
            <v>1069</v>
          </cell>
          <cell r="B277" t="str">
            <v>Cleaning Material</v>
          </cell>
          <cell r="C277" t="str">
            <v>SMALL DUSTER</v>
          </cell>
          <cell r="D277" t="str">
            <v>EA</v>
          </cell>
          <cell r="E277" t="str">
            <v>EA</v>
          </cell>
          <cell r="F277">
            <v>11.76</v>
          </cell>
        </row>
        <row r="278">
          <cell r="A278">
            <v>1071</v>
          </cell>
          <cell r="B278" t="str">
            <v>Cleaning Material</v>
          </cell>
          <cell r="C278" t="str">
            <v>WONDER WIPE</v>
          </cell>
          <cell r="D278" t="str">
            <v>EA</v>
          </cell>
          <cell r="E278" t="str">
            <v>EA</v>
          </cell>
          <cell r="F278">
            <v>16.239999999999998</v>
          </cell>
        </row>
        <row r="279">
          <cell r="A279">
            <v>1072</v>
          </cell>
          <cell r="B279" t="str">
            <v>Cleaning Material</v>
          </cell>
          <cell r="C279" t="str">
            <v>HAND MOP FLOOR DUSTER</v>
          </cell>
          <cell r="D279" t="str">
            <v>EA</v>
          </cell>
          <cell r="E279" t="str">
            <v>EA</v>
          </cell>
          <cell r="F279">
            <v>8.4</v>
          </cell>
        </row>
        <row r="280">
          <cell r="A280">
            <v>1078</v>
          </cell>
          <cell r="B280" t="str">
            <v>Cleaning Material</v>
          </cell>
          <cell r="C280" t="str">
            <v>MOP RODS</v>
          </cell>
          <cell r="D280" t="str">
            <v>EA</v>
          </cell>
          <cell r="E280" t="str">
            <v>EA</v>
          </cell>
          <cell r="F280">
            <v>50.4</v>
          </cell>
        </row>
        <row r="281">
          <cell r="A281">
            <v>1079</v>
          </cell>
          <cell r="B281" t="str">
            <v>Cleaning Material</v>
          </cell>
          <cell r="C281" t="str">
            <v>WET MOP REFILLS</v>
          </cell>
          <cell r="D281" t="str">
            <v>EA</v>
          </cell>
          <cell r="E281" t="str">
            <v>EA</v>
          </cell>
          <cell r="F281">
            <v>51.52</v>
          </cell>
        </row>
        <row r="282">
          <cell r="A282">
            <v>1080</v>
          </cell>
          <cell r="B282" t="str">
            <v>Cleaning Material</v>
          </cell>
          <cell r="C282" t="str">
            <v>BRUSH W C</v>
          </cell>
          <cell r="D282" t="str">
            <v>EA</v>
          </cell>
          <cell r="E282" t="str">
            <v>EA</v>
          </cell>
          <cell r="F282">
            <v>16.8</v>
          </cell>
        </row>
        <row r="283">
          <cell r="A283">
            <v>1081</v>
          </cell>
          <cell r="B283" t="str">
            <v>Cleaning Material</v>
          </cell>
          <cell r="C283" t="str">
            <v>BRUSH SPECTRUM</v>
          </cell>
          <cell r="D283" t="str">
            <v>EA</v>
          </cell>
          <cell r="E283" t="str">
            <v>EA</v>
          </cell>
          <cell r="F283">
            <v>33.6</v>
          </cell>
        </row>
        <row r="284">
          <cell r="A284">
            <v>1082</v>
          </cell>
          <cell r="B284" t="str">
            <v>Cleaning Material</v>
          </cell>
          <cell r="C284" t="str">
            <v>3 M Scrub SCOTCH BRITE</v>
          </cell>
          <cell r="D284" t="str">
            <v>EA</v>
          </cell>
          <cell r="E284" t="str">
            <v>EA</v>
          </cell>
          <cell r="F284">
            <v>5.04</v>
          </cell>
        </row>
        <row r="285">
          <cell r="A285">
            <v>1084</v>
          </cell>
          <cell r="B285" t="str">
            <v>Cleaning Material</v>
          </cell>
          <cell r="C285" t="str">
            <v>CLAMP FOR WET MOP</v>
          </cell>
          <cell r="D285" t="str">
            <v>EA</v>
          </cell>
          <cell r="E285" t="str">
            <v>EA</v>
          </cell>
          <cell r="F285">
            <v>45.92</v>
          </cell>
        </row>
        <row r="286">
          <cell r="A286">
            <v>1089</v>
          </cell>
          <cell r="B286" t="str">
            <v>Cleaning Material</v>
          </cell>
          <cell r="C286" t="str">
            <v>RUBBER SQUEEZER</v>
          </cell>
          <cell r="D286" t="str">
            <v>EA</v>
          </cell>
          <cell r="E286" t="str">
            <v>EA</v>
          </cell>
          <cell r="F286">
            <v>60.48</v>
          </cell>
        </row>
        <row r="287">
          <cell r="A287">
            <v>1143</v>
          </cell>
          <cell r="B287" t="str">
            <v>Merchandise</v>
          </cell>
          <cell r="C287" t="str">
            <v>Barista house blend 200g</v>
          </cell>
          <cell r="D287" t="str">
            <v>EA</v>
          </cell>
          <cell r="E287" t="str">
            <v>EA</v>
          </cell>
          <cell r="F287">
            <v>183</v>
          </cell>
        </row>
        <row r="288">
          <cell r="A288">
            <v>6181</v>
          </cell>
          <cell r="B288" t="str">
            <v>Crockery &amp; Cuttlery</v>
          </cell>
          <cell r="C288" t="str">
            <v>All Purpose Spoon</v>
          </cell>
          <cell r="D288" t="str">
            <v>EA</v>
          </cell>
          <cell r="E288" t="str">
            <v>EA</v>
          </cell>
          <cell r="F288">
            <v>23.040000000000003</v>
          </cell>
        </row>
        <row r="289">
          <cell r="A289">
            <v>16109</v>
          </cell>
          <cell r="B289" t="str">
            <v>Uniform</v>
          </cell>
          <cell r="C289" t="str">
            <v>Brown Sweater -XL (FS)</v>
          </cell>
          <cell r="D289" t="str">
            <v>EA</v>
          </cell>
          <cell r="E289" t="str">
            <v>EA</v>
          </cell>
          <cell r="F289">
            <v>515.20000000000005</v>
          </cell>
        </row>
        <row r="290">
          <cell r="A290">
            <v>16110</v>
          </cell>
          <cell r="B290" t="str">
            <v>Uniform</v>
          </cell>
          <cell r="C290" t="str">
            <v>Brown Sweater-XXL (FS)</v>
          </cell>
          <cell r="D290" t="str">
            <v>EA</v>
          </cell>
          <cell r="E290" t="str">
            <v>EA</v>
          </cell>
          <cell r="F290">
            <v>515.20000000000005</v>
          </cell>
        </row>
        <row r="291">
          <cell r="A291">
            <v>16140</v>
          </cell>
          <cell r="B291" t="str">
            <v>Merchandise</v>
          </cell>
          <cell r="C291" t="str">
            <v>Opera Salt &amp; Black Pepper Chips</v>
          </cell>
          <cell r="D291" t="str">
            <v>Pac</v>
          </cell>
          <cell r="E291" t="str">
            <v>EA</v>
          </cell>
          <cell r="F291">
            <v>44.64</v>
          </cell>
        </row>
        <row r="292">
          <cell r="A292">
            <v>16141</v>
          </cell>
          <cell r="B292" t="str">
            <v>Merchandise</v>
          </cell>
          <cell r="C292" t="str">
            <v>Opera Piri-Piri Chips</v>
          </cell>
          <cell r="D292" t="str">
            <v>Pac</v>
          </cell>
          <cell r="E292" t="str">
            <v>EA</v>
          </cell>
          <cell r="F292">
            <v>44.64</v>
          </cell>
        </row>
        <row r="293">
          <cell r="A293">
            <v>16142</v>
          </cell>
          <cell r="B293" t="str">
            <v>Merchandise</v>
          </cell>
          <cell r="C293" t="str">
            <v>Opera Italian Herbs Chips</v>
          </cell>
          <cell r="D293" t="str">
            <v>Pac</v>
          </cell>
          <cell r="E293" t="str">
            <v>EA</v>
          </cell>
          <cell r="F293">
            <v>44.64</v>
          </cell>
        </row>
        <row r="294">
          <cell r="A294">
            <v>18902</v>
          </cell>
          <cell r="B294" t="str">
            <v>Syrup</v>
          </cell>
          <cell r="C294" t="str">
            <v>Chocolate Tiramisu Sauce</v>
          </cell>
          <cell r="D294" t="str">
            <v>BT</v>
          </cell>
          <cell r="E294" t="str">
            <v>EA</v>
          </cell>
          <cell r="F294">
            <v>235.2</v>
          </cell>
        </row>
        <row r="295">
          <cell r="A295">
            <v>19000</v>
          </cell>
          <cell r="B295" t="str">
            <v>Crockery &amp; Cuttlery</v>
          </cell>
          <cell r="C295" t="str">
            <v>Ice Packs Bag</v>
          </cell>
          <cell r="D295" t="str">
            <v>EA</v>
          </cell>
          <cell r="E295" t="str">
            <v>EA</v>
          </cell>
          <cell r="F295">
            <v>162.4</v>
          </cell>
        </row>
        <row r="296">
          <cell r="A296">
            <v>19055</v>
          </cell>
          <cell r="B296" t="str">
            <v>Paper &amp; Packing</v>
          </cell>
          <cell r="C296" t="str">
            <v>Corrugated Bottal Holder</v>
          </cell>
          <cell r="D296" t="str">
            <v>EA</v>
          </cell>
          <cell r="E296" t="str">
            <v>EA</v>
          </cell>
          <cell r="F296">
            <v>4</v>
          </cell>
        </row>
        <row r="297">
          <cell r="A297">
            <v>19447</v>
          </cell>
          <cell r="B297" t="str">
            <v>Marketing</v>
          </cell>
          <cell r="C297" t="str">
            <v>Chocolate Wooden Stand</v>
          </cell>
          <cell r="D297" t="str">
            <v>EA</v>
          </cell>
          <cell r="E297" t="str">
            <v>EA</v>
          </cell>
          <cell r="F297">
            <v>425.6</v>
          </cell>
        </row>
        <row r="298">
          <cell r="A298">
            <v>19477</v>
          </cell>
          <cell r="B298" t="str">
            <v>Marketing</v>
          </cell>
          <cell r="C298" t="str">
            <v>Round Basket - Medium</v>
          </cell>
          <cell r="D298" t="str">
            <v>EA</v>
          </cell>
          <cell r="E298" t="str">
            <v>EA</v>
          </cell>
          <cell r="F298">
            <v>50.4</v>
          </cell>
        </row>
        <row r="299">
          <cell r="A299">
            <v>21722</v>
          </cell>
          <cell r="B299" t="str">
            <v>Crockery &amp; Cuttlery</v>
          </cell>
          <cell r="C299" t="str">
            <v>Egg Boiler</v>
          </cell>
          <cell r="D299" t="str">
            <v>EA</v>
          </cell>
          <cell r="E299" t="str">
            <v>EA</v>
          </cell>
          <cell r="F299">
            <v>894</v>
          </cell>
        </row>
        <row r="300">
          <cell r="A300">
            <v>22487</v>
          </cell>
          <cell r="B300" t="str">
            <v>Merchandise</v>
          </cell>
          <cell r="C300" t="str">
            <v>Beer n Barbeque</v>
          </cell>
          <cell r="D300" t="str">
            <v>EA</v>
          </cell>
          <cell r="E300" t="str">
            <v>EA</v>
          </cell>
          <cell r="F300">
            <v>49.11</v>
          </cell>
        </row>
        <row r="301">
          <cell r="A301">
            <v>22644</v>
          </cell>
          <cell r="B301" t="str">
            <v>Merchandise</v>
          </cell>
          <cell r="C301" t="str">
            <v>Orion O'Rice Cracker</v>
          </cell>
          <cell r="D301" t="str">
            <v>EA</v>
          </cell>
          <cell r="E301" t="str">
            <v>EA</v>
          </cell>
          <cell r="F301">
            <v>50.85</v>
          </cell>
        </row>
        <row r="302">
          <cell r="A302">
            <v>22645</v>
          </cell>
          <cell r="B302" t="str">
            <v>Merchandise</v>
          </cell>
          <cell r="C302" t="str">
            <v>Melts Healthy Hair</v>
          </cell>
          <cell r="D302" t="str">
            <v>Ea</v>
          </cell>
          <cell r="E302" t="str">
            <v>EA</v>
          </cell>
          <cell r="F302">
            <v>330</v>
          </cell>
        </row>
        <row r="303">
          <cell r="A303">
            <v>22646</v>
          </cell>
          <cell r="B303" t="str">
            <v>Merchandise</v>
          </cell>
          <cell r="C303" t="str">
            <v>Melts Restful Sleep</v>
          </cell>
          <cell r="D303" t="str">
            <v>Ea</v>
          </cell>
          <cell r="E303" t="str">
            <v>EA</v>
          </cell>
          <cell r="F303">
            <v>330</v>
          </cell>
        </row>
        <row r="304">
          <cell r="A304">
            <v>22647</v>
          </cell>
          <cell r="B304" t="str">
            <v>Merchandise</v>
          </cell>
          <cell r="C304" t="str">
            <v>Melts Natural Vitamin D3+K2</v>
          </cell>
          <cell r="D304" t="str">
            <v>Ea</v>
          </cell>
          <cell r="E304" t="str">
            <v>EA</v>
          </cell>
          <cell r="F304">
            <v>330</v>
          </cell>
        </row>
        <row r="305">
          <cell r="A305">
            <v>22649</v>
          </cell>
          <cell r="B305" t="str">
            <v>Merchandise</v>
          </cell>
          <cell r="C305" t="str">
            <v>Melts Throat Relife</v>
          </cell>
          <cell r="D305" t="str">
            <v>Ea</v>
          </cell>
          <cell r="E305" t="str">
            <v>EA</v>
          </cell>
          <cell r="F305">
            <v>279.14999999999998</v>
          </cell>
        </row>
        <row r="306">
          <cell r="A306">
            <v>22651</v>
          </cell>
          <cell r="B306" t="str">
            <v>Merchandise</v>
          </cell>
          <cell r="C306" t="str">
            <v>Melts Multivitamin</v>
          </cell>
          <cell r="D306" t="str">
            <v>Ea</v>
          </cell>
          <cell r="E306" t="str">
            <v>EA</v>
          </cell>
          <cell r="F306">
            <v>355.42</v>
          </cell>
        </row>
        <row r="307">
          <cell r="A307">
            <v>22652</v>
          </cell>
          <cell r="B307" t="str">
            <v>Merchandise</v>
          </cell>
          <cell r="C307" t="str">
            <v>Melts Eye Care Vitamin</v>
          </cell>
          <cell r="D307" t="str">
            <v>Ea</v>
          </cell>
          <cell r="E307" t="str">
            <v>EA</v>
          </cell>
          <cell r="F307">
            <v>355.42</v>
          </cell>
        </row>
        <row r="308">
          <cell r="A308">
            <v>22653</v>
          </cell>
          <cell r="B308" t="str">
            <v>Merchandise</v>
          </cell>
          <cell r="C308" t="str">
            <v>Melts Healthy Gut</v>
          </cell>
          <cell r="D308" t="str">
            <v>Ea</v>
          </cell>
          <cell r="E308" t="str">
            <v>EA</v>
          </cell>
          <cell r="F308">
            <v>355.42</v>
          </cell>
        </row>
        <row r="309">
          <cell r="A309">
            <v>23151</v>
          </cell>
          <cell r="B309" t="str">
            <v>Merchandise</v>
          </cell>
          <cell r="C309" t="str">
            <v>MB Protein Sparkling Drink Black Grape</v>
          </cell>
          <cell r="D309" t="str">
            <v>Ea</v>
          </cell>
          <cell r="E309" t="str">
            <v>EA</v>
          </cell>
          <cell r="F309">
            <v>66.099999999999994</v>
          </cell>
        </row>
        <row r="310">
          <cell r="A310">
            <v>23446</v>
          </cell>
          <cell r="B310" t="str">
            <v>Merchandise</v>
          </cell>
          <cell r="C310" t="str">
            <v>Lets Try Cheese Makhana</v>
          </cell>
          <cell r="D310" t="str">
            <v>Ea</v>
          </cell>
          <cell r="E310" t="str">
            <v>EA</v>
          </cell>
          <cell r="F310">
            <v>80.36</v>
          </cell>
        </row>
        <row r="311">
          <cell r="A311">
            <v>23468</v>
          </cell>
          <cell r="B311" t="str">
            <v>Merchandise</v>
          </cell>
          <cell r="C311" t="str">
            <v>Cosmopolitan</v>
          </cell>
          <cell r="D311" t="str">
            <v>EA</v>
          </cell>
          <cell r="E311" t="str">
            <v>EA</v>
          </cell>
          <cell r="F311">
            <v>57.46</v>
          </cell>
        </row>
        <row r="312">
          <cell r="A312">
            <v>23739</v>
          </cell>
          <cell r="B312" t="str">
            <v>Merchandise</v>
          </cell>
          <cell r="C312" t="str">
            <v>Saffron Syrup Pump</v>
          </cell>
          <cell r="D312" t="str">
            <v>Ea</v>
          </cell>
          <cell r="E312" t="str">
            <v>EA</v>
          </cell>
          <cell r="F312">
            <v>235.2</v>
          </cell>
        </row>
        <row r="313">
          <cell r="A313">
            <v>23681</v>
          </cell>
          <cell r="B313" t="str">
            <v>Merchandise</v>
          </cell>
          <cell r="C313" t="str">
            <v>Pip's Popicorn- Creamy Cheese</v>
          </cell>
          <cell r="D313" t="str">
            <v>EA</v>
          </cell>
          <cell r="E313" t="str">
            <v>EA</v>
          </cell>
          <cell r="F313">
            <v>42.37</v>
          </cell>
        </row>
        <row r="314">
          <cell r="A314">
            <v>23812</v>
          </cell>
          <cell r="B314" t="str">
            <v>Merchandise</v>
          </cell>
          <cell r="C314" t="str">
            <v>Opera Chips- Tangy Chipotle</v>
          </cell>
          <cell r="D314" t="str">
            <v>Pac</v>
          </cell>
          <cell r="E314" t="str">
            <v>EA</v>
          </cell>
          <cell r="F314">
            <v>44.64</v>
          </cell>
        </row>
        <row r="315">
          <cell r="A315">
            <v>19904</v>
          </cell>
          <cell r="B315" t="str">
            <v>Paper &amp; Packing</v>
          </cell>
          <cell r="C315" t="str">
            <v>Diner Pizza Box</v>
          </cell>
          <cell r="D315" t="str">
            <v>EA</v>
          </cell>
          <cell r="E315" t="str">
            <v>EA</v>
          </cell>
          <cell r="F315">
            <v>12.32</v>
          </cell>
        </row>
        <row r="316">
          <cell r="A316">
            <v>19905</v>
          </cell>
          <cell r="B316" t="str">
            <v>Paper &amp; Packing</v>
          </cell>
          <cell r="C316" t="str">
            <v>Diner Burger Box</v>
          </cell>
          <cell r="D316" t="str">
            <v>EA</v>
          </cell>
          <cell r="E316" t="str">
            <v>EA</v>
          </cell>
          <cell r="F316">
            <v>9.52</v>
          </cell>
        </row>
        <row r="317">
          <cell r="A317">
            <v>20235</v>
          </cell>
          <cell r="B317" t="str">
            <v>Uniform</v>
          </cell>
          <cell r="C317" t="str">
            <v>Black Apron Diner</v>
          </cell>
          <cell r="D317" t="str">
            <v>EA</v>
          </cell>
          <cell r="E317" t="str">
            <v>EA</v>
          </cell>
          <cell r="F317">
            <v>386.4</v>
          </cell>
        </row>
        <row r="318">
          <cell r="A318">
            <v>20230</v>
          </cell>
          <cell r="B318" t="str">
            <v>Uniform</v>
          </cell>
          <cell r="C318" t="str">
            <v>Barista Diner Black Shirt - 36</v>
          </cell>
          <cell r="D318" t="str">
            <v>EA</v>
          </cell>
          <cell r="E318" t="str">
            <v>EA</v>
          </cell>
          <cell r="F318">
            <v>498.4</v>
          </cell>
        </row>
        <row r="319">
          <cell r="A319">
            <v>20231</v>
          </cell>
          <cell r="B319" t="str">
            <v>Uniform</v>
          </cell>
          <cell r="C319" t="str">
            <v>Barista Diner Black Shirt - 38</v>
          </cell>
          <cell r="D319" t="str">
            <v>EA</v>
          </cell>
          <cell r="E319" t="str">
            <v>EA</v>
          </cell>
          <cell r="F319">
            <v>498.4</v>
          </cell>
        </row>
        <row r="320">
          <cell r="A320">
            <v>20232</v>
          </cell>
          <cell r="B320" t="str">
            <v>Uniform</v>
          </cell>
          <cell r="C320" t="str">
            <v>Barista Diner Black Shirt - 40</v>
          </cell>
          <cell r="D320" t="str">
            <v>EA</v>
          </cell>
          <cell r="E320" t="str">
            <v>EA</v>
          </cell>
          <cell r="F320">
            <v>498.4</v>
          </cell>
        </row>
        <row r="321">
          <cell r="A321">
            <v>20233</v>
          </cell>
          <cell r="B321" t="str">
            <v>Uniform</v>
          </cell>
          <cell r="C321" t="str">
            <v>Barista Diner Black Shirt - 42</v>
          </cell>
          <cell r="D321" t="str">
            <v>EA</v>
          </cell>
          <cell r="E321" t="str">
            <v>EA</v>
          </cell>
          <cell r="F321">
            <v>498.4</v>
          </cell>
        </row>
        <row r="322">
          <cell r="A322">
            <v>20234</v>
          </cell>
          <cell r="B322" t="str">
            <v>Uniform</v>
          </cell>
          <cell r="C322" t="str">
            <v>Barista Diner Black Shirt - 44</v>
          </cell>
          <cell r="D322" t="str">
            <v>EA</v>
          </cell>
          <cell r="E322" t="str">
            <v>EA</v>
          </cell>
          <cell r="F322">
            <v>498.4</v>
          </cell>
        </row>
        <row r="323">
          <cell r="A323">
            <v>19906</v>
          </cell>
          <cell r="B323" t="str">
            <v>Paper &amp; Packing</v>
          </cell>
          <cell r="C323" t="str">
            <v>Diner Pasta Sleev</v>
          </cell>
          <cell r="D323" t="str">
            <v>EA</v>
          </cell>
          <cell r="E323" t="str">
            <v>EA</v>
          </cell>
          <cell r="F323">
            <v>6.5</v>
          </cell>
        </row>
        <row r="324">
          <cell r="A324">
            <v>23445</v>
          </cell>
          <cell r="B324" t="str">
            <v>Merchandise</v>
          </cell>
          <cell r="C324" t="str">
            <v>Lets Try Pudina Makhana</v>
          </cell>
          <cell r="D324" t="str">
            <v>Ea</v>
          </cell>
          <cell r="E324" t="str">
            <v>EA</v>
          </cell>
          <cell r="F324">
            <v>80.36</v>
          </cell>
        </row>
        <row r="325">
          <cell r="A325">
            <v>5519</v>
          </cell>
          <cell r="B325" t="str">
            <v>Crockery &amp; Cuttlery</v>
          </cell>
          <cell r="C325" t="str">
            <v>MEASURING JAR 25 ML</v>
          </cell>
          <cell r="D325" t="str">
            <v>EA</v>
          </cell>
          <cell r="E325" t="str">
            <v>EA</v>
          </cell>
          <cell r="F325">
            <v>50.4</v>
          </cell>
        </row>
        <row r="326">
          <cell r="A326">
            <v>20331</v>
          </cell>
          <cell r="B326" t="str">
            <v>Uniform</v>
          </cell>
          <cell r="C326" t="str">
            <v>Black T-shirt Dinner (Caption) M</v>
          </cell>
          <cell r="D326" t="str">
            <v>EA</v>
          </cell>
          <cell r="E326" t="str">
            <v>EA</v>
          </cell>
          <cell r="F326">
            <v>392</v>
          </cell>
        </row>
        <row r="327">
          <cell r="A327">
            <v>20332</v>
          </cell>
          <cell r="B327" t="str">
            <v>Uniform</v>
          </cell>
          <cell r="C327" t="str">
            <v>Black T-shirt Dinner (Caption) L</v>
          </cell>
          <cell r="D327" t="str">
            <v>EA</v>
          </cell>
          <cell r="E327" t="str">
            <v>EA</v>
          </cell>
          <cell r="F327">
            <v>392</v>
          </cell>
        </row>
        <row r="328">
          <cell r="A328">
            <v>21844</v>
          </cell>
          <cell r="B328" t="str">
            <v>Paper &amp; Packing</v>
          </cell>
          <cell r="C328" t="str">
            <v>Diner Paper Container with Lid 80ML</v>
          </cell>
          <cell r="D328" t="str">
            <v>Ea</v>
          </cell>
          <cell r="E328" t="str">
            <v>Ea=1 EA</v>
          </cell>
          <cell r="F328">
            <v>1.57</v>
          </cell>
        </row>
        <row r="329">
          <cell r="A329">
            <v>21845</v>
          </cell>
          <cell r="B329" t="str">
            <v>Paper &amp; Packing</v>
          </cell>
          <cell r="C329" t="str">
            <v>Diner White Container with Lid 350ML</v>
          </cell>
          <cell r="D329" t="str">
            <v>Ea</v>
          </cell>
          <cell r="E329" t="str">
            <v>Ea=1 EA</v>
          </cell>
          <cell r="F329">
            <v>7.28</v>
          </cell>
        </row>
        <row r="330">
          <cell r="A330">
            <v>21846</v>
          </cell>
          <cell r="B330" t="str">
            <v>Paper &amp; Packing</v>
          </cell>
          <cell r="C330" t="str">
            <v>Diner Burger Box</v>
          </cell>
          <cell r="D330" t="str">
            <v>Ea</v>
          </cell>
          <cell r="E330" t="str">
            <v>Ea=1 EA</v>
          </cell>
          <cell r="F330">
            <v>11.2</v>
          </cell>
        </row>
        <row r="331">
          <cell r="A331">
            <v>21847</v>
          </cell>
          <cell r="B331" t="str">
            <v>Paper &amp; Packing</v>
          </cell>
          <cell r="C331" t="str">
            <v>Diner Cake Box 8*8*5</v>
          </cell>
          <cell r="D331" t="str">
            <v>Ea</v>
          </cell>
          <cell r="E331" t="str">
            <v>Ea=1 EA</v>
          </cell>
          <cell r="F331">
            <v>22.4</v>
          </cell>
        </row>
        <row r="332">
          <cell r="A332">
            <v>21849</v>
          </cell>
          <cell r="B332" t="str">
            <v>Paper &amp; Packing</v>
          </cell>
          <cell r="C332" t="str">
            <v>Diner Cake Box 10*10*8</v>
          </cell>
          <cell r="D332" t="str">
            <v>Ea</v>
          </cell>
          <cell r="E332" t="str">
            <v>Ea=1 EA</v>
          </cell>
          <cell r="F332">
            <v>40.32</v>
          </cell>
        </row>
        <row r="333">
          <cell r="A333">
            <v>21850</v>
          </cell>
          <cell r="B333" t="str">
            <v>Paper &amp; Packing</v>
          </cell>
          <cell r="C333" t="str">
            <v>Diner Carry Bag - Small</v>
          </cell>
          <cell r="D333" t="str">
            <v>Ea</v>
          </cell>
          <cell r="E333" t="str">
            <v>Ea=1 EA</v>
          </cell>
          <cell r="F333">
            <v>7.3999999999999995</v>
          </cell>
        </row>
        <row r="334">
          <cell r="A334">
            <v>21851</v>
          </cell>
          <cell r="B334" t="str">
            <v>Paper &amp; Packing</v>
          </cell>
          <cell r="C334" t="str">
            <v>Diner Carry Bag - Big</v>
          </cell>
          <cell r="D334" t="str">
            <v>EA</v>
          </cell>
          <cell r="E334" t="str">
            <v>Ea=1 EA</v>
          </cell>
          <cell r="F334">
            <v>8.629999999999999</v>
          </cell>
        </row>
        <row r="335">
          <cell r="A335">
            <v>21852</v>
          </cell>
          <cell r="B335" t="str">
            <v>Paper &amp; Packing</v>
          </cell>
          <cell r="C335" t="str">
            <v>Diner Salad Container</v>
          </cell>
          <cell r="D335" t="str">
            <v>Ea</v>
          </cell>
          <cell r="E335" t="str">
            <v>Ea=1 EA</v>
          </cell>
          <cell r="F335">
            <v>10.08</v>
          </cell>
        </row>
        <row r="336">
          <cell r="A336">
            <v>21853</v>
          </cell>
          <cell r="B336" t="str">
            <v>Paper &amp; Packing</v>
          </cell>
          <cell r="C336" t="str">
            <v>Diner Paper Envelop</v>
          </cell>
          <cell r="D336" t="str">
            <v>Ea</v>
          </cell>
          <cell r="E336" t="str">
            <v>Ea=1 EA</v>
          </cell>
          <cell r="F336">
            <v>2.69</v>
          </cell>
        </row>
        <row r="337">
          <cell r="A337">
            <v>21854</v>
          </cell>
          <cell r="B337" t="str">
            <v>Paper &amp; Packing</v>
          </cell>
          <cell r="C337" t="str">
            <v>Diner Pizza Box</v>
          </cell>
          <cell r="D337" t="str">
            <v>Ea</v>
          </cell>
          <cell r="E337" t="str">
            <v>Ea=1 EA</v>
          </cell>
          <cell r="F337">
            <v>14.56</v>
          </cell>
        </row>
        <row r="338">
          <cell r="A338">
            <v>23697</v>
          </cell>
          <cell r="B338" t="str">
            <v>Paper &amp; Packing</v>
          </cell>
          <cell r="C338" t="str">
            <v>Dinner Paper Napkin</v>
          </cell>
          <cell r="D338" t="str">
            <v>Pkt</v>
          </cell>
          <cell r="E338" t="str">
            <v>Pkt = 100 ea</v>
          </cell>
          <cell r="F338">
            <v>22.96</v>
          </cell>
        </row>
        <row r="339">
          <cell r="A339">
            <v>23825</v>
          </cell>
          <cell r="B339" t="str">
            <v>Paper &amp; Packing</v>
          </cell>
          <cell r="C339" t="str">
            <v>Diner Pastry Box 2pcs</v>
          </cell>
          <cell r="D339" t="str">
            <v>EA</v>
          </cell>
          <cell r="E339" t="str">
            <v>EA</v>
          </cell>
          <cell r="F339">
            <v>9.52</v>
          </cell>
        </row>
        <row r="340">
          <cell r="A340">
            <v>23861</v>
          </cell>
          <cell r="B340" t="str">
            <v>Paper &amp; Packing</v>
          </cell>
          <cell r="C340" t="str">
            <v>Diner Flat Bowls-Paper 750ml White</v>
          </cell>
          <cell r="D340" t="str">
            <v>EA</v>
          </cell>
          <cell r="E340" t="str">
            <v>EA</v>
          </cell>
          <cell r="F340">
            <v>12.88</v>
          </cell>
        </row>
        <row r="341">
          <cell r="A341">
            <v>23862</v>
          </cell>
          <cell r="B341" t="str">
            <v>Paper &amp; Packing</v>
          </cell>
          <cell r="C341" t="str">
            <v>Diner Pet LID 148MM</v>
          </cell>
          <cell r="D341" t="str">
            <v>EA</v>
          </cell>
          <cell r="E341" t="str">
            <v>EA</v>
          </cell>
          <cell r="F341">
            <v>6.84</v>
          </cell>
        </row>
        <row r="342">
          <cell r="A342">
            <v>20333</v>
          </cell>
          <cell r="B342" t="str">
            <v>Uniform</v>
          </cell>
          <cell r="C342" t="str">
            <v>Black T-shirt Dinner (Caption) XL</v>
          </cell>
          <cell r="D342" t="str">
            <v>EA</v>
          </cell>
          <cell r="E342" t="str">
            <v>EA</v>
          </cell>
          <cell r="F342">
            <v>392</v>
          </cell>
        </row>
        <row r="343">
          <cell r="A343">
            <v>23602</v>
          </cell>
          <cell r="B343" t="str">
            <v>Uniform</v>
          </cell>
          <cell r="C343" t="str">
            <v>Black T-Shirt Dinner (Crew) S</v>
          </cell>
          <cell r="D343" t="str">
            <v>EA</v>
          </cell>
          <cell r="E343" t="str">
            <v>EA</v>
          </cell>
          <cell r="F343">
            <v>392</v>
          </cell>
        </row>
        <row r="344">
          <cell r="A344">
            <v>23603</v>
          </cell>
          <cell r="B344" t="str">
            <v>Uniform</v>
          </cell>
          <cell r="C344" t="str">
            <v>Black T-Shirt Dinner (Crew) M</v>
          </cell>
          <cell r="D344" t="str">
            <v>EA</v>
          </cell>
          <cell r="E344" t="str">
            <v>EA</v>
          </cell>
          <cell r="F344">
            <v>392</v>
          </cell>
        </row>
        <row r="345">
          <cell r="A345">
            <v>23604</v>
          </cell>
          <cell r="B345" t="str">
            <v>Uniform</v>
          </cell>
          <cell r="C345" t="str">
            <v>Black T-Shirt Dinner(Crew) L</v>
          </cell>
          <cell r="D345" t="str">
            <v>EA</v>
          </cell>
          <cell r="E345" t="str">
            <v>EA</v>
          </cell>
          <cell r="F345">
            <v>392</v>
          </cell>
        </row>
        <row r="346">
          <cell r="A346">
            <v>23605</v>
          </cell>
          <cell r="B346" t="str">
            <v>Uniform</v>
          </cell>
          <cell r="C346" t="str">
            <v>Black T-Shirt Dinner(Crew) XL</v>
          </cell>
          <cell r="D346" t="str">
            <v>EA</v>
          </cell>
          <cell r="E346" t="str">
            <v>EA</v>
          </cell>
          <cell r="F346">
            <v>392</v>
          </cell>
        </row>
        <row r="347">
          <cell r="A347">
            <v>23598</v>
          </cell>
          <cell r="B347" t="str">
            <v>Uniform</v>
          </cell>
          <cell r="C347" t="str">
            <v>Black Chef Coat Diner S</v>
          </cell>
          <cell r="D347" t="str">
            <v>EA</v>
          </cell>
          <cell r="E347" t="str">
            <v>EA</v>
          </cell>
          <cell r="F347">
            <v>728</v>
          </cell>
        </row>
        <row r="348">
          <cell r="A348">
            <v>23599</v>
          </cell>
          <cell r="B348" t="str">
            <v>Uniform</v>
          </cell>
          <cell r="C348" t="str">
            <v>Black Chef Coat Diner M</v>
          </cell>
          <cell r="D348" t="str">
            <v>EA</v>
          </cell>
          <cell r="E348" t="str">
            <v>EA</v>
          </cell>
          <cell r="F348">
            <v>728</v>
          </cell>
        </row>
        <row r="349">
          <cell r="A349">
            <v>23600</v>
          </cell>
          <cell r="B349" t="str">
            <v>Uniform</v>
          </cell>
          <cell r="C349" t="str">
            <v>Black Chef Coat Diner L</v>
          </cell>
          <cell r="D349" t="str">
            <v>EA</v>
          </cell>
          <cell r="E349" t="str">
            <v>EA</v>
          </cell>
          <cell r="F349">
            <v>728</v>
          </cell>
        </row>
        <row r="350">
          <cell r="A350">
            <v>23601</v>
          </cell>
          <cell r="B350" t="str">
            <v>Uniform</v>
          </cell>
          <cell r="C350" t="str">
            <v>Black Chef Coat Diner XL</v>
          </cell>
          <cell r="D350" t="str">
            <v>EA</v>
          </cell>
          <cell r="E350" t="str">
            <v>EA</v>
          </cell>
          <cell r="F350">
            <v>728</v>
          </cell>
        </row>
        <row r="351">
          <cell r="A351">
            <v>5904</v>
          </cell>
          <cell r="B351" t="str">
            <v>Paper &amp; Packing</v>
          </cell>
          <cell r="C351" t="str">
            <v>Packing Tape Rolls</v>
          </cell>
          <cell r="D351" t="str">
            <v>Ea</v>
          </cell>
          <cell r="E351" t="str">
            <v>Ea=1 EA</v>
          </cell>
          <cell r="F351">
            <v>30</v>
          </cell>
        </row>
        <row r="352">
          <cell r="A352">
            <v>5908</v>
          </cell>
          <cell r="B352" t="str">
            <v>Paper &amp; Packing</v>
          </cell>
          <cell r="C352" t="str">
            <v>Packing Cartons Big</v>
          </cell>
          <cell r="D352" t="str">
            <v>Ea</v>
          </cell>
          <cell r="E352" t="str">
            <v>Ea=1 EA</v>
          </cell>
          <cell r="F352">
            <v>43</v>
          </cell>
        </row>
        <row r="353">
          <cell r="A353">
            <v>5753</v>
          </cell>
          <cell r="B353" t="str">
            <v>Paper &amp; Packing</v>
          </cell>
          <cell r="C353" t="str">
            <v>Packing Cartons Small</v>
          </cell>
          <cell r="D353" t="str">
            <v>Ea</v>
          </cell>
          <cell r="E353" t="str">
            <v>Ea=1 EA</v>
          </cell>
          <cell r="F353">
            <v>37</v>
          </cell>
        </row>
        <row r="354">
          <cell r="A354">
            <v>8226</v>
          </cell>
          <cell r="B354" t="str">
            <v>Paper &amp; Packing</v>
          </cell>
          <cell r="C354" t="str">
            <v>Bubble Wrap</v>
          </cell>
          <cell r="D354" t="str">
            <v>M</v>
          </cell>
          <cell r="E354" t="str">
            <v>N/A#</v>
          </cell>
          <cell r="F354">
            <v>30</v>
          </cell>
        </row>
        <row r="355">
          <cell r="A355">
            <v>9316</v>
          </cell>
          <cell r="B355" t="str">
            <v>Paper &amp; Packing</v>
          </cell>
          <cell r="C355" t="str">
            <v>Thermocole Sheet</v>
          </cell>
          <cell r="D355" t="str">
            <v>EA</v>
          </cell>
          <cell r="E355" t="str">
            <v>N/A#</v>
          </cell>
          <cell r="F355">
            <v>16.25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nal Sheet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Sugar Sachet</v>
          </cell>
          <cell r="D2" t="str">
            <v>PAC</v>
          </cell>
          <cell r="E2" t="str">
            <v>Pac=200sc</v>
          </cell>
          <cell r="F2" t="str">
            <v>BOH</v>
          </cell>
          <cell r="G2">
            <v>74.75</v>
          </cell>
        </row>
        <row r="3">
          <cell r="A3">
            <v>1002</v>
          </cell>
          <cell r="B3" t="str">
            <v>Raw Material</v>
          </cell>
          <cell r="C3" t="str">
            <v>Sugar Demerara</v>
          </cell>
          <cell r="D3" t="str">
            <v>PAC</v>
          </cell>
          <cell r="E3" t="str">
            <v>Pac=200sc</v>
          </cell>
          <cell r="F3" t="str">
            <v>BOH</v>
          </cell>
          <cell r="G3">
            <v>79.349999999999994</v>
          </cell>
        </row>
        <row r="4">
          <cell r="A4">
            <v>1008</v>
          </cell>
          <cell r="B4" t="str">
            <v>Raw Material</v>
          </cell>
          <cell r="C4" t="str">
            <v>Mustard Sachet 8 Gm</v>
          </cell>
          <cell r="D4" t="str">
            <v>PAC</v>
          </cell>
          <cell r="E4" t="str">
            <v>PAC=100 sc</v>
          </cell>
          <cell r="F4" t="str">
            <v>BOH</v>
          </cell>
          <cell r="G4">
            <v>92</v>
          </cell>
        </row>
        <row r="5">
          <cell r="A5">
            <v>1009</v>
          </cell>
          <cell r="B5" t="str">
            <v>Raw Material</v>
          </cell>
          <cell r="C5" t="str">
            <v>Tomato Ketchup 100 Sachet</v>
          </cell>
          <cell r="D5" t="str">
            <v>PAC</v>
          </cell>
          <cell r="E5" t="str">
            <v>PAC-100 sc</v>
          </cell>
          <cell r="F5" t="str">
            <v>BOH</v>
          </cell>
          <cell r="G5">
            <v>74.75</v>
          </cell>
        </row>
        <row r="6">
          <cell r="A6">
            <v>7508</v>
          </cell>
          <cell r="B6" t="str">
            <v>Raw Material</v>
          </cell>
          <cell r="C6" t="str">
            <v>Syrup Chocolate Topping</v>
          </cell>
          <cell r="D6" t="str">
            <v>BT</v>
          </cell>
          <cell r="E6" t="str">
            <v>Kg=1000g</v>
          </cell>
          <cell r="F6" t="str">
            <v>BOH</v>
          </cell>
          <cell r="G6">
            <v>142.6</v>
          </cell>
        </row>
        <row r="7">
          <cell r="A7">
            <v>18931</v>
          </cell>
          <cell r="B7" t="str">
            <v>Raw Material</v>
          </cell>
          <cell r="C7" t="str">
            <v>Alphonso Mango Puree(550GM)</v>
          </cell>
          <cell r="D7" t="str">
            <v>BT</v>
          </cell>
          <cell r="E7" t="str">
            <v>Box =12 BT</v>
          </cell>
          <cell r="F7" t="str">
            <v>BOH</v>
          </cell>
          <cell r="G7">
            <v>155.25</v>
          </cell>
        </row>
        <row r="8">
          <cell r="A8">
            <v>22562</v>
          </cell>
          <cell r="B8" t="str">
            <v>Raw Material</v>
          </cell>
          <cell r="C8" t="str">
            <v>Oregano Flakes</v>
          </cell>
          <cell r="D8" t="str">
            <v>PAC</v>
          </cell>
          <cell r="E8" t="str">
            <v>PAC=150ea</v>
          </cell>
          <cell r="F8" t="str">
            <v>BOH</v>
          </cell>
          <cell r="G8">
            <v>77.63</v>
          </cell>
        </row>
        <row r="9">
          <cell r="A9">
            <v>22561</v>
          </cell>
          <cell r="B9" t="str">
            <v>Raw Material</v>
          </cell>
          <cell r="C9" t="str">
            <v>Chilly Flakes</v>
          </cell>
          <cell r="D9" t="str">
            <v>PAC</v>
          </cell>
          <cell r="E9" t="str">
            <v>PAC=150ea</v>
          </cell>
          <cell r="F9" t="str">
            <v>BOH</v>
          </cell>
          <cell r="G9">
            <v>77.63</v>
          </cell>
        </row>
        <row r="10">
          <cell r="A10">
            <v>14593</v>
          </cell>
          <cell r="B10" t="str">
            <v>Tea &amp; Coffee</v>
          </cell>
          <cell r="C10" t="str">
            <v>Earl gray 400g</v>
          </cell>
          <cell r="D10" t="str">
            <v>PAC</v>
          </cell>
          <cell r="E10" t="str">
            <v>PAC</v>
          </cell>
          <cell r="F10" t="str">
            <v>BOH</v>
          </cell>
          <cell r="G10">
            <v>310.5</v>
          </cell>
        </row>
        <row r="11">
          <cell r="A11">
            <v>11286</v>
          </cell>
          <cell r="B11" t="str">
            <v>Tea &amp; Coffee</v>
          </cell>
          <cell r="C11" t="str">
            <v>Masala Chai Catering Pouch 250g</v>
          </cell>
          <cell r="D11" t="str">
            <v>PAC</v>
          </cell>
          <cell r="E11" t="str">
            <v>PAC</v>
          </cell>
          <cell r="F11" t="str">
            <v>BOH</v>
          </cell>
          <cell r="G11">
            <v>303.60000000000002</v>
          </cell>
        </row>
        <row r="12">
          <cell r="A12">
            <v>15483</v>
          </cell>
          <cell r="B12" t="str">
            <v>Tea &amp; Coffee</v>
          </cell>
          <cell r="C12" t="str">
            <v>Darjeeling black Tea-Blended</v>
          </cell>
          <cell r="D12" t="str">
            <v>PAC</v>
          </cell>
          <cell r="E12" t="str">
            <v>PAC</v>
          </cell>
          <cell r="F12" t="str">
            <v>BOH</v>
          </cell>
          <cell r="G12">
            <v>284.63</v>
          </cell>
        </row>
        <row r="13">
          <cell r="A13">
            <v>15484</v>
          </cell>
          <cell r="B13" t="str">
            <v>Tea &amp; Coffee</v>
          </cell>
          <cell r="C13" t="str">
            <v>Assam long Leaf Tea(TGFOP1)</v>
          </cell>
          <cell r="D13" t="str">
            <v>PAC</v>
          </cell>
          <cell r="E13" t="str">
            <v>PAC</v>
          </cell>
          <cell r="F13" t="str">
            <v>BOH</v>
          </cell>
          <cell r="G13">
            <v>132.83000000000001</v>
          </cell>
        </row>
        <row r="14">
          <cell r="A14">
            <v>17818</v>
          </cell>
          <cell r="B14" t="str">
            <v>Tea &amp; Coffee</v>
          </cell>
          <cell r="C14" t="str">
            <v>Tulsi Green Tea - 100G</v>
          </cell>
          <cell r="D14" t="str">
            <v>PAC</v>
          </cell>
          <cell r="E14" t="str">
            <v>PAC</v>
          </cell>
          <cell r="F14" t="str">
            <v>BOH</v>
          </cell>
          <cell r="G14">
            <v>106.26</v>
          </cell>
        </row>
        <row r="15">
          <cell r="A15">
            <v>4962</v>
          </cell>
          <cell r="B15" t="str">
            <v>Tea &amp; Coffee</v>
          </cell>
          <cell r="C15" t="str">
            <v>Coffee Beans F &amp; H 1 Kg</v>
          </cell>
          <cell r="D15" t="str">
            <v>Kg</v>
          </cell>
          <cell r="E15" t="str">
            <v>Box =15 kg</v>
          </cell>
          <cell r="F15" t="str">
            <v>Barista Core</v>
          </cell>
          <cell r="G15">
            <v>810</v>
          </cell>
        </row>
        <row r="16">
          <cell r="A16">
            <v>18404</v>
          </cell>
          <cell r="B16" t="str">
            <v>Syrup</v>
          </cell>
          <cell r="C16" t="str">
            <v>Triple Red Berry</v>
          </cell>
          <cell r="D16" t="str">
            <v>BT</v>
          </cell>
          <cell r="E16" t="str">
            <v>1 Box = 12 ea</v>
          </cell>
          <cell r="F16" t="str">
            <v>BOH</v>
          </cell>
          <cell r="G16">
            <v>224.25</v>
          </cell>
        </row>
        <row r="17">
          <cell r="A17">
            <v>18902</v>
          </cell>
          <cell r="B17" t="str">
            <v>Syrup</v>
          </cell>
          <cell r="C17" t="str">
            <v>Chocolate Tiramisu Sauce</v>
          </cell>
          <cell r="D17" t="str">
            <v>BT</v>
          </cell>
          <cell r="E17" t="str">
            <v>1 Box = 12 ea</v>
          </cell>
          <cell r="F17" t="str">
            <v>BOH</v>
          </cell>
          <cell r="G17">
            <v>241.5</v>
          </cell>
        </row>
        <row r="18">
          <cell r="A18">
            <v>19942</v>
          </cell>
          <cell r="B18" t="str">
            <v>Syrup</v>
          </cell>
          <cell r="C18" t="str">
            <v>Apple Rose Squash (Rose Faluda)</v>
          </cell>
          <cell r="D18" t="str">
            <v>BT</v>
          </cell>
          <cell r="E18" t="str">
            <v>1 Box = 12 ea</v>
          </cell>
          <cell r="F18" t="str">
            <v>BOH</v>
          </cell>
          <cell r="G18">
            <v>133.4</v>
          </cell>
        </row>
        <row r="19">
          <cell r="A19">
            <v>21776</v>
          </cell>
          <cell r="B19" t="str">
            <v>Syrup</v>
          </cell>
          <cell r="C19" t="str">
            <v>Santra Aloe Spritzer Syrup 500 ML</v>
          </cell>
          <cell r="D19" t="str">
            <v>BT</v>
          </cell>
          <cell r="E19" t="str">
            <v>1 Box = 12 ea</v>
          </cell>
          <cell r="F19" t="str">
            <v>BOH</v>
          </cell>
          <cell r="G19">
            <v>166.75</v>
          </cell>
        </row>
        <row r="20">
          <cell r="A20">
            <v>23032</v>
          </cell>
          <cell r="B20" t="str">
            <v>Syrup</v>
          </cell>
          <cell r="C20" t="str">
            <v xml:space="preserve">Strawberry Fruit Squash 500 ML pet </v>
          </cell>
          <cell r="D20" t="str">
            <v>Btl</v>
          </cell>
          <cell r="E20" t="str">
            <v>1 Box = 12 ea</v>
          </cell>
          <cell r="F20" t="str">
            <v>BOH</v>
          </cell>
          <cell r="G20">
            <v>151.80000000000001</v>
          </cell>
        </row>
        <row r="21">
          <cell r="A21">
            <v>23033</v>
          </cell>
          <cell r="B21" t="str">
            <v>Syrup</v>
          </cell>
          <cell r="C21" t="str">
            <v xml:space="preserve">Pineapple Jalapeno Fruit Squash 500 ML pet </v>
          </cell>
          <cell r="D21" t="str">
            <v>Btl</v>
          </cell>
          <cell r="E21" t="str">
            <v>1 Box = 12 ea</v>
          </cell>
          <cell r="F21" t="str">
            <v>BOH</v>
          </cell>
          <cell r="G21">
            <v>134.55000000000001</v>
          </cell>
        </row>
        <row r="22">
          <cell r="A22">
            <v>18051</v>
          </cell>
          <cell r="B22" t="str">
            <v>Syrup</v>
          </cell>
          <cell r="C22" t="str">
            <v>Lemon Iced Tea  Syrup</v>
          </cell>
          <cell r="D22" t="str">
            <v>BT</v>
          </cell>
          <cell r="E22" t="str">
            <v>1 Box = 6 ea</v>
          </cell>
          <cell r="F22" t="str">
            <v>BOH</v>
          </cell>
          <cell r="G22">
            <v>287.5</v>
          </cell>
        </row>
        <row r="23">
          <cell r="A23">
            <v>18052</v>
          </cell>
          <cell r="B23" t="str">
            <v>Syrup</v>
          </cell>
          <cell r="C23" t="str">
            <v>Peach Iced Tea syrup</v>
          </cell>
          <cell r="D23" t="str">
            <v>BT</v>
          </cell>
          <cell r="E23" t="str">
            <v>1 Box = 6 ea</v>
          </cell>
          <cell r="F23" t="str">
            <v>BOH</v>
          </cell>
          <cell r="G23">
            <v>287.5</v>
          </cell>
        </row>
        <row r="24">
          <cell r="A24">
            <v>16825</v>
          </cell>
          <cell r="B24" t="str">
            <v>Syrup</v>
          </cell>
          <cell r="C24" t="str">
            <v>Apple-Mint Mojito Syrup</v>
          </cell>
          <cell r="D24" t="str">
            <v>BT</v>
          </cell>
          <cell r="E24" t="str">
            <v>1 Box = 6 ea</v>
          </cell>
          <cell r="F24" t="str">
            <v>BOH</v>
          </cell>
          <cell r="G24">
            <v>373.75</v>
          </cell>
        </row>
        <row r="25">
          <cell r="A25">
            <v>17874</v>
          </cell>
          <cell r="B25" t="str">
            <v>Syrup</v>
          </cell>
          <cell r="C25" t="str">
            <v>Mojito Mint Syrup</v>
          </cell>
          <cell r="D25" t="str">
            <v>BT</v>
          </cell>
          <cell r="E25" t="str">
            <v>1 Box = 6 ea</v>
          </cell>
          <cell r="F25" t="str">
            <v>BOH</v>
          </cell>
          <cell r="G25">
            <v>237.19</v>
          </cell>
        </row>
        <row r="26">
          <cell r="A26">
            <v>17676</v>
          </cell>
          <cell r="B26" t="str">
            <v>Syrup</v>
          </cell>
          <cell r="C26" t="str">
            <v>Hot Chocolate</v>
          </cell>
          <cell r="D26" t="str">
            <v>PAC</v>
          </cell>
          <cell r="E26" t="str">
            <v>PAC=1000ML</v>
          </cell>
          <cell r="F26" t="str">
            <v>BOH</v>
          </cell>
          <cell r="G26">
            <v>381.8</v>
          </cell>
        </row>
        <row r="27">
          <cell r="A27">
            <v>17873</v>
          </cell>
          <cell r="B27" t="str">
            <v>Syrup</v>
          </cell>
          <cell r="C27" t="str">
            <v>Syrup - Hazelnut</v>
          </cell>
          <cell r="D27" t="str">
            <v>BT</v>
          </cell>
          <cell r="E27" t="str">
            <v>BT-750ML</v>
          </cell>
          <cell r="F27" t="str">
            <v>BOH</v>
          </cell>
          <cell r="G27">
            <v>232.86</v>
          </cell>
        </row>
        <row r="28">
          <cell r="A28">
            <v>17875</v>
          </cell>
          <cell r="B28" t="str">
            <v>Syrup</v>
          </cell>
          <cell r="C28" t="str">
            <v>Iris Syrup</v>
          </cell>
          <cell r="D28" t="str">
            <v>BT</v>
          </cell>
          <cell r="E28" t="str">
            <v>BT-750ML</v>
          </cell>
          <cell r="F28" t="str">
            <v>BOH</v>
          </cell>
          <cell r="G28">
            <v>232.86</v>
          </cell>
        </row>
        <row r="29">
          <cell r="A29">
            <v>17876</v>
          </cell>
          <cell r="B29" t="str">
            <v>Syrup</v>
          </cell>
          <cell r="C29" t="str">
            <v>Vanilla Syrup</v>
          </cell>
          <cell r="D29" t="str">
            <v>BT</v>
          </cell>
          <cell r="E29" t="str">
            <v>BT-750ML</v>
          </cell>
          <cell r="F29" t="str">
            <v>BOH</v>
          </cell>
          <cell r="G29">
            <v>232.86</v>
          </cell>
        </row>
        <row r="30">
          <cell r="A30">
            <v>17877</v>
          </cell>
          <cell r="B30" t="str">
            <v>Syrup</v>
          </cell>
          <cell r="C30" t="str">
            <v>Caramel Syrup</v>
          </cell>
          <cell r="D30" t="str">
            <v>BT</v>
          </cell>
          <cell r="E30" t="str">
            <v>BT-750ML</v>
          </cell>
          <cell r="F30" t="str">
            <v>BOH</v>
          </cell>
          <cell r="G30">
            <v>232.86</v>
          </cell>
        </row>
        <row r="31">
          <cell r="A31">
            <v>23519</v>
          </cell>
          <cell r="B31" t="str">
            <v>Syrup</v>
          </cell>
          <cell r="C31" t="str">
            <v>DV Vinci Gourment Spiced Syrup</v>
          </cell>
          <cell r="D31" t="str">
            <v>BT</v>
          </cell>
          <cell r="E31" t="str">
            <v>1 box = 12 btl</v>
          </cell>
          <cell r="F31" t="str">
            <v>BOH</v>
          </cell>
          <cell r="G31">
            <v>529</v>
          </cell>
        </row>
        <row r="32">
          <cell r="A32">
            <v>23693</v>
          </cell>
          <cell r="B32" t="str">
            <v>Syrup</v>
          </cell>
          <cell r="C32" t="str">
            <v>Saffron dulche sauce</v>
          </cell>
          <cell r="D32" t="str">
            <v>BT</v>
          </cell>
          <cell r="E32" t="str">
            <v>1 box = 6</v>
          </cell>
          <cell r="F32" t="str">
            <v>BOH</v>
          </cell>
          <cell r="G32">
            <v>400.2</v>
          </cell>
        </row>
        <row r="33">
          <cell r="A33">
            <v>23811</v>
          </cell>
          <cell r="B33" t="str">
            <v>Syrup</v>
          </cell>
          <cell r="C33" t="str">
            <v>Chocolate Tiramisu 750ml</v>
          </cell>
          <cell r="D33" t="str">
            <v>EA</v>
          </cell>
          <cell r="E33" t="str">
            <v>EA</v>
          </cell>
          <cell r="F33" t="str">
            <v>BOH</v>
          </cell>
          <cell r="G33">
            <v>350.75</v>
          </cell>
        </row>
        <row r="34">
          <cell r="A34">
            <v>1143</v>
          </cell>
          <cell r="B34" t="str">
            <v>Brand Merchandise</v>
          </cell>
          <cell r="C34" t="str">
            <v>Barista lavazza house blend 200g</v>
          </cell>
          <cell r="D34" t="str">
            <v>PAC</v>
          </cell>
          <cell r="E34" t="str">
            <v>Ea=1</v>
          </cell>
          <cell r="F34" t="str">
            <v>Barista Core</v>
          </cell>
          <cell r="G34">
            <v>168.48</v>
          </cell>
        </row>
        <row r="35">
          <cell r="A35">
            <v>15881</v>
          </cell>
          <cell r="B35" t="str">
            <v>Brand Merchandise</v>
          </cell>
          <cell r="C35" t="str">
            <v>BARISTA PACKAGED DRINKING WATER - 300ml</v>
          </cell>
          <cell r="D35" t="str">
            <v>BT</v>
          </cell>
          <cell r="E35" t="str">
            <v>Box = 20</v>
          </cell>
          <cell r="F35" t="str">
            <v>Barista Core</v>
          </cell>
          <cell r="G35">
            <v>9.1999999999999993</v>
          </cell>
        </row>
        <row r="36">
          <cell r="A36">
            <v>11654</v>
          </cell>
          <cell r="B36" t="str">
            <v>Brand Merchandise</v>
          </cell>
          <cell r="C36" t="str">
            <v>Ginger Honey 450g</v>
          </cell>
          <cell r="D36" t="str">
            <v>BT</v>
          </cell>
          <cell r="E36" t="str">
            <v>EA=12 ea</v>
          </cell>
          <cell r="F36" t="str">
            <v>Prop M</v>
          </cell>
          <cell r="G36">
            <v>122.72</v>
          </cell>
        </row>
        <row r="37">
          <cell r="A37">
            <v>15089</v>
          </cell>
          <cell r="B37" t="str">
            <v>Brand Merchandise</v>
          </cell>
          <cell r="C37" t="str">
            <v>Ginger Honey Tea jar-200g</v>
          </cell>
          <cell r="D37" t="str">
            <v>BT</v>
          </cell>
          <cell r="E37" t="str">
            <v>Box =12 bt</v>
          </cell>
          <cell r="F37" t="str">
            <v>Prop M</v>
          </cell>
          <cell r="G37">
            <v>62.54</v>
          </cell>
        </row>
        <row r="38">
          <cell r="A38">
            <v>19457</v>
          </cell>
          <cell r="B38" t="str">
            <v>Brand Merchandise</v>
          </cell>
          <cell r="C38" t="str">
            <v>CHOC-O-AFFAIR (Dark Choco Slab)</v>
          </cell>
          <cell r="D38" t="str">
            <v>Box</v>
          </cell>
          <cell r="E38" t="str">
            <v>1 box = 1 slab</v>
          </cell>
          <cell r="F38" t="str">
            <v>Prop M</v>
          </cell>
          <cell r="G38">
            <v>64</v>
          </cell>
        </row>
        <row r="39">
          <cell r="A39">
            <v>19458</v>
          </cell>
          <cell r="B39" t="str">
            <v>Brand Merchandise</v>
          </cell>
          <cell r="C39" t="str">
            <v>CHOC-O-AFFAIR (Milk Choco Slab)</v>
          </cell>
          <cell r="D39" t="str">
            <v>Box</v>
          </cell>
          <cell r="E39" t="str">
            <v>1 box = 1 slab</v>
          </cell>
          <cell r="F39" t="str">
            <v>Prop M</v>
          </cell>
          <cell r="G39">
            <v>64</v>
          </cell>
        </row>
        <row r="40">
          <cell r="A40">
            <v>21760</v>
          </cell>
          <cell r="B40" t="str">
            <v>Brand Merchandise</v>
          </cell>
          <cell r="C40" t="str">
            <v>Morning Glory - Beans 200G</v>
          </cell>
          <cell r="D40" t="str">
            <v>EA</v>
          </cell>
          <cell r="E40" t="str">
            <v>EA</v>
          </cell>
          <cell r="F40" t="str">
            <v>Prop M</v>
          </cell>
          <cell r="G40">
            <v>197.8</v>
          </cell>
        </row>
        <row r="41">
          <cell r="A41">
            <v>21781</v>
          </cell>
          <cell r="B41" t="str">
            <v>Brand Merchandise</v>
          </cell>
          <cell r="C41" t="str">
            <v>Evening Twilight - Beans 200G</v>
          </cell>
          <cell r="D41" t="str">
            <v>EA</v>
          </cell>
          <cell r="E41" t="str">
            <v>EA</v>
          </cell>
          <cell r="F41" t="str">
            <v>Prop M</v>
          </cell>
          <cell r="G41">
            <v>197.8</v>
          </cell>
        </row>
        <row r="42">
          <cell r="A42">
            <v>21782</v>
          </cell>
          <cell r="B42" t="str">
            <v>Brand Merchandise</v>
          </cell>
          <cell r="C42" t="str">
            <v>Morning Glory - Powder 200G</v>
          </cell>
          <cell r="D42" t="str">
            <v>EA</v>
          </cell>
          <cell r="E42" t="str">
            <v>EA</v>
          </cell>
          <cell r="F42" t="str">
            <v>Prop M</v>
          </cell>
          <cell r="G42">
            <v>197.8</v>
          </cell>
        </row>
        <row r="43">
          <cell r="A43">
            <v>21783</v>
          </cell>
          <cell r="B43" t="str">
            <v>Brand Merchandise</v>
          </cell>
          <cell r="C43" t="str">
            <v>Evening Twilight - Powder 200G</v>
          </cell>
          <cell r="D43" t="str">
            <v>EA</v>
          </cell>
          <cell r="E43" t="str">
            <v>EA</v>
          </cell>
          <cell r="F43" t="str">
            <v>Prop M</v>
          </cell>
          <cell r="G43">
            <v>197.8</v>
          </cell>
        </row>
        <row r="44">
          <cell r="A44">
            <v>23694</v>
          </cell>
          <cell r="B44" t="str">
            <v>Brand Merchandise</v>
          </cell>
          <cell r="C44" t="str">
            <v>Salted choco almonds (125GM)</v>
          </cell>
          <cell r="D44" t="str">
            <v>EA</v>
          </cell>
          <cell r="E44" t="str">
            <v>EA</v>
          </cell>
          <cell r="F44" t="str">
            <v>Prop M</v>
          </cell>
          <cell r="G44">
            <v>129.34</v>
          </cell>
        </row>
        <row r="45">
          <cell r="A45">
            <v>23695</v>
          </cell>
          <cell r="B45" t="str">
            <v>Brand Merchandise</v>
          </cell>
          <cell r="C45" t="str">
            <v>Coffee bean dragees (125GM)</v>
          </cell>
          <cell r="D45" t="str">
            <v>EA</v>
          </cell>
          <cell r="E45" t="str">
            <v>EA</v>
          </cell>
          <cell r="F45" t="str">
            <v>Prop M</v>
          </cell>
          <cell r="G45">
            <v>116.75</v>
          </cell>
        </row>
        <row r="46">
          <cell r="A46">
            <v>23754</v>
          </cell>
          <cell r="B46" t="str">
            <v>Brand Merchandise</v>
          </cell>
          <cell r="C46" t="str">
            <v>New Drip Coffee(Pack of 5)</v>
          </cell>
          <cell r="D46" t="str">
            <v>Pac</v>
          </cell>
          <cell r="E46" t="str">
            <v>PAC=5 ea</v>
          </cell>
          <cell r="F46" t="str">
            <v>Prop M</v>
          </cell>
          <cell r="G46">
            <v>120.77</v>
          </cell>
        </row>
        <row r="47">
          <cell r="A47">
            <v>20255</v>
          </cell>
          <cell r="B47" t="str">
            <v>Brand Merchandise</v>
          </cell>
          <cell r="C47" t="str">
            <v>Pure instant coffee-100 GM Jar</v>
          </cell>
          <cell r="D47" t="str">
            <v>EA</v>
          </cell>
          <cell r="E47" t="str">
            <v>EA</v>
          </cell>
          <cell r="F47" t="str">
            <v>BOH</v>
          </cell>
          <cell r="G47">
            <v>112.86</v>
          </cell>
        </row>
        <row r="48">
          <cell r="A48">
            <v>21371</v>
          </cell>
          <cell r="B48" t="str">
            <v>Bev .Merchandise</v>
          </cell>
          <cell r="C48" t="str">
            <v>Blue Pine Water Bottle 1L</v>
          </cell>
          <cell r="D48" t="str">
            <v>EA</v>
          </cell>
          <cell r="E48" t="str">
            <v>Box = 15</v>
          </cell>
          <cell r="F48" t="str">
            <v>Merchandise</v>
          </cell>
          <cell r="G48">
            <v>40.31</v>
          </cell>
        </row>
        <row r="49">
          <cell r="A49">
            <v>21784</v>
          </cell>
          <cell r="B49" t="str">
            <v>Merchandise</v>
          </cell>
          <cell r="C49" t="str">
            <v>Mast Masala Cup Noodles</v>
          </cell>
          <cell r="D49" t="str">
            <v>EA</v>
          </cell>
          <cell r="E49" t="str">
            <v>1 box = 48 ea</v>
          </cell>
          <cell r="F49" t="str">
            <v>Merchandise</v>
          </cell>
          <cell r="G49">
            <v>53.57</v>
          </cell>
        </row>
        <row r="50">
          <cell r="A50">
            <v>21785</v>
          </cell>
          <cell r="B50" t="str">
            <v>Merchandise</v>
          </cell>
          <cell r="C50" t="str">
            <v>Hot Manchow Cup Noodles</v>
          </cell>
          <cell r="D50" t="str">
            <v>EA</v>
          </cell>
          <cell r="E50" t="str">
            <v>1 box = 48 ea</v>
          </cell>
          <cell r="F50" t="str">
            <v>Merchandise</v>
          </cell>
          <cell r="G50">
            <v>53.57</v>
          </cell>
        </row>
        <row r="51">
          <cell r="A51">
            <v>21786</v>
          </cell>
          <cell r="B51" t="str">
            <v>Merchandise</v>
          </cell>
          <cell r="C51" t="str">
            <v>Spiced Chunky Chicken Cup Noodles</v>
          </cell>
          <cell r="D51" t="str">
            <v>EA</v>
          </cell>
          <cell r="E51" t="str">
            <v>1 box = 48 ea</v>
          </cell>
          <cell r="F51" t="str">
            <v>Merchandise</v>
          </cell>
          <cell r="G51">
            <v>53.57</v>
          </cell>
        </row>
        <row r="52">
          <cell r="A52">
            <v>21833</v>
          </cell>
          <cell r="B52" t="str">
            <v>Merchandise</v>
          </cell>
          <cell r="C52" t="str">
            <v>Tagz - Masala Trekkin Chips</v>
          </cell>
          <cell r="D52" t="str">
            <v>EA</v>
          </cell>
          <cell r="E52" t="str">
            <v>1 box = 24 ea</v>
          </cell>
          <cell r="F52" t="str">
            <v>Merchandise</v>
          </cell>
          <cell r="G52">
            <v>49.11</v>
          </cell>
        </row>
        <row r="53">
          <cell r="A53">
            <v>22486</v>
          </cell>
          <cell r="B53" t="str">
            <v>Merchandise</v>
          </cell>
          <cell r="C53" t="str">
            <v>Italian chesse Dribblin</v>
          </cell>
          <cell r="D53" t="str">
            <v>EA</v>
          </cell>
          <cell r="E53" t="str">
            <v>1 box = 24 ea</v>
          </cell>
          <cell r="F53" t="str">
            <v>Merchandise</v>
          </cell>
          <cell r="G53">
            <v>49.11</v>
          </cell>
        </row>
        <row r="54">
          <cell r="A54">
            <v>23546</v>
          </cell>
          <cell r="B54" t="str">
            <v>Merchandise</v>
          </cell>
          <cell r="C54" t="str">
            <v>Tage-Salt Trippin</v>
          </cell>
          <cell r="D54" t="str">
            <v>EA</v>
          </cell>
          <cell r="E54" t="str">
            <v>1 box = 24 ea</v>
          </cell>
          <cell r="F54" t="str">
            <v>Merchandise</v>
          </cell>
          <cell r="G54">
            <v>49.11</v>
          </cell>
        </row>
        <row r="55">
          <cell r="A55">
            <v>22480</v>
          </cell>
          <cell r="B55" t="str">
            <v>Merchandise</v>
          </cell>
          <cell r="C55" t="str">
            <v>Choco Almond Nutty Cookies</v>
          </cell>
          <cell r="D55" t="str">
            <v>EA</v>
          </cell>
          <cell r="E55" t="str">
            <v>1 box = 66 ea</v>
          </cell>
          <cell r="F55" t="str">
            <v>Merchandise</v>
          </cell>
          <cell r="G55">
            <v>30.51</v>
          </cell>
        </row>
        <row r="56">
          <cell r="A56">
            <v>22481</v>
          </cell>
          <cell r="B56" t="str">
            <v>Merchandise</v>
          </cell>
          <cell r="C56" t="str">
            <v>White Choco Cashew Nutty Cookies</v>
          </cell>
          <cell r="D56" t="str">
            <v>EA</v>
          </cell>
          <cell r="E56" t="str">
            <v>1 box = 66 ea</v>
          </cell>
          <cell r="F56" t="str">
            <v>Merchandise</v>
          </cell>
          <cell r="G56">
            <v>30.51</v>
          </cell>
        </row>
        <row r="57">
          <cell r="A57">
            <v>22373</v>
          </cell>
          <cell r="B57" t="str">
            <v>Merchandise</v>
          </cell>
          <cell r="C57" t="str">
            <v>Equal Sucralose - Pack of 25</v>
          </cell>
          <cell r="D57" t="str">
            <v>EA</v>
          </cell>
          <cell r="E57" t="str">
            <v>PAC=25 ea</v>
          </cell>
          <cell r="F57" t="str">
            <v>Merchandise</v>
          </cell>
          <cell r="G57">
            <v>24.92</v>
          </cell>
        </row>
        <row r="58">
          <cell r="A58">
            <v>22374</v>
          </cell>
          <cell r="B58" t="str">
            <v>Merchandise</v>
          </cell>
          <cell r="C58" t="str">
            <v>Equal Sucralose</v>
          </cell>
          <cell r="D58" t="str">
            <v>EA</v>
          </cell>
          <cell r="E58" t="str">
            <v>1 pkt = 100 EA</v>
          </cell>
          <cell r="F58" t="str">
            <v>Merchandise</v>
          </cell>
          <cell r="G58">
            <v>80</v>
          </cell>
        </row>
        <row r="59">
          <cell r="A59">
            <v>22316</v>
          </cell>
          <cell r="B59" t="str">
            <v>Merchandise</v>
          </cell>
          <cell r="C59" t="str">
            <v>Lakadong Turmeric Herbal Latte</v>
          </cell>
          <cell r="D59" t="str">
            <v>Pkt</v>
          </cell>
          <cell r="E59" t="str">
            <v>Pac= 40 EA</v>
          </cell>
          <cell r="F59" t="str">
            <v>Merchandise</v>
          </cell>
          <cell r="G59">
            <v>247</v>
          </cell>
        </row>
        <row r="60">
          <cell r="A60">
            <v>22319</v>
          </cell>
          <cell r="B60" t="str">
            <v>Merchandise</v>
          </cell>
          <cell r="C60" t="str">
            <v>Wild Smoke Tea with Tulsi and Mint</v>
          </cell>
          <cell r="D60" t="str">
            <v>Pkt</v>
          </cell>
          <cell r="E60" t="str">
            <v>Pac= 20 EA</v>
          </cell>
          <cell r="F60" t="str">
            <v>Merchandise</v>
          </cell>
          <cell r="G60">
            <v>154.13999999999999</v>
          </cell>
        </row>
        <row r="61">
          <cell r="A61">
            <v>22341</v>
          </cell>
          <cell r="B61" t="str">
            <v>Merchandise</v>
          </cell>
          <cell r="C61" t="str">
            <v>WildGreenTea&amp;LakadongTurmericBlackPapper</v>
          </cell>
          <cell r="D61" t="str">
            <v>Pkt</v>
          </cell>
          <cell r="E61" t="str">
            <v>Pac= 20 EA</v>
          </cell>
          <cell r="F61" t="str">
            <v>Merchandise</v>
          </cell>
          <cell r="G61">
            <v>154.13999999999999</v>
          </cell>
        </row>
        <row r="62">
          <cell r="A62">
            <v>22334</v>
          </cell>
          <cell r="B62" t="str">
            <v>Merchandise</v>
          </cell>
          <cell r="C62" t="str">
            <v>Wild Tribe</v>
          </cell>
          <cell r="D62" t="str">
            <v>EA</v>
          </cell>
          <cell r="E62" t="str">
            <v>Ea=1 EA</v>
          </cell>
          <cell r="F62" t="str">
            <v>Merchandise</v>
          </cell>
          <cell r="G62">
            <v>123.19</v>
          </cell>
        </row>
        <row r="63">
          <cell r="A63">
            <v>22255</v>
          </cell>
          <cell r="B63" t="str">
            <v>Merchandise</v>
          </cell>
          <cell r="C63" t="str">
            <v>Mango Chilli Mojito</v>
          </cell>
          <cell r="D63" t="str">
            <v>EA</v>
          </cell>
          <cell r="E63" t="str">
            <v>1 box = 24 ea</v>
          </cell>
          <cell r="F63" t="str">
            <v>Merchandise</v>
          </cell>
          <cell r="G63">
            <v>57.46</v>
          </cell>
        </row>
        <row r="64">
          <cell r="A64">
            <v>22258</v>
          </cell>
          <cell r="B64" t="str">
            <v>Merchandise</v>
          </cell>
          <cell r="C64" t="str">
            <v>Margarita</v>
          </cell>
          <cell r="D64" t="str">
            <v>EA</v>
          </cell>
          <cell r="E64" t="str">
            <v>1 box = 24 ea</v>
          </cell>
          <cell r="F64" t="str">
            <v>Merchandise</v>
          </cell>
          <cell r="G64">
            <v>57.46</v>
          </cell>
        </row>
        <row r="65">
          <cell r="A65">
            <v>22643</v>
          </cell>
          <cell r="B65" t="str">
            <v>Merchandise</v>
          </cell>
          <cell r="C65" t="str">
            <v>Orian Choco Pie</v>
          </cell>
          <cell r="D65" t="str">
            <v>EA</v>
          </cell>
          <cell r="E65" t="str">
            <v>1 Box = 96 ea</v>
          </cell>
          <cell r="F65" t="str">
            <v>Merchandise</v>
          </cell>
          <cell r="G65">
            <v>50.85</v>
          </cell>
        </row>
        <row r="66">
          <cell r="A66">
            <v>23451</v>
          </cell>
          <cell r="B66" t="str">
            <v>Merchandise</v>
          </cell>
          <cell r="C66" t="str">
            <v>Himalayan Natives Roasted Flax Seeds</v>
          </cell>
          <cell r="D66" t="str">
            <v>EA</v>
          </cell>
          <cell r="E66" t="str">
            <v>Box = 90 EA</v>
          </cell>
          <cell r="F66" t="str">
            <v>Merchandise</v>
          </cell>
          <cell r="G66">
            <v>55.1</v>
          </cell>
        </row>
        <row r="67">
          <cell r="A67">
            <v>23452</v>
          </cell>
          <cell r="B67" t="str">
            <v>Merchandise</v>
          </cell>
          <cell r="C67" t="str">
            <v>Himalayan Natives Sunflower Seeds</v>
          </cell>
          <cell r="D67" t="str">
            <v>EA</v>
          </cell>
          <cell r="E67" t="str">
            <v>Box = 90 EA</v>
          </cell>
          <cell r="F67" t="str">
            <v>Merchandise</v>
          </cell>
          <cell r="G67">
            <v>74.290000000000006</v>
          </cell>
        </row>
        <row r="68">
          <cell r="A68">
            <v>23453</v>
          </cell>
          <cell r="B68" t="str">
            <v>Merchandise</v>
          </cell>
          <cell r="C68" t="str">
            <v>Himalayan Natives Royal Trial Mix</v>
          </cell>
          <cell r="D68" t="str">
            <v>EA</v>
          </cell>
          <cell r="E68" t="str">
            <v>Box = 120 EA</v>
          </cell>
          <cell r="F68" t="str">
            <v>Merchandise</v>
          </cell>
          <cell r="G68">
            <v>80.36</v>
          </cell>
        </row>
        <row r="69">
          <cell r="A69">
            <v>22262</v>
          </cell>
          <cell r="B69" t="str">
            <v>Merchandise</v>
          </cell>
          <cell r="C69" t="str">
            <v>Strawberry</v>
          </cell>
          <cell r="D69" t="str">
            <v>EA</v>
          </cell>
          <cell r="E69" t="str">
            <v>1 box = 24 ea</v>
          </cell>
          <cell r="F69" t="str">
            <v>Merchandise</v>
          </cell>
          <cell r="G69">
            <v>71.430000000000007</v>
          </cell>
        </row>
        <row r="70">
          <cell r="A70">
            <v>22263</v>
          </cell>
          <cell r="B70" t="str">
            <v>Merchandise</v>
          </cell>
          <cell r="C70" t="str">
            <v>Orange</v>
          </cell>
          <cell r="D70" t="str">
            <v>EA</v>
          </cell>
          <cell r="E70" t="str">
            <v>1 box = 24 ea</v>
          </cell>
          <cell r="F70" t="str">
            <v>Merchandise</v>
          </cell>
          <cell r="G70">
            <v>71.430000000000007</v>
          </cell>
        </row>
        <row r="71">
          <cell r="A71">
            <v>22264</v>
          </cell>
          <cell r="B71" t="str">
            <v>Merchandise</v>
          </cell>
          <cell r="C71" t="str">
            <v>Mixed Fruit</v>
          </cell>
          <cell r="D71" t="str">
            <v>EA</v>
          </cell>
          <cell r="E71" t="str">
            <v>1 box = 24 ea</v>
          </cell>
          <cell r="F71" t="str">
            <v>Merchandise</v>
          </cell>
          <cell r="G71">
            <v>71.430000000000007</v>
          </cell>
        </row>
        <row r="72">
          <cell r="A72">
            <v>22265</v>
          </cell>
          <cell r="B72" t="str">
            <v>Merchandise</v>
          </cell>
          <cell r="C72" t="str">
            <v>Litchi</v>
          </cell>
          <cell r="D72" t="str">
            <v>EA</v>
          </cell>
          <cell r="E72" t="str">
            <v>1 box = 24 ea</v>
          </cell>
          <cell r="F72" t="str">
            <v>Merchandise</v>
          </cell>
          <cell r="G72">
            <v>71.430000000000007</v>
          </cell>
        </row>
        <row r="73">
          <cell r="A73">
            <v>23081</v>
          </cell>
          <cell r="B73" t="str">
            <v>Merchandise</v>
          </cell>
          <cell r="C73" t="str">
            <v>Melts- Disney Thor Active Probiotic</v>
          </cell>
          <cell r="D73" t="str">
            <v>EA</v>
          </cell>
          <cell r="E73" t="str">
            <v>EA</v>
          </cell>
          <cell r="F73" t="str">
            <v>Merchandise</v>
          </cell>
          <cell r="G73">
            <v>355.42</v>
          </cell>
        </row>
        <row r="74">
          <cell r="A74">
            <v>23082</v>
          </cell>
          <cell r="B74" t="str">
            <v>Merchandise</v>
          </cell>
          <cell r="C74" t="str">
            <v>Melts- Disney Hulk Mighty Omega</v>
          </cell>
          <cell r="D74" t="str">
            <v>EA</v>
          </cell>
          <cell r="E74" t="str">
            <v>EA</v>
          </cell>
          <cell r="F74" t="str">
            <v>Merchandise</v>
          </cell>
          <cell r="G74">
            <v>355.42</v>
          </cell>
        </row>
        <row r="75">
          <cell r="A75">
            <v>23101</v>
          </cell>
          <cell r="B75" t="str">
            <v>Merchandise</v>
          </cell>
          <cell r="C75" t="str">
            <v>Melts- Disney Captain America</v>
          </cell>
          <cell r="D75" t="str">
            <v>EA</v>
          </cell>
          <cell r="E75" t="str">
            <v>EA</v>
          </cell>
          <cell r="F75" t="str">
            <v>Merchandise</v>
          </cell>
          <cell r="G75">
            <v>355.42</v>
          </cell>
        </row>
        <row r="76">
          <cell r="A76">
            <v>23103</v>
          </cell>
          <cell r="B76" t="str">
            <v>Merchandise</v>
          </cell>
          <cell r="C76" t="str">
            <v>Melts- Disney Black Panther Adv.Immunity </v>
          </cell>
          <cell r="D76" t="str">
            <v>EA</v>
          </cell>
          <cell r="E76" t="str">
            <v>EA</v>
          </cell>
          <cell r="F76" t="str">
            <v>Merchandise</v>
          </cell>
          <cell r="G76">
            <v>355.42</v>
          </cell>
        </row>
        <row r="77">
          <cell r="A77">
            <v>23104</v>
          </cell>
          <cell r="B77" t="str">
            <v>Merchandise</v>
          </cell>
          <cell r="C77" t="str">
            <v>Melts- Disney Frozen Multivitamins</v>
          </cell>
          <cell r="D77" t="str">
            <v>EA</v>
          </cell>
          <cell r="E77" t="str">
            <v>EA</v>
          </cell>
          <cell r="F77" t="str">
            <v>Merchandise</v>
          </cell>
          <cell r="G77">
            <v>355.42</v>
          </cell>
        </row>
        <row r="78">
          <cell r="A78">
            <v>23105</v>
          </cell>
          <cell r="B78" t="str">
            <v>Merchandise</v>
          </cell>
          <cell r="C78" t="str">
            <v>Melts- Disney Elsa Nautral B12+D3</v>
          </cell>
          <cell r="D78" t="str">
            <v>EA</v>
          </cell>
          <cell r="E78" t="str">
            <v>EA</v>
          </cell>
          <cell r="F78" t="str">
            <v>Merchandise</v>
          </cell>
          <cell r="G78">
            <v>355.42</v>
          </cell>
        </row>
        <row r="79">
          <cell r="A79">
            <v>23106</v>
          </cell>
          <cell r="B79" t="str">
            <v>Merchandise</v>
          </cell>
          <cell r="C79" t="str">
            <v>Melts- Disney Anna Vital Omega</v>
          </cell>
          <cell r="D79" t="str">
            <v>EA</v>
          </cell>
          <cell r="E79" t="str">
            <v>EA</v>
          </cell>
          <cell r="F79" t="str">
            <v>Merchandise</v>
          </cell>
          <cell r="G79">
            <v>355.42</v>
          </cell>
        </row>
        <row r="80">
          <cell r="A80">
            <v>23707</v>
          </cell>
          <cell r="B80" t="str">
            <v>Merchandise</v>
          </cell>
          <cell r="C80" t="str">
            <v>Just-Vanilla Protein Plus Shake</v>
          </cell>
          <cell r="D80" t="str">
            <v>EA</v>
          </cell>
          <cell r="E80" t="str">
            <v>Box = 12 EA</v>
          </cell>
          <cell r="F80" t="str">
            <v>Merchandise</v>
          </cell>
          <cell r="G80">
            <v>112.5</v>
          </cell>
        </row>
        <row r="81">
          <cell r="A81">
            <v>23706</v>
          </cell>
          <cell r="B81" t="str">
            <v>Merchandise</v>
          </cell>
          <cell r="C81" t="str">
            <v>Just- Chocolate Protein Plus Shake</v>
          </cell>
          <cell r="D81" t="str">
            <v>EA</v>
          </cell>
          <cell r="E81" t="str">
            <v>Box = 12 EA</v>
          </cell>
          <cell r="F81" t="str">
            <v>Merchandise</v>
          </cell>
          <cell r="G81">
            <v>112.5</v>
          </cell>
        </row>
        <row r="82">
          <cell r="A82">
            <v>23493</v>
          </cell>
          <cell r="B82" t="str">
            <v>Merchandise</v>
          </cell>
          <cell r="C82" t="str">
            <v>Kulturd Coffee -Orange</v>
          </cell>
          <cell r="D82" t="str">
            <v>EA</v>
          </cell>
          <cell r="E82" t="str">
            <v>1 box = 24 ea</v>
          </cell>
          <cell r="F82" t="str">
            <v>Merchandise</v>
          </cell>
          <cell r="G82">
            <v>76.27</v>
          </cell>
        </row>
        <row r="83">
          <cell r="A83">
            <v>23494</v>
          </cell>
          <cell r="B83" t="str">
            <v>Merchandise</v>
          </cell>
          <cell r="C83" t="str">
            <v>Kulturd Apple-Cinnamon</v>
          </cell>
          <cell r="D83" t="str">
            <v>EA</v>
          </cell>
          <cell r="E83" t="str">
            <v>1 box = 24 ea</v>
          </cell>
          <cell r="F83" t="str">
            <v>Merchandise</v>
          </cell>
          <cell r="G83">
            <v>76.27</v>
          </cell>
        </row>
        <row r="84">
          <cell r="A84">
            <v>23495</v>
          </cell>
          <cell r="B84" t="str">
            <v>Merchandise</v>
          </cell>
          <cell r="C84" t="str">
            <v>Kulturd Peach</v>
          </cell>
          <cell r="D84" t="str">
            <v>EA</v>
          </cell>
          <cell r="E84" t="str">
            <v>1 box = 24 ea</v>
          </cell>
          <cell r="F84" t="str">
            <v>Merchandise</v>
          </cell>
          <cell r="G84">
            <v>76.27</v>
          </cell>
        </row>
        <row r="85">
          <cell r="A85">
            <v>23969</v>
          </cell>
          <cell r="B85" t="str">
            <v>Merchandise</v>
          </cell>
          <cell r="C85" t="str">
            <v>Harveys &amp; Sons Chocolate Shake 280ml</v>
          </cell>
          <cell r="D85" t="str">
            <v>EA</v>
          </cell>
          <cell r="E85" t="str">
            <v>1 Box = 24 ea</v>
          </cell>
          <cell r="F85" t="str">
            <v>Merchandise</v>
          </cell>
          <cell r="G85">
            <v>71.98</v>
          </cell>
        </row>
        <row r="86">
          <cell r="A86">
            <v>23970</v>
          </cell>
          <cell r="B86" t="str">
            <v>Merchandise</v>
          </cell>
          <cell r="C86" t="str">
            <v>Harveys &amp; Sons Strawberry Shake 280ml</v>
          </cell>
          <cell r="D86" t="str">
            <v>EA</v>
          </cell>
          <cell r="E86" t="str">
            <v>1 Box = 24 ea</v>
          </cell>
          <cell r="F86" t="str">
            <v>Merchandise</v>
          </cell>
          <cell r="G86">
            <v>71.98</v>
          </cell>
        </row>
        <row r="87">
          <cell r="A87">
            <v>24003</v>
          </cell>
          <cell r="B87" t="str">
            <v>Merchandise</v>
          </cell>
          <cell r="C87" t="str">
            <v>Go Desi Pops Tangy Imli</v>
          </cell>
          <cell r="D87" t="str">
            <v>EA</v>
          </cell>
          <cell r="E87" t="str">
            <v>1 Box = 150 ea</v>
          </cell>
          <cell r="F87" t="str">
            <v>Merchandise</v>
          </cell>
          <cell r="G87">
            <v>47.62</v>
          </cell>
        </row>
        <row r="88">
          <cell r="A88">
            <v>24005</v>
          </cell>
          <cell r="B88" t="str">
            <v>Merchandise</v>
          </cell>
          <cell r="C88" t="str">
            <v>Go Desi Pops real Aam</v>
          </cell>
          <cell r="D88" t="str">
            <v>EA</v>
          </cell>
          <cell r="E88" t="str">
            <v>1 Box = 150 ea</v>
          </cell>
          <cell r="F88" t="str">
            <v>Merchandise</v>
          </cell>
          <cell r="G88">
            <v>47.62</v>
          </cell>
        </row>
        <row r="89">
          <cell r="A89">
            <v>23812</v>
          </cell>
          <cell r="B89" t="str">
            <v>Merchandise</v>
          </cell>
          <cell r="C89" t="str">
            <v>Opera Chips- Tangy Chipotle</v>
          </cell>
          <cell r="D89" t="str">
            <v>EA</v>
          </cell>
          <cell r="E89" t="str">
            <v>1 box = 24</v>
          </cell>
          <cell r="F89" t="str">
            <v>Merchandise</v>
          </cell>
          <cell r="G89">
            <v>44.64</v>
          </cell>
        </row>
        <row r="90">
          <cell r="A90">
            <v>16140</v>
          </cell>
          <cell r="B90" t="str">
            <v>Merchandise</v>
          </cell>
          <cell r="C90" t="str">
            <v>Opera Chips- Salt &amp; Pepper</v>
          </cell>
          <cell r="D90" t="str">
            <v>EA</v>
          </cell>
          <cell r="E90" t="str">
            <v>1 box = 24</v>
          </cell>
          <cell r="F90" t="str">
            <v>Merchandise</v>
          </cell>
          <cell r="G90">
            <v>44.64</v>
          </cell>
        </row>
        <row r="91">
          <cell r="A91">
            <v>16141</v>
          </cell>
          <cell r="B91" t="str">
            <v>Merchandise</v>
          </cell>
          <cell r="C91" t="str">
            <v>Opera Chips- Peri Peri</v>
          </cell>
          <cell r="D91" t="str">
            <v>EA</v>
          </cell>
          <cell r="E91" t="str">
            <v>1 box = 24</v>
          </cell>
          <cell r="F91" t="str">
            <v>Merchandise</v>
          </cell>
          <cell r="G91">
            <v>44.64</v>
          </cell>
        </row>
        <row r="92">
          <cell r="A92">
            <v>16142</v>
          </cell>
          <cell r="B92" t="str">
            <v>Merchandise</v>
          </cell>
          <cell r="C92" t="str">
            <v>Opera Chips- Italian Herbs</v>
          </cell>
          <cell r="D92" t="str">
            <v>EA</v>
          </cell>
          <cell r="E92" t="str">
            <v>1 box = 24</v>
          </cell>
          <cell r="F92" t="str">
            <v>Merchandise</v>
          </cell>
          <cell r="G92">
            <v>44.64</v>
          </cell>
        </row>
        <row r="93">
          <cell r="A93">
            <v>23468</v>
          </cell>
          <cell r="B93" t="str">
            <v>Merchandise</v>
          </cell>
          <cell r="C93" t="str">
            <v xml:space="preserve">Cosmopolitan </v>
          </cell>
          <cell r="D93" t="str">
            <v>EA</v>
          </cell>
          <cell r="E93" t="str">
            <v>1 box = 24 ea</v>
          </cell>
          <cell r="F93" t="str">
            <v>Merchandise</v>
          </cell>
          <cell r="G93">
            <v>57.46</v>
          </cell>
        </row>
        <row r="94">
          <cell r="A94">
            <v>22644</v>
          </cell>
          <cell r="B94" t="str">
            <v>Merchandise</v>
          </cell>
          <cell r="C94" t="str">
            <v>Orion O'Rice Cracker</v>
          </cell>
          <cell r="D94" t="str">
            <v>EA</v>
          </cell>
          <cell r="E94" t="str">
            <v>1 Box = 96 ea</v>
          </cell>
          <cell r="F94" t="str">
            <v>Merchandise</v>
          </cell>
          <cell r="G94">
            <v>50.85</v>
          </cell>
        </row>
        <row r="95">
          <cell r="A95">
            <v>23445</v>
          </cell>
          <cell r="B95" t="str">
            <v>Merchandise</v>
          </cell>
          <cell r="C95" t="str">
            <v>Lets Try Pudina Makhana</v>
          </cell>
          <cell r="D95" t="str">
            <v>EA</v>
          </cell>
          <cell r="E95" t="str">
            <v>Box = 48 EA</v>
          </cell>
          <cell r="F95" t="str">
            <v>Merchandise</v>
          </cell>
          <cell r="G95">
            <v>80.36</v>
          </cell>
        </row>
        <row r="96">
          <cell r="A96">
            <v>21831</v>
          </cell>
          <cell r="B96" t="str">
            <v>Merchandise</v>
          </cell>
          <cell r="C96" t="str">
            <v>Tagz - Cream Onion Divin Chips</v>
          </cell>
          <cell r="D96" t="str">
            <v>EA</v>
          </cell>
          <cell r="E96" t="str">
            <v>Box = 24 EA</v>
          </cell>
          <cell r="F96" t="str">
            <v>Merchandise</v>
          </cell>
          <cell r="G96">
            <v>49.11</v>
          </cell>
        </row>
        <row r="97">
          <cell r="A97">
            <v>22487</v>
          </cell>
          <cell r="B97" t="str">
            <v>Merchandise</v>
          </cell>
          <cell r="C97" t="str">
            <v>Beer n Barbeque</v>
          </cell>
          <cell r="D97" t="str">
            <v>EA</v>
          </cell>
          <cell r="E97" t="str">
            <v>Box = 24 EA</v>
          </cell>
          <cell r="F97" t="str">
            <v>Merchandise</v>
          </cell>
          <cell r="G97">
            <v>49.11</v>
          </cell>
        </row>
        <row r="98">
          <cell r="A98">
            <v>22256</v>
          </cell>
          <cell r="B98" t="str">
            <v>Merchandise</v>
          </cell>
          <cell r="C98" t="str">
            <v>Sex on the Beach</v>
          </cell>
          <cell r="D98" t="str">
            <v>EA</v>
          </cell>
          <cell r="E98" t="str">
            <v>Box = 24 EA</v>
          </cell>
          <cell r="F98" t="str">
            <v>Merchandise</v>
          </cell>
          <cell r="G98">
            <v>57.46</v>
          </cell>
        </row>
        <row r="99">
          <cell r="A99">
            <v>23853</v>
          </cell>
          <cell r="B99" t="str">
            <v>Merchandise</v>
          </cell>
          <cell r="C99" t="str">
            <v>Lets Try Peri Peri Makhana</v>
          </cell>
          <cell r="D99" t="str">
            <v>EA</v>
          </cell>
          <cell r="E99" t="str">
            <v>Box = 48 EA</v>
          </cell>
          <cell r="F99" t="str">
            <v>Merchandise</v>
          </cell>
          <cell r="G99">
            <v>80.36</v>
          </cell>
        </row>
        <row r="100">
          <cell r="A100">
            <v>23854</v>
          </cell>
          <cell r="B100" t="str">
            <v>Merchandise</v>
          </cell>
          <cell r="C100" t="str">
            <v>Lets Try Kettle Cooked Potato Wafers</v>
          </cell>
          <cell r="D100" t="str">
            <v>EA</v>
          </cell>
          <cell r="E100" t="str">
            <v>Box = 48 EA</v>
          </cell>
          <cell r="F100" t="str">
            <v>Merchandise</v>
          </cell>
          <cell r="G100">
            <v>53.57</v>
          </cell>
        </row>
        <row r="101">
          <cell r="A101">
            <v>23503</v>
          </cell>
          <cell r="B101" t="str">
            <v>Merchandise</v>
          </cell>
          <cell r="C101" t="str">
            <v>Altco Oat Milk</v>
          </cell>
          <cell r="D101" t="str">
            <v>EA</v>
          </cell>
          <cell r="E101" t="str">
            <v>Box = 30 EA</v>
          </cell>
          <cell r="F101" t="str">
            <v>Merchandise</v>
          </cell>
          <cell r="G101">
            <v>38</v>
          </cell>
        </row>
        <row r="102">
          <cell r="A102">
            <v>24171</v>
          </cell>
          <cell r="B102" t="str">
            <v>Merchandise</v>
          </cell>
          <cell r="C102" t="str">
            <v>Melts-Energy Mocha</v>
          </cell>
          <cell r="D102" t="str">
            <v>EA</v>
          </cell>
          <cell r="E102" t="str">
            <v>1 pkt = 15 EA</v>
          </cell>
          <cell r="F102" t="str">
            <v>Merchandise</v>
          </cell>
          <cell r="G102">
            <v>152.03</v>
          </cell>
        </row>
        <row r="103">
          <cell r="A103">
            <v>24172</v>
          </cell>
          <cell r="B103" t="str">
            <v>Merchandise</v>
          </cell>
          <cell r="C103" t="str">
            <v>Melts-Slim Espreso</v>
          </cell>
          <cell r="D103" t="str">
            <v>EA</v>
          </cell>
          <cell r="E103" t="str">
            <v>1 pkt = 15 EA</v>
          </cell>
          <cell r="F103" t="str">
            <v>Merchandise</v>
          </cell>
          <cell r="G103">
            <v>152.03</v>
          </cell>
        </row>
        <row r="104">
          <cell r="A104">
            <v>24173</v>
          </cell>
          <cell r="B104" t="str">
            <v>Merchandise</v>
          </cell>
          <cell r="C104" t="str">
            <v>Melts-Superfood Latte</v>
          </cell>
          <cell r="D104" t="str">
            <v>EA</v>
          </cell>
          <cell r="E104" t="str">
            <v>1 pkt = 15 EA</v>
          </cell>
          <cell r="F104" t="str">
            <v>Merchandise</v>
          </cell>
          <cell r="G104">
            <v>152.03</v>
          </cell>
        </row>
        <row r="105">
          <cell r="A105">
            <v>23115</v>
          </cell>
          <cell r="B105" t="str">
            <v>Merchandise</v>
          </cell>
          <cell r="C105" t="str">
            <v>Raw- Tender Coconut Water</v>
          </cell>
          <cell r="D105" t="str">
            <v>EA</v>
          </cell>
          <cell r="E105" t="str">
            <v>Box = 48 EA</v>
          </cell>
          <cell r="F105" t="str">
            <v>Merchandise</v>
          </cell>
          <cell r="G105">
            <v>53.27</v>
          </cell>
        </row>
        <row r="106">
          <cell r="A106">
            <v>22483</v>
          </cell>
          <cell r="B106" t="str">
            <v>Merchandise</v>
          </cell>
          <cell r="C106" t="str">
            <v>Fitsport 20% Protein Bar</v>
          </cell>
          <cell r="D106" t="str">
            <v>EA</v>
          </cell>
          <cell r="E106" t="str">
            <v>1 PAC=20 PCS</v>
          </cell>
          <cell r="F106" t="str">
            <v>Merchandise</v>
          </cell>
          <cell r="G106">
            <v>55.08</v>
          </cell>
        </row>
        <row r="107">
          <cell r="A107">
            <v>23711</v>
          </cell>
          <cell r="B107" t="str">
            <v>Merchandise</v>
          </cell>
          <cell r="C107" t="str">
            <v>Fitsport- Thop Energy Bar</v>
          </cell>
          <cell r="D107" t="str">
            <v>EA</v>
          </cell>
          <cell r="E107" t="str">
            <v>EA</v>
          </cell>
          <cell r="F107" t="str">
            <v>Merchandise</v>
          </cell>
          <cell r="G107">
            <v>53.57</v>
          </cell>
        </row>
        <row r="108">
          <cell r="A108">
            <v>12012</v>
          </cell>
          <cell r="B108" t="str">
            <v>Paper &amp; Packing</v>
          </cell>
          <cell r="C108" t="str">
            <v>Double Wall Glass-8oz</v>
          </cell>
          <cell r="D108" t="str">
            <v>PAC</v>
          </cell>
          <cell r="E108" t="str">
            <v>PAC=20PC</v>
          </cell>
          <cell r="F108" t="str">
            <v>BOH</v>
          </cell>
          <cell r="G108">
            <v>58.98</v>
          </cell>
        </row>
        <row r="109">
          <cell r="A109">
            <v>12013</v>
          </cell>
          <cell r="B109" t="str">
            <v>Paper &amp; Packing</v>
          </cell>
          <cell r="C109" t="str">
            <v>Double Wall Glass-12oz</v>
          </cell>
          <cell r="D109" t="str">
            <v>PAC</v>
          </cell>
          <cell r="E109" t="str">
            <v>PAC=20PC</v>
          </cell>
          <cell r="F109" t="str">
            <v>BOH</v>
          </cell>
          <cell r="G109">
            <v>82.67</v>
          </cell>
        </row>
        <row r="110">
          <cell r="A110">
            <v>20411</v>
          </cell>
          <cell r="B110" t="str">
            <v>Paper &amp; Packing</v>
          </cell>
          <cell r="C110" t="str">
            <v>PLA Lid 8oz</v>
          </cell>
          <cell r="D110" t="str">
            <v>PAC</v>
          </cell>
          <cell r="E110" t="str">
            <v>Pac=100Pc</v>
          </cell>
          <cell r="F110" t="str">
            <v>BOH</v>
          </cell>
          <cell r="G110">
            <v>366.85</v>
          </cell>
        </row>
        <row r="111">
          <cell r="A111">
            <v>20412</v>
          </cell>
          <cell r="B111" t="str">
            <v>Paper &amp; Packing</v>
          </cell>
          <cell r="C111" t="str">
            <v>PLA Lid 12oz</v>
          </cell>
          <cell r="D111" t="str">
            <v>PAC</v>
          </cell>
          <cell r="E111" t="str">
            <v>Pac=100Pc</v>
          </cell>
          <cell r="F111" t="str">
            <v>BOH</v>
          </cell>
          <cell r="G111">
            <v>480.7</v>
          </cell>
        </row>
        <row r="112">
          <cell r="A112">
            <v>20413</v>
          </cell>
          <cell r="B112" t="str">
            <v>Paper &amp; Packing</v>
          </cell>
          <cell r="C112" t="str">
            <v>PLD Lid 16oz/12oz (Single Wall)</v>
          </cell>
          <cell r="D112" t="str">
            <v>PAC</v>
          </cell>
          <cell r="E112" t="str">
            <v>Pac=100Pc</v>
          </cell>
          <cell r="F112" t="str">
            <v>BOH</v>
          </cell>
          <cell r="G112">
            <v>316.25</v>
          </cell>
        </row>
        <row r="113">
          <cell r="A113">
            <v>20399</v>
          </cell>
          <cell r="B113" t="str">
            <v>Paper &amp; Packing</v>
          </cell>
          <cell r="C113" t="str">
            <v>Single Wall Christmas Glasse-16oz/450ML</v>
          </cell>
          <cell r="D113" t="str">
            <v>PAC</v>
          </cell>
          <cell r="E113" t="str">
            <v>1 PAC=20 PCS</v>
          </cell>
          <cell r="F113" t="str">
            <v>BOH</v>
          </cell>
          <cell r="G113">
            <v>92.86</v>
          </cell>
        </row>
        <row r="114">
          <cell r="A114">
            <v>20400</v>
          </cell>
          <cell r="B114" t="str">
            <v>Paper &amp; Packing</v>
          </cell>
          <cell r="C114" t="str">
            <v>Single Wall Christmas Glasse-12oz/350ML</v>
          </cell>
          <cell r="D114" t="str">
            <v>PAC</v>
          </cell>
          <cell r="E114" t="str">
            <v>1 PAC=20 PCS</v>
          </cell>
          <cell r="F114" t="str">
            <v>BOH</v>
          </cell>
          <cell r="G114">
            <v>67.75</v>
          </cell>
        </row>
        <row r="115">
          <cell r="A115">
            <v>6572</v>
          </cell>
          <cell r="B115" t="str">
            <v>Paper &amp; Packing</v>
          </cell>
          <cell r="C115" t="str">
            <v>Paper Napkins</v>
          </cell>
          <cell r="D115" t="str">
            <v>PAC</v>
          </cell>
          <cell r="E115" t="str">
            <v>1=100EA</v>
          </cell>
          <cell r="F115" t="str">
            <v>BOH</v>
          </cell>
          <cell r="G115">
            <v>23.58</v>
          </cell>
        </row>
        <row r="116">
          <cell r="A116">
            <v>6574</v>
          </cell>
          <cell r="B116" t="str">
            <v>Paper &amp; Packing</v>
          </cell>
          <cell r="C116" t="str">
            <v>Paper Carry Bag Barista</v>
          </cell>
          <cell r="D116" t="str">
            <v>PAC</v>
          </cell>
          <cell r="E116" t="str">
            <v>PAC=50ea</v>
          </cell>
          <cell r="F116" t="str">
            <v>BOH</v>
          </cell>
          <cell r="G116">
            <v>359.38</v>
          </cell>
        </row>
        <row r="117">
          <cell r="A117">
            <v>21161</v>
          </cell>
          <cell r="B117" t="str">
            <v>Paper &amp; Packing</v>
          </cell>
          <cell r="C117" t="str">
            <v>Big Carry Bag (120 GSM)</v>
          </cell>
          <cell r="D117" t="str">
            <v>PAC</v>
          </cell>
          <cell r="E117" t="str">
            <v>PAC=50ea</v>
          </cell>
          <cell r="F117" t="str">
            <v>BOH</v>
          </cell>
          <cell r="G117">
            <v>445.63</v>
          </cell>
        </row>
        <row r="118">
          <cell r="A118">
            <v>21164</v>
          </cell>
          <cell r="B118" t="str">
            <v>Paper &amp; Packing</v>
          </cell>
          <cell r="C118" t="str">
            <v xml:space="preserve">Envelope New (1*100)             </v>
          </cell>
          <cell r="D118" t="str">
            <v>PAC</v>
          </cell>
          <cell r="E118" t="str">
            <v>PAC=100ea</v>
          </cell>
          <cell r="F118" t="str">
            <v>BOH</v>
          </cell>
          <cell r="G118">
            <v>276</v>
          </cell>
        </row>
        <row r="119">
          <cell r="A119">
            <v>19443</v>
          </cell>
          <cell r="B119" t="str">
            <v>Paper &amp; Packing</v>
          </cell>
          <cell r="C119" t="str">
            <v>Paper Water Cup 150ml</v>
          </cell>
          <cell r="D119" t="str">
            <v>PAC</v>
          </cell>
          <cell r="E119" t="str">
            <v>PAC</v>
          </cell>
          <cell r="F119" t="str">
            <v>BOH</v>
          </cell>
          <cell r="G119">
            <v>74.75</v>
          </cell>
        </row>
        <row r="120">
          <cell r="A120">
            <v>16234</v>
          </cell>
          <cell r="B120" t="str">
            <v>Paper &amp; Packing</v>
          </cell>
          <cell r="C120" t="str">
            <v>Sandwich Boxes</v>
          </cell>
          <cell r="D120" t="str">
            <v>EA</v>
          </cell>
          <cell r="E120" t="str">
            <v>Ea=1 ea</v>
          </cell>
          <cell r="F120" t="str">
            <v>BOH</v>
          </cell>
          <cell r="G120">
            <v>7.36</v>
          </cell>
        </row>
        <row r="121">
          <cell r="A121">
            <v>17854</v>
          </cell>
          <cell r="B121" t="str">
            <v>Paper &amp; Packing</v>
          </cell>
          <cell r="C121" t="str">
            <v>Sandwich Tikka Box</v>
          </cell>
          <cell r="D121" t="str">
            <v>EA</v>
          </cell>
          <cell r="E121" t="str">
            <v>EA</v>
          </cell>
          <cell r="F121" t="str">
            <v>BOH</v>
          </cell>
          <cell r="G121">
            <v>5.81</v>
          </cell>
        </row>
        <row r="122">
          <cell r="A122">
            <v>9313</v>
          </cell>
          <cell r="B122" t="str">
            <v>Paper &amp; Packing</v>
          </cell>
          <cell r="C122" t="str">
            <v>Barista Tray Mat</v>
          </cell>
          <cell r="D122" t="str">
            <v>PAC</v>
          </cell>
          <cell r="E122" t="str">
            <v>1=200EA</v>
          </cell>
          <cell r="F122" t="str">
            <v>BOH</v>
          </cell>
          <cell r="G122">
            <v>151.80000000000001</v>
          </cell>
        </row>
        <row r="123">
          <cell r="A123">
            <v>16628</v>
          </cell>
          <cell r="B123" t="str">
            <v>Paper &amp; Packing</v>
          </cell>
          <cell r="C123" t="str">
            <v>Tulip Muffin Cups</v>
          </cell>
          <cell r="D123" t="str">
            <v>EA</v>
          </cell>
          <cell r="E123" t="str">
            <v>EA</v>
          </cell>
          <cell r="F123" t="str">
            <v>BOH</v>
          </cell>
          <cell r="G123">
            <v>3.28</v>
          </cell>
        </row>
        <row r="124">
          <cell r="A124">
            <v>21817</v>
          </cell>
          <cell r="B124" t="str">
            <v>Paper &amp; Packing</v>
          </cell>
          <cell r="C124" t="str">
            <v>Biodegradable Plate</v>
          </cell>
          <cell r="D124" t="str">
            <v>PAC</v>
          </cell>
          <cell r="E124" t="str">
            <v>PAC=25ea</v>
          </cell>
          <cell r="F124" t="str">
            <v>BOH</v>
          </cell>
          <cell r="G124">
            <v>95.45</v>
          </cell>
        </row>
        <row r="125">
          <cell r="A125">
            <v>23507</v>
          </cell>
          <cell r="B125" t="str">
            <v>Paper &amp; Packing</v>
          </cell>
          <cell r="C125" t="str">
            <v>Wooden Stirrer (500 each)</v>
          </cell>
          <cell r="D125" t="str">
            <v>PAC</v>
          </cell>
          <cell r="E125" t="str">
            <v>1 pkt =500 ea</v>
          </cell>
          <cell r="F125" t="str">
            <v>BOH</v>
          </cell>
          <cell r="G125">
            <v>103.5</v>
          </cell>
        </row>
        <row r="126">
          <cell r="A126">
            <v>22552</v>
          </cell>
          <cell r="B126" t="str">
            <v>Paper &amp; Packing</v>
          </cell>
          <cell r="C126" t="str">
            <v xml:space="preserve">Wooden Spork 1packet </v>
          </cell>
          <cell r="D126" t="str">
            <v>PAC</v>
          </cell>
          <cell r="E126" t="str">
            <v>PAC</v>
          </cell>
          <cell r="F126" t="str">
            <v>BOH</v>
          </cell>
          <cell r="G126">
            <v>115</v>
          </cell>
        </row>
        <row r="127">
          <cell r="A127">
            <v>8657</v>
          </cell>
          <cell r="B127" t="str">
            <v>Paper &amp; Packing</v>
          </cell>
          <cell r="C127" t="str">
            <v>Cake Box-1kg</v>
          </cell>
          <cell r="D127" t="str">
            <v>EA</v>
          </cell>
          <cell r="E127" t="str">
            <v>1 EA</v>
          </cell>
          <cell r="F127" t="str">
            <v>BOH</v>
          </cell>
          <cell r="G127">
            <v>21.85</v>
          </cell>
        </row>
        <row r="128">
          <cell r="A128">
            <v>8658</v>
          </cell>
          <cell r="B128" t="str">
            <v>Paper &amp; Packing</v>
          </cell>
          <cell r="C128" t="str">
            <v>Cake Box-500gm</v>
          </cell>
          <cell r="D128" t="str">
            <v>EA</v>
          </cell>
          <cell r="E128" t="str">
            <v>1 EA</v>
          </cell>
          <cell r="F128" t="str">
            <v>BOH</v>
          </cell>
          <cell r="G128">
            <v>18.399999999999999</v>
          </cell>
        </row>
        <row r="129">
          <cell r="A129">
            <v>21163</v>
          </cell>
          <cell r="B129" t="str">
            <v>Paper &amp; Packing</v>
          </cell>
          <cell r="C129" t="str">
            <v>Pastry Box Virgin Kraft Board</v>
          </cell>
          <cell r="D129" t="str">
            <v>EA</v>
          </cell>
          <cell r="E129" t="str">
            <v>1 EA</v>
          </cell>
          <cell r="F129" t="str">
            <v>BOH</v>
          </cell>
          <cell r="G129">
            <v>9.7799999999999994</v>
          </cell>
        </row>
        <row r="130">
          <cell r="A130">
            <v>15353</v>
          </cell>
          <cell r="B130" t="str">
            <v>Paper &amp; Packing</v>
          </cell>
          <cell r="C130" t="str">
            <v>Prd.Spinach &amp; Corn sandwich  Veg  170 /-</v>
          </cell>
          <cell r="D130" t="str">
            <v>EA</v>
          </cell>
          <cell r="E130" t="str">
            <v>EA</v>
          </cell>
          <cell r="F130" t="str">
            <v>BOH</v>
          </cell>
          <cell r="G130">
            <v>0.78</v>
          </cell>
        </row>
        <row r="131">
          <cell r="A131">
            <v>15354</v>
          </cell>
          <cell r="B131" t="str">
            <v>Paper &amp; Packing</v>
          </cell>
          <cell r="C131" t="str">
            <v>Prd.Smoked chicken sandwich  Non Veg  200 /-</v>
          </cell>
          <cell r="D131" t="str">
            <v>EA</v>
          </cell>
          <cell r="E131" t="str">
            <v>EA</v>
          </cell>
          <cell r="F131" t="str">
            <v>BOH</v>
          </cell>
          <cell r="G131">
            <v>0.78</v>
          </cell>
        </row>
        <row r="132">
          <cell r="A132">
            <v>1063</v>
          </cell>
          <cell r="B132" t="str">
            <v>Paper &amp; Packing</v>
          </cell>
          <cell r="C132" t="str">
            <v>Printer Paper Roll Small</v>
          </cell>
          <cell r="D132" t="str">
            <v>EA</v>
          </cell>
          <cell r="E132" t="str">
            <v>EA=1ea</v>
          </cell>
          <cell r="F132" t="str">
            <v>BOH</v>
          </cell>
          <cell r="G132">
            <v>23</v>
          </cell>
        </row>
        <row r="133">
          <cell r="A133">
            <v>3676</v>
          </cell>
          <cell r="B133" t="str">
            <v>Paper &amp; Packing</v>
          </cell>
          <cell r="C133" t="str">
            <v>Butter Paper</v>
          </cell>
          <cell r="D133" t="str">
            <v>EA</v>
          </cell>
          <cell r="E133" t="str">
            <v>EA</v>
          </cell>
          <cell r="F133" t="str">
            <v>BOH</v>
          </cell>
          <cell r="G133">
            <v>1.73</v>
          </cell>
        </row>
        <row r="134">
          <cell r="A134">
            <v>18741</v>
          </cell>
          <cell r="B134" t="str">
            <v>Paper &amp; Packing</v>
          </cell>
          <cell r="C134" t="str">
            <v>Four Cup Holder</v>
          </cell>
          <cell r="D134" t="str">
            <v>EA</v>
          </cell>
          <cell r="E134" t="str">
            <v>EA</v>
          </cell>
          <cell r="F134" t="str">
            <v>BOH</v>
          </cell>
          <cell r="G134">
            <v>11.5</v>
          </cell>
        </row>
        <row r="135">
          <cell r="A135">
            <v>21138</v>
          </cell>
          <cell r="B135" t="str">
            <v>Paper &amp; Packing</v>
          </cell>
          <cell r="C135" t="str">
            <v>White Paper Straw with Individual Pack</v>
          </cell>
          <cell r="D135" t="str">
            <v>PAC</v>
          </cell>
          <cell r="E135" t="str">
            <v>Pac =100 Ea</v>
          </cell>
          <cell r="F135" t="str">
            <v>BOH</v>
          </cell>
          <cell r="G135">
            <v>120.75</v>
          </cell>
        </row>
        <row r="136">
          <cell r="A136">
            <v>22131</v>
          </cell>
          <cell r="B136" t="str">
            <v>Paper &amp; Packing</v>
          </cell>
          <cell r="C136" t="str">
            <v>Foil Pouch 1 lit (Delivery Box)</v>
          </cell>
          <cell r="D136" t="str">
            <v>EA</v>
          </cell>
          <cell r="E136" t="str">
            <v>EA</v>
          </cell>
          <cell r="F136" t="str">
            <v>BOH</v>
          </cell>
          <cell r="G136">
            <v>11.79</v>
          </cell>
        </row>
        <row r="137">
          <cell r="A137">
            <v>22132</v>
          </cell>
          <cell r="B137" t="str">
            <v>Paper &amp; Packing</v>
          </cell>
          <cell r="C137" t="str">
            <v>Foil Pouch 500 ml (Delivery Box)</v>
          </cell>
          <cell r="D137" t="str">
            <v>EA</v>
          </cell>
          <cell r="E137" t="str">
            <v>EA</v>
          </cell>
          <cell r="F137" t="str">
            <v>BOH</v>
          </cell>
          <cell r="G137">
            <v>10.64</v>
          </cell>
        </row>
        <row r="138">
          <cell r="A138">
            <v>22171</v>
          </cell>
          <cell r="B138" t="str">
            <v>Paper &amp; Packing</v>
          </cell>
          <cell r="C138" t="str">
            <v>Paper Kettle 1 lit (Delivery Box)</v>
          </cell>
          <cell r="D138" t="str">
            <v>EA</v>
          </cell>
          <cell r="E138" t="str">
            <v>EA</v>
          </cell>
          <cell r="F138" t="str">
            <v>BOH</v>
          </cell>
          <cell r="G138">
            <v>12.08</v>
          </cell>
        </row>
        <row r="139">
          <cell r="A139">
            <v>22172</v>
          </cell>
          <cell r="B139" t="str">
            <v>Paper &amp; Packing</v>
          </cell>
          <cell r="C139" t="str">
            <v>Paper Kettle 400 ml (Delivery Box)</v>
          </cell>
          <cell r="D139" t="str">
            <v>EA</v>
          </cell>
          <cell r="E139" t="str">
            <v>EA</v>
          </cell>
          <cell r="F139" t="str">
            <v>BOH</v>
          </cell>
          <cell r="G139">
            <v>10.06</v>
          </cell>
        </row>
        <row r="140">
          <cell r="A140">
            <v>23183</v>
          </cell>
          <cell r="B140" t="str">
            <v>Paper &amp; Packing</v>
          </cell>
          <cell r="C140" t="str">
            <v>Glass Delivery Packiging (SB)</v>
          </cell>
          <cell r="D140" t="str">
            <v>EA</v>
          </cell>
          <cell r="E140" t="str">
            <v>EA</v>
          </cell>
          <cell r="F140" t="str">
            <v>BOH</v>
          </cell>
          <cell r="G140">
            <v>14.95</v>
          </cell>
        </row>
        <row r="141">
          <cell r="A141">
            <v>17717</v>
          </cell>
          <cell r="B141" t="str">
            <v>Paper &amp; Packing</v>
          </cell>
          <cell r="C141" t="str">
            <v>Thermal Paper Roll</v>
          </cell>
          <cell r="D141" t="str">
            <v>EA</v>
          </cell>
          <cell r="E141" t="str">
            <v>EA</v>
          </cell>
          <cell r="F141" t="str">
            <v>BOH</v>
          </cell>
          <cell r="G141">
            <v>40.25</v>
          </cell>
        </row>
        <row r="142">
          <cell r="A142">
            <v>21423</v>
          </cell>
          <cell r="B142" t="str">
            <v>Paper &amp; Packing</v>
          </cell>
          <cell r="C142" t="str">
            <v>Diwali Gift Box (Small)</v>
          </cell>
          <cell r="D142" t="str">
            <v>EA</v>
          </cell>
          <cell r="E142" t="str">
            <v>EA</v>
          </cell>
          <cell r="F142" t="str">
            <v>BOH</v>
          </cell>
          <cell r="G142">
            <v>43.7</v>
          </cell>
        </row>
        <row r="143">
          <cell r="A143">
            <v>21424</v>
          </cell>
          <cell r="B143" t="str">
            <v>Paper &amp; Packing</v>
          </cell>
          <cell r="C143" t="str">
            <v>Diwali Gift Box (Big)</v>
          </cell>
          <cell r="D143" t="str">
            <v>EA</v>
          </cell>
          <cell r="E143" t="str">
            <v>EA</v>
          </cell>
          <cell r="F143" t="str">
            <v>BOH</v>
          </cell>
          <cell r="G143">
            <v>82.8</v>
          </cell>
        </row>
        <row r="144">
          <cell r="A144">
            <v>19479</v>
          </cell>
          <cell r="B144" t="str">
            <v>Paper &amp; Packing</v>
          </cell>
          <cell r="C144" t="str">
            <v>Cookies Tin Gift Box</v>
          </cell>
          <cell r="D144" t="str">
            <v>EA</v>
          </cell>
          <cell r="E144" t="str">
            <v>EA</v>
          </cell>
          <cell r="F144" t="str">
            <v>BOH</v>
          </cell>
          <cell r="G144">
            <v>23</v>
          </cell>
        </row>
        <row r="145">
          <cell r="A145">
            <v>12662</v>
          </cell>
          <cell r="B145" t="str">
            <v>Paper &amp; Packing</v>
          </cell>
          <cell r="C145" t="str">
            <v>MRD Sticker</v>
          </cell>
          <cell r="D145" t="str">
            <v>EA</v>
          </cell>
          <cell r="E145" t="str">
            <v>EA</v>
          </cell>
          <cell r="F145" t="str">
            <v>BOH</v>
          </cell>
          <cell r="G145">
            <v>0.52</v>
          </cell>
        </row>
        <row r="146">
          <cell r="A146">
            <v>17802</v>
          </cell>
          <cell r="B146" t="str">
            <v>Paper &amp; Packing</v>
          </cell>
          <cell r="C146" t="str">
            <v>MT-SL-II Black With Dome Caps</v>
          </cell>
          <cell r="D146" t="str">
            <v>EA</v>
          </cell>
          <cell r="E146" t="str">
            <v>EA</v>
          </cell>
          <cell r="F146" t="str">
            <v>BOH</v>
          </cell>
          <cell r="G146">
            <v>6.34</v>
          </cell>
        </row>
        <row r="147">
          <cell r="A147">
            <v>17803</v>
          </cell>
          <cell r="B147" t="str">
            <v>Paper &amp; Packing</v>
          </cell>
          <cell r="C147" t="str">
            <v>30 Ml Cups With Lid (DIA 69MM)</v>
          </cell>
          <cell r="D147" t="str">
            <v>EA</v>
          </cell>
          <cell r="E147" t="str">
            <v>EA</v>
          </cell>
          <cell r="F147" t="str">
            <v>BOH</v>
          </cell>
          <cell r="G147">
            <v>1.23</v>
          </cell>
        </row>
        <row r="148">
          <cell r="A148">
            <v>19222</v>
          </cell>
          <cell r="B148" t="str">
            <v>Paper &amp; Packing</v>
          </cell>
          <cell r="C148" t="str">
            <v>Barista Chocolate 90gmX4 Bar's Gift Pack</v>
          </cell>
          <cell r="D148" t="str">
            <v>EA</v>
          </cell>
          <cell r="E148" t="str">
            <v>EA</v>
          </cell>
          <cell r="F148" t="str">
            <v>BOH</v>
          </cell>
          <cell r="G148">
            <v>33.06</v>
          </cell>
        </row>
        <row r="149">
          <cell r="A149">
            <v>17642</v>
          </cell>
          <cell r="B149" t="str">
            <v>Paper &amp; Packing</v>
          </cell>
          <cell r="C149" t="str">
            <v>St2-with Lid</v>
          </cell>
          <cell r="D149" t="str">
            <v>EA</v>
          </cell>
          <cell r="E149" t="str">
            <v>EA</v>
          </cell>
          <cell r="F149" t="str">
            <v>BOH</v>
          </cell>
          <cell r="G149">
            <v>8.42</v>
          </cell>
        </row>
        <row r="150">
          <cell r="A150">
            <v>18102</v>
          </cell>
          <cell r="B150" t="str">
            <v>Paper &amp; Packing</v>
          </cell>
          <cell r="C150" t="str">
            <v>Single Wall Glass Lid 16oz</v>
          </cell>
          <cell r="D150" t="str">
            <v>EA</v>
          </cell>
          <cell r="E150" t="str">
            <v>EA</v>
          </cell>
          <cell r="F150" t="str">
            <v>BOH</v>
          </cell>
          <cell r="G150">
            <v>0.81</v>
          </cell>
        </row>
        <row r="151">
          <cell r="A151">
            <v>1070</v>
          </cell>
          <cell r="B151" t="str">
            <v>Cleaning Material</v>
          </cell>
          <cell r="C151" t="str">
            <v>Toilet Roll</v>
          </cell>
          <cell r="D151" t="str">
            <v>EA</v>
          </cell>
          <cell r="E151" t="str">
            <v>EA=1ea</v>
          </cell>
          <cell r="F151" t="str">
            <v>BOH</v>
          </cell>
          <cell r="G151">
            <v>12.31</v>
          </cell>
        </row>
        <row r="152">
          <cell r="A152">
            <v>18397</v>
          </cell>
          <cell r="B152" t="str">
            <v>Cleaning Material</v>
          </cell>
          <cell r="C152" t="str">
            <v>Dish Drop (Ware Wash Liquid- Manual)</v>
          </cell>
          <cell r="D152" t="str">
            <v>BT</v>
          </cell>
          <cell r="E152" t="str">
            <v>BT</v>
          </cell>
          <cell r="F152" t="str">
            <v>BOH</v>
          </cell>
          <cell r="G152">
            <v>147.19999999999999</v>
          </cell>
        </row>
        <row r="153">
          <cell r="A153">
            <v>18398</v>
          </cell>
          <cell r="B153" t="str">
            <v>Cleaning Material</v>
          </cell>
          <cell r="C153" t="str">
            <v>Zero Bac (Hard Surface Sanitizer)</v>
          </cell>
          <cell r="D153" t="str">
            <v>BT</v>
          </cell>
          <cell r="E153" t="str">
            <v>BT</v>
          </cell>
          <cell r="F153" t="str">
            <v>BOH</v>
          </cell>
          <cell r="G153">
            <v>273.7</v>
          </cell>
        </row>
        <row r="154">
          <cell r="A154">
            <v>18400</v>
          </cell>
          <cell r="B154" t="str">
            <v>Cleaning Material</v>
          </cell>
          <cell r="C154" t="str">
            <v>Ola Toilet Cleaner (Toilet Bowel Cleaner)</v>
          </cell>
          <cell r="D154" t="str">
            <v>BT</v>
          </cell>
          <cell r="E154" t="str">
            <v>BT</v>
          </cell>
          <cell r="F154" t="str">
            <v>BOH</v>
          </cell>
          <cell r="G154">
            <v>47.15</v>
          </cell>
        </row>
        <row r="155">
          <cell r="A155">
            <v>18401</v>
          </cell>
          <cell r="B155" t="str">
            <v>Cleaning Material</v>
          </cell>
          <cell r="C155" t="str">
            <v>Ola Glass Cleaner ( Glass Cleaner)</v>
          </cell>
          <cell r="D155" t="str">
            <v>BT</v>
          </cell>
          <cell r="E155" t="str">
            <v>BT</v>
          </cell>
          <cell r="F155" t="str">
            <v>BOH</v>
          </cell>
          <cell r="G155">
            <v>45.43</v>
          </cell>
        </row>
        <row r="156">
          <cell r="A156">
            <v>18396</v>
          </cell>
          <cell r="B156" t="str">
            <v>Cleaning Material</v>
          </cell>
          <cell r="C156" t="str">
            <v>Magic (Disinfectant Floor Wash Liquid)</v>
          </cell>
          <cell r="D156" t="str">
            <v>BT</v>
          </cell>
          <cell r="E156" t="str">
            <v>BT</v>
          </cell>
          <cell r="F156" t="str">
            <v>BOH</v>
          </cell>
          <cell r="G156">
            <v>147.19999999999999</v>
          </cell>
        </row>
        <row r="157">
          <cell r="A157">
            <v>18399</v>
          </cell>
          <cell r="B157" t="str">
            <v>Cleaning Material</v>
          </cell>
          <cell r="C157" t="str">
            <v>Palm Freah (Hand Cleansar)</v>
          </cell>
          <cell r="D157" t="str">
            <v>BT</v>
          </cell>
          <cell r="E157" t="str">
            <v>BT</v>
          </cell>
          <cell r="F157" t="str">
            <v>BOH</v>
          </cell>
          <cell r="G157">
            <v>204.7</v>
          </cell>
        </row>
        <row r="158">
          <cell r="A158">
            <v>20894</v>
          </cell>
          <cell r="B158" t="str">
            <v>Cleaning Material</v>
          </cell>
          <cell r="C158" t="str">
            <v>Biodegradable Garbage Bag B Green</v>
          </cell>
          <cell r="D158" t="str">
            <v>PAC</v>
          </cell>
          <cell r="E158" t="str">
            <v>Pac</v>
          </cell>
          <cell r="F158" t="str">
            <v>BOH</v>
          </cell>
          <cell r="G158">
            <v>644</v>
          </cell>
        </row>
        <row r="159">
          <cell r="A159">
            <v>20891</v>
          </cell>
          <cell r="B159" t="str">
            <v>Cleaning Material</v>
          </cell>
          <cell r="C159" t="str">
            <v>Biodegradable Garbage Bag B Blue</v>
          </cell>
          <cell r="D159" t="str">
            <v>Pac</v>
          </cell>
          <cell r="E159" t="str">
            <v>Pac</v>
          </cell>
          <cell r="F159" t="str">
            <v>BOH</v>
          </cell>
          <cell r="G159">
            <v>644</v>
          </cell>
        </row>
        <row r="160">
          <cell r="A160">
            <v>20892</v>
          </cell>
          <cell r="B160" t="str">
            <v>Cleaning Material</v>
          </cell>
          <cell r="C160" t="str">
            <v>Biodegradable Garbage Bag S Green</v>
          </cell>
          <cell r="D160" t="str">
            <v>Pac</v>
          </cell>
          <cell r="E160" t="str">
            <v>Pac</v>
          </cell>
          <cell r="F160" t="str">
            <v>BOH</v>
          </cell>
          <cell r="G160">
            <v>168</v>
          </cell>
        </row>
        <row r="161">
          <cell r="A161">
            <v>20893</v>
          </cell>
          <cell r="B161" t="str">
            <v>Cleaning Material</v>
          </cell>
          <cell r="C161" t="str">
            <v>Biodegradable Garbage Bag S Blue</v>
          </cell>
          <cell r="D161" t="str">
            <v>Pac</v>
          </cell>
          <cell r="E161" t="str">
            <v>Pac</v>
          </cell>
          <cell r="F161" t="str">
            <v>BOH</v>
          </cell>
          <cell r="G161">
            <v>168</v>
          </cell>
        </row>
        <row r="162">
          <cell r="A162">
            <v>23597</v>
          </cell>
          <cell r="B162" t="str">
            <v>Cleaning Material</v>
          </cell>
          <cell r="C162" t="str">
            <v>Nitrile Gloves-Medium-size</v>
          </cell>
          <cell r="D162" t="str">
            <v>Pkt</v>
          </cell>
          <cell r="E162" t="str">
            <v>Pac = 100 EA</v>
          </cell>
          <cell r="F162" t="str">
            <v>BOH</v>
          </cell>
          <cell r="G162">
            <v>333.5</v>
          </cell>
        </row>
        <row r="163">
          <cell r="A163">
            <v>20657</v>
          </cell>
          <cell r="B163" t="str">
            <v>Cleaning Material</v>
          </cell>
          <cell r="C163" t="str">
            <v>Coffee Machine Cleaning Brush</v>
          </cell>
          <cell r="D163" t="str">
            <v>EA</v>
          </cell>
          <cell r="E163" t="str">
            <v>EA</v>
          </cell>
          <cell r="F163" t="str">
            <v>BOH</v>
          </cell>
          <cell r="G163">
            <v>241.5</v>
          </cell>
        </row>
        <row r="164">
          <cell r="A164">
            <v>22451</v>
          </cell>
          <cell r="B164" t="str">
            <v>Cleaning Material</v>
          </cell>
          <cell r="C164" t="str">
            <v>Grillox (Sandwich Griller Cleaner) 2Ltr</v>
          </cell>
          <cell r="D164" t="str">
            <v>Can</v>
          </cell>
          <cell r="E164" t="str">
            <v>Can</v>
          </cell>
          <cell r="F164" t="str">
            <v>BOH</v>
          </cell>
          <cell r="G164">
            <v>326.60000000000002</v>
          </cell>
        </row>
        <row r="165">
          <cell r="A165">
            <v>7261</v>
          </cell>
          <cell r="B165" t="str">
            <v>Cleaning Material</v>
          </cell>
          <cell r="C165" t="str">
            <v>Tooth Pick Wooden</v>
          </cell>
          <cell r="D165" t="str">
            <v>PAC</v>
          </cell>
          <cell r="E165" t="str">
            <v>PAC</v>
          </cell>
          <cell r="F165" t="str">
            <v>BOH</v>
          </cell>
          <cell r="G165">
            <v>11.5</v>
          </cell>
        </row>
        <row r="166">
          <cell r="A166">
            <v>15341</v>
          </cell>
          <cell r="B166" t="str">
            <v>Cleaning Material</v>
          </cell>
          <cell r="C166" t="str">
            <v>Cafiza Espresso Clean</v>
          </cell>
          <cell r="D166" t="str">
            <v>SC</v>
          </cell>
          <cell r="E166" t="str">
            <v>1 PAC X 100</v>
          </cell>
          <cell r="F166" t="str">
            <v>BOH</v>
          </cell>
          <cell r="G166">
            <v>8.51</v>
          </cell>
        </row>
        <row r="167">
          <cell r="A167">
            <v>24198</v>
          </cell>
          <cell r="B167" t="str">
            <v>Cleaning Material</v>
          </cell>
          <cell r="C167" t="str">
            <v>Magic(Disinfectant Floor Wash Liquid)5Lt</v>
          </cell>
          <cell r="D167" t="str">
            <v>Can</v>
          </cell>
          <cell r="E167" t="str">
            <v>1 Can = 5Ltr.</v>
          </cell>
          <cell r="F167" t="str">
            <v>BOH</v>
          </cell>
          <cell r="G167">
            <v>368</v>
          </cell>
        </row>
        <row r="168">
          <cell r="A168">
            <v>24199</v>
          </cell>
          <cell r="B168" t="str">
            <v>Cleaning Material</v>
          </cell>
          <cell r="C168" t="str">
            <v>Dish Drop (Ware Wash Liquid) 5ltr</v>
          </cell>
          <cell r="D168" t="str">
            <v>Can</v>
          </cell>
          <cell r="E168" t="str">
            <v>1 Can = 5Ltr.</v>
          </cell>
          <cell r="F168" t="str">
            <v>BOH</v>
          </cell>
          <cell r="G168">
            <v>368</v>
          </cell>
        </row>
        <row r="169">
          <cell r="A169">
            <v>24200</v>
          </cell>
          <cell r="B169" t="str">
            <v>Cleaning Material</v>
          </cell>
          <cell r="C169" t="str">
            <v>Zero Bac(Hard Surface Sanitizer) 5ltr</v>
          </cell>
          <cell r="D169" t="str">
            <v>Can</v>
          </cell>
          <cell r="E169" t="str">
            <v>1 Can = 5Ltr.</v>
          </cell>
          <cell r="F169" t="str">
            <v>BOH</v>
          </cell>
          <cell r="G169">
            <v>684.25</v>
          </cell>
        </row>
        <row r="170">
          <cell r="A170">
            <v>24201</v>
          </cell>
          <cell r="B170" t="str">
            <v>Cleaning Material</v>
          </cell>
          <cell r="C170" t="str">
            <v>Palm Freah(Hand Cleansar) 5ltr</v>
          </cell>
          <cell r="D170" t="str">
            <v>Can</v>
          </cell>
          <cell r="E170" t="str">
            <v>1 Can = 5Ltr.</v>
          </cell>
          <cell r="F170" t="str">
            <v>BOH</v>
          </cell>
          <cell r="G170">
            <v>511.75</v>
          </cell>
        </row>
        <row r="171">
          <cell r="A171">
            <v>24202</v>
          </cell>
          <cell r="B171" t="str">
            <v>Cleaning Material</v>
          </cell>
          <cell r="C171" t="str">
            <v>Tylo Toilet Cleaner(Toilet Cleaner) 5Ltr</v>
          </cell>
          <cell r="D171" t="str">
            <v>Can</v>
          </cell>
          <cell r="E171" t="str">
            <v>1 Can = 5Ltr.</v>
          </cell>
          <cell r="F171" t="str">
            <v>BOH</v>
          </cell>
          <cell r="G171">
            <v>471.5</v>
          </cell>
        </row>
        <row r="172">
          <cell r="A172">
            <v>24203</v>
          </cell>
          <cell r="B172" t="str">
            <v>Cleaning Material</v>
          </cell>
          <cell r="C172" t="str">
            <v>Tylo Glass Cleaner (Glass Cleaner) 5ltr</v>
          </cell>
          <cell r="D172" t="str">
            <v>Can</v>
          </cell>
          <cell r="E172" t="str">
            <v>1 Can = 5Ltr.</v>
          </cell>
          <cell r="F172" t="str">
            <v>BOH</v>
          </cell>
          <cell r="G172">
            <v>454.25</v>
          </cell>
        </row>
        <row r="173">
          <cell r="A173">
            <v>24204</v>
          </cell>
          <cell r="B173" t="str">
            <v>Cleaning Material</v>
          </cell>
          <cell r="C173" t="str">
            <v>Grillox (Sandwich Griller Cleaner) 5Ltr</v>
          </cell>
          <cell r="D173" t="str">
            <v>Can</v>
          </cell>
          <cell r="E173" t="str">
            <v>1 Can = 5Ltr.</v>
          </cell>
          <cell r="F173" t="str">
            <v>BOH</v>
          </cell>
          <cell r="G173">
            <v>874</v>
          </cell>
        </row>
        <row r="174">
          <cell r="A174">
            <v>21855</v>
          </cell>
          <cell r="B174" t="str">
            <v>Marketing</v>
          </cell>
          <cell r="C174" t="str">
            <v>Copper Bottle 400ML</v>
          </cell>
          <cell r="D174" t="str">
            <v>EA</v>
          </cell>
          <cell r="E174" t="str">
            <v>1 box = 50 Bt</v>
          </cell>
          <cell r="F174" t="str">
            <v>BOH</v>
          </cell>
          <cell r="G174">
            <v>454.25</v>
          </cell>
        </row>
        <row r="175">
          <cell r="A175">
            <v>21740</v>
          </cell>
          <cell r="B175" t="str">
            <v>Marketing</v>
          </cell>
          <cell r="C175" t="str">
            <v>Wooden Food Tag Holder</v>
          </cell>
          <cell r="D175" t="str">
            <v>EA</v>
          </cell>
          <cell r="E175" t="str">
            <v>EA</v>
          </cell>
          <cell r="F175" t="str">
            <v>BOH</v>
          </cell>
          <cell r="G175">
            <v>55.2</v>
          </cell>
        </row>
        <row r="176">
          <cell r="A176">
            <v>17361</v>
          </cell>
          <cell r="B176" t="str">
            <v>Marketing</v>
          </cell>
          <cell r="C176" t="str">
            <v>Wooden Easel Stand</v>
          </cell>
          <cell r="D176" t="str">
            <v>EA</v>
          </cell>
          <cell r="E176" t="str">
            <v>EA</v>
          </cell>
          <cell r="F176" t="str">
            <v>BOH</v>
          </cell>
          <cell r="G176">
            <v>1380</v>
          </cell>
        </row>
        <row r="177">
          <cell r="A177">
            <v>19445</v>
          </cell>
          <cell r="B177" t="str">
            <v>Marketing</v>
          </cell>
          <cell r="C177" t="str">
            <v>Wodden Display-Small</v>
          </cell>
          <cell r="D177" t="str">
            <v>EA</v>
          </cell>
          <cell r="E177" t="str">
            <v>EA</v>
          </cell>
          <cell r="F177" t="str">
            <v>BOH</v>
          </cell>
          <cell r="G177">
            <v>207</v>
          </cell>
        </row>
        <row r="178">
          <cell r="A178">
            <v>19446</v>
          </cell>
          <cell r="B178" t="str">
            <v>Marketing</v>
          </cell>
          <cell r="C178" t="str">
            <v>Wodden Display-BAG</v>
          </cell>
          <cell r="D178" t="str">
            <v>EA</v>
          </cell>
          <cell r="E178" t="str">
            <v>EA</v>
          </cell>
          <cell r="F178" t="str">
            <v>BOH</v>
          </cell>
          <cell r="G178">
            <v>241.5</v>
          </cell>
        </row>
        <row r="179">
          <cell r="A179">
            <v>15740</v>
          </cell>
          <cell r="B179" t="str">
            <v>Marketing</v>
          </cell>
          <cell r="C179" t="str">
            <v>Feedback Form</v>
          </cell>
          <cell r="D179" t="str">
            <v>PAC</v>
          </cell>
          <cell r="E179" t="str">
            <v>1=100EA</v>
          </cell>
          <cell r="F179" t="str">
            <v>BOH</v>
          </cell>
          <cell r="G179">
            <v>103.5</v>
          </cell>
        </row>
        <row r="180">
          <cell r="A180">
            <v>14437</v>
          </cell>
          <cell r="B180" t="str">
            <v>Marketing</v>
          </cell>
          <cell r="C180" t="str">
            <v>French Press</v>
          </cell>
          <cell r="D180" t="str">
            <v>EA</v>
          </cell>
          <cell r="E180" t="str">
            <v>Ea=1 ea</v>
          </cell>
          <cell r="F180" t="str">
            <v>BOH</v>
          </cell>
          <cell r="G180">
            <v>212.75</v>
          </cell>
        </row>
        <row r="181">
          <cell r="A181">
            <v>16300</v>
          </cell>
          <cell r="B181" t="str">
            <v>Marketing</v>
          </cell>
          <cell r="C181" t="str">
            <v>Oval Basket</v>
          </cell>
          <cell r="D181" t="str">
            <v>EA</v>
          </cell>
          <cell r="E181" t="str">
            <v>EA</v>
          </cell>
          <cell r="F181" t="str">
            <v>BOH</v>
          </cell>
          <cell r="G181">
            <v>97.75</v>
          </cell>
        </row>
        <row r="182">
          <cell r="A182">
            <v>16301</v>
          </cell>
          <cell r="B182" t="str">
            <v>Marketing</v>
          </cell>
          <cell r="C182" t="str">
            <v>Cream Grass</v>
          </cell>
          <cell r="D182" t="str">
            <v>PAC</v>
          </cell>
          <cell r="E182" t="str">
            <v>PAC</v>
          </cell>
          <cell r="F182" t="str">
            <v>BOH</v>
          </cell>
          <cell r="G182">
            <v>28.75</v>
          </cell>
        </row>
        <row r="183">
          <cell r="A183">
            <v>17747</v>
          </cell>
          <cell r="B183" t="str">
            <v>Marketing</v>
          </cell>
          <cell r="C183" t="str">
            <v>Terracotta Diya</v>
          </cell>
          <cell r="D183" t="str">
            <v>EA</v>
          </cell>
          <cell r="E183" t="str">
            <v>EA</v>
          </cell>
          <cell r="F183" t="str">
            <v>BOH</v>
          </cell>
          <cell r="G183">
            <v>10.29</v>
          </cell>
        </row>
        <row r="184">
          <cell r="A184">
            <v>23668</v>
          </cell>
          <cell r="B184" t="str">
            <v>Marketing</v>
          </cell>
          <cell r="C184" t="str">
            <v>Orange Color Net</v>
          </cell>
          <cell r="D184" t="str">
            <v>Mtr</v>
          </cell>
          <cell r="E184" t="str">
            <v>(1 Roll = 50 Mtr.)</v>
          </cell>
          <cell r="F184" t="str">
            <v>BOH</v>
          </cell>
          <cell r="G184">
            <v>13.8</v>
          </cell>
        </row>
        <row r="185">
          <cell r="A185">
            <v>21458</v>
          </cell>
          <cell r="B185" t="str">
            <v>Marketing</v>
          </cell>
          <cell r="C185" t="str">
            <v>Brown Ribbon Logo Barista</v>
          </cell>
          <cell r="D185" t="str">
            <v>Mtr</v>
          </cell>
          <cell r="E185" t="str">
            <v>(1 Roll = 10 Mtr.)</v>
          </cell>
          <cell r="F185" t="str">
            <v>BOH</v>
          </cell>
          <cell r="G185">
            <v>8.0500000000000007</v>
          </cell>
        </row>
        <row r="186">
          <cell r="A186">
            <v>15842</v>
          </cell>
          <cell r="B186" t="str">
            <v>Marketing</v>
          </cell>
          <cell r="C186" t="str">
            <v>Instore collat open and close both side print</v>
          </cell>
          <cell r="D186" t="str">
            <v>EA</v>
          </cell>
          <cell r="E186" t="str">
            <v>EA</v>
          </cell>
          <cell r="F186" t="str">
            <v>BOH</v>
          </cell>
          <cell r="G186">
            <v>63.25</v>
          </cell>
        </row>
        <row r="187">
          <cell r="A187">
            <v>15843</v>
          </cell>
          <cell r="B187" t="str">
            <v>Marketing</v>
          </cell>
          <cell r="C187" t="str">
            <v>Instore collat no smoking zone</v>
          </cell>
          <cell r="D187" t="str">
            <v>EA</v>
          </cell>
          <cell r="E187" t="str">
            <v>EA</v>
          </cell>
          <cell r="F187" t="str">
            <v>BOH</v>
          </cell>
          <cell r="G187">
            <v>143.75</v>
          </cell>
        </row>
        <row r="188">
          <cell r="A188">
            <v>15844</v>
          </cell>
          <cell r="B188" t="str">
            <v>Marketing</v>
          </cell>
          <cell r="C188" t="str">
            <v xml:space="preserve">Instore collat charging for coffee </v>
          </cell>
          <cell r="D188" t="str">
            <v>EA</v>
          </cell>
          <cell r="E188" t="str">
            <v>EA</v>
          </cell>
          <cell r="F188" t="str">
            <v>BOH</v>
          </cell>
          <cell r="G188">
            <v>143.75</v>
          </cell>
        </row>
        <row r="189">
          <cell r="A189">
            <v>15845</v>
          </cell>
          <cell r="B189" t="str">
            <v>Marketing</v>
          </cell>
          <cell r="C189" t="str">
            <v>Instore collat not inspired by outside food</v>
          </cell>
          <cell r="D189" t="str">
            <v>EA</v>
          </cell>
          <cell r="E189" t="str">
            <v>EA</v>
          </cell>
          <cell r="F189" t="str">
            <v>BOH</v>
          </cell>
          <cell r="G189">
            <v>143.75</v>
          </cell>
        </row>
        <row r="190">
          <cell r="A190">
            <v>15846</v>
          </cell>
          <cell r="B190" t="str">
            <v>Marketing</v>
          </cell>
          <cell r="C190" t="str">
            <v>Mind Your Belongings</v>
          </cell>
          <cell r="D190" t="str">
            <v>EA</v>
          </cell>
          <cell r="E190" t="str">
            <v>EA</v>
          </cell>
          <cell r="F190" t="str">
            <v>BOH</v>
          </cell>
          <cell r="G190">
            <v>143.75</v>
          </cell>
        </row>
        <row r="191">
          <cell r="A191">
            <v>15847</v>
          </cell>
          <cell r="B191" t="str">
            <v>Marketing</v>
          </cell>
          <cell r="C191" t="str">
            <v>Barista His / Her</v>
          </cell>
          <cell r="D191" t="str">
            <v>EA</v>
          </cell>
          <cell r="E191" t="str">
            <v>EA</v>
          </cell>
          <cell r="F191" t="str">
            <v>BOH</v>
          </cell>
          <cell r="G191">
            <v>143.75</v>
          </cell>
        </row>
        <row r="192">
          <cell r="A192">
            <v>20256</v>
          </cell>
          <cell r="B192" t="str">
            <v>Marketing</v>
          </cell>
          <cell r="C192" t="str">
            <v>Green Sports Bottle</v>
          </cell>
          <cell r="D192" t="str">
            <v>EA</v>
          </cell>
          <cell r="E192" t="str">
            <v>EA</v>
          </cell>
          <cell r="F192" t="str">
            <v>BOH</v>
          </cell>
          <cell r="G192">
            <v>419.75</v>
          </cell>
        </row>
        <row r="193">
          <cell r="A193">
            <v>20493</v>
          </cell>
          <cell r="B193" t="str">
            <v>Marketing</v>
          </cell>
          <cell r="C193" t="str">
            <v>Black Sports Bottle</v>
          </cell>
          <cell r="D193" t="str">
            <v>EA</v>
          </cell>
          <cell r="E193" t="str">
            <v>EA</v>
          </cell>
          <cell r="F193" t="str">
            <v>BOH</v>
          </cell>
          <cell r="G193">
            <v>419.75</v>
          </cell>
        </row>
        <row r="194">
          <cell r="A194">
            <v>19447</v>
          </cell>
          <cell r="B194" t="str">
            <v>Marketing</v>
          </cell>
          <cell r="C194" t="str">
            <v>Chocolate Wooden Stand</v>
          </cell>
          <cell r="D194" t="str">
            <v>EA</v>
          </cell>
          <cell r="E194" t="str">
            <v>EA</v>
          </cell>
          <cell r="F194" t="str">
            <v>BOH</v>
          </cell>
          <cell r="G194">
            <v>437</v>
          </cell>
        </row>
        <row r="195">
          <cell r="A195">
            <v>13448</v>
          </cell>
          <cell r="B195" t="str">
            <v>Marketing</v>
          </cell>
          <cell r="C195" t="str">
            <v>Barista Milano Coaster</v>
          </cell>
          <cell r="D195" t="str">
            <v>EA</v>
          </cell>
          <cell r="E195" t="str">
            <v>EA</v>
          </cell>
          <cell r="F195" t="str">
            <v>BOH</v>
          </cell>
          <cell r="G195">
            <v>155.25</v>
          </cell>
        </row>
        <row r="196">
          <cell r="A196">
            <v>5526</v>
          </cell>
          <cell r="B196" t="str">
            <v>Stationery</v>
          </cell>
          <cell r="C196" t="str">
            <v>Kot Pad</v>
          </cell>
          <cell r="D196" t="str">
            <v>EA</v>
          </cell>
          <cell r="E196" t="str">
            <v>EA</v>
          </cell>
          <cell r="F196" t="str">
            <v>BOH</v>
          </cell>
          <cell r="G196">
            <v>37.950000000000003</v>
          </cell>
        </row>
        <row r="197">
          <cell r="A197">
            <v>1125</v>
          </cell>
          <cell r="B197" t="str">
            <v>Stationery</v>
          </cell>
          <cell r="C197" t="str">
            <v>Log Sheet Book</v>
          </cell>
          <cell r="D197" t="str">
            <v>EA</v>
          </cell>
          <cell r="E197" t="str">
            <v>EA=1ea</v>
          </cell>
          <cell r="F197" t="str">
            <v>BOH</v>
          </cell>
          <cell r="G197">
            <v>69</v>
          </cell>
        </row>
        <row r="198">
          <cell r="A198">
            <v>1126</v>
          </cell>
          <cell r="B198" t="str">
            <v>Stationery</v>
          </cell>
          <cell r="C198" t="str">
            <v>Stock Consumption Book</v>
          </cell>
          <cell r="D198" t="str">
            <v>EA</v>
          </cell>
          <cell r="E198" t="str">
            <v>EA</v>
          </cell>
          <cell r="F198" t="str">
            <v>BOH</v>
          </cell>
          <cell r="G198">
            <v>54.05</v>
          </cell>
        </row>
        <row r="199">
          <cell r="A199">
            <v>1128</v>
          </cell>
          <cell r="B199" t="str">
            <v>Stationery</v>
          </cell>
          <cell r="C199" t="str">
            <v>Expense Voucher</v>
          </cell>
          <cell r="D199" t="str">
            <v>EA</v>
          </cell>
          <cell r="E199" t="str">
            <v>EA</v>
          </cell>
          <cell r="F199" t="str">
            <v>BOH</v>
          </cell>
          <cell r="G199">
            <v>42.55</v>
          </cell>
        </row>
        <row r="200">
          <cell r="A200">
            <v>5530</v>
          </cell>
          <cell r="B200" t="str">
            <v>Stationery</v>
          </cell>
          <cell r="C200" t="str">
            <v>IMPREST RECORD BOOK</v>
          </cell>
          <cell r="D200" t="str">
            <v>Ea</v>
          </cell>
          <cell r="E200" t="str">
            <v>Ea=1 EA</v>
          </cell>
          <cell r="F200" t="str">
            <v>BOH</v>
          </cell>
          <cell r="G200">
            <v>77.05</v>
          </cell>
        </row>
        <row r="201">
          <cell r="A201">
            <v>1131</v>
          </cell>
          <cell r="B201" t="str">
            <v>Stationery</v>
          </cell>
          <cell r="C201" t="str">
            <v>Epson Printer Cardge</v>
          </cell>
          <cell r="D201" t="str">
            <v>EA</v>
          </cell>
          <cell r="E201" t="str">
            <v>EA=1ea</v>
          </cell>
          <cell r="F201" t="str">
            <v>BOH</v>
          </cell>
          <cell r="G201">
            <v>80.39</v>
          </cell>
        </row>
        <row r="202">
          <cell r="A202">
            <v>15966</v>
          </cell>
          <cell r="B202" t="str">
            <v>Uniform</v>
          </cell>
          <cell r="C202" t="str">
            <v>New Barista Cap</v>
          </cell>
          <cell r="D202" t="str">
            <v>EA</v>
          </cell>
          <cell r="E202" t="str">
            <v>Ea=1 ea</v>
          </cell>
          <cell r="F202" t="str">
            <v>BOH</v>
          </cell>
          <cell r="G202">
            <v>71.3</v>
          </cell>
        </row>
        <row r="203">
          <cell r="A203">
            <v>13549</v>
          </cell>
          <cell r="B203" t="str">
            <v>Uniform</v>
          </cell>
          <cell r="C203" t="str">
            <v>Name Badge Holder</v>
          </cell>
          <cell r="D203" t="str">
            <v>EA</v>
          </cell>
          <cell r="E203" t="str">
            <v>EA</v>
          </cell>
          <cell r="F203" t="str">
            <v>BOH</v>
          </cell>
          <cell r="G203">
            <v>55.2</v>
          </cell>
        </row>
        <row r="204">
          <cell r="A204">
            <v>5499</v>
          </cell>
          <cell r="B204" t="str">
            <v>Uniform</v>
          </cell>
          <cell r="C204" t="str">
            <v>Black Jeans 28</v>
          </cell>
          <cell r="D204" t="str">
            <v>EA</v>
          </cell>
          <cell r="E204" t="str">
            <v>Ea=1 ea</v>
          </cell>
          <cell r="F204" t="str">
            <v>BOH</v>
          </cell>
          <cell r="G204">
            <v>448.5</v>
          </cell>
        </row>
        <row r="205">
          <cell r="A205">
            <v>6042</v>
          </cell>
          <cell r="B205" t="str">
            <v>Uniform</v>
          </cell>
          <cell r="C205" t="str">
            <v>Black Jeans 30</v>
          </cell>
          <cell r="D205" t="str">
            <v>EA</v>
          </cell>
          <cell r="E205" t="str">
            <v>Ea=1 ea</v>
          </cell>
          <cell r="F205" t="str">
            <v>BOH</v>
          </cell>
          <cell r="G205">
            <v>448.5</v>
          </cell>
        </row>
        <row r="206">
          <cell r="A206">
            <v>6041</v>
          </cell>
          <cell r="B206" t="str">
            <v>Uniform</v>
          </cell>
          <cell r="C206" t="str">
            <v>Black Jeans 32</v>
          </cell>
          <cell r="D206" t="str">
            <v>EA</v>
          </cell>
          <cell r="E206" t="str">
            <v>Ea=1 ea</v>
          </cell>
          <cell r="F206" t="str">
            <v>BOH</v>
          </cell>
          <cell r="G206">
            <v>448.5</v>
          </cell>
        </row>
        <row r="207">
          <cell r="A207">
            <v>5600</v>
          </cell>
          <cell r="B207" t="str">
            <v>Uniform</v>
          </cell>
          <cell r="C207" t="str">
            <v>Black Jeans 34</v>
          </cell>
          <cell r="D207" t="str">
            <v>EA</v>
          </cell>
          <cell r="E207" t="str">
            <v>Ea=1 ea</v>
          </cell>
          <cell r="F207" t="str">
            <v>BOH</v>
          </cell>
          <cell r="G207">
            <v>448.5</v>
          </cell>
        </row>
        <row r="208">
          <cell r="A208">
            <v>5601</v>
          </cell>
          <cell r="B208" t="str">
            <v>Uniform</v>
          </cell>
          <cell r="C208" t="str">
            <v>Black Jeans 36</v>
          </cell>
          <cell r="D208" t="str">
            <v>EA</v>
          </cell>
          <cell r="E208" t="str">
            <v>Ea=1 ea</v>
          </cell>
          <cell r="F208" t="str">
            <v>BOH</v>
          </cell>
          <cell r="G208">
            <v>448.5</v>
          </cell>
        </row>
        <row r="209">
          <cell r="A209">
            <v>5623</v>
          </cell>
          <cell r="B209" t="str">
            <v>Uniform</v>
          </cell>
          <cell r="C209" t="str">
            <v>Black Jeans 38</v>
          </cell>
          <cell r="D209" t="str">
            <v>EA</v>
          </cell>
          <cell r="E209" t="str">
            <v>Ea=1 ea</v>
          </cell>
          <cell r="F209" t="str">
            <v>BOH</v>
          </cell>
          <cell r="G209">
            <v>448.5</v>
          </cell>
        </row>
        <row r="210">
          <cell r="A210">
            <v>5624</v>
          </cell>
          <cell r="B210" t="str">
            <v>Uniform</v>
          </cell>
          <cell r="C210" t="str">
            <v>Black Jeans 40</v>
          </cell>
          <cell r="D210" t="str">
            <v>EA</v>
          </cell>
          <cell r="E210" t="str">
            <v>Ea=1 ea</v>
          </cell>
          <cell r="F210" t="str">
            <v>BOH</v>
          </cell>
          <cell r="G210">
            <v>448.5</v>
          </cell>
        </row>
        <row r="211">
          <cell r="A211">
            <v>5625</v>
          </cell>
          <cell r="B211" t="str">
            <v>Uniform</v>
          </cell>
          <cell r="C211" t="str">
            <v>Black Jeans 42</v>
          </cell>
          <cell r="D211" t="str">
            <v>EA</v>
          </cell>
          <cell r="E211" t="str">
            <v>Ea=1 ea</v>
          </cell>
          <cell r="F211" t="str">
            <v>BOH</v>
          </cell>
          <cell r="G211">
            <v>448.5</v>
          </cell>
        </row>
        <row r="212">
          <cell r="A212">
            <v>5609</v>
          </cell>
          <cell r="B212" t="str">
            <v>Uniform</v>
          </cell>
          <cell r="C212" t="str">
            <v>Black Trousers  28</v>
          </cell>
          <cell r="D212" t="str">
            <v>EA</v>
          </cell>
          <cell r="E212" t="str">
            <v>Ea=1 ea</v>
          </cell>
          <cell r="F212" t="str">
            <v>BOH</v>
          </cell>
          <cell r="G212">
            <v>404.8</v>
          </cell>
        </row>
        <row r="213">
          <cell r="A213">
            <v>5610</v>
          </cell>
          <cell r="B213" t="str">
            <v>Uniform</v>
          </cell>
          <cell r="C213" t="str">
            <v>Black Trousers 30</v>
          </cell>
          <cell r="D213" t="str">
            <v>EA</v>
          </cell>
          <cell r="E213" t="str">
            <v>Ea=1 ea</v>
          </cell>
          <cell r="F213" t="str">
            <v>BOH</v>
          </cell>
          <cell r="G213">
            <v>404.8</v>
          </cell>
        </row>
        <row r="214">
          <cell r="A214">
            <v>5611</v>
          </cell>
          <cell r="B214" t="str">
            <v>Uniform</v>
          </cell>
          <cell r="C214" t="str">
            <v>Black Trousers  32</v>
          </cell>
          <cell r="D214" t="str">
            <v>EA</v>
          </cell>
          <cell r="E214" t="str">
            <v>Ea=1 ea</v>
          </cell>
          <cell r="F214" t="str">
            <v>BOH</v>
          </cell>
          <cell r="G214">
            <v>404.8</v>
          </cell>
        </row>
        <row r="215">
          <cell r="A215">
            <v>5612</v>
          </cell>
          <cell r="B215" t="str">
            <v>Uniform</v>
          </cell>
          <cell r="C215" t="str">
            <v>Black Trousers 34</v>
          </cell>
          <cell r="D215" t="str">
            <v>EA</v>
          </cell>
          <cell r="E215" t="str">
            <v>Ea=1 ea</v>
          </cell>
          <cell r="F215" t="str">
            <v>BOH</v>
          </cell>
          <cell r="G215">
            <v>404.8</v>
          </cell>
        </row>
        <row r="216">
          <cell r="A216">
            <v>5613</v>
          </cell>
          <cell r="B216" t="str">
            <v>Uniform</v>
          </cell>
          <cell r="C216" t="str">
            <v>Black Trousers 36</v>
          </cell>
          <cell r="D216" t="str">
            <v>EA</v>
          </cell>
          <cell r="E216" t="str">
            <v>Ea=1 ea</v>
          </cell>
          <cell r="F216" t="str">
            <v>BOH</v>
          </cell>
          <cell r="G216">
            <v>404.8</v>
          </cell>
        </row>
        <row r="217">
          <cell r="A217">
            <v>5776</v>
          </cell>
          <cell r="B217" t="str">
            <v>Uniform</v>
          </cell>
          <cell r="C217" t="str">
            <v>Black Trousers 38</v>
          </cell>
          <cell r="D217" t="str">
            <v>EA</v>
          </cell>
          <cell r="E217" t="str">
            <v>Ea=1 ea</v>
          </cell>
          <cell r="F217" t="str">
            <v>BOH</v>
          </cell>
          <cell r="G217">
            <v>404.8</v>
          </cell>
        </row>
        <row r="218">
          <cell r="A218">
            <v>5777</v>
          </cell>
          <cell r="B218" t="str">
            <v>Uniform</v>
          </cell>
          <cell r="C218" t="str">
            <v>Black Trousers - 40</v>
          </cell>
          <cell r="D218" t="str">
            <v>EA</v>
          </cell>
          <cell r="E218" t="str">
            <v>Ea=1 ea</v>
          </cell>
          <cell r="F218" t="str">
            <v>BOH</v>
          </cell>
          <cell r="G218">
            <v>404.8</v>
          </cell>
        </row>
        <row r="219">
          <cell r="A219">
            <v>5829</v>
          </cell>
          <cell r="B219" t="str">
            <v>Uniform</v>
          </cell>
          <cell r="C219" t="str">
            <v>Black Trousers - 42</v>
          </cell>
          <cell r="D219" t="str">
            <v>EA</v>
          </cell>
          <cell r="E219" t="str">
            <v>Ea=1 ea</v>
          </cell>
          <cell r="F219" t="str">
            <v>BOH</v>
          </cell>
          <cell r="G219">
            <v>404.8</v>
          </cell>
        </row>
        <row r="220">
          <cell r="A220">
            <v>19903</v>
          </cell>
          <cell r="B220" t="str">
            <v>Uniform</v>
          </cell>
          <cell r="C220" t="str">
            <v>Apron New With Belt</v>
          </cell>
          <cell r="D220" t="str">
            <v>EA</v>
          </cell>
          <cell r="E220" t="str">
            <v>EA</v>
          </cell>
          <cell r="F220" t="str">
            <v>BOH</v>
          </cell>
          <cell r="G220">
            <v>396.75</v>
          </cell>
        </row>
        <row r="221">
          <cell r="A221">
            <v>20195</v>
          </cell>
          <cell r="B221" t="str">
            <v>Uniform</v>
          </cell>
          <cell r="C221" t="str">
            <v>Barista Grey Shirt - 36</v>
          </cell>
          <cell r="D221" t="str">
            <v>EA</v>
          </cell>
          <cell r="E221" t="str">
            <v>EA</v>
          </cell>
          <cell r="F221" t="str">
            <v>BOH</v>
          </cell>
          <cell r="G221">
            <v>511.75</v>
          </cell>
        </row>
        <row r="222">
          <cell r="A222">
            <v>20196</v>
          </cell>
          <cell r="B222" t="str">
            <v>Uniform</v>
          </cell>
          <cell r="C222" t="str">
            <v>Barista Grey Shirt - 38</v>
          </cell>
          <cell r="D222" t="str">
            <v>EA</v>
          </cell>
          <cell r="E222" t="str">
            <v>EA</v>
          </cell>
          <cell r="F222" t="str">
            <v>BOH</v>
          </cell>
          <cell r="G222">
            <v>511.75</v>
          </cell>
        </row>
        <row r="223">
          <cell r="A223">
            <v>20197</v>
          </cell>
          <cell r="B223" t="str">
            <v>Uniform</v>
          </cell>
          <cell r="C223" t="str">
            <v>Barista Grey Shirt - 40</v>
          </cell>
          <cell r="D223" t="str">
            <v>EA</v>
          </cell>
          <cell r="E223" t="str">
            <v>EA</v>
          </cell>
          <cell r="F223" t="str">
            <v>BOH</v>
          </cell>
          <cell r="G223">
            <v>511.75</v>
          </cell>
        </row>
        <row r="224">
          <cell r="A224">
            <v>20198</v>
          </cell>
          <cell r="B224" t="str">
            <v>Uniform</v>
          </cell>
          <cell r="C224" t="str">
            <v>Barista Grey Shirt - 42</v>
          </cell>
          <cell r="D224" t="str">
            <v>EA</v>
          </cell>
          <cell r="E224" t="str">
            <v>EA</v>
          </cell>
          <cell r="F224" t="str">
            <v>BOH</v>
          </cell>
          <cell r="G224">
            <v>511.75</v>
          </cell>
        </row>
        <row r="225">
          <cell r="A225">
            <v>20199</v>
          </cell>
          <cell r="B225" t="str">
            <v>Uniform</v>
          </cell>
          <cell r="C225" t="str">
            <v>Barista Grey Shirt - 44</v>
          </cell>
          <cell r="D225" t="str">
            <v>EA</v>
          </cell>
          <cell r="E225" t="str">
            <v>EA</v>
          </cell>
          <cell r="F225" t="str">
            <v>BOH</v>
          </cell>
          <cell r="G225">
            <v>511.75</v>
          </cell>
        </row>
        <row r="226">
          <cell r="A226">
            <v>20406</v>
          </cell>
          <cell r="B226" t="str">
            <v>Uniform</v>
          </cell>
          <cell r="C226" t="str">
            <v>Barista Store Manager Black Shirt – 36</v>
          </cell>
          <cell r="D226" t="str">
            <v>EA</v>
          </cell>
          <cell r="E226" t="str">
            <v>EA</v>
          </cell>
          <cell r="F226" t="str">
            <v>BOH</v>
          </cell>
          <cell r="G226">
            <v>511.75</v>
          </cell>
        </row>
        <row r="227">
          <cell r="A227">
            <v>20407</v>
          </cell>
          <cell r="B227" t="str">
            <v>Uniform</v>
          </cell>
          <cell r="C227" t="str">
            <v>Barista Store Manager Black Shirt – 38</v>
          </cell>
          <cell r="D227" t="str">
            <v>EA</v>
          </cell>
          <cell r="E227" t="str">
            <v>EA</v>
          </cell>
          <cell r="F227" t="str">
            <v>BOH</v>
          </cell>
          <cell r="G227">
            <v>511.75</v>
          </cell>
        </row>
        <row r="228">
          <cell r="A228">
            <v>20408</v>
          </cell>
          <cell r="B228" t="str">
            <v>Uniform</v>
          </cell>
          <cell r="C228" t="str">
            <v>Barista Store Manager Black Shirt – 40</v>
          </cell>
          <cell r="D228" t="str">
            <v>EA</v>
          </cell>
          <cell r="E228" t="str">
            <v>EA</v>
          </cell>
          <cell r="F228" t="str">
            <v>BOH</v>
          </cell>
          <cell r="G228">
            <v>511.75</v>
          </cell>
        </row>
        <row r="229">
          <cell r="A229">
            <v>20409</v>
          </cell>
          <cell r="B229" t="str">
            <v>Uniform</v>
          </cell>
          <cell r="C229" t="str">
            <v>Barista Store Manager Black Shirt – 42</v>
          </cell>
          <cell r="D229" t="str">
            <v>EA</v>
          </cell>
          <cell r="E229" t="str">
            <v>EA</v>
          </cell>
          <cell r="F229" t="str">
            <v>BOH</v>
          </cell>
          <cell r="G229">
            <v>511.75</v>
          </cell>
        </row>
        <row r="230">
          <cell r="A230">
            <v>20410</v>
          </cell>
          <cell r="B230" t="str">
            <v>Uniform</v>
          </cell>
          <cell r="C230" t="str">
            <v>Barista Store Manager Black Shirt – 44</v>
          </cell>
          <cell r="D230" t="str">
            <v>EA</v>
          </cell>
          <cell r="E230" t="str">
            <v>EA</v>
          </cell>
          <cell r="F230" t="str">
            <v>BOH</v>
          </cell>
          <cell r="G230">
            <v>511.75</v>
          </cell>
        </row>
        <row r="231">
          <cell r="A231">
            <v>16107</v>
          </cell>
          <cell r="B231" t="str">
            <v>Uniform</v>
          </cell>
          <cell r="C231" t="str">
            <v>Grey Sweater-M (FS)</v>
          </cell>
          <cell r="D231" t="str">
            <v>EA</v>
          </cell>
          <cell r="E231" t="str">
            <v>Ea=1 ea</v>
          </cell>
          <cell r="F231" t="str">
            <v>BOH</v>
          </cell>
          <cell r="G231">
            <v>529</v>
          </cell>
        </row>
        <row r="232">
          <cell r="A232">
            <v>16108</v>
          </cell>
          <cell r="B232" t="str">
            <v>Uniform</v>
          </cell>
          <cell r="C232" t="str">
            <v>Grey Sweater - L (FS)</v>
          </cell>
          <cell r="D232" t="str">
            <v>EA</v>
          </cell>
          <cell r="E232" t="str">
            <v>Ea=1 ea</v>
          </cell>
          <cell r="F232" t="str">
            <v>BOH</v>
          </cell>
          <cell r="G232">
            <v>529</v>
          </cell>
        </row>
        <row r="233">
          <cell r="A233">
            <v>1111</v>
          </cell>
          <cell r="B233" t="str">
            <v>Crockery &amp; Cuttlery</v>
          </cell>
          <cell r="C233" t="str">
            <v>Spoon Demitasse Coffee</v>
          </cell>
          <cell r="D233" t="str">
            <v>EA</v>
          </cell>
          <cell r="E233" t="str">
            <v>EA</v>
          </cell>
          <cell r="F233" t="str">
            <v>BOH</v>
          </cell>
          <cell r="G233">
            <v>16.100000000000001</v>
          </cell>
        </row>
        <row r="234">
          <cell r="A234">
            <v>1112</v>
          </cell>
          <cell r="B234" t="str">
            <v>Crockery &amp; Cuttlery</v>
          </cell>
          <cell r="C234" t="str">
            <v>Spoon Tea</v>
          </cell>
          <cell r="D234" t="str">
            <v>EA</v>
          </cell>
          <cell r="E234" t="str">
            <v>EA</v>
          </cell>
          <cell r="F234" t="str">
            <v>BOH</v>
          </cell>
          <cell r="G234">
            <v>18.399999999999999</v>
          </cell>
        </row>
        <row r="235">
          <cell r="A235">
            <v>5991</v>
          </cell>
          <cell r="B235" t="str">
            <v>Crockery &amp; Cuttlery</v>
          </cell>
          <cell r="C235" t="str">
            <v>Spoon Parafit Soda 9" Big</v>
          </cell>
          <cell r="D235" t="str">
            <v>EA</v>
          </cell>
          <cell r="E235" t="str">
            <v>EA</v>
          </cell>
          <cell r="F235" t="str">
            <v>BOH</v>
          </cell>
          <cell r="G235">
            <v>27.6</v>
          </cell>
        </row>
        <row r="236">
          <cell r="A236">
            <v>5411</v>
          </cell>
          <cell r="B236" t="str">
            <v>Crockery &amp; Cuttlery</v>
          </cell>
          <cell r="C236" t="str">
            <v>Fork Dessert</v>
          </cell>
          <cell r="D236" t="str">
            <v>EA</v>
          </cell>
          <cell r="E236" t="str">
            <v>EA</v>
          </cell>
          <cell r="F236" t="str">
            <v>BOH</v>
          </cell>
          <cell r="G236">
            <v>29.9</v>
          </cell>
        </row>
        <row r="237">
          <cell r="A237">
            <v>5504</v>
          </cell>
          <cell r="B237" t="str">
            <v>Crockery &amp; Cuttlery</v>
          </cell>
          <cell r="C237" t="str">
            <v>Butter Knife</v>
          </cell>
          <cell r="D237" t="str">
            <v>EA</v>
          </cell>
          <cell r="E237" t="str">
            <v>EA</v>
          </cell>
          <cell r="F237" t="str">
            <v>BOH</v>
          </cell>
          <cell r="G237">
            <v>50.6</v>
          </cell>
        </row>
        <row r="238">
          <cell r="A238">
            <v>1115</v>
          </cell>
          <cell r="B238" t="str">
            <v>Crockery &amp; Cuttlery</v>
          </cell>
          <cell r="C238" t="str">
            <v>Service Tray</v>
          </cell>
          <cell r="D238" t="str">
            <v>EA</v>
          </cell>
          <cell r="E238" t="str">
            <v>EA</v>
          </cell>
          <cell r="F238" t="str">
            <v>BOH</v>
          </cell>
          <cell r="G238">
            <v>195.5</v>
          </cell>
        </row>
        <row r="239">
          <cell r="A239">
            <v>1122</v>
          </cell>
          <cell r="B239" t="str">
            <v>Crockery &amp; Cuttlery</v>
          </cell>
          <cell r="C239" t="str">
            <v>Tea Cup and Saucer</v>
          </cell>
          <cell r="D239" t="str">
            <v>EA</v>
          </cell>
          <cell r="E239" t="str">
            <v>EA</v>
          </cell>
          <cell r="F239" t="str">
            <v>BOH</v>
          </cell>
          <cell r="G239">
            <v>179.4</v>
          </cell>
        </row>
        <row r="240">
          <cell r="A240">
            <v>1123</v>
          </cell>
          <cell r="B240" t="str">
            <v>Crockery &amp; Cuttlery</v>
          </cell>
          <cell r="C240" t="str">
            <v>S S Tea Strainer</v>
          </cell>
          <cell r="D240" t="str">
            <v>EA</v>
          </cell>
          <cell r="E240" t="str">
            <v>EA</v>
          </cell>
          <cell r="F240" t="str">
            <v>BOH</v>
          </cell>
          <cell r="G240">
            <v>67.849999999999994</v>
          </cell>
        </row>
        <row r="241">
          <cell r="A241">
            <v>1124</v>
          </cell>
          <cell r="B241" t="str">
            <v>Crockery &amp; Cuttlery</v>
          </cell>
          <cell r="C241" t="str">
            <v>Cello Water Jug</v>
          </cell>
          <cell r="D241" t="str">
            <v>EA</v>
          </cell>
          <cell r="E241" t="str">
            <v>EA</v>
          </cell>
          <cell r="F241" t="str">
            <v>BOH</v>
          </cell>
          <cell r="G241">
            <v>230</v>
          </cell>
        </row>
        <row r="242">
          <cell r="A242">
            <v>5540</v>
          </cell>
          <cell r="B242" t="str">
            <v>Crockery &amp; Cuttlery</v>
          </cell>
          <cell r="C242" t="str">
            <v>Frothin Jug 500 Ml</v>
          </cell>
          <cell r="D242" t="str">
            <v>EA</v>
          </cell>
          <cell r="E242" t="str">
            <v>EA</v>
          </cell>
          <cell r="F242" t="str">
            <v>BOH</v>
          </cell>
          <cell r="G242">
            <v>563.5</v>
          </cell>
        </row>
        <row r="243">
          <cell r="A243">
            <v>5508</v>
          </cell>
          <cell r="B243" t="str">
            <v>Crockery &amp; Cuttlery</v>
          </cell>
          <cell r="C243" t="str">
            <v>Frothing Jug 750 Ml</v>
          </cell>
          <cell r="D243" t="str">
            <v>EA</v>
          </cell>
          <cell r="E243" t="str">
            <v>EA</v>
          </cell>
          <cell r="F243" t="str">
            <v>BOH</v>
          </cell>
          <cell r="G243">
            <v>621</v>
          </cell>
        </row>
        <row r="244">
          <cell r="A244">
            <v>1117</v>
          </cell>
          <cell r="B244" t="str">
            <v>Crockery &amp; Cuttlery</v>
          </cell>
          <cell r="C244" t="str">
            <v>Cookies Jar  Jolly Jar With Wood</v>
          </cell>
          <cell r="D244" t="str">
            <v>EA</v>
          </cell>
          <cell r="E244" t="str">
            <v>Ea=1 ea</v>
          </cell>
          <cell r="F244" t="str">
            <v>BOH</v>
          </cell>
          <cell r="G244">
            <v>454.25</v>
          </cell>
        </row>
        <row r="245">
          <cell r="A245">
            <v>1121</v>
          </cell>
          <cell r="B245" t="str">
            <v>Crockery &amp; Cuttlery</v>
          </cell>
          <cell r="C245" t="str">
            <v>Kenyan Mug  320 Ml</v>
          </cell>
          <cell r="D245" t="str">
            <v>EA</v>
          </cell>
          <cell r="E245" t="str">
            <v>EA</v>
          </cell>
          <cell r="F245" t="str">
            <v>BOH</v>
          </cell>
          <cell r="G245">
            <v>105.8</v>
          </cell>
        </row>
        <row r="246">
          <cell r="A246">
            <v>5500</v>
          </cell>
          <cell r="B246" t="str">
            <v>Crockery &amp; Cuttlery</v>
          </cell>
          <cell r="C246" t="str">
            <v>Measuring Jar 500 Ml</v>
          </cell>
          <cell r="D246" t="str">
            <v>EA</v>
          </cell>
          <cell r="E246" t="str">
            <v>EA</v>
          </cell>
          <cell r="F246" t="str">
            <v>BOH</v>
          </cell>
          <cell r="G246">
            <v>96.6</v>
          </cell>
        </row>
        <row r="247">
          <cell r="A247">
            <v>5501</v>
          </cell>
          <cell r="B247" t="str">
            <v>Crockery &amp; Cuttlery</v>
          </cell>
          <cell r="C247" t="str">
            <v>Peg Measure 30 60 Ml</v>
          </cell>
          <cell r="D247" t="str">
            <v>EA</v>
          </cell>
          <cell r="E247" t="str">
            <v>EA</v>
          </cell>
          <cell r="F247" t="str">
            <v>BOH</v>
          </cell>
          <cell r="G247">
            <v>88.55</v>
          </cell>
        </row>
        <row r="248">
          <cell r="A248">
            <v>5518</v>
          </cell>
          <cell r="B248" t="str">
            <v>Crockery &amp; Cuttlery</v>
          </cell>
          <cell r="C248" t="str">
            <v>Measuring Jar 10 ml</v>
          </cell>
          <cell r="D248" t="str">
            <v>EA</v>
          </cell>
          <cell r="E248" t="str">
            <v>EA</v>
          </cell>
          <cell r="F248" t="str">
            <v>BOH</v>
          </cell>
          <cell r="G248">
            <v>18.399999999999999</v>
          </cell>
        </row>
        <row r="249">
          <cell r="A249">
            <v>5547</v>
          </cell>
          <cell r="B249" t="str">
            <v>Crockery &amp; Cuttlery</v>
          </cell>
          <cell r="C249" t="str">
            <v>Measuring Jar 50ml</v>
          </cell>
          <cell r="D249" t="str">
            <v>EA</v>
          </cell>
          <cell r="E249" t="str">
            <v>EA</v>
          </cell>
          <cell r="F249" t="str">
            <v>BOH</v>
          </cell>
          <cell r="G249">
            <v>44.85</v>
          </cell>
        </row>
        <row r="250">
          <cell r="A250">
            <v>8292</v>
          </cell>
          <cell r="B250" t="str">
            <v>Crockery &amp; Cuttlery</v>
          </cell>
          <cell r="C250" t="str">
            <v>Measuring Jug 250 ml</v>
          </cell>
          <cell r="D250" t="str">
            <v>EA</v>
          </cell>
          <cell r="E250" t="str">
            <v>EA</v>
          </cell>
          <cell r="F250" t="str">
            <v>BOH</v>
          </cell>
          <cell r="G250">
            <v>57.5</v>
          </cell>
        </row>
        <row r="251">
          <cell r="A251">
            <v>5796</v>
          </cell>
          <cell r="B251" t="str">
            <v>Crockery &amp; Cuttlery</v>
          </cell>
          <cell r="C251" t="str">
            <v>Barista Espresso Cup</v>
          </cell>
          <cell r="D251" t="str">
            <v>EA</v>
          </cell>
          <cell r="E251" t="str">
            <v>EA</v>
          </cell>
          <cell r="F251" t="str">
            <v>BOH</v>
          </cell>
          <cell r="G251">
            <v>103.5</v>
          </cell>
        </row>
        <row r="252">
          <cell r="A252">
            <v>15527</v>
          </cell>
          <cell r="B252" t="str">
            <v>Crockery &amp; Cuttlery</v>
          </cell>
          <cell r="C252" t="str">
            <v>Food Display Platter</v>
          </cell>
          <cell r="D252" t="str">
            <v>EA</v>
          </cell>
          <cell r="E252" t="str">
            <v>EA</v>
          </cell>
          <cell r="F252" t="str">
            <v>BOH</v>
          </cell>
          <cell r="G252">
            <v>483</v>
          </cell>
        </row>
        <row r="253">
          <cell r="A253">
            <v>21691</v>
          </cell>
          <cell r="B253" t="str">
            <v>Crockery &amp; Cuttlery</v>
          </cell>
          <cell r="C253" t="str">
            <v>Acrylic Food Palette 8MM</v>
          </cell>
          <cell r="D253" t="str">
            <v>EA</v>
          </cell>
          <cell r="E253" t="str">
            <v>EA</v>
          </cell>
          <cell r="F253" t="str">
            <v>BOH</v>
          </cell>
          <cell r="G253">
            <v>437</v>
          </cell>
        </row>
        <row r="254">
          <cell r="A254">
            <v>24149</v>
          </cell>
          <cell r="B254" t="str">
            <v>Crockery &amp; Cuttlery</v>
          </cell>
          <cell r="C254" t="str">
            <v>Acrylic Food Palette 6mm</v>
          </cell>
          <cell r="D254" t="str">
            <v>EA</v>
          </cell>
          <cell r="E254" t="str">
            <v>EA</v>
          </cell>
          <cell r="F254" t="str">
            <v>BOH</v>
          </cell>
          <cell r="G254">
            <v>368</v>
          </cell>
        </row>
        <row r="255">
          <cell r="A255">
            <v>15633</v>
          </cell>
          <cell r="B255" t="str">
            <v>Crockery &amp; Cuttlery</v>
          </cell>
          <cell r="C255" t="str">
            <v>Zen Plate- 7 Inch</v>
          </cell>
          <cell r="D255" t="str">
            <v>EA</v>
          </cell>
          <cell r="E255" t="str">
            <v>EA</v>
          </cell>
          <cell r="F255" t="str">
            <v>BOH</v>
          </cell>
          <cell r="G255">
            <v>189.75</v>
          </cell>
        </row>
        <row r="256">
          <cell r="A256">
            <v>15634</v>
          </cell>
          <cell r="B256" t="str">
            <v>Crockery &amp; Cuttlery</v>
          </cell>
          <cell r="C256" t="str">
            <v>Zen Plate- 10 Inch</v>
          </cell>
          <cell r="D256" t="str">
            <v>EA</v>
          </cell>
          <cell r="E256" t="str">
            <v>EA</v>
          </cell>
          <cell r="F256" t="str">
            <v>BOH</v>
          </cell>
          <cell r="G256">
            <v>368</v>
          </cell>
        </row>
        <row r="257">
          <cell r="A257">
            <v>1120</v>
          </cell>
          <cell r="B257" t="str">
            <v>Crockery &amp; Cuttlery</v>
          </cell>
          <cell r="C257" t="str">
            <v>Cake Plate N Dome</v>
          </cell>
          <cell r="D257" t="str">
            <v>EA</v>
          </cell>
          <cell r="E257" t="str">
            <v>EA</v>
          </cell>
          <cell r="F257" t="str">
            <v>BOH</v>
          </cell>
          <cell r="G257">
            <v>632.5</v>
          </cell>
        </row>
        <row r="258">
          <cell r="A258">
            <v>19507</v>
          </cell>
          <cell r="B258" t="str">
            <v>Crockery &amp; Cuttlery</v>
          </cell>
          <cell r="C258" t="str">
            <v>Barista Cappuccino Regural Mug 20CL</v>
          </cell>
          <cell r="D258" t="str">
            <v>EA</v>
          </cell>
          <cell r="E258" t="str">
            <v>EA</v>
          </cell>
          <cell r="F258" t="str">
            <v>BOH</v>
          </cell>
          <cell r="G258">
            <v>164.22</v>
          </cell>
        </row>
        <row r="259">
          <cell r="A259">
            <v>19505</v>
          </cell>
          <cell r="B259" t="str">
            <v>Crockery &amp; Cuttlery</v>
          </cell>
          <cell r="C259" t="str">
            <v>Barista Cappuccino Regural Saucer 20CL</v>
          </cell>
          <cell r="D259" t="str">
            <v>EA</v>
          </cell>
          <cell r="E259" t="str">
            <v>EA</v>
          </cell>
          <cell r="F259" t="str">
            <v>BOH</v>
          </cell>
          <cell r="G259">
            <v>76.89</v>
          </cell>
        </row>
        <row r="260">
          <cell r="A260">
            <v>19508</v>
          </cell>
          <cell r="B260" t="str">
            <v>Crockery &amp; Cuttlery</v>
          </cell>
          <cell r="C260" t="str">
            <v>Barista Cappuccino Mug 30CL</v>
          </cell>
          <cell r="D260" t="str">
            <v>EA</v>
          </cell>
          <cell r="E260" t="str">
            <v>EA</v>
          </cell>
          <cell r="F260" t="str">
            <v>BOH</v>
          </cell>
          <cell r="G260">
            <v>242.64</v>
          </cell>
        </row>
        <row r="261">
          <cell r="A261">
            <v>19506</v>
          </cell>
          <cell r="B261" t="str">
            <v>Crockery &amp; Cuttlery</v>
          </cell>
          <cell r="C261" t="str">
            <v>Barista Cappuccino Large Mug  Saucer30CL</v>
          </cell>
          <cell r="D261" t="str">
            <v>EA</v>
          </cell>
          <cell r="E261" t="str">
            <v>EA</v>
          </cell>
          <cell r="F261" t="str">
            <v>BOH</v>
          </cell>
          <cell r="G261">
            <v>103.63</v>
          </cell>
        </row>
        <row r="262">
          <cell r="A262">
            <v>20501</v>
          </cell>
          <cell r="B262" t="str">
            <v>Crockery &amp; Cuttlery</v>
          </cell>
          <cell r="C262" t="str">
            <v>Barista Cappuccino Large Saucer</v>
          </cell>
          <cell r="D262" t="str">
            <v>EA</v>
          </cell>
          <cell r="E262" t="str">
            <v>EA</v>
          </cell>
          <cell r="F262" t="str">
            <v>BOH</v>
          </cell>
          <cell r="G262">
            <v>112.13</v>
          </cell>
        </row>
        <row r="263">
          <cell r="A263">
            <v>20502</v>
          </cell>
          <cell r="B263" t="str">
            <v>Crockery &amp; Cuttlery</v>
          </cell>
          <cell r="C263" t="str">
            <v>Barista Cappuccino Large Mug</v>
          </cell>
          <cell r="D263" t="str">
            <v>EA</v>
          </cell>
          <cell r="E263" t="str">
            <v>EA</v>
          </cell>
          <cell r="F263" t="str">
            <v>BOH</v>
          </cell>
          <cell r="G263">
            <v>263.58</v>
          </cell>
        </row>
        <row r="264">
          <cell r="A264">
            <v>18906</v>
          </cell>
          <cell r="B264" t="str">
            <v>Crockery &amp; Cuttlery</v>
          </cell>
          <cell r="C264" t="str">
            <v>Round Glass Bottale -300 ML</v>
          </cell>
          <cell r="D264" t="str">
            <v>EA</v>
          </cell>
          <cell r="E264" t="str">
            <v>EA</v>
          </cell>
          <cell r="F264" t="str">
            <v>BOH</v>
          </cell>
          <cell r="G264">
            <v>12.08</v>
          </cell>
        </row>
        <row r="265">
          <cell r="A265">
            <v>18907</v>
          </cell>
          <cell r="B265" t="str">
            <v>Crockery &amp; Cuttlery</v>
          </cell>
          <cell r="C265" t="str">
            <v>Round Glass Bottale -500 ML</v>
          </cell>
          <cell r="D265" t="str">
            <v>EA</v>
          </cell>
          <cell r="E265" t="str">
            <v>EA</v>
          </cell>
          <cell r="F265" t="str">
            <v>BOH</v>
          </cell>
          <cell r="G265">
            <v>14.72</v>
          </cell>
        </row>
        <row r="266">
          <cell r="A266">
            <v>18908</v>
          </cell>
          <cell r="B266" t="str">
            <v>Crockery &amp; Cuttlery</v>
          </cell>
          <cell r="C266" t="str">
            <v>Glass Bottal Black Cap (300/500ML)</v>
          </cell>
          <cell r="D266" t="str">
            <v>EA</v>
          </cell>
          <cell r="E266" t="str">
            <v>EA</v>
          </cell>
          <cell r="F266" t="str">
            <v>BOH</v>
          </cell>
          <cell r="G266">
            <v>2.2400000000000002</v>
          </cell>
        </row>
        <row r="267">
          <cell r="A267">
            <v>6662</v>
          </cell>
          <cell r="B267" t="str">
            <v>Crockery &amp; Cuttlery</v>
          </cell>
          <cell r="C267" t="str">
            <v>Cocktail Shaker (Inbuilt Strainer)</v>
          </cell>
          <cell r="D267" t="str">
            <v>EA</v>
          </cell>
          <cell r="E267" t="str">
            <v>EA</v>
          </cell>
          <cell r="F267" t="str">
            <v>BOH</v>
          </cell>
          <cell r="G267">
            <v>201.25</v>
          </cell>
        </row>
        <row r="268">
          <cell r="A268">
            <v>5515</v>
          </cell>
          <cell r="B268" t="str">
            <v>Crockery &amp; Cuttlery</v>
          </cell>
          <cell r="C268" t="str">
            <v>Ice Cream Scooper Medium</v>
          </cell>
          <cell r="D268" t="str">
            <v>EA</v>
          </cell>
          <cell r="E268" t="str">
            <v>EA</v>
          </cell>
          <cell r="F268" t="str">
            <v>BOH</v>
          </cell>
          <cell r="G268">
            <v>86.25</v>
          </cell>
        </row>
        <row r="269">
          <cell r="A269">
            <v>1097</v>
          </cell>
          <cell r="B269" t="str">
            <v>Crockery &amp; Cuttlery</v>
          </cell>
          <cell r="C269" t="str">
            <v>Thermometer</v>
          </cell>
          <cell r="D269" t="str">
            <v>EA</v>
          </cell>
          <cell r="E269" t="str">
            <v>EA</v>
          </cell>
          <cell r="F269" t="str">
            <v>BOH</v>
          </cell>
          <cell r="G269">
            <v>356.5</v>
          </cell>
        </row>
        <row r="270">
          <cell r="A270">
            <v>6090</v>
          </cell>
          <cell r="B270" t="str">
            <v>Crockery &amp; Cuttlery</v>
          </cell>
          <cell r="C270" t="str">
            <v>Cream Charger</v>
          </cell>
          <cell r="D270" t="str">
            <v>PAC</v>
          </cell>
          <cell r="E270" t="str">
            <v>PAC=10ea</v>
          </cell>
          <cell r="F270" t="str">
            <v>BOH</v>
          </cell>
          <cell r="G270">
            <v>333.5</v>
          </cell>
        </row>
        <row r="271">
          <cell r="A271">
            <v>15596</v>
          </cell>
          <cell r="B271" t="str">
            <v>Crockery &amp; Cuttlery</v>
          </cell>
          <cell r="C271" t="str">
            <v>Bullet Shelf Tag Holder-3''</v>
          </cell>
          <cell r="D271" t="str">
            <v>EA</v>
          </cell>
          <cell r="E271" t="str">
            <v>EA</v>
          </cell>
          <cell r="F271" t="str">
            <v>BOH</v>
          </cell>
          <cell r="G271">
            <v>55.2</v>
          </cell>
        </row>
        <row r="272">
          <cell r="A272">
            <v>19001</v>
          </cell>
          <cell r="B272" t="str">
            <v>Crockery &amp; Cuttlery</v>
          </cell>
          <cell r="C272" t="str">
            <v>Wooden Hammer</v>
          </cell>
          <cell r="D272" t="str">
            <v>EA</v>
          </cell>
          <cell r="E272" t="str">
            <v>EA</v>
          </cell>
          <cell r="F272" t="str">
            <v>BOH</v>
          </cell>
          <cell r="G272">
            <v>74.75</v>
          </cell>
        </row>
        <row r="273">
          <cell r="A273">
            <v>13821</v>
          </cell>
          <cell r="B273" t="str">
            <v>Crockery &amp; Cuttlery</v>
          </cell>
          <cell r="C273" t="str">
            <v>Tango Grandee 425ml</v>
          </cell>
          <cell r="D273" t="str">
            <v>EA</v>
          </cell>
          <cell r="E273" t="str">
            <v>EA=1 ea</v>
          </cell>
          <cell r="F273" t="str">
            <v>BOH</v>
          </cell>
          <cell r="G273">
            <v>113.85</v>
          </cell>
        </row>
        <row r="274">
          <cell r="A274">
            <v>13822</v>
          </cell>
          <cell r="B274" t="str">
            <v>Crockery &amp; Cuttlery</v>
          </cell>
          <cell r="C274" t="str">
            <v>Tango Regular 315ml</v>
          </cell>
          <cell r="D274" t="str">
            <v>EA</v>
          </cell>
          <cell r="E274" t="str">
            <v>EA=1 ea</v>
          </cell>
          <cell r="F274" t="str">
            <v>BOH</v>
          </cell>
          <cell r="G274">
            <v>101.2</v>
          </cell>
        </row>
        <row r="275">
          <cell r="A275">
            <v>19097</v>
          </cell>
          <cell r="B275" t="str">
            <v>Crockery &amp; Cuttlery</v>
          </cell>
          <cell r="C275" t="str">
            <v>Creamer 150ML</v>
          </cell>
          <cell r="D275" t="str">
            <v>EA</v>
          </cell>
          <cell r="E275" t="str">
            <v>EA</v>
          </cell>
          <cell r="F275" t="str">
            <v>BOH</v>
          </cell>
          <cell r="G275">
            <v>204.7</v>
          </cell>
        </row>
        <row r="276">
          <cell r="A276">
            <v>20871</v>
          </cell>
          <cell r="B276" t="str">
            <v>Crockery &amp; Cuttlery</v>
          </cell>
          <cell r="C276" t="str">
            <v>Glass Tea Kettle 500 ML</v>
          </cell>
          <cell r="D276" t="str">
            <v>EA</v>
          </cell>
          <cell r="E276" t="str">
            <v>EA</v>
          </cell>
          <cell r="F276" t="str">
            <v>BOH</v>
          </cell>
          <cell r="G276">
            <v>661.25</v>
          </cell>
        </row>
        <row r="277">
          <cell r="A277">
            <v>5700</v>
          </cell>
          <cell r="B277" t="str">
            <v>Crockery &amp; Cuttlery</v>
          </cell>
          <cell r="C277" t="str">
            <v>Bottle Opener With Cutter</v>
          </cell>
          <cell r="D277" t="str">
            <v>EA</v>
          </cell>
          <cell r="E277" t="str">
            <v>EA</v>
          </cell>
          <cell r="F277" t="str">
            <v>BOH</v>
          </cell>
          <cell r="G277">
            <v>81.650000000000006</v>
          </cell>
        </row>
        <row r="278">
          <cell r="A278">
            <v>19121</v>
          </cell>
          <cell r="B278" t="str">
            <v>Crockery &amp; Cuttlery</v>
          </cell>
          <cell r="C278" t="str">
            <v>Supreme Basket Caret</v>
          </cell>
          <cell r="D278" t="str">
            <v>EA</v>
          </cell>
          <cell r="E278" t="str">
            <v>EA</v>
          </cell>
          <cell r="F278" t="str">
            <v>BOH</v>
          </cell>
          <cell r="G278">
            <v>431.25</v>
          </cell>
        </row>
        <row r="279">
          <cell r="A279">
            <v>22485</v>
          </cell>
          <cell r="B279" t="str">
            <v>Crockery &amp; Cuttlery</v>
          </cell>
          <cell r="C279" t="str">
            <v>SS laddles 30 ML</v>
          </cell>
          <cell r="D279" t="str">
            <v>EA</v>
          </cell>
          <cell r="E279" t="str">
            <v>EA</v>
          </cell>
          <cell r="F279" t="str">
            <v>BOH</v>
          </cell>
          <cell r="G279">
            <v>46</v>
          </cell>
        </row>
        <row r="280">
          <cell r="A280">
            <v>22492</v>
          </cell>
          <cell r="B280" t="str">
            <v>Crockery &amp; Cuttlery</v>
          </cell>
          <cell r="C280" t="str">
            <v>Bread Box</v>
          </cell>
          <cell r="D280" t="str">
            <v>EA</v>
          </cell>
          <cell r="E280" t="str">
            <v>EA</v>
          </cell>
          <cell r="F280" t="str">
            <v>BOH</v>
          </cell>
          <cell r="G280">
            <v>184</v>
          </cell>
        </row>
        <row r="281">
          <cell r="A281">
            <v>19904</v>
          </cell>
          <cell r="B281" t="str">
            <v>Diner Paper &amp; Packing</v>
          </cell>
          <cell r="C281" t="str">
            <v>Diner Pizza Box</v>
          </cell>
          <cell r="D281" t="str">
            <v>EA</v>
          </cell>
          <cell r="E281" t="str">
            <v>EA</v>
          </cell>
          <cell r="F281" t="str">
            <v>BOH</v>
          </cell>
          <cell r="G281">
            <v>12.65</v>
          </cell>
        </row>
        <row r="282">
          <cell r="A282">
            <v>19905</v>
          </cell>
          <cell r="B282" t="str">
            <v>Diner Paper &amp; Packing</v>
          </cell>
          <cell r="C282" t="str">
            <v>Diner Burger Box</v>
          </cell>
          <cell r="D282" t="str">
            <v>EA</v>
          </cell>
          <cell r="E282" t="str">
            <v>EA</v>
          </cell>
          <cell r="F282" t="str">
            <v>BOH</v>
          </cell>
          <cell r="G282">
            <v>9.7799999999999994</v>
          </cell>
        </row>
        <row r="283">
          <cell r="A283">
            <v>21844</v>
          </cell>
          <cell r="B283" t="str">
            <v>Diner Paper &amp; Packing</v>
          </cell>
          <cell r="C283" t="str">
            <v>Diner Paper Container with Lid 80ML</v>
          </cell>
          <cell r="D283" t="str">
            <v>Ea</v>
          </cell>
          <cell r="E283" t="str">
            <v>Ea=1 EA</v>
          </cell>
          <cell r="F283" t="str">
            <v>BOH</v>
          </cell>
          <cell r="G283">
            <v>1.61</v>
          </cell>
        </row>
        <row r="284">
          <cell r="A284">
            <v>21845</v>
          </cell>
          <cell r="B284" t="str">
            <v>Diner Paper &amp; Packing</v>
          </cell>
          <cell r="C284" t="str">
            <v>Diner White Container with Lid 350ML</v>
          </cell>
          <cell r="D284" t="str">
            <v>Ea</v>
          </cell>
          <cell r="E284" t="str">
            <v>Ea=1 EA</v>
          </cell>
          <cell r="F284" t="str">
            <v>BOH</v>
          </cell>
          <cell r="G284">
            <v>7.48</v>
          </cell>
        </row>
        <row r="285">
          <cell r="A285">
            <v>21846</v>
          </cell>
          <cell r="B285" t="str">
            <v>Diner Paper &amp; Packing</v>
          </cell>
          <cell r="C285" t="str">
            <v>Diner Burger Box</v>
          </cell>
          <cell r="D285" t="str">
            <v>Ea</v>
          </cell>
          <cell r="E285" t="str">
            <v>Ea=1 EA</v>
          </cell>
          <cell r="F285" t="str">
            <v>BOH</v>
          </cell>
          <cell r="G285">
            <v>11.5</v>
          </cell>
        </row>
        <row r="286">
          <cell r="A286">
            <v>21847</v>
          </cell>
          <cell r="B286" t="str">
            <v>Diner Paper &amp; Packing</v>
          </cell>
          <cell r="C286" t="str">
            <v>Diner Cake Box 8*8*5</v>
          </cell>
          <cell r="D286" t="str">
            <v>Ea</v>
          </cell>
          <cell r="E286" t="str">
            <v>Ea=1 EA</v>
          </cell>
          <cell r="F286" t="str">
            <v>BOH</v>
          </cell>
          <cell r="G286">
            <v>23</v>
          </cell>
        </row>
        <row r="287">
          <cell r="A287">
            <v>21849</v>
          </cell>
          <cell r="B287" t="str">
            <v>Diner Paper &amp; Packing</v>
          </cell>
          <cell r="C287" t="str">
            <v>Diner Cake Box 10*10*8</v>
          </cell>
          <cell r="D287" t="str">
            <v>Ea</v>
          </cell>
          <cell r="E287" t="str">
            <v>Ea=1 EA</v>
          </cell>
          <cell r="F287" t="str">
            <v>BOH</v>
          </cell>
          <cell r="G287">
            <v>41.4</v>
          </cell>
        </row>
        <row r="288">
          <cell r="A288">
            <v>21850</v>
          </cell>
          <cell r="B288" t="str">
            <v>Diner Paper &amp; Packing</v>
          </cell>
          <cell r="C288" t="str">
            <v>Diner Carry Bag - Small</v>
          </cell>
          <cell r="D288" t="str">
            <v>Ea</v>
          </cell>
          <cell r="E288" t="str">
            <v>Ea=1 EA</v>
          </cell>
          <cell r="F288" t="str">
            <v>BOH</v>
          </cell>
          <cell r="G288">
            <v>7.59</v>
          </cell>
        </row>
        <row r="289">
          <cell r="A289">
            <v>21851</v>
          </cell>
          <cell r="B289" t="str">
            <v>Diner Paper &amp; Packing</v>
          </cell>
          <cell r="C289" t="str">
            <v>Diner Carry Bag - Big</v>
          </cell>
          <cell r="D289" t="str">
            <v>EA</v>
          </cell>
          <cell r="E289" t="str">
            <v>Ea=1 EA</v>
          </cell>
          <cell r="F289" t="str">
            <v>BOH</v>
          </cell>
          <cell r="G289">
            <v>8.86</v>
          </cell>
        </row>
        <row r="290">
          <cell r="A290">
            <v>21852</v>
          </cell>
          <cell r="B290" t="str">
            <v>Diner Paper &amp; Packing</v>
          </cell>
          <cell r="C290" t="str">
            <v>Diner Salad Container</v>
          </cell>
          <cell r="D290" t="str">
            <v>Ea</v>
          </cell>
          <cell r="E290" t="str">
            <v>Ea=1 EA</v>
          </cell>
          <cell r="F290" t="str">
            <v>BOH</v>
          </cell>
          <cell r="G290">
            <v>10.35</v>
          </cell>
        </row>
        <row r="291">
          <cell r="A291">
            <v>21853</v>
          </cell>
          <cell r="B291" t="str">
            <v>Diner Paper &amp; Packing</v>
          </cell>
          <cell r="C291" t="str">
            <v>Diner Paper Envelop</v>
          </cell>
          <cell r="D291" t="str">
            <v>Ea</v>
          </cell>
          <cell r="E291" t="str">
            <v>Ea=1 EA</v>
          </cell>
          <cell r="F291" t="str">
            <v>BOH</v>
          </cell>
          <cell r="G291">
            <v>2.76</v>
          </cell>
        </row>
        <row r="292">
          <cell r="A292">
            <v>21854</v>
          </cell>
          <cell r="B292" t="str">
            <v>Diner Paper &amp; Packing</v>
          </cell>
          <cell r="C292" t="str">
            <v>Diner Pizza Box</v>
          </cell>
          <cell r="D292" t="str">
            <v>Ea</v>
          </cell>
          <cell r="E292" t="str">
            <v>Ea=1 EA</v>
          </cell>
          <cell r="F292" t="str">
            <v>BOH</v>
          </cell>
          <cell r="G292">
            <v>14.95</v>
          </cell>
        </row>
        <row r="293">
          <cell r="A293">
            <v>23697</v>
          </cell>
          <cell r="B293" t="str">
            <v>Diner Paper &amp; Packing</v>
          </cell>
          <cell r="C293" t="str">
            <v>Dinner Paper Napkin</v>
          </cell>
          <cell r="D293" t="str">
            <v>Pkt</v>
          </cell>
          <cell r="E293" t="str">
            <v>Pkt = 100 ea</v>
          </cell>
          <cell r="F293" t="str">
            <v>BOH</v>
          </cell>
          <cell r="G293">
            <v>23.58</v>
          </cell>
        </row>
        <row r="294">
          <cell r="A294">
            <v>23825</v>
          </cell>
          <cell r="B294" t="str">
            <v>Diner Paper &amp; Packing</v>
          </cell>
          <cell r="C294" t="str">
            <v>Diner Pastry Box 2pcs</v>
          </cell>
          <cell r="D294" t="str">
            <v>EA</v>
          </cell>
          <cell r="E294" t="str">
            <v>EA</v>
          </cell>
          <cell r="F294" t="str">
            <v>BOH</v>
          </cell>
          <cell r="G294">
            <v>9.7799999999999994</v>
          </cell>
        </row>
        <row r="295">
          <cell r="A295">
            <v>23861</v>
          </cell>
          <cell r="B295" t="str">
            <v>Diner Paper &amp; Packing</v>
          </cell>
          <cell r="C295" t="str">
            <v>Diner Flat Bowls-Paper 750ml White</v>
          </cell>
          <cell r="D295" t="str">
            <v>EA</v>
          </cell>
          <cell r="E295" t="str">
            <v>EA</v>
          </cell>
          <cell r="F295" t="str">
            <v>BOH</v>
          </cell>
          <cell r="G295">
            <v>13.23</v>
          </cell>
        </row>
        <row r="296">
          <cell r="A296">
            <v>23862</v>
          </cell>
          <cell r="B296" t="str">
            <v>Diner Paper &amp; Packing</v>
          </cell>
          <cell r="C296" t="str">
            <v>Diner Pet LID 148MM</v>
          </cell>
          <cell r="D296" t="str">
            <v>EA</v>
          </cell>
          <cell r="E296" t="str">
            <v>EA</v>
          </cell>
          <cell r="F296" t="str">
            <v>BOH</v>
          </cell>
          <cell r="G296">
            <v>7.02</v>
          </cell>
        </row>
        <row r="297">
          <cell r="A297">
            <v>20235</v>
          </cell>
          <cell r="B297" t="str">
            <v>Diner Uniform</v>
          </cell>
          <cell r="C297" t="str">
            <v>Black Apron Diner</v>
          </cell>
          <cell r="D297" t="str">
            <v>EA</v>
          </cell>
          <cell r="E297" t="str">
            <v>EA</v>
          </cell>
          <cell r="F297" t="str">
            <v>BOH</v>
          </cell>
          <cell r="G297">
            <v>396.75</v>
          </cell>
        </row>
        <row r="298">
          <cell r="A298">
            <v>20230</v>
          </cell>
          <cell r="B298" t="str">
            <v>Diner Uniform</v>
          </cell>
          <cell r="C298" t="str">
            <v>Barista Diner Black Shirt - 36</v>
          </cell>
          <cell r="D298" t="str">
            <v>EA</v>
          </cell>
          <cell r="E298" t="str">
            <v>EA</v>
          </cell>
          <cell r="F298" t="str">
            <v>BOH</v>
          </cell>
          <cell r="G298">
            <v>511.75</v>
          </cell>
        </row>
        <row r="299">
          <cell r="A299">
            <v>20231</v>
          </cell>
          <cell r="B299" t="str">
            <v>Diner Uniform</v>
          </cell>
          <cell r="C299" t="str">
            <v>Barista Diner Black Shirt - 38</v>
          </cell>
          <cell r="D299" t="str">
            <v>EA</v>
          </cell>
          <cell r="E299" t="str">
            <v>EA</v>
          </cell>
          <cell r="F299" t="str">
            <v>BOH</v>
          </cell>
          <cell r="G299">
            <v>511.75</v>
          </cell>
        </row>
        <row r="300">
          <cell r="A300">
            <v>20232</v>
          </cell>
          <cell r="B300" t="str">
            <v>Diner Uniform</v>
          </cell>
          <cell r="C300" t="str">
            <v>Barista Diner Black Shirt - 40</v>
          </cell>
          <cell r="D300" t="str">
            <v>EA</v>
          </cell>
          <cell r="E300" t="str">
            <v>EA</v>
          </cell>
          <cell r="F300" t="str">
            <v>BOH</v>
          </cell>
          <cell r="G300">
            <v>511.75</v>
          </cell>
        </row>
        <row r="301">
          <cell r="A301">
            <v>20233</v>
          </cell>
          <cell r="B301" t="str">
            <v>Diner Uniform</v>
          </cell>
          <cell r="C301" t="str">
            <v>Barista Diner Black Shirt - 42</v>
          </cell>
          <cell r="D301" t="str">
            <v>EA</v>
          </cell>
          <cell r="E301" t="str">
            <v>EA</v>
          </cell>
          <cell r="F301" t="str">
            <v>BOH</v>
          </cell>
          <cell r="G301">
            <v>511.75</v>
          </cell>
        </row>
        <row r="302">
          <cell r="A302">
            <v>20234</v>
          </cell>
          <cell r="B302" t="str">
            <v>Diner Uniform</v>
          </cell>
          <cell r="C302" t="str">
            <v>Barista Diner Black Shirt - 44</v>
          </cell>
          <cell r="D302" t="str">
            <v>EA</v>
          </cell>
          <cell r="E302" t="str">
            <v>EA</v>
          </cell>
          <cell r="F302" t="str">
            <v>BOH</v>
          </cell>
          <cell r="G302">
            <v>511.75</v>
          </cell>
        </row>
        <row r="303">
          <cell r="A303">
            <v>20331</v>
          </cell>
          <cell r="B303" t="str">
            <v>Diner Uniform</v>
          </cell>
          <cell r="C303" t="str">
            <v>Black T-shirt Dinner (Caption) M</v>
          </cell>
          <cell r="D303" t="str">
            <v>EA</v>
          </cell>
          <cell r="E303" t="str">
            <v>EA</v>
          </cell>
          <cell r="F303" t="str">
            <v>BOH</v>
          </cell>
          <cell r="G303">
            <v>402.5</v>
          </cell>
        </row>
        <row r="304">
          <cell r="A304">
            <v>20332</v>
          </cell>
          <cell r="B304" t="str">
            <v>Diner Uniform</v>
          </cell>
          <cell r="C304" t="str">
            <v>Black T-shirt Dinner (Caption) L</v>
          </cell>
          <cell r="D304" t="str">
            <v>EA</v>
          </cell>
          <cell r="E304" t="str">
            <v>EA</v>
          </cell>
          <cell r="F304" t="str">
            <v>BOH</v>
          </cell>
          <cell r="G304">
            <v>402.5</v>
          </cell>
        </row>
        <row r="305">
          <cell r="A305">
            <v>20333</v>
          </cell>
          <cell r="B305" t="str">
            <v>Diner Uniform</v>
          </cell>
          <cell r="C305" t="str">
            <v>Black T-shirt Dinner (Caption) XL</v>
          </cell>
          <cell r="D305" t="str">
            <v>EA</v>
          </cell>
          <cell r="E305" t="str">
            <v>EA</v>
          </cell>
          <cell r="F305" t="str">
            <v>BOH</v>
          </cell>
          <cell r="G305">
            <v>402.5</v>
          </cell>
        </row>
        <row r="306">
          <cell r="A306">
            <v>23602</v>
          </cell>
          <cell r="B306" t="str">
            <v>Diner Uniform</v>
          </cell>
          <cell r="C306" t="str">
            <v>Black T-Shirt Dinner (Crew) S</v>
          </cell>
          <cell r="D306" t="str">
            <v>EA</v>
          </cell>
          <cell r="E306" t="str">
            <v>EA</v>
          </cell>
          <cell r="F306" t="str">
            <v>BOH</v>
          </cell>
          <cell r="G306">
            <v>402.5</v>
          </cell>
        </row>
        <row r="307">
          <cell r="A307">
            <v>23603</v>
          </cell>
          <cell r="B307" t="str">
            <v>Diner Uniform</v>
          </cell>
          <cell r="C307" t="str">
            <v>Black T-Shirt Dinner (Crew) M</v>
          </cell>
          <cell r="D307" t="str">
            <v>EA</v>
          </cell>
          <cell r="E307" t="str">
            <v>EA</v>
          </cell>
          <cell r="F307" t="str">
            <v>BOH</v>
          </cell>
          <cell r="G307">
            <v>402.5</v>
          </cell>
        </row>
        <row r="308">
          <cell r="A308">
            <v>23604</v>
          </cell>
          <cell r="B308" t="str">
            <v>Diner Uniform</v>
          </cell>
          <cell r="C308" t="str">
            <v>Black T-Shirt Dinner(Crew) L</v>
          </cell>
          <cell r="D308" t="str">
            <v>EA</v>
          </cell>
          <cell r="E308" t="str">
            <v>EA</v>
          </cell>
          <cell r="F308" t="str">
            <v>BOH</v>
          </cell>
          <cell r="G308">
            <v>402.5</v>
          </cell>
        </row>
        <row r="309">
          <cell r="A309">
            <v>23605</v>
          </cell>
          <cell r="B309" t="str">
            <v>Diner Uniform</v>
          </cell>
          <cell r="C309" t="str">
            <v>Black T-Shirt Dinner(Crew) XL</v>
          </cell>
          <cell r="D309" t="str">
            <v>EA</v>
          </cell>
          <cell r="E309" t="str">
            <v>EA</v>
          </cell>
          <cell r="F309" t="str">
            <v>BOH</v>
          </cell>
          <cell r="G309">
            <v>402.5</v>
          </cell>
        </row>
        <row r="310">
          <cell r="A310">
            <v>23598</v>
          </cell>
          <cell r="B310" t="str">
            <v>Diner Uniform</v>
          </cell>
          <cell r="C310" t="str">
            <v>Black Chef Coat Diner S</v>
          </cell>
          <cell r="D310" t="str">
            <v>EA</v>
          </cell>
          <cell r="E310" t="str">
            <v>EA</v>
          </cell>
          <cell r="F310" t="str">
            <v>BOH</v>
          </cell>
          <cell r="G310">
            <v>747.5</v>
          </cell>
        </row>
        <row r="311">
          <cell r="A311">
            <v>23599</v>
          </cell>
          <cell r="B311" t="str">
            <v>Diner Uniform</v>
          </cell>
          <cell r="C311" t="str">
            <v>Black Chef Coat Diner M</v>
          </cell>
          <cell r="D311" t="str">
            <v>EA</v>
          </cell>
          <cell r="E311" t="str">
            <v>EA</v>
          </cell>
          <cell r="F311" t="str">
            <v>BOH</v>
          </cell>
          <cell r="G311">
            <v>747.5</v>
          </cell>
        </row>
        <row r="312">
          <cell r="A312">
            <v>23600</v>
          </cell>
          <cell r="B312" t="str">
            <v>Diner Uniform</v>
          </cell>
          <cell r="C312" t="str">
            <v>Black Chef Coat Diner L</v>
          </cell>
          <cell r="D312" t="str">
            <v>EA</v>
          </cell>
          <cell r="E312" t="str">
            <v>EA</v>
          </cell>
          <cell r="F312" t="str">
            <v>BOH</v>
          </cell>
          <cell r="G312">
            <v>747.5</v>
          </cell>
        </row>
        <row r="313">
          <cell r="A313">
            <v>23601</v>
          </cell>
          <cell r="B313" t="str">
            <v>Diner Uniform</v>
          </cell>
          <cell r="C313" t="str">
            <v>Black Chef Coat Diner XL</v>
          </cell>
          <cell r="D313" t="str">
            <v>EA</v>
          </cell>
          <cell r="E313" t="str">
            <v>EA</v>
          </cell>
          <cell r="F313" t="str">
            <v>BOH</v>
          </cell>
          <cell r="G313">
            <v>747.5</v>
          </cell>
        </row>
        <row r="314">
          <cell r="A314">
            <v>16197</v>
          </cell>
          <cell r="B314" t="str">
            <v>Cleaning Material</v>
          </cell>
          <cell r="C314" t="str">
            <v>Garbage Liners Large (N)</v>
          </cell>
          <cell r="D314" t="str">
            <v>PAC</v>
          </cell>
          <cell r="E314" t="str">
            <v>EA</v>
          </cell>
          <cell r="F314" t="str">
            <v>BOH</v>
          </cell>
          <cell r="G314">
            <v>244.5</v>
          </cell>
        </row>
        <row r="315">
          <cell r="A315">
            <v>16198</v>
          </cell>
          <cell r="B315" t="str">
            <v>Cleaning Material</v>
          </cell>
          <cell r="C315" t="str">
            <v>Garbage Liners Small (N)</v>
          </cell>
          <cell r="D315" t="str">
            <v>PAC</v>
          </cell>
          <cell r="E315" t="str">
            <v>EA</v>
          </cell>
          <cell r="F315" t="str">
            <v>BOH</v>
          </cell>
          <cell r="G315">
            <v>83.82</v>
          </cell>
        </row>
        <row r="316">
          <cell r="A316">
            <v>6073</v>
          </cell>
          <cell r="B316" t="str">
            <v>Paper &amp; Packing</v>
          </cell>
          <cell r="C316" t="str">
            <v>PP Glass - 550 ML</v>
          </cell>
          <cell r="D316" t="str">
            <v>PAC</v>
          </cell>
          <cell r="E316" t="str">
            <v>EA</v>
          </cell>
          <cell r="F316" t="str">
            <v>BOH</v>
          </cell>
          <cell r="G316">
            <v>92.94</v>
          </cell>
        </row>
        <row r="317">
          <cell r="A317">
            <v>6577</v>
          </cell>
          <cell r="B317" t="str">
            <v>Paper &amp; Packing</v>
          </cell>
          <cell r="C317" t="str">
            <v>Barista Water Glass - 150 Ml</v>
          </cell>
          <cell r="D317" t="str">
            <v>PAC</v>
          </cell>
          <cell r="E317" t="str">
            <v>EA</v>
          </cell>
          <cell r="F317" t="str">
            <v>BOH</v>
          </cell>
          <cell r="G317">
            <v>26.4</v>
          </cell>
        </row>
        <row r="318">
          <cell r="A318">
            <v>10071</v>
          </cell>
          <cell r="B318" t="str">
            <v>Paper &amp; Packing</v>
          </cell>
          <cell r="C318" t="str">
            <v>Ripple Coffee Glass 350ml</v>
          </cell>
          <cell r="D318" t="str">
            <v>PAC</v>
          </cell>
          <cell r="E318" t="str">
            <v>EA</v>
          </cell>
          <cell r="F318" t="str">
            <v>BOH</v>
          </cell>
          <cell r="G318">
            <v>91.13</v>
          </cell>
        </row>
        <row r="319">
          <cell r="A319">
            <v>18102</v>
          </cell>
          <cell r="B319" t="str">
            <v>Paper &amp; Packing</v>
          </cell>
          <cell r="C319" t="str">
            <v>Single Wall Glass Lid 16oz</v>
          </cell>
          <cell r="D319" t="str">
            <v>EA</v>
          </cell>
          <cell r="E319" t="str">
            <v>EA</v>
          </cell>
          <cell r="F319" t="str">
            <v>BOH</v>
          </cell>
          <cell r="G319">
            <v>0.89</v>
          </cell>
        </row>
        <row r="320">
          <cell r="A320">
            <v>5021</v>
          </cell>
          <cell r="B320" t="str">
            <v>Paper &amp; Packing</v>
          </cell>
          <cell r="C320" t="str">
            <v>New Lid for 350ml Glass (LHRDS-12)</v>
          </cell>
          <cell r="D320" t="str">
            <v>PAC</v>
          </cell>
          <cell r="E320" t="str">
            <v>EA</v>
          </cell>
          <cell r="F320" t="str">
            <v>BOH</v>
          </cell>
          <cell r="G320">
            <v>119.86</v>
          </cell>
        </row>
        <row r="321">
          <cell r="A321">
            <v>10070</v>
          </cell>
          <cell r="B321" t="str">
            <v>Paper &amp; Packing</v>
          </cell>
          <cell r="C321" t="str">
            <v>LID For Ripple Coffee Glass 350ml</v>
          </cell>
          <cell r="D321" t="str">
            <v>PAC</v>
          </cell>
          <cell r="E321" t="str">
            <v>EA</v>
          </cell>
          <cell r="F321" t="str">
            <v>BOH</v>
          </cell>
          <cell r="G321">
            <v>139.9</v>
          </cell>
        </row>
        <row r="322">
          <cell r="A322">
            <v>10072</v>
          </cell>
          <cell r="B322" t="str">
            <v>Paper &amp; Packing</v>
          </cell>
          <cell r="C322" t="str">
            <v>Lid For Ripple Coffee Glass 250ml</v>
          </cell>
          <cell r="D322" t="str">
            <v>PAC</v>
          </cell>
          <cell r="E322" t="str">
            <v>EA</v>
          </cell>
          <cell r="F322" t="str">
            <v>BOH</v>
          </cell>
          <cell r="G322">
            <v>28.53</v>
          </cell>
        </row>
        <row r="323">
          <cell r="A323">
            <v>5493</v>
          </cell>
          <cell r="B323" t="str">
            <v>Paper &amp; Packing</v>
          </cell>
          <cell r="C323" t="str">
            <v>Rippled Dom Lid</v>
          </cell>
          <cell r="D323" t="str">
            <v>PAC</v>
          </cell>
          <cell r="E323" t="str">
            <v>EA</v>
          </cell>
          <cell r="F323" t="str">
            <v>BOH</v>
          </cell>
          <cell r="G323">
            <v>117.3</v>
          </cell>
        </row>
        <row r="324">
          <cell r="A324">
            <v>6578</v>
          </cell>
          <cell r="B324" t="str">
            <v>Paper &amp; Packing</v>
          </cell>
          <cell r="C324" t="str">
            <v>Stirrer (Nos.100)</v>
          </cell>
          <cell r="D324" t="str">
            <v>PAC</v>
          </cell>
          <cell r="E324" t="str">
            <v>EA</v>
          </cell>
          <cell r="F324" t="str">
            <v>BOH</v>
          </cell>
          <cell r="G324">
            <v>35.28</v>
          </cell>
        </row>
        <row r="325">
          <cell r="A325">
            <v>5492</v>
          </cell>
          <cell r="B325" t="str">
            <v>Paper &amp; Packing</v>
          </cell>
          <cell r="C325" t="str">
            <v>SMOOTHIE STRAW</v>
          </cell>
          <cell r="D325" t="str">
            <v>PAC</v>
          </cell>
          <cell r="E325" t="str">
            <v>EA</v>
          </cell>
          <cell r="F325" t="str">
            <v>BOH</v>
          </cell>
          <cell r="G325">
            <v>17.88</v>
          </cell>
        </row>
        <row r="326">
          <cell r="A326">
            <v>6608</v>
          </cell>
          <cell r="B326" t="str">
            <v>Paper &amp; Packing</v>
          </cell>
          <cell r="C326" t="str">
            <v>Large Straw</v>
          </cell>
          <cell r="D326" t="str">
            <v>PAC</v>
          </cell>
          <cell r="E326" t="str">
            <v>EA</v>
          </cell>
          <cell r="F326" t="str">
            <v>BOH</v>
          </cell>
          <cell r="G326">
            <v>23.91</v>
          </cell>
        </row>
        <row r="327">
          <cell r="A327">
            <v>7835</v>
          </cell>
          <cell r="B327" t="str">
            <v>Paper &amp; Packing</v>
          </cell>
          <cell r="C327" t="str">
            <v>Coloured Straw</v>
          </cell>
          <cell r="D327" t="str">
            <v>PAC</v>
          </cell>
          <cell r="E327" t="str">
            <v>EA</v>
          </cell>
          <cell r="F327" t="str">
            <v>BOH</v>
          </cell>
          <cell r="G327">
            <v>101.81</v>
          </cell>
        </row>
        <row r="328">
          <cell r="A328">
            <v>18922</v>
          </cell>
          <cell r="B328" t="str">
            <v>Paper &amp; Packing</v>
          </cell>
          <cell r="C328" t="str">
            <v>Paper Straw 8mm 8"</v>
          </cell>
          <cell r="D328" t="str">
            <v>EA</v>
          </cell>
          <cell r="E328" t="str">
            <v>EA</v>
          </cell>
          <cell r="F328" t="str">
            <v>BOH</v>
          </cell>
          <cell r="G328">
            <v>0.98</v>
          </cell>
        </row>
        <row r="329">
          <cell r="A329">
            <v>18932</v>
          </cell>
          <cell r="B329" t="str">
            <v>Paper &amp; Packing</v>
          </cell>
          <cell r="C329" t="str">
            <v>Plastic Straw 10mm 10"(Black)</v>
          </cell>
          <cell r="D329" t="str">
            <v>PAC</v>
          </cell>
          <cell r="E329" t="str">
            <v>EA</v>
          </cell>
          <cell r="F329" t="str">
            <v>BOH</v>
          </cell>
          <cell r="G329">
            <v>40.46</v>
          </cell>
        </row>
        <row r="330">
          <cell r="A330">
            <v>8226</v>
          </cell>
          <cell r="B330" t="str">
            <v>Paper &amp; Packing</v>
          </cell>
          <cell r="C330" t="str">
            <v>Bubble Wrap</v>
          </cell>
          <cell r="D330" t="str">
            <v>M</v>
          </cell>
          <cell r="E330" t="str">
            <v>N/A#</v>
          </cell>
          <cell r="F330" t="str">
            <v>N/A#</v>
          </cell>
          <cell r="G330">
            <v>12.5</v>
          </cell>
        </row>
        <row r="331">
          <cell r="A331">
            <v>9316</v>
          </cell>
          <cell r="B331" t="str">
            <v>Paper &amp; Packing</v>
          </cell>
          <cell r="C331" t="str">
            <v>Thermocole Sheet</v>
          </cell>
          <cell r="D331" t="str">
            <v>EA</v>
          </cell>
          <cell r="E331" t="str">
            <v>N/A#</v>
          </cell>
          <cell r="F331" t="str">
            <v>N/A#</v>
          </cell>
          <cell r="G331">
            <v>16.25</v>
          </cell>
        </row>
        <row r="332">
          <cell r="A332">
            <v>16432</v>
          </cell>
          <cell r="B332" t="str">
            <v>Paper &amp; Packing</v>
          </cell>
          <cell r="C332" t="str">
            <v>Shrink Sheet</v>
          </cell>
          <cell r="D332" t="str">
            <v>G</v>
          </cell>
          <cell r="E332" t="str">
            <v>G</v>
          </cell>
          <cell r="F332" t="str">
            <v>N/A#</v>
          </cell>
          <cell r="G332">
            <v>0.18</v>
          </cell>
        </row>
        <row r="333">
          <cell r="A333">
            <v>5904</v>
          </cell>
          <cell r="B333" t="str">
            <v>Paper &amp; Packing</v>
          </cell>
          <cell r="C333" t="str">
            <v>Packing Tape Rolls</v>
          </cell>
          <cell r="D333" t="str">
            <v>Ea</v>
          </cell>
          <cell r="E333" t="str">
            <v>Ea=1 EA</v>
          </cell>
          <cell r="F333" t="str">
            <v>N/A#</v>
          </cell>
          <cell r="G333">
            <v>30</v>
          </cell>
        </row>
        <row r="334">
          <cell r="A334">
            <v>5908</v>
          </cell>
          <cell r="B334" t="str">
            <v>Paper &amp; Packing</v>
          </cell>
          <cell r="C334" t="str">
            <v>Packing Cartons Big</v>
          </cell>
          <cell r="D334" t="str">
            <v>Ea</v>
          </cell>
          <cell r="E334" t="str">
            <v>Ea=1 EA</v>
          </cell>
          <cell r="F334" t="str">
            <v>N/A#</v>
          </cell>
          <cell r="G334">
            <v>84</v>
          </cell>
        </row>
        <row r="335">
          <cell r="A335">
            <v>5753</v>
          </cell>
          <cell r="B335" t="str">
            <v>Paper &amp; Packing</v>
          </cell>
          <cell r="C335" t="str">
            <v>Packing Cartons Small</v>
          </cell>
          <cell r="D335" t="str">
            <v>Ea</v>
          </cell>
          <cell r="E335" t="str">
            <v>Ea=1 EA</v>
          </cell>
          <cell r="F335" t="str">
            <v>N/A#</v>
          </cell>
          <cell r="G335">
            <v>70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inal Sheet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Sugar Sachet</v>
          </cell>
          <cell r="D2" t="str">
            <v>PAC</v>
          </cell>
          <cell r="E2" t="str">
            <v>Pac=200sc</v>
          </cell>
          <cell r="F2" t="str">
            <v>BOH</v>
          </cell>
          <cell r="G2">
            <v>74.75</v>
          </cell>
        </row>
        <row r="3">
          <cell r="A3">
            <v>1002</v>
          </cell>
          <cell r="B3" t="str">
            <v>Raw Material</v>
          </cell>
          <cell r="C3" t="str">
            <v>Sugar Demerara</v>
          </cell>
          <cell r="D3" t="str">
            <v>PAC</v>
          </cell>
          <cell r="E3" t="str">
            <v>Pac=200sc</v>
          </cell>
          <cell r="F3" t="str">
            <v>BOH</v>
          </cell>
          <cell r="G3">
            <v>79.349999999999994</v>
          </cell>
        </row>
        <row r="4">
          <cell r="A4">
            <v>1008</v>
          </cell>
          <cell r="B4" t="str">
            <v>Raw Material</v>
          </cell>
          <cell r="C4" t="str">
            <v>Mustard Sachet 8 Gm</v>
          </cell>
          <cell r="D4" t="str">
            <v>PAC</v>
          </cell>
          <cell r="E4" t="str">
            <v>PAC=100 sc</v>
          </cell>
          <cell r="F4" t="str">
            <v>BOH</v>
          </cell>
          <cell r="G4">
            <v>92</v>
          </cell>
        </row>
        <row r="5">
          <cell r="A5">
            <v>1009</v>
          </cell>
          <cell r="B5" t="str">
            <v>Raw Material</v>
          </cell>
          <cell r="C5" t="str">
            <v>Tomato Ketchup 100 Sachet</v>
          </cell>
          <cell r="D5" t="str">
            <v>PAC</v>
          </cell>
          <cell r="E5" t="str">
            <v>PAC-100 sc</v>
          </cell>
          <cell r="F5" t="str">
            <v>BOH</v>
          </cell>
          <cell r="G5">
            <v>74.75</v>
          </cell>
        </row>
        <row r="6">
          <cell r="A6">
            <v>7508</v>
          </cell>
          <cell r="B6" t="str">
            <v>Raw Material</v>
          </cell>
          <cell r="C6" t="str">
            <v>Syrup Chocolate Topping</v>
          </cell>
          <cell r="D6" t="str">
            <v>BT</v>
          </cell>
          <cell r="E6" t="str">
            <v>Kg=1000g</v>
          </cell>
          <cell r="F6" t="str">
            <v>BOH</v>
          </cell>
          <cell r="G6">
            <v>142.6</v>
          </cell>
        </row>
        <row r="7">
          <cell r="A7">
            <v>18931</v>
          </cell>
          <cell r="B7" t="str">
            <v>Raw Material</v>
          </cell>
          <cell r="C7" t="str">
            <v>Alphonso Mango Puree(550GM)</v>
          </cell>
          <cell r="D7" t="str">
            <v>BT</v>
          </cell>
          <cell r="E7" t="str">
            <v>Box =12 BT</v>
          </cell>
          <cell r="F7" t="str">
            <v>BOH</v>
          </cell>
          <cell r="G7">
            <v>155.25</v>
          </cell>
        </row>
        <row r="8">
          <cell r="A8">
            <v>22562</v>
          </cell>
          <cell r="B8" t="str">
            <v>Raw Material</v>
          </cell>
          <cell r="C8" t="str">
            <v>Oregano Flakes</v>
          </cell>
          <cell r="D8" t="str">
            <v>PAC</v>
          </cell>
          <cell r="E8" t="str">
            <v>PAC=150ea</v>
          </cell>
          <cell r="F8" t="str">
            <v>BOH</v>
          </cell>
          <cell r="G8">
            <v>77.63000000000001</v>
          </cell>
        </row>
        <row r="9">
          <cell r="A9">
            <v>22561</v>
          </cell>
          <cell r="B9" t="str">
            <v>Raw Material</v>
          </cell>
          <cell r="C9" t="str">
            <v>Chilly Flakes</v>
          </cell>
          <cell r="D9" t="str">
            <v>PAC</v>
          </cell>
          <cell r="E9" t="str">
            <v>PAC=150ea</v>
          </cell>
          <cell r="F9" t="str">
            <v>BOH</v>
          </cell>
          <cell r="G9">
            <v>77.63000000000001</v>
          </cell>
        </row>
        <row r="10">
          <cell r="A10">
            <v>14593</v>
          </cell>
          <cell r="B10" t="str">
            <v>Tea &amp; Coffee</v>
          </cell>
          <cell r="C10" t="str">
            <v>Earl gray 400g</v>
          </cell>
          <cell r="D10" t="str">
            <v>PAC</v>
          </cell>
          <cell r="E10" t="str">
            <v>PAC</v>
          </cell>
          <cell r="F10" t="str">
            <v>BOH</v>
          </cell>
          <cell r="G10">
            <v>310.5</v>
          </cell>
        </row>
        <row r="11">
          <cell r="A11">
            <v>11286</v>
          </cell>
          <cell r="B11" t="str">
            <v>Tea &amp; Coffee</v>
          </cell>
          <cell r="C11" t="str">
            <v>Masala Chai Catering Pouch 250g</v>
          </cell>
          <cell r="D11" t="str">
            <v>PAC</v>
          </cell>
          <cell r="E11" t="str">
            <v>PAC</v>
          </cell>
          <cell r="F11" t="str">
            <v>BOH</v>
          </cell>
          <cell r="G11">
            <v>303.60000000000002</v>
          </cell>
        </row>
        <row r="12">
          <cell r="A12">
            <v>15483</v>
          </cell>
          <cell r="B12" t="str">
            <v>Tea &amp; Coffee</v>
          </cell>
          <cell r="C12" t="str">
            <v>Darjeeling black Tea-Blended</v>
          </cell>
          <cell r="D12" t="str">
            <v>PAC</v>
          </cell>
          <cell r="E12" t="str">
            <v>PAC</v>
          </cell>
          <cell r="F12" t="str">
            <v>BOH</v>
          </cell>
          <cell r="G12">
            <v>284.63</v>
          </cell>
        </row>
        <row r="13">
          <cell r="A13">
            <v>15484</v>
          </cell>
          <cell r="B13" t="str">
            <v>Tea &amp; Coffee</v>
          </cell>
          <cell r="C13" t="str">
            <v>Assam long Leaf Tea(TGFOP1)</v>
          </cell>
          <cell r="D13" t="str">
            <v>PAC</v>
          </cell>
          <cell r="E13" t="str">
            <v>PAC</v>
          </cell>
          <cell r="F13" t="str">
            <v>BOH</v>
          </cell>
          <cell r="G13">
            <v>132.82999999999998</v>
          </cell>
        </row>
        <row r="14">
          <cell r="A14">
            <v>17818</v>
          </cell>
          <cell r="B14" t="str">
            <v>Tea &amp; Coffee</v>
          </cell>
          <cell r="C14" t="str">
            <v>Tulsi Green Tea - 100G</v>
          </cell>
          <cell r="D14" t="str">
            <v>PAC</v>
          </cell>
          <cell r="E14" t="str">
            <v>PAC</v>
          </cell>
          <cell r="F14" t="str">
            <v>BOH</v>
          </cell>
          <cell r="G14">
            <v>106.26</v>
          </cell>
        </row>
        <row r="15">
          <cell r="A15">
            <v>4962</v>
          </cell>
          <cell r="B15" t="str">
            <v>Tea &amp; Coffee</v>
          </cell>
          <cell r="C15" t="str">
            <v>Coffee Beans F &amp; H 1 Kg</v>
          </cell>
          <cell r="D15" t="str">
            <v>Kg</v>
          </cell>
          <cell r="E15" t="str">
            <v>Box =15 kg</v>
          </cell>
          <cell r="F15" t="str">
            <v>Barista Core</v>
          </cell>
          <cell r="G15">
            <v>810</v>
          </cell>
        </row>
        <row r="16">
          <cell r="A16">
            <v>18404</v>
          </cell>
          <cell r="B16" t="str">
            <v>Syrup</v>
          </cell>
          <cell r="C16" t="str">
            <v>Triple Red Berry</v>
          </cell>
          <cell r="D16" t="str">
            <v>BT</v>
          </cell>
          <cell r="E16" t="str">
            <v>1 Box = 12 ea</v>
          </cell>
          <cell r="F16" t="str">
            <v>BOH</v>
          </cell>
          <cell r="G16">
            <v>224.25</v>
          </cell>
        </row>
        <row r="17">
          <cell r="A17">
            <v>18902</v>
          </cell>
          <cell r="B17" t="str">
            <v>Syrup</v>
          </cell>
          <cell r="C17" t="str">
            <v>Chocolate Tiramisu Sauce</v>
          </cell>
          <cell r="D17" t="str">
            <v>BT</v>
          </cell>
          <cell r="E17" t="str">
            <v>1 Box = 12 ea</v>
          </cell>
          <cell r="F17" t="str">
            <v>BOH</v>
          </cell>
          <cell r="G17">
            <v>241.5</v>
          </cell>
        </row>
        <row r="18">
          <cell r="A18">
            <v>19942</v>
          </cell>
          <cell r="B18" t="str">
            <v>Syrup</v>
          </cell>
          <cell r="C18" t="str">
            <v>Apple Rose Squash (Rose Faluda)</v>
          </cell>
          <cell r="D18" t="str">
            <v>BT</v>
          </cell>
          <cell r="E18" t="str">
            <v>1 Box = 12 ea</v>
          </cell>
          <cell r="F18" t="str">
            <v>BOH</v>
          </cell>
          <cell r="G18">
            <v>133.4</v>
          </cell>
        </row>
        <row r="19">
          <cell r="A19">
            <v>21776</v>
          </cell>
          <cell r="B19" t="str">
            <v>Syrup</v>
          </cell>
          <cell r="C19" t="str">
            <v>Santra Aloe Spritzer Syrup 500 ML</v>
          </cell>
          <cell r="D19" t="str">
            <v>BT</v>
          </cell>
          <cell r="E19" t="str">
            <v>1 Box = 12 ea</v>
          </cell>
          <cell r="F19" t="str">
            <v>BOH</v>
          </cell>
          <cell r="G19">
            <v>166.75</v>
          </cell>
        </row>
        <row r="20">
          <cell r="A20">
            <v>23032</v>
          </cell>
          <cell r="B20" t="str">
            <v>Syrup</v>
          </cell>
          <cell r="C20" t="str">
            <v xml:space="preserve">Strawberry Fruit Squash 500 ML pet </v>
          </cell>
          <cell r="D20" t="str">
            <v>Btl</v>
          </cell>
          <cell r="E20" t="str">
            <v>1 Box = 12 ea</v>
          </cell>
          <cell r="F20" t="str">
            <v>BOH</v>
          </cell>
          <cell r="G20">
            <v>151.80000000000001</v>
          </cell>
        </row>
        <row r="21">
          <cell r="A21">
            <v>23033</v>
          </cell>
          <cell r="B21" t="str">
            <v>Syrup</v>
          </cell>
          <cell r="C21" t="str">
            <v xml:space="preserve">Pineapple Jalapeno Fruit Squash 500 ML pet </v>
          </cell>
          <cell r="D21" t="str">
            <v>Btl</v>
          </cell>
          <cell r="E21" t="str">
            <v>1 Box = 12 ea</v>
          </cell>
          <cell r="F21" t="str">
            <v>BOH</v>
          </cell>
          <cell r="G21">
            <v>134.55000000000001</v>
          </cell>
        </row>
        <row r="22">
          <cell r="A22">
            <v>18051</v>
          </cell>
          <cell r="B22" t="str">
            <v>Syrup</v>
          </cell>
          <cell r="C22" t="str">
            <v>Lemon Iced Tea  Syrup</v>
          </cell>
          <cell r="D22" t="str">
            <v>BT</v>
          </cell>
          <cell r="E22" t="str">
            <v>1 Box = 6 ea</v>
          </cell>
          <cell r="F22" t="str">
            <v>BOH</v>
          </cell>
          <cell r="G22">
            <v>287.5</v>
          </cell>
        </row>
        <row r="23">
          <cell r="A23">
            <v>18052</v>
          </cell>
          <cell r="B23" t="str">
            <v>Syrup</v>
          </cell>
          <cell r="C23" t="str">
            <v>Peach Iced Tea syrup</v>
          </cell>
          <cell r="D23" t="str">
            <v>BT</v>
          </cell>
          <cell r="E23" t="str">
            <v>1 Box = 6 ea</v>
          </cell>
          <cell r="F23" t="str">
            <v>BOH</v>
          </cell>
          <cell r="G23">
            <v>287.5</v>
          </cell>
        </row>
        <row r="24">
          <cell r="A24">
            <v>16825</v>
          </cell>
          <cell r="B24" t="str">
            <v>Syrup</v>
          </cell>
          <cell r="C24" t="str">
            <v>Apple-Mint Mojito Syrup</v>
          </cell>
          <cell r="D24" t="str">
            <v>BT</v>
          </cell>
          <cell r="E24" t="str">
            <v>1 Box = 6 ea</v>
          </cell>
          <cell r="F24" t="str">
            <v>BOH</v>
          </cell>
          <cell r="G24">
            <v>373.75</v>
          </cell>
        </row>
        <row r="25">
          <cell r="A25">
            <v>17874</v>
          </cell>
          <cell r="B25" t="str">
            <v>Syrup</v>
          </cell>
          <cell r="C25" t="str">
            <v>Mojito Mint Syrup</v>
          </cell>
          <cell r="D25" t="str">
            <v>BT</v>
          </cell>
          <cell r="E25" t="str">
            <v>1 Box = 6 ea</v>
          </cell>
          <cell r="F25" t="str">
            <v>BOH</v>
          </cell>
          <cell r="G25">
            <v>237.19</v>
          </cell>
        </row>
        <row r="26">
          <cell r="A26">
            <v>17676</v>
          </cell>
          <cell r="B26" t="str">
            <v>Syrup</v>
          </cell>
          <cell r="C26" t="str">
            <v>Hot Chocolate</v>
          </cell>
          <cell r="D26" t="str">
            <v>PAC</v>
          </cell>
          <cell r="E26" t="str">
            <v>PAC=1000ML</v>
          </cell>
          <cell r="F26" t="str">
            <v>BOH</v>
          </cell>
          <cell r="G26">
            <v>381.8</v>
          </cell>
        </row>
        <row r="27">
          <cell r="A27">
            <v>17873</v>
          </cell>
          <cell r="B27" t="str">
            <v>Syrup</v>
          </cell>
          <cell r="C27" t="str">
            <v>Syrup - Hazelnut</v>
          </cell>
          <cell r="D27" t="str">
            <v>BT</v>
          </cell>
          <cell r="E27" t="str">
            <v>BT-750ML</v>
          </cell>
          <cell r="F27" t="str">
            <v>BOH</v>
          </cell>
          <cell r="G27">
            <v>232.87</v>
          </cell>
        </row>
        <row r="28">
          <cell r="A28">
            <v>17875</v>
          </cell>
          <cell r="B28" t="str">
            <v>Syrup</v>
          </cell>
          <cell r="C28" t="str">
            <v>Iris Syrup</v>
          </cell>
          <cell r="D28" t="str">
            <v>BT</v>
          </cell>
          <cell r="E28" t="str">
            <v>BT-750ML</v>
          </cell>
          <cell r="F28" t="str">
            <v>BOH</v>
          </cell>
          <cell r="G28">
            <v>232.87</v>
          </cell>
        </row>
        <row r="29">
          <cell r="A29">
            <v>17876</v>
          </cell>
          <cell r="B29" t="str">
            <v>Syrup</v>
          </cell>
          <cell r="C29" t="str">
            <v>Vanilla Syrup</v>
          </cell>
          <cell r="D29" t="str">
            <v>BT</v>
          </cell>
          <cell r="E29" t="str">
            <v>BT-750ML</v>
          </cell>
          <cell r="F29" t="str">
            <v>BOH</v>
          </cell>
          <cell r="G29">
            <v>232.87</v>
          </cell>
        </row>
        <row r="30">
          <cell r="A30">
            <v>17877</v>
          </cell>
          <cell r="B30" t="str">
            <v>Syrup</v>
          </cell>
          <cell r="C30" t="str">
            <v>Caramel Syrup</v>
          </cell>
          <cell r="D30" t="str">
            <v>BT</v>
          </cell>
          <cell r="E30" t="str">
            <v>BT-750ML</v>
          </cell>
          <cell r="F30" t="str">
            <v>BOH</v>
          </cell>
          <cell r="G30">
            <v>232.87</v>
          </cell>
        </row>
        <row r="31">
          <cell r="A31">
            <v>23519</v>
          </cell>
          <cell r="B31" t="str">
            <v>Syrup</v>
          </cell>
          <cell r="C31" t="str">
            <v>DV Vinci Gourment Spiced Syrup</v>
          </cell>
          <cell r="D31" t="str">
            <v>BT</v>
          </cell>
          <cell r="E31" t="str">
            <v>1 box = 12 btl</v>
          </cell>
          <cell r="F31" t="str">
            <v>BOH</v>
          </cell>
          <cell r="G31">
            <v>529</v>
          </cell>
        </row>
        <row r="32">
          <cell r="A32">
            <v>23693</v>
          </cell>
          <cell r="B32" t="str">
            <v>Syrup</v>
          </cell>
          <cell r="C32" t="str">
            <v>Saffron dulche sauce</v>
          </cell>
          <cell r="D32" t="str">
            <v>BT</v>
          </cell>
          <cell r="E32" t="str">
            <v>1 box = 6</v>
          </cell>
          <cell r="F32" t="str">
            <v>BOH</v>
          </cell>
          <cell r="G32">
            <v>400.2</v>
          </cell>
        </row>
        <row r="33">
          <cell r="A33">
            <v>23811</v>
          </cell>
          <cell r="B33" t="str">
            <v>Syrup</v>
          </cell>
          <cell r="C33" t="str">
            <v>Chocolate Tiramisu 750ml</v>
          </cell>
          <cell r="D33" t="str">
            <v>EA</v>
          </cell>
          <cell r="E33" t="str">
            <v>EA</v>
          </cell>
          <cell r="F33" t="str">
            <v>BOH</v>
          </cell>
          <cell r="G33">
            <v>350.75</v>
          </cell>
        </row>
        <row r="34">
          <cell r="A34">
            <v>1143</v>
          </cell>
          <cell r="B34" t="str">
            <v>Brand Merchandise</v>
          </cell>
          <cell r="C34" t="str">
            <v>Barista lavazza house blend 200g</v>
          </cell>
          <cell r="D34" t="str">
            <v>PAC</v>
          </cell>
          <cell r="E34" t="str">
            <v>Ea=1</v>
          </cell>
          <cell r="F34" t="str">
            <v>Barista Core</v>
          </cell>
          <cell r="G34">
            <v>168.48</v>
          </cell>
        </row>
        <row r="35">
          <cell r="A35">
            <v>15881</v>
          </cell>
          <cell r="B35" t="str">
            <v>Brand Merchandise</v>
          </cell>
          <cell r="C35" t="str">
            <v>BARISTA PACKAGED DRINKING WATER - 300ml</v>
          </cell>
          <cell r="D35" t="str">
            <v>BT</v>
          </cell>
          <cell r="E35" t="str">
            <v>Box = 20</v>
          </cell>
          <cell r="F35" t="str">
            <v>Barista Core</v>
          </cell>
          <cell r="G35">
            <v>9.1999999999999993</v>
          </cell>
        </row>
        <row r="36">
          <cell r="A36">
            <v>11654</v>
          </cell>
          <cell r="B36" t="str">
            <v>Brand Merchandise</v>
          </cell>
          <cell r="C36" t="str">
            <v>Ginger Honey 450g</v>
          </cell>
          <cell r="D36" t="str">
            <v>BT</v>
          </cell>
          <cell r="E36" t="str">
            <v>EA=12 ea</v>
          </cell>
          <cell r="F36" t="str">
            <v>Prop M</v>
          </cell>
          <cell r="G36">
            <v>122.72</v>
          </cell>
        </row>
        <row r="37">
          <cell r="A37">
            <v>15089</v>
          </cell>
          <cell r="B37" t="str">
            <v>Brand Merchandise</v>
          </cell>
          <cell r="C37" t="str">
            <v>Ginger Honey Tea jar-200g</v>
          </cell>
          <cell r="D37" t="str">
            <v>BT</v>
          </cell>
          <cell r="E37" t="str">
            <v>Box =12 bt</v>
          </cell>
          <cell r="F37" t="str">
            <v>Prop M</v>
          </cell>
          <cell r="G37">
            <v>62.54</v>
          </cell>
        </row>
        <row r="38">
          <cell r="A38">
            <v>19457</v>
          </cell>
          <cell r="B38" t="str">
            <v>Brand Merchandise</v>
          </cell>
          <cell r="C38" t="str">
            <v>CHOC-O-AFFAIR (Dark Choco Slab)</v>
          </cell>
          <cell r="D38" t="str">
            <v>Box</v>
          </cell>
          <cell r="E38" t="str">
            <v>1 box = 1 slab</v>
          </cell>
          <cell r="F38" t="str">
            <v>Prop M</v>
          </cell>
          <cell r="G38">
            <v>64</v>
          </cell>
        </row>
        <row r="39">
          <cell r="A39">
            <v>19458</v>
          </cell>
          <cell r="B39" t="str">
            <v>Brand Merchandise</v>
          </cell>
          <cell r="C39" t="str">
            <v>CHOC-O-AFFAIR (Milk Choco Slab)</v>
          </cell>
          <cell r="D39" t="str">
            <v>Box</v>
          </cell>
          <cell r="E39" t="str">
            <v>1 box = 1 slab</v>
          </cell>
          <cell r="F39" t="str">
            <v>Prop M</v>
          </cell>
          <cell r="G39">
            <v>64</v>
          </cell>
        </row>
        <row r="40">
          <cell r="A40">
            <v>21760</v>
          </cell>
          <cell r="B40" t="str">
            <v>Brand Merchandise</v>
          </cell>
          <cell r="C40" t="str">
            <v>Morning Glory - Beans 200G</v>
          </cell>
          <cell r="D40" t="str">
            <v>EA</v>
          </cell>
          <cell r="E40" t="str">
            <v>EA</v>
          </cell>
          <cell r="F40" t="str">
            <v>Prop M</v>
          </cell>
          <cell r="G40">
            <v>197.8</v>
          </cell>
        </row>
        <row r="41">
          <cell r="A41">
            <v>21781</v>
          </cell>
          <cell r="B41" t="str">
            <v>Brand Merchandise</v>
          </cell>
          <cell r="C41" t="str">
            <v>Evening Twilight - Beans 200G</v>
          </cell>
          <cell r="D41" t="str">
            <v>EA</v>
          </cell>
          <cell r="E41" t="str">
            <v>EA</v>
          </cell>
          <cell r="F41" t="str">
            <v>Prop M</v>
          </cell>
          <cell r="G41">
            <v>197.8</v>
          </cell>
        </row>
        <row r="42">
          <cell r="A42">
            <v>21782</v>
          </cell>
          <cell r="B42" t="str">
            <v>Brand Merchandise</v>
          </cell>
          <cell r="C42" t="str">
            <v>Morning Glory - Powder 200G</v>
          </cell>
          <cell r="D42" t="str">
            <v>EA</v>
          </cell>
          <cell r="E42" t="str">
            <v>EA</v>
          </cell>
          <cell r="F42" t="str">
            <v>Prop M</v>
          </cell>
          <cell r="G42">
            <v>197.8</v>
          </cell>
        </row>
        <row r="43">
          <cell r="A43">
            <v>21783</v>
          </cell>
          <cell r="B43" t="str">
            <v>Brand Merchandise</v>
          </cell>
          <cell r="C43" t="str">
            <v>Evening Twilight - Powder 200G</v>
          </cell>
          <cell r="D43" t="str">
            <v>EA</v>
          </cell>
          <cell r="E43" t="str">
            <v>EA</v>
          </cell>
          <cell r="F43" t="str">
            <v>Prop M</v>
          </cell>
          <cell r="G43">
            <v>197.8</v>
          </cell>
        </row>
        <row r="44">
          <cell r="A44">
            <v>23694</v>
          </cell>
          <cell r="B44" t="str">
            <v>Brand Merchandise</v>
          </cell>
          <cell r="C44" t="str">
            <v>Salted choco almonds (125GM)</v>
          </cell>
          <cell r="D44" t="str">
            <v>EA</v>
          </cell>
          <cell r="E44" t="str">
            <v>EA</v>
          </cell>
          <cell r="F44" t="str">
            <v>Prop M</v>
          </cell>
          <cell r="G44">
            <v>129.34</v>
          </cell>
        </row>
        <row r="45">
          <cell r="A45">
            <v>23695</v>
          </cell>
          <cell r="B45" t="str">
            <v>Brand Merchandise</v>
          </cell>
          <cell r="C45" t="str">
            <v>Coffee bean dragees (125GM)</v>
          </cell>
          <cell r="D45" t="str">
            <v>EA</v>
          </cell>
          <cell r="E45" t="str">
            <v>EA</v>
          </cell>
          <cell r="F45" t="str">
            <v>Prop M</v>
          </cell>
          <cell r="G45">
            <v>116.75</v>
          </cell>
        </row>
        <row r="46">
          <cell r="A46">
            <v>23754</v>
          </cell>
          <cell r="B46" t="str">
            <v>Brand Merchandise</v>
          </cell>
          <cell r="C46" t="str">
            <v>New Drip Coffee(Pack of 5)</v>
          </cell>
          <cell r="D46" t="str">
            <v>Pac</v>
          </cell>
          <cell r="E46" t="str">
            <v>PAC=5 ea</v>
          </cell>
          <cell r="F46" t="str">
            <v>Prop M</v>
          </cell>
          <cell r="G46">
            <v>120.78</v>
          </cell>
        </row>
        <row r="47">
          <cell r="A47">
            <v>21371</v>
          </cell>
          <cell r="B47" t="str">
            <v>Bev .Merchandise</v>
          </cell>
          <cell r="C47" t="str">
            <v>Blue Pine Water Bottle 1L</v>
          </cell>
          <cell r="D47" t="str">
            <v>EA</v>
          </cell>
          <cell r="E47" t="str">
            <v>Box = 15</v>
          </cell>
          <cell r="F47" t="str">
            <v>Merchandise</v>
          </cell>
          <cell r="G47">
            <v>40.32</v>
          </cell>
        </row>
        <row r="48">
          <cell r="A48">
            <v>21784</v>
          </cell>
          <cell r="B48" t="str">
            <v>Merchandise</v>
          </cell>
          <cell r="C48" t="str">
            <v>Mast Masala Cup Noodles</v>
          </cell>
          <cell r="D48" t="str">
            <v>EA</v>
          </cell>
          <cell r="E48" t="str">
            <v>1 box = 48 ea</v>
          </cell>
          <cell r="F48" t="str">
            <v>Merchandise</v>
          </cell>
          <cell r="G48">
            <v>53.57</v>
          </cell>
        </row>
        <row r="49">
          <cell r="A49">
            <v>21785</v>
          </cell>
          <cell r="B49" t="str">
            <v>Merchandise</v>
          </cell>
          <cell r="C49" t="str">
            <v>Hot Manchow Cup Noodles</v>
          </cell>
          <cell r="D49" t="str">
            <v>EA</v>
          </cell>
          <cell r="E49" t="str">
            <v>1 box = 48 ea</v>
          </cell>
          <cell r="F49" t="str">
            <v>Merchandise</v>
          </cell>
          <cell r="G49">
            <v>53.57</v>
          </cell>
        </row>
        <row r="50">
          <cell r="A50">
            <v>21786</v>
          </cell>
          <cell r="B50" t="str">
            <v>Merchandise</v>
          </cell>
          <cell r="C50" t="str">
            <v>Spiced Chunky Chicken Cup Noodles</v>
          </cell>
          <cell r="D50" t="str">
            <v>EA</v>
          </cell>
          <cell r="E50" t="str">
            <v>1 box = 48 ea</v>
          </cell>
          <cell r="F50" t="str">
            <v>Merchandise</v>
          </cell>
          <cell r="G50">
            <v>53.57</v>
          </cell>
        </row>
        <row r="51">
          <cell r="A51">
            <v>21833</v>
          </cell>
          <cell r="B51" t="str">
            <v>Merchandise</v>
          </cell>
          <cell r="C51" t="str">
            <v>Tagz - Masala Trekkin Chips</v>
          </cell>
          <cell r="D51" t="str">
            <v>EA</v>
          </cell>
          <cell r="E51" t="str">
            <v>1 box = 24 ea</v>
          </cell>
          <cell r="F51" t="str">
            <v>Merchandise</v>
          </cell>
          <cell r="G51">
            <v>49.11</v>
          </cell>
        </row>
        <row r="52">
          <cell r="A52">
            <v>22486</v>
          </cell>
          <cell r="B52" t="str">
            <v>Merchandise</v>
          </cell>
          <cell r="C52" t="str">
            <v>Italian chesse Dribblin</v>
          </cell>
          <cell r="D52" t="str">
            <v>EA</v>
          </cell>
          <cell r="E52" t="str">
            <v>1 box = 24 ea</v>
          </cell>
          <cell r="F52" t="str">
            <v>Merchandise</v>
          </cell>
          <cell r="G52">
            <v>49.11</v>
          </cell>
        </row>
        <row r="53">
          <cell r="A53">
            <v>23546</v>
          </cell>
          <cell r="B53" t="str">
            <v>Merchandise</v>
          </cell>
          <cell r="C53" t="str">
            <v>Tage-Salt Trippin</v>
          </cell>
          <cell r="D53" t="str">
            <v>EA</v>
          </cell>
          <cell r="E53" t="str">
            <v>1 box = 24 ea</v>
          </cell>
          <cell r="F53" t="str">
            <v>Merchandise</v>
          </cell>
          <cell r="G53">
            <v>49.11</v>
          </cell>
        </row>
        <row r="54">
          <cell r="A54">
            <v>22480</v>
          </cell>
          <cell r="B54" t="str">
            <v>Merchandise</v>
          </cell>
          <cell r="C54" t="str">
            <v>Choco Almond Nutty Cookies</v>
          </cell>
          <cell r="D54" t="str">
            <v>EA</v>
          </cell>
          <cell r="E54" t="str">
            <v>1 box = 66 ea</v>
          </cell>
          <cell r="F54" t="str">
            <v>Merchandise</v>
          </cell>
          <cell r="G54">
            <v>30.51</v>
          </cell>
        </row>
        <row r="55">
          <cell r="A55">
            <v>22481</v>
          </cell>
          <cell r="B55" t="str">
            <v>Merchandise</v>
          </cell>
          <cell r="C55" t="str">
            <v>White Choco Cashew Nutty Cookies</v>
          </cell>
          <cell r="D55" t="str">
            <v>EA</v>
          </cell>
          <cell r="E55" t="str">
            <v>1 box = 66 ea</v>
          </cell>
          <cell r="F55" t="str">
            <v>Merchandise</v>
          </cell>
          <cell r="G55">
            <v>30.51</v>
          </cell>
        </row>
        <row r="56">
          <cell r="A56">
            <v>22373</v>
          </cell>
          <cell r="B56" t="str">
            <v>Merchandise</v>
          </cell>
          <cell r="C56" t="str">
            <v>Equal Sucralose - Pack of 25</v>
          </cell>
          <cell r="D56" t="str">
            <v>EA</v>
          </cell>
          <cell r="E56" t="str">
            <v>PAC=25 ea</v>
          </cell>
          <cell r="F56" t="str">
            <v>Merchandise</v>
          </cell>
          <cell r="G56">
            <v>24.92</v>
          </cell>
        </row>
        <row r="57">
          <cell r="A57">
            <v>22316</v>
          </cell>
          <cell r="B57" t="str">
            <v>Merchandise</v>
          </cell>
          <cell r="C57" t="str">
            <v>Lakadong Turmeric Herbal Latte</v>
          </cell>
          <cell r="D57" t="str">
            <v>Pkt</v>
          </cell>
          <cell r="E57" t="str">
            <v>Pac= 40 EA</v>
          </cell>
          <cell r="F57" t="str">
            <v>Merchandise</v>
          </cell>
          <cell r="G57">
            <v>247</v>
          </cell>
        </row>
        <row r="58">
          <cell r="A58">
            <v>22319</v>
          </cell>
          <cell r="B58" t="str">
            <v>Merchandise</v>
          </cell>
          <cell r="C58" t="str">
            <v>Wild Smoke Tea with Tulsi and Mint</v>
          </cell>
          <cell r="D58" t="str">
            <v>Pkt</v>
          </cell>
          <cell r="E58" t="str">
            <v>Pac= 20 EA</v>
          </cell>
          <cell r="F58" t="str">
            <v>Merchandise</v>
          </cell>
          <cell r="G58">
            <v>154.13999999999999</v>
          </cell>
        </row>
        <row r="59">
          <cell r="A59">
            <v>22341</v>
          </cell>
          <cell r="B59" t="str">
            <v>Merchandise</v>
          </cell>
          <cell r="C59" t="str">
            <v>WildGreenTea&amp;LakadongTurmericBlackPapper</v>
          </cell>
          <cell r="D59" t="str">
            <v>Pkt</v>
          </cell>
          <cell r="E59" t="str">
            <v>Pac= 20 EA</v>
          </cell>
          <cell r="F59" t="str">
            <v>Merchandise</v>
          </cell>
          <cell r="G59">
            <v>154.13999999999999</v>
          </cell>
        </row>
        <row r="60">
          <cell r="A60">
            <v>22334</v>
          </cell>
          <cell r="B60" t="str">
            <v>Merchandise</v>
          </cell>
          <cell r="C60" t="str">
            <v>Wild Tribe</v>
          </cell>
          <cell r="D60" t="str">
            <v>EA</v>
          </cell>
          <cell r="E60" t="str">
            <v>Ea=1 EA</v>
          </cell>
          <cell r="F60" t="str">
            <v>Merchandise</v>
          </cell>
          <cell r="G60">
            <v>123.19</v>
          </cell>
        </row>
        <row r="61">
          <cell r="A61">
            <v>22255</v>
          </cell>
          <cell r="B61" t="str">
            <v>Merchandise</v>
          </cell>
          <cell r="C61" t="str">
            <v>Mango Chilli Mojito</v>
          </cell>
          <cell r="D61" t="str">
            <v>EA</v>
          </cell>
          <cell r="E61" t="str">
            <v>1 box = 24 ea</v>
          </cell>
          <cell r="F61" t="str">
            <v>Merchandise</v>
          </cell>
          <cell r="G61">
            <v>57.46</v>
          </cell>
        </row>
        <row r="62">
          <cell r="A62">
            <v>22258</v>
          </cell>
          <cell r="B62" t="str">
            <v>Merchandise</v>
          </cell>
          <cell r="C62" t="str">
            <v>Margarita</v>
          </cell>
          <cell r="D62" t="str">
            <v>EA</v>
          </cell>
          <cell r="E62" t="str">
            <v>1 box = 24 ea</v>
          </cell>
          <cell r="F62" t="str">
            <v>Merchandise</v>
          </cell>
          <cell r="G62">
            <v>57.46</v>
          </cell>
        </row>
        <row r="63">
          <cell r="A63">
            <v>22643</v>
          </cell>
          <cell r="B63" t="str">
            <v>Merchandise</v>
          </cell>
          <cell r="C63" t="str">
            <v>Orian Choco Pie</v>
          </cell>
          <cell r="D63" t="str">
            <v>EA</v>
          </cell>
          <cell r="E63" t="str">
            <v>1 Box = 96 ea</v>
          </cell>
          <cell r="F63" t="str">
            <v>Merchandise</v>
          </cell>
          <cell r="G63">
            <v>50.85</v>
          </cell>
        </row>
        <row r="64">
          <cell r="A64">
            <v>23451</v>
          </cell>
          <cell r="B64" t="str">
            <v>Merchandise</v>
          </cell>
          <cell r="C64" t="str">
            <v>Himalayan Natives Roasted Flax Seeds</v>
          </cell>
          <cell r="D64" t="str">
            <v>EA</v>
          </cell>
          <cell r="E64" t="str">
            <v>Box = 90 EA</v>
          </cell>
          <cell r="F64" t="str">
            <v>Merchandise</v>
          </cell>
          <cell r="G64">
            <v>55.1</v>
          </cell>
        </row>
        <row r="65">
          <cell r="A65">
            <v>23452</v>
          </cell>
          <cell r="B65" t="str">
            <v>Merchandise</v>
          </cell>
          <cell r="C65" t="str">
            <v>Himalayan Natives Sunflower Seeds</v>
          </cell>
          <cell r="D65" t="str">
            <v>EA</v>
          </cell>
          <cell r="E65" t="str">
            <v>Box = 90 EA</v>
          </cell>
          <cell r="F65" t="str">
            <v>Merchandise</v>
          </cell>
          <cell r="G65">
            <v>74.290000000000006</v>
          </cell>
        </row>
        <row r="66">
          <cell r="A66">
            <v>23453</v>
          </cell>
          <cell r="B66" t="str">
            <v>Merchandise</v>
          </cell>
          <cell r="C66" t="str">
            <v>Himalayan Natives Royal Trial Mix</v>
          </cell>
          <cell r="D66" t="str">
            <v>EA</v>
          </cell>
          <cell r="E66" t="str">
            <v>Box = 120 EA</v>
          </cell>
          <cell r="F66" t="str">
            <v>Merchandise</v>
          </cell>
          <cell r="G66">
            <v>80.36</v>
          </cell>
        </row>
        <row r="67">
          <cell r="A67">
            <v>22262</v>
          </cell>
          <cell r="B67" t="str">
            <v>Merchandise</v>
          </cell>
          <cell r="C67" t="str">
            <v>Strawberry</v>
          </cell>
          <cell r="D67" t="str">
            <v>EA</v>
          </cell>
          <cell r="E67" t="str">
            <v>1 box = 24 ea</v>
          </cell>
          <cell r="F67" t="str">
            <v>Merchandise</v>
          </cell>
          <cell r="G67">
            <v>71.430000000000007</v>
          </cell>
        </row>
        <row r="68">
          <cell r="A68">
            <v>22263</v>
          </cell>
          <cell r="B68" t="str">
            <v>Merchandise</v>
          </cell>
          <cell r="C68" t="str">
            <v>Orange</v>
          </cell>
          <cell r="D68" t="str">
            <v>EA</v>
          </cell>
          <cell r="E68" t="str">
            <v>1 box = 24 ea</v>
          </cell>
          <cell r="F68" t="str">
            <v>Merchandise</v>
          </cell>
          <cell r="G68">
            <v>71.430000000000007</v>
          </cell>
        </row>
        <row r="69">
          <cell r="A69">
            <v>22264</v>
          </cell>
          <cell r="B69" t="str">
            <v>Merchandise</v>
          </cell>
          <cell r="C69" t="str">
            <v>Mixed Fruit</v>
          </cell>
          <cell r="D69" t="str">
            <v>EA</v>
          </cell>
          <cell r="E69" t="str">
            <v>1 box = 24 ea</v>
          </cell>
          <cell r="F69" t="str">
            <v>Merchandise</v>
          </cell>
          <cell r="G69">
            <v>71.430000000000007</v>
          </cell>
        </row>
        <row r="70">
          <cell r="A70">
            <v>22265</v>
          </cell>
          <cell r="B70" t="str">
            <v>Merchandise</v>
          </cell>
          <cell r="C70" t="str">
            <v>Litchi</v>
          </cell>
          <cell r="D70" t="str">
            <v>EA</v>
          </cell>
          <cell r="E70" t="str">
            <v>1 box = 24 ea</v>
          </cell>
          <cell r="F70" t="str">
            <v>Merchandise</v>
          </cell>
          <cell r="G70">
            <v>71.430000000000007</v>
          </cell>
        </row>
        <row r="71">
          <cell r="A71">
            <v>23081</v>
          </cell>
          <cell r="B71" t="str">
            <v>Merchandise</v>
          </cell>
          <cell r="C71" t="str">
            <v>Melts- Disney Thor Active Probiotic</v>
          </cell>
          <cell r="D71" t="str">
            <v>EA</v>
          </cell>
          <cell r="E71" t="str">
            <v>EA</v>
          </cell>
          <cell r="F71" t="str">
            <v>Merchandise</v>
          </cell>
          <cell r="G71">
            <v>355.42</v>
          </cell>
        </row>
        <row r="72">
          <cell r="A72">
            <v>23082</v>
          </cell>
          <cell r="B72" t="str">
            <v>Merchandise</v>
          </cell>
          <cell r="C72" t="str">
            <v>Melts- Disney Hulk Mighty Omega</v>
          </cell>
          <cell r="D72" t="str">
            <v>EA</v>
          </cell>
          <cell r="E72" t="str">
            <v>EA</v>
          </cell>
          <cell r="F72" t="str">
            <v>Merchandise</v>
          </cell>
          <cell r="G72">
            <v>355.42</v>
          </cell>
        </row>
        <row r="73">
          <cell r="A73">
            <v>23101</v>
          </cell>
          <cell r="B73" t="str">
            <v>Merchandise</v>
          </cell>
          <cell r="C73" t="str">
            <v>Melts- Disney Captain America</v>
          </cell>
          <cell r="D73" t="str">
            <v>EA</v>
          </cell>
          <cell r="E73" t="str">
            <v>EA</v>
          </cell>
          <cell r="F73" t="str">
            <v>Merchandise</v>
          </cell>
          <cell r="G73">
            <v>355.42</v>
          </cell>
        </row>
        <row r="74">
          <cell r="A74">
            <v>23103</v>
          </cell>
          <cell r="B74" t="str">
            <v>Merchandise</v>
          </cell>
          <cell r="C74" t="str">
            <v>Melts- Disney Black Panther Adv.Immunity </v>
          </cell>
          <cell r="D74" t="str">
            <v>EA</v>
          </cell>
          <cell r="E74" t="str">
            <v>EA</v>
          </cell>
          <cell r="F74" t="str">
            <v>Merchandise</v>
          </cell>
          <cell r="G74">
            <v>355.42</v>
          </cell>
        </row>
        <row r="75">
          <cell r="A75">
            <v>23104</v>
          </cell>
          <cell r="B75" t="str">
            <v>Merchandise</v>
          </cell>
          <cell r="C75" t="str">
            <v>Melts- Disney Frozen Multivitamins</v>
          </cell>
          <cell r="D75" t="str">
            <v>EA</v>
          </cell>
          <cell r="E75" t="str">
            <v>EA</v>
          </cell>
          <cell r="F75" t="str">
            <v>Merchandise</v>
          </cell>
          <cell r="G75">
            <v>355.42</v>
          </cell>
        </row>
        <row r="76">
          <cell r="A76">
            <v>23105</v>
          </cell>
          <cell r="B76" t="str">
            <v>Merchandise</v>
          </cell>
          <cell r="C76" t="str">
            <v>Melts- Disney Elsa Nautral B12+D3</v>
          </cell>
          <cell r="D76" t="str">
            <v>EA</v>
          </cell>
          <cell r="E76" t="str">
            <v>EA</v>
          </cell>
          <cell r="F76" t="str">
            <v>Merchandise</v>
          </cell>
          <cell r="G76">
            <v>355.42</v>
          </cell>
        </row>
        <row r="77">
          <cell r="A77">
            <v>23106</v>
          </cell>
          <cell r="B77" t="str">
            <v>Merchandise</v>
          </cell>
          <cell r="C77" t="str">
            <v>Melts- Disney Anna Vital Omega</v>
          </cell>
          <cell r="D77" t="str">
            <v>EA</v>
          </cell>
          <cell r="E77" t="str">
            <v>EA</v>
          </cell>
          <cell r="F77" t="str">
            <v>Merchandise</v>
          </cell>
          <cell r="G77">
            <v>355.42</v>
          </cell>
        </row>
        <row r="78">
          <cell r="A78">
            <v>23707</v>
          </cell>
          <cell r="B78" t="str">
            <v>Merchandise</v>
          </cell>
          <cell r="C78" t="str">
            <v>Just-Vanilla Protein Plus Shake</v>
          </cell>
          <cell r="D78" t="str">
            <v>EA</v>
          </cell>
          <cell r="E78" t="str">
            <v>Box = 12 EA</v>
          </cell>
          <cell r="F78" t="str">
            <v>Merchandise</v>
          </cell>
          <cell r="G78">
            <v>112.5</v>
          </cell>
        </row>
        <row r="79">
          <cell r="A79">
            <v>23706</v>
          </cell>
          <cell r="B79" t="str">
            <v>Merchandise</v>
          </cell>
          <cell r="C79" t="str">
            <v>Just- Chocolate Protein Plus Shake</v>
          </cell>
          <cell r="D79" t="str">
            <v>EA</v>
          </cell>
          <cell r="E79" t="str">
            <v>Box = 12 EA</v>
          </cell>
          <cell r="F79" t="str">
            <v>Merchandise</v>
          </cell>
          <cell r="G79">
            <v>112.5</v>
          </cell>
        </row>
        <row r="80">
          <cell r="A80">
            <v>23493</v>
          </cell>
          <cell r="B80" t="str">
            <v>Merchandise</v>
          </cell>
          <cell r="C80" t="str">
            <v>Kulturd Coffee -Orange</v>
          </cell>
          <cell r="D80" t="str">
            <v>EA</v>
          </cell>
          <cell r="E80" t="str">
            <v>1 box = 24 ea</v>
          </cell>
          <cell r="F80" t="str">
            <v>Merchandise</v>
          </cell>
          <cell r="G80">
            <v>76.27</v>
          </cell>
        </row>
        <row r="81">
          <cell r="A81">
            <v>23494</v>
          </cell>
          <cell r="B81" t="str">
            <v>Merchandise</v>
          </cell>
          <cell r="C81" t="str">
            <v>Kulturd Apple-Cinnamon</v>
          </cell>
          <cell r="D81" t="str">
            <v>EA</v>
          </cell>
          <cell r="E81" t="str">
            <v>1 box = 24 ea</v>
          </cell>
          <cell r="F81" t="str">
            <v>Merchandise</v>
          </cell>
          <cell r="G81">
            <v>76.27</v>
          </cell>
        </row>
        <row r="82">
          <cell r="A82">
            <v>23495</v>
          </cell>
          <cell r="B82" t="str">
            <v>Merchandise</v>
          </cell>
          <cell r="C82" t="str">
            <v>Kulturd Peach</v>
          </cell>
          <cell r="D82" t="str">
            <v>EA</v>
          </cell>
          <cell r="E82" t="str">
            <v>1 box = 24 ea</v>
          </cell>
          <cell r="F82" t="str">
            <v>Merchandise</v>
          </cell>
          <cell r="G82">
            <v>76.27</v>
          </cell>
        </row>
        <row r="83">
          <cell r="A83">
            <v>23969</v>
          </cell>
          <cell r="B83" t="str">
            <v>Merchandise</v>
          </cell>
          <cell r="C83" t="str">
            <v>Harveys &amp; Sons Chocolate Shake 280ml</v>
          </cell>
          <cell r="D83" t="str">
            <v>EA</v>
          </cell>
          <cell r="E83" t="str">
            <v>1 Box = 24 ea</v>
          </cell>
          <cell r="F83" t="str">
            <v>Merchandise</v>
          </cell>
          <cell r="G83">
            <v>71.98</v>
          </cell>
        </row>
        <row r="84">
          <cell r="A84">
            <v>23970</v>
          </cell>
          <cell r="B84" t="str">
            <v>Merchandise</v>
          </cell>
          <cell r="C84" t="str">
            <v>Harveys &amp; Sons Strawberry Shake 280ml</v>
          </cell>
          <cell r="D84" t="str">
            <v>EA</v>
          </cell>
          <cell r="E84" t="str">
            <v>1 Box = 24 ea</v>
          </cell>
          <cell r="F84" t="str">
            <v>Merchandise</v>
          </cell>
          <cell r="G84">
            <v>71.98</v>
          </cell>
        </row>
        <row r="85">
          <cell r="A85">
            <v>24003</v>
          </cell>
          <cell r="B85" t="str">
            <v>Merchandise</v>
          </cell>
          <cell r="C85" t="str">
            <v>Go Desi Pops Tangy Imli</v>
          </cell>
          <cell r="D85" t="str">
            <v>EA</v>
          </cell>
          <cell r="E85" t="str">
            <v>1 Box = 150 ea</v>
          </cell>
          <cell r="F85" t="str">
            <v>Merchandise</v>
          </cell>
          <cell r="G85">
            <v>47.62</v>
          </cell>
        </row>
        <row r="86">
          <cell r="A86">
            <v>24005</v>
          </cell>
          <cell r="B86" t="str">
            <v>Merchandise</v>
          </cell>
          <cell r="C86" t="str">
            <v>Go Desi Pops real Aam</v>
          </cell>
          <cell r="D86" t="str">
            <v>EA</v>
          </cell>
          <cell r="E86" t="str">
            <v>1 Box = 150 ea</v>
          </cell>
          <cell r="F86" t="str">
            <v>Merchandise</v>
          </cell>
          <cell r="G86">
            <v>47.62</v>
          </cell>
        </row>
        <row r="87">
          <cell r="A87">
            <v>23812</v>
          </cell>
          <cell r="B87" t="str">
            <v>Merchandise</v>
          </cell>
          <cell r="C87" t="str">
            <v>Opera Chips- Tangy Chipotle</v>
          </cell>
          <cell r="D87" t="str">
            <v>EA</v>
          </cell>
          <cell r="E87" t="str">
            <v>1 box = 24</v>
          </cell>
          <cell r="F87" t="str">
            <v>Merchandise</v>
          </cell>
          <cell r="G87">
            <v>44.64</v>
          </cell>
        </row>
        <row r="88">
          <cell r="A88">
            <v>16140</v>
          </cell>
          <cell r="B88" t="str">
            <v>Merchandise</v>
          </cell>
          <cell r="C88" t="str">
            <v>Opera Chips- Salt &amp; Pepper</v>
          </cell>
          <cell r="D88" t="str">
            <v>EA</v>
          </cell>
          <cell r="E88" t="str">
            <v>1 box = 24</v>
          </cell>
          <cell r="F88" t="str">
            <v>Merchandise</v>
          </cell>
          <cell r="G88">
            <v>44.64</v>
          </cell>
        </row>
        <row r="89">
          <cell r="A89">
            <v>16141</v>
          </cell>
          <cell r="B89" t="str">
            <v>Merchandise</v>
          </cell>
          <cell r="C89" t="str">
            <v>Opera Chips- Peri Peri</v>
          </cell>
          <cell r="D89" t="str">
            <v>EA</v>
          </cell>
          <cell r="E89" t="str">
            <v>1 box = 24</v>
          </cell>
          <cell r="F89" t="str">
            <v>Merchandise</v>
          </cell>
          <cell r="G89">
            <v>44.64</v>
          </cell>
        </row>
        <row r="90">
          <cell r="A90">
            <v>16142</v>
          </cell>
          <cell r="B90" t="str">
            <v>Merchandise</v>
          </cell>
          <cell r="C90" t="str">
            <v>Opera Chips- Italian Herbs</v>
          </cell>
          <cell r="D90" t="str">
            <v>EA</v>
          </cell>
          <cell r="E90" t="str">
            <v>1 box = 24</v>
          </cell>
          <cell r="F90" t="str">
            <v>Merchandise</v>
          </cell>
          <cell r="G90">
            <v>44.64</v>
          </cell>
        </row>
        <row r="91">
          <cell r="A91">
            <v>23468</v>
          </cell>
          <cell r="B91" t="str">
            <v>Merchandise</v>
          </cell>
          <cell r="C91" t="str">
            <v xml:space="preserve">Cosmopolitan </v>
          </cell>
          <cell r="D91" t="str">
            <v>EA</v>
          </cell>
          <cell r="E91" t="str">
            <v>1 box = 24 ea</v>
          </cell>
          <cell r="F91" t="str">
            <v>Merchandise</v>
          </cell>
          <cell r="G91">
            <v>57.46</v>
          </cell>
        </row>
        <row r="92">
          <cell r="A92">
            <v>22644</v>
          </cell>
          <cell r="B92" t="str">
            <v>Merchandise</v>
          </cell>
          <cell r="C92" t="str">
            <v>Orion O'Rice Cracker</v>
          </cell>
          <cell r="D92" t="str">
            <v>EA</v>
          </cell>
          <cell r="E92" t="str">
            <v>1 Box = 96 ea</v>
          </cell>
          <cell r="F92" t="str">
            <v>Merchandise</v>
          </cell>
          <cell r="G92">
            <v>50.85</v>
          </cell>
        </row>
        <row r="93">
          <cell r="A93">
            <v>23445</v>
          </cell>
          <cell r="B93" t="str">
            <v>Merchandise</v>
          </cell>
          <cell r="C93" t="str">
            <v>Lets Try Pudina Makhana</v>
          </cell>
          <cell r="D93" t="str">
            <v>EA</v>
          </cell>
          <cell r="E93" t="str">
            <v>Box = 48 EA</v>
          </cell>
          <cell r="F93" t="str">
            <v>Merchandise</v>
          </cell>
          <cell r="G93">
            <v>80.36</v>
          </cell>
        </row>
        <row r="94">
          <cell r="A94">
            <v>21831</v>
          </cell>
          <cell r="B94" t="str">
            <v>Merchandise</v>
          </cell>
          <cell r="C94" t="str">
            <v>Tagz - Cream Onion Divin Chips</v>
          </cell>
          <cell r="D94" t="str">
            <v>EA</v>
          </cell>
          <cell r="E94" t="str">
            <v>Box = 24 EA</v>
          </cell>
          <cell r="F94" t="str">
            <v>Merchandise</v>
          </cell>
          <cell r="G94">
            <v>49.11</v>
          </cell>
        </row>
        <row r="95">
          <cell r="A95">
            <v>22487</v>
          </cell>
          <cell r="B95" t="str">
            <v>Merchandise</v>
          </cell>
          <cell r="C95" t="str">
            <v>Beer n Barbeque</v>
          </cell>
          <cell r="D95" t="str">
            <v>EA</v>
          </cell>
          <cell r="E95" t="str">
            <v>Box = 24 EA</v>
          </cell>
          <cell r="F95" t="str">
            <v>Merchandise</v>
          </cell>
          <cell r="G95">
            <v>49.11</v>
          </cell>
        </row>
        <row r="96">
          <cell r="A96">
            <v>22256</v>
          </cell>
          <cell r="B96" t="str">
            <v>Merchandise</v>
          </cell>
          <cell r="C96" t="str">
            <v>Sex on the Beach</v>
          </cell>
          <cell r="D96" t="str">
            <v>EA</v>
          </cell>
          <cell r="E96" t="str">
            <v>Box = 24 EA</v>
          </cell>
          <cell r="F96" t="str">
            <v>Merchandise</v>
          </cell>
          <cell r="G96">
            <v>57.46</v>
          </cell>
        </row>
        <row r="97">
          <cell r="A97">
            <v>23853</v>
          </cell>
          <cell r="B97" t="str">
            <v>Merchandise</v>
          </cell>
          <cell r="C97" t="str">
            <v>Lets Try Peri Peri Makhana</v>
          </cell>
          <cell r="D97" t="str">
            <v>EA</v>
          </cell>
          <cell r="E97" t="str">
            <v>Box = 48 EA</v>
          </cell>
          <cell r="F97" t="str">
            <v>Merchandise</v>
          </cell>
          <cell r="G97">
            <v>80.36</v>
          </cell>
        </row>
        <row r="98">
          <cell r="A98">
            <v>23854</v>
          </cell>
          <cell r="B98" t="str">
            <v>Merchandise</v>
          </cell>
          <cell r="C98" t="str">
            <v>Lets Try Kettle Cooked Potato Wafers</v>
          </cell>
          <cell r="D98" t="str">
            <v>EA</v>
          </cell>
          <cell r="E98" t="str">
            <v>Box = 48 EA</v>
          </cell>
          <cell r="F98" t="str">
            <v>Merchandise</v>
          </cell>
          <cell r="G98">
            <v>53.57</v>
          </cell>
        </row>
        <row r="99">
          <cell r="A99">
            <v>23503</v>
          </cell>
          <cell r="B99" t="str">
            <v>Merchandise</v>
          </cell>
          <cell r="C99" t="str">
            <v>Altco Oat Milk</v>
          </cell>
          <cell r="D99" t="str">
            <v>EA</v>
          </cell>
          <cell r="E99" t="str">
            <v>Box = 30 EA</v>
          </cell>
          <cell r="F99" t="str">
            <v>Merchandise</v>
          </cell>
          <cell r="G99">
            <v>38</v>
          </cell>
        </row>
        <row r="100">
          <cell r="A100">
            <v>24171</v>
          </cell>
          <cell r="B100" t="str">
            <v>Merchandise</v>
          </cell>
          <cell r="C100" t="str">
            <v>Melts-Energy Mocha</v>
          </cell>
          <cell r="D100" t="str">
            <v>EA</v>
          </cell>
          <cell r="E100" t="str">
            <v>1 pkt = 15 EA</v>
          </cell>
          <cell r="F100" t="str">
            <v>Merchandise</v>
          </cell>
          <cell r="G100">
            <v>152.03</v>
          </cell>
        </row>
        <row r="101">
          <cell r="A101">
            <v>24172</v>
          </cell>
          <cell r="B101" t="str">
            <v>Merchandise</v>
          </cell>
          <cell r="C101" t="str">
            <v>Melts-Slim Espreso</v>
          </cell>
          <cell r="D101" t="str">
            <v>EA</v>
          </cell>
          <cell r="E101" t="str">
            <v>1 pkt = 15 EA</v>
          </cell>
          <cell r="F101" t="str">
            <v>Merchandise</v>
          </cell>
          <cell r="G101">
            <v>152.03</v>
          </cell>
        </row>
        <row r="102">
          <cell r="A102">
            <v>24173</v>
          </cell>
          <cell r="B102" t="str">
            <v>Merchandise</v>
          </cell>
          <cell r="C102" t="str">
            <v>Melts-Superfood Latte</v>
          </cell>
          <cell r="D102" t="str">
            <v>EA</v>
          </cell>
          <cell r="E102" t="str">
            <v>1 pkt = 15 EA</v>
          </cell>
          <cell r="F102" t="str">
            <v>Merchandise</v>
          </cell>
          <cell r="G102">
            <v>152.03</v>
          </cell>
        </row>
        <row r="103">
          <cell r="A103">
            <v>23115</v>
          </cell>
          <cell r="B103" t="str">
            <v>Merchandise</v>
          </cell>
          <cell r="C103" t="str">
            <v>Raw- Tender Coconut Water</v>
          </cell>
          <cell r="D103" t="str">
            <v>EA</v>
          </cell>
          <cell r="E103" t="str">
            <v>Box = 48 EA</v>
          </cell>
          <cell r="F103" t="str">
            <v>Merchandise</v>
          </cell>
          <cell r="G103">
            <v>53.27</v>
          </cell>
        </row>
        <row r="104">
          <cell r="A104">
            <v>12012</v>
          </cell>
          <cell r="B104" t="str">
            <v>Paper &amp; Packing</v>
          </cell>
          <cell r="C104" t="str">
            <v>Double Wall Glass-8oz</v>
          </cell>
          <cell r="D104" t="str">
            <v>PAC</v>
          </cell>
          <cell r="E104" t="str">
            <v>PAC=20PC</v>
          </cell>
          <cell r="F104" t="str">
            <v>BOH</v>
          </cell>
          <cell r="G104">
            <v>58.989999999999995</v>
          </cell>
        </row>
        <row r="105">
          <cell r="A105">
            <v>12013</v>
          </cell>
          <cell r="B105" t="str">
            <v>Paper &amp; Packing</v>
          </cell>
          <cell r="C105" t="str">
            <v>Double Wall Glass-12oz</v>
          </cell>
          <cell r="D105" t="str">
            <v>PAC</v>
          </cell>
          <cell r="E105" t="str">
            <v>PAC=20PC</v>
          </cell>
          <cell r="F105" t="str">
            <v>BOH</v>
          </cell>
          <cell r="G105">
            <v>82.68</v>
          </cell>
        </row>
        <row r="106">
          <cell r="A106">
            <v>20411</v>
          </cell>
          <cell r="B106" t="str">
            <v>Paper &amp; Packing</v>
          </cell>
          <cell r="C106" t="str">
            <v>PLA Lid 8oz</v>
          </cell>
          <cell r="D106" t="str">
            <v>PAC</v>
          </cell>
          <cell r="E106" t="str">
            <v>Pac=100Pc</v>
          </cell>
          <cell r="F106" t="str">
            <v>BOH</v>
          </cell>
          <cell r="G106">
            <v>366.85</v>
          </cell>
        </row>
        <row r="107">
          <cell r="A107">
            <v>20412</v>
          </cell>
          <cell r="B107" t="str">
            <v>Paper &amp; Packing</v>
          </cell>
          <cell r="C107" t="str">
            <v>PLA Lid 12oz</v>
          </cell>
          <cell r="D107" t="str">
            <v>PAC</v>
          </cell>
          <cell r="E107" t="str">
            <v>Pac=100Pc</v>
          </cell>
          <cell r="F107" t="str">
            <v>BOH</v>
          </cell>
          <cell r="G107">
            <v>480.7</v>
          </cell>
        </row>
        <row r="108">
          <cell r="A108">
            <v>20413</v>
          </cell>
          <cell r="B108" t="str">
            <v>Paper &amp; Packing</v>
          </cell>
          <cell r="C108" t="str">
            <v>PLD Lid 16oz/12oz (Single Wall)</v>
          </cell>
          <cell r="D108" t="str">
            <v>PAC</v>
          </cell>
          <cell r="E108" t="str">
            <v>Pac=100Pc</v>
          </cell>
          <cell r="F108" t="str">
            <v>BOH</v>
          </cell>
          <cell r="G108">
            <v>316.25</v>
          </cell>
        </row>
        <row r="109">
          <cell r="A109">
            <v>20399</v>
          </cell>
          <cell r="B109" t="str">
            <v>Paper &amp; Packing</v>
          </cell>
          <cell r="C109" t="str">
            <v>Single Wall Christmas Glasse-16oz/450ML</v>
          </cell>
          <cell r="D109" t="str">
            <v>PAC</v>
          </cell>
          <cell r="E109" t="str">
            <v>1 PAC=20 PCS</v>
          </cell>
          <cell r="F109" t="str">
            <v>BOH</v>
          </cell>
          <cell r="G109">
            <v>92.87</v>
          </cell>
        </row>
        <row r="110">
          <cell r="A110">
            <v>20400</v>
          </cell>
          <cell r="B110" t="str">
            <v>Paper &amp; Packing</v>
          </cell>
          <cell r="C110" t="str">
            <v>Single Wall Christmas Glasse-12oz/350ML</v>
          </cell>
          <cell r="D110" t="str">
            <v>PAC</v>
          </cell>
          <cell r="E110" t="str">
            <v>1 PAC=20 PCS</v>
          </cell>
          <cell r="F110" t="str">
            <v>BOH</v>
          </cell>
          <cell r="G110">
            <v>67.75</v>
          </cell>
        </row>
        <row r="111">
          <cell r="A111">
            <v>6572</v>
          </cell>
          <cell r="B111" t="str">
            <v>Paper &amp; Packing</v>
          </cell>
          <cell r="C111" t="str">
            <v>Paper Napkins</v>
          </cell>
          <cell r="D111" t="str">
            <v>PAC</v>
          </cell>
          <cell r="E111" t="str">
            <v>1=100EA</v>
          </cell>
          <cell r="F111" t="str">
            <v>BOH</v>
          </cell>
          <cell r="G111">
            <v>23.580000000000002</v>
          </cell>
        </row>
        <row r="112">
          <cell r="A112">
            <v>6574</v>
          </cell>
          <cell r="B112" t="str">
            <v>Paper &amp; Packing</v>
          </cell>
          <cell r="C112" t="str">
            <v>Paper Carry Bag Barista</v>
          </cell>
          <cell r="D112" t="str">
            <v>PAC</v>
          </cell>
          <cell r="E112" t="str">
            <v>PAC=50ea</v>
          </cell>
          <cell r="F112" t="str">
            <v>BOH</v>
          </cell>
          <cell r="G112">
            <v>359.38</v>
          </cell>
        </row>
        <row r="113">
          <cell r="A113">
            <v>21161</v>
          </cell>
          <cell r="B113" t="str">
            <v>Paper &amp; Packing</v>
          </cell>
          <cell r="C113" t="str">
            <v>Big Carry Bag (120 GSM)</v>
          </cell>
          <cell r="D113" t="str">
            <v>PAC</v>
          </cell>
          <cell r="E113" t="str">
            <v>PAC=50ea</v>
          </cell>
          <cell r="F113" t="str">
            <v>BOH</v>
          </cell>
          <cell r="G113">
            <v>445.63</v>
          </cell>
        </row>
        <row r="114">
          <cell r="A114">
            <v>21164</v>
          </cell>
          <cell r="B114" t="str">
            <v>Paper &amp; Packing</v>
          </cell>
          <cell r="C114" t="str">
            <v xml:space="preserve">Envelope New (1*100)             </v>
          </cell>
          <cell r="D114" t="str">
            <v>PAC</v>
          </cell>
          <cell r="E114" t="str">
            <v>PAC=100ea</v>
          </cell>
          <cell r="F114" t="str">
            <v>BOH</v>
          </cell>
          <cell r="G114">
            <v>276</v>
          </cell>
        </row>
        <row r="115">
          <cell r="A115">
            <v>19443</v>
          </cell>
          <cell r="B115" t="str">
            <v>Paper &amp; Packing</v>
          </cell>
          <cell r="C115" t="str">
            <v>Paper Water Cup 150ml</v>
          </cell>
          <cell r="D115" t="str">
            <v>PAC</v>
          </cell>
          <cell r="E115" t="str">
            <v>PAC</v>
          </cell>
          <cell r="F115" t="str">
            <v>BOH</v>
          </cell>
          <cell r="G115">
            <v>74.75</v>
          </cell>
        </row>
        <row r="116">
          <cell r="A116">
            <v>16234</v>
          </cell>
          <cell r="B116" t="str">
            <v>Paper &amp; Packing</v>
          </cell>
          <cell r="C116" t="str">
            <v>Sandwich Boxes</v>
          </cell>
          <cell r="D116" t="str">
            <v>EA</v>
          </cell>
          <cell r="E116" t="str">
            <v>Ea=1 ea</v>
          </cell>
          <cell r="F116" t="str">
            <v>BOH</v>
          </cell>
          <cell r="G116">
            <v>7.36</v>
          </cell>
        </row>
        <row r="117">
          <cell r="A117">
            <v>17854</v>
          </cell>
          <cell r="B117" t="str">
            <v>Paper &amp; Packing</v>
          </cell>
          <cell r="C117" t="str">
            <v>Sandwich Tikka Box</v>
          </cell>
          <cell r="D117" t="str">
            <v>EA</v>
          </cell>
          <cell r="E117" t="str">
            <v>EA</v>
          </cell>
          <cell r="F117" t="str">
            <v>BOH</v>
          </cell>
          <cell r="G117">
            <v>5.81</v>
          </cell>
        </row>
        <row r="118">
          <cell r="A118">
            <v>9313</v>
          </cell>
          <cell r="B118" t="str">
            <v>Paper &amp; Packing</v>
          </cell>
          <cell r="C118" t="str">
            <v>Barista Tray Mat</v>
          </cell>
          <cell r="D118" t="str">
            <v>PAC</v>
          </cell>
          <cell r="E118" t="str">
            <v>1=200EA</v>
          </cell>
          <cell r="F118" t="str">
            <v>BOH</v>
          </cell>
          <cell r="G118">
            <v>151.80000000000001</v>
          </cell>
        </row>
        <row r="119">
          <cell r="A119">
            <v>16628</v>
          </cell>
          <cell r="B119" t="str">
            <v>Paper &amp; Packing</v>
          </cell>
          <cell r="C119" t="str">
            <v>Tulip Muffin Cups</v>
          </cell>
          <cell r="D119" t="str">
            <v>EA</v>
          </cell>
          <cell r="E119" t="str">
            <v>EA</v>
          </cell>
          <cell r="F119" t="str">
            <v>BOH</v>
          </cell>
          <cell r="G119">
            <v>3.28</v>
          </cell>
        </row>
        <row r="120">
          <cell r="A120">
            <v>21817</v>
          </cell>
          <cell r="B120" t="str">
            <v>Paper &amp; Packing</v>
          </cell>
          <cell r="C120" t="str">
            <v>Biodegradable Plate</v>
          </cell>
          <cell r="D120" t="str">
            <v>PAC</v>
          </cell>
          <cell r="E120" t="str">
            <v>PAC=25ea</v>
          </cell>
          <cell r="F120" t="str">
            <v>BOH</v>
          </cell>
          <cell r="G120">
            <v>95.45</v>
          </cell>
        </row>
        <row r="121">
          <cell r="A121">
            <v>23507</v>
          </cell>
          <cell r="B121" t="str">
            <v>Paper &amp; Packing</v>
          </cell>
          <cell r="C121" t="str">
            <v>Wooden Stirrer (500 each)</v>
          </cell>
          <cell r="D121" t="str">
            <v>PAC</v>
          </cell>
          <cell r="E121" t="str">
            <v>1 pkt =500 ea</v>
          </cell>
          <cell r="F121" t="str">
            <v>BOH</v>
          </cell>
          <cell r="G121">
            <v>103.5</v>
          </cell>
        </row>
        <row r="122">
          <cell r="A122">
            <v>22552</v>
          </cell>
          <cell r="B122" t="str">
            <v>Paper &amp; Packing</v>
          </cell>
          <cell r="C122" t="str">
            <v xml:space="preserve">Wooden Spork 1packet </v>
          </cell>
          <cell r="D122" t="str">
            <v>PAC</v>
          </cell>
          <cell r="E122" t="str">
            <v>PAC</v>
          </cell>
          <cell r="F122" t="str">
            <v>BOH</v>
          </cell>
          <cell r="G122">
            <v>115</v>
          </cell>
        </row>
        <row r="123">
          <cell r="A123">
            <v>8657</v>
          </cell>
          <cell r="B123" t="str">
            <v>Paper &amp; Packing</v>
          </cell>
          <cell r="C123" t="str">
            <v>Cake Box-1kg</v>
          </cell>
          <cell r="D123" t="str">
            <v>EA</v>
          </cell>
          <cell r="E123" t="str">
            <v>1 EA</v>
          </cell>
          <cell r="F123" t="str">
            <v>BOH</v>
          </cell>
          <cell r="G123">
            <v>21.85</v>
          </cell>
        </row>
        <row r="124">
          <cell r="A124">
            <v>8658</v>
          </cell>
          <cell r="B124" t="str">
            <v>Paper &amp; Packing</v>
          </cell>
          <cell r="C124" t="str">
            <v>Cake Box-500gm</v>
          </cell>
          <cell r="D124" t="str">
            <v>EA</v>
          </cell>
          <cell r="E124" t="str">
            <v>1 EA</v>
          </cell>
          <cell r="F124" t="str">
            <v>BOH</v>
          </cell>
          <cell r="G124">
            <v>18.399999999999999</v>
          </cell>
        </row>
        <row r="125">
          <cell r="A125">
            <v>21163</v>
          </cell>
          <cell r="B125" t="str">
            <v>Paper &amp; Packing</v>
          </cell>
          <cell r="C125" t="str">
            <v>Pastry Box Virgin Kraft Board</v>
          </cell>
          <cell r="D125" t="str">
            <v>EA</v>
          </cell>
          <cell r="E125" t="str">
            <v>1 EA</v>
          </cell>
          <cell r="F125" t="str">
            <v>BOH</v>
          </cell>
          <cell r="G125">
            <v>9.7799999999999994</v>
          </cell>
        </row>
        <row r="126">
          <cell r="A126">
            <v>15353</v>
          </cell>
          <cell r="B126" t="str">
            <v>Paper &amp; Packing</v>
          </cell>
          <cell r="C126" t="str">
            <v>Prd.Spinach &amp; Corn sandwich  Veg  170 /-</v>
          </cell>
          <cell r="D126" t="str">
            <v>EA</v>
          </cell>
          <cell r="E126" t="str">
            <v>EA</v>
          </cell>
          <cell r="F126" t="str">
            <v>BOH</v>
          </cell>
          <cell r="G126">
            <v>0.79</v>
          </cell>
        </row>
        <row r="127">
          <cell r="A127">
            <v>15354</v>
          </cell>
          <cell r="B127" t="str">
            <v>Paper &amp; Packing</v>
          </cell>
          <cell r="C127" t="str">
            <v>Prd.Smoked chicken sandwich  Non Veg  200 /-</v>
          </cell>
          <cell r="D127" t="str">
            <v>EA</v>
          </cell>
          <cell r="E127" t="str">
            <v>EA</v>
          </cell>
          <cell r="F127" t="str">
            <v>BOH</v>
          </cell>
          <cell r="G127">
            <v>0.79</v>
          </cell>
        </row>
        <row r="128">
          <cell r="A128">
            <v>1063</v>
          </cell>
          <cell r="B128" t="str">
            <v>Paper &amp; Packing</v>
          </cell>
          <cell r="C128" t="str">
            <v>Printer Paper Roll Small</v>
          </cell>
          <cell r="D128" t="str">
            <v>EA</v>
          </cell>
          <cell r="E128" t="str">
            <v>EA=1ea</v>
          </cell>
          <cell r="F128" t="str">
            <v>BOH</v>
          </cell>
          <cell r="G128">
            <v>23</v>
          </cell>
        </row>
        <row r="129">
          <cell r="A129">
            <v>3676</v>
          </cell>
          <cell r="B129" t="str">
            <v>Paper &amp; Packing</v>
          </cell>
          <cell r="C129" t="str">
            <v>Butter Paper</v>
          </cell>
          <cell r="D129" t="str">
            <v>EA</v>
          </cell>
          <cell r="E129" t="str">
            <v>EA</v>
          </cell>
          <cell r="F129" t="str">
            <v>BOH</v>
          </cell>
          <cell r="G129">
            <v>1.73</v>
          </cell>
        </row>
        <row r="130">
          <cell r="A130">
            <v>18741</v>
          </cell>
          <cell r="B130" t="str">
            <v>Paper &amp; Packing</v>
          </cell>
          <cell r="C130" t="str">
            <v>Four Cup Holder</v>
          </cell>
          <cell r="D130" t="str">
            <v>EA</v>
          </cell>
          <cell r="E130" t="str">
            <v>EA</v>
          </cell>
          <cell r="F130" t="str">
            <v>BOH</v>
          </cell>
          <cell r="G130">
            <v>11.5</v>
          </cell>
        </row>
        <row r="131">
          <cell r="A131">
            <v>21138</v>
          </cell>
          <cell r="B131" t="str">
            <v>Paper &amp; Packing</v>
          </cell>
          <cell r="C131" t="str">
            <v>White Paper Straw with Individual Pack</v>
          </cell>
          <cell r="D131" t="str">
            <v>PAC</v>
          </cell>
          <cell r="E131" t="str">
            <v>Pac =100 Ea</v>
          </cell>
          <cell r="F131" t="str">
            <v>BOH</v>
          </cell>
          <cell r="G131">
            <v>120.75</v>
          </cell>
        </row>
        <row r="132">
          <cell r="A132">
            <v>22131</v>
          </cell>
          <cell r="B132" t="str">
            <v>Paper &amp; Packing</v>
          </cell>
          <cell r="C132" t="str">
            <v>Foil Pouch 1 lit (Delivery Box)</v>
          </cell>
          <cell r="D132" t="str">
            <v>EA</v>
          </cell>
          <cell r="E132" t="str">
            <v>EA</v>
          </cell>
          <cell r="F132" t="str">
            <v>BOH</v>
          </cell>
          <cell r="G132">
            <v>11.79</v>
          </cell>
        </row>
        <row r="133">
          <cell r="A133">
            <v>22132</v>
          </cell>
          <cell r="B133" t="str">
            <v>Paper &amp; Packing</v>
          </cell>
          <cell r="C133" t="str">
            <v>Foil Pouch 500 ml (Delivery Box)</v>
          </cell>
          <cell r="D133" t="str">
            <v>EA</v>
          </cell>
          <cell r="E133" t="str">
            <v>EA</v>
          </cell>
          <cell r="F133" t="str">
            <v>BOH</v>
          </cell>
          <cell r="G133">
            <v>10.64</v>
          </cell>
        </row>
        <row r="134">
          <cell r="A134">
            <v>22171</v>
          </cell>
          <cell r="B134" t="str">
            <v>Paper &amp; Packing</v>
          </cell>
          <cell r="C134" t="str">
            <v>Paper Kettle 1 lit (Delivery Box)</v>
          </cell>
          <cell r="D134" t="str">
            <v>EA</v>
          </cell>
          <cell r="E134" t="str">
            <v>EA</v>
          </cell>
          <cell r="F134" t="str">
            <v>BOH</v>
          </cell>
          <cell r="G134">
            <v>12.08</v>
          </cell>
        </row>
        <row r="135">
          <cell r="A135">
            <v>22172</v>
          </cell>
          <cell r="B135" t="str">
            <v>Paper &amp; Packing</v>
          </cell>
          <cell r="C135" t="str">
            <v>Paper Kettle 400 ml (Delivery Box)</v>
          </cell>
          <cell r="D135" t="str">
            <v>EA</v>
          </cell>
          <cell r="E135" t="str">
            <v>EA</v>
          </cell>
          <cell r="F135" t="str">
            <v>BOH</v>
          </cell>
          <cell r="G135">
            <v>10.07</v>
          </cell>
        </row>
        <row r="136">
          <cell r="A136">
            <v>23183</v>
          </cell>
          <cell r="B136" t="str">
            <v>Paper &amp; Packing</v>
          </cell>
          <cell r="C136" t="str">
            <v>Glass Delivery Packiging (SB)</v>
          </cell>
          <cell r="D136" t="str">
            <v>EA</v>
          </cell>
          <cell r="E136" t="str">
            <v>EA</v>
          </cell>
          <cell r="F136" t="str">
            <v>BOH</v>
          </cell>
          <cell r="G136">
            <v>14.95</v>
          </cell>
        </row>
        <row r="137">
          <cell r="A137">
            <v>17717</v>
          </cell>
          <cell r="B137" t="str">
            <v>Paper &amp; Packing</v>
          </cell>
          <cell r="C137" t="str">
            <v>Thermal Paper Roll</v>
          </cell>
          <cell r="D137" t="str">
            <v>EA</v>
          </cell>
          <cell r="E137" t="str">
            <v>EA</v>
          </cell>
          <cell r="F137" t="str">
            <v>BOH</v>
          </cell>
          <cell r="G137">
            <v>40.25</v>
          </cell>
        </row>
        <row r="138">
          <cell r="A138">
            <v>21423</v>
          </cell>
          <cell r="B138" t="str">
            <v>Paper &amp; Packing</v>
          </cell>
          <cell r="C138" t="str">
            <v>Diwali Gift Box (Small)</v>
          </cell>
          <cell r="D138" t="str">
            <v>EA</v>
          </cell>
          <cell r="E138" t="str">
            <v>EA</v>
          </cell>
          <cell r="F138" t="str">
            <v>BOH</v>
          </cell>
          <cell r="G138">
            <v>43.7</v>
          </cell>
        </row>
        <row r="139">
          <cell r="A139">
            <v>21424</v>
          </cell>
          <cell r="B139" t="str">
            <v>Paper &amp; Packing</v>
          </cell>
          <cell r="C139" t="str">
            <v>Diwali Gift Box (Big)</v>
          </cell>
          <cell r="D139" t="str">
            <v>EA</v>
          </cell>
          <cell r="E139" t="str">
            <v>EA</v>
          </cell>
          <cell r="F139" t="str">
            <v>BOH</v>
          </cell>
          <cell r="G139">
            <v>82.8</v>
          </cell>
        </row>
        <row r="140">
          <cell r="A140">
            <v>19479</v>
          </cell>
          <cell r="B140" t="str">
            <v>Paper &amp; Packing</v>
          </cell>
          <cell r="C140" t="str">
            <v>Cookies Tin Gift Box</v>
          </cell>
          <cell r="D140" t="str">
            <v>EA</v>
          </cell>
          <cell r="E140" t="str">
            <v>EA</v>
          </cell>
          <cell r="F140" t="str">
            <v>BOH</v>
          </cell>
          <cell r="G140">
            <v>23</v>
          </cell>
        </row>
        <row r="141">
          <cell r="A141">
            <v>12662</v>
          </cell>
          <cell r="B141" t="str">
            <v>Paper &amp; Packing</v>
          </cell>
          <cell r="C141" t="str">
            <v>MRD Sticker</v>
          </cell>
          <cell r="D141" t="str">
            <v>EA</v>
          </cell>
          <cell r="E141" t="str">
            <v>EA</v>
          </cell>
          <cell r="F141" t="str">
            <v>BOH</v>
          </cell>
          <cell r="G141">
            <v>0.52</v>
          </cell>
        </row>
        <row r="142">
          <cell r="A142">
            <v>17802</v>
          </cell>
          <cell r="B142" t="str">
            <v>Paper &amp; Packing</v>
          </cell>
          <cell r="C142" t="str">
            <v>MT-SL-II Black With Dome Caps</v>
          </cell>
          <cell r="D142" t="str">
            <v>EA</v>
          </cell>
          <cell r="E142" t="str">
            <v>EA</v>
          </cell>
          <cell r="F142" t="str">
            <v>BOH</v>
          </cell>
          <cell r="G142">
            <v>6.34</v>
          </cell>
        </row>
        <row r="143">
          <cell r="A143">
            <v>17803</v>
          </cell>
          <cell r="B143" t="str">
            <v>Paper &amp; Packing</v>
          </cell>
          <cell r="C143" t="str">
            <v>30 Ml Cups With Lid (DIA 69MM)</v>
          </cell>
          <cell r="D143" t="str">
            <v>EA</v>
          </cell>
          <cell r="E143" t="str">
            <v>EA</v>
          </cell>
          <cell r="F143" t="str">
            <v>BOH</v>
          </cell>
          <cell r="G143">
            <v>1.24</v>
          </cell>
        </row>
        <row r="144">
          <cell r="A144">
            <v>19222</v>
          </cell>
          <cell r="B144" t="str">
            <v>Paper &amp; Packing</v>
          </cell>
          <cell r="C144" t="str">
            <v>Barista Chocolate 90gmX4 Bar's Gift Pack</v>
          </cell>
          <cell r="D144" t="str">
            <v>EA</v>
          </cell>
          <cell r="E144" t="str">
            <v>EA</v>
          </cell>
          <cell r="F144" t="str">
            <v>BOH</v>
          </cell>
          <cell r="G144">
            <v>33.07</v>
          </cell>
        </row>
        <row r="145">
          <cell r="A145">
            <v>17642</v>
          </cell>
          <cell r="B145" t="str">
            <v>Paper &amp; Packing</v>
          </cell>
          <cell r="C145" t="str">
            <v>St2-with Lid</v>
          </cell>
          <cell r="D145" t="str">
            <v>EA</v>
          </cell>
          <cell r="E145" t="str">
            <v>EA</v>
          </cell>
          <cell r="F145" t="str">
            <v>BOH</v>
          </cell>
          <cell r="G145">
            <v>8.42</v>
          </cell>
        </row>
        <row r="146">
          <cell r="A146">
            <v>18102</v>
          </cell>
          <cell r="B146" t="str">
            <v>Paper &amp; Packing</v>
          </cell>
          <cell r="C146" t="str">
            <v>Single Wall Glass Lid 16oz</v>
          </cell>
          <cell r="D146" t="str">
            <v>EA</v>
          </cell>
          <cell r="E146" t="str">
            <v>EA</v>
          </cell>
          <cell r="F146" t="str">
            <v>BOH</v>
          </cell>
          <cell r="G146">
            <v>0.81</v>
          </cell>
        </row>
        <row r="147">
          <cell r="A147">
            <v>1070</v>
          </cell>
          <cell r="B147" t="str">
            <v>Cleaning Material</v>
          </cell>
          <cell r="C147" t="str">
            <v>Toilet Roll</v>
          </cell>
          <cell r="D147" t="str">
            <v>EA</v>
          </cell>
          <cell r="E147" t="str">
            <v>EA=1ea</v>
          </cell>
          <cell r="F147" t="str">
            <v>BOH</v>
          </cell>
          <cell r="G147">
            <v>12.31</v>
          </cell>
        </row>
        <row r="148">
          <cell r="A148">
            <v>18397</v>
          </cell>
          <cell r="B148" t="str">
            <v>Cleaning Material</v>
          </cell>
          <cell r="C148" t="str">
            <v>Dish Drop (Ware Wash Liquid- Manual)</v>
          </cell>
          <cell r="D148" t="str">
            <v>BT</v>
          </cell>
          <cell r="E148" t="str">
            <v>BT</v>
          </cell>
          <cell r="F148" t="str">
            <v>BOH</v>
          </cell>
          <cell r="G148">
            <v>147.19999999999999</v>
          </cell>
        </row>
        <row r="149">
          <cell r="A149">
            <v>18398</v>
          </cell>
          <cell r="B149" t="str">
            <v>Cleaning Material</v>
          </cell>
          <cell r="C149" t="str">
            <v>Zero Bac (Hard Surface Sanitizer)</v>
          </cell>
          <cell r="D149" t="str">
            <v>BT</v>
          </cell>
          <cell r="E149" t="str">
            <v>BT</v>
          </cell>
          <cell r="F149" t="str">
            <v>BOH</v>
          </cell>
          <cell r="G149">
            <v>273.7</v>
          </cell>
        </row>
        <row r="150">
          <cell r="A150">
            <v>18400</v>
          </cell>
          <cell r="B150" t="str">
            <v>Cleaning Material</v>
          </cell>
          <cell r="C150" t="str">
            <v>Ola Toilet Cleaner (Toilet Bowel Cleaner)</v>
          </cell>
          <cell r="D150" t="str">
            <v>BT</v>
          </cell>
          <cell r="E150" t="str">
            <v>BT</v>
          </cell>
          <cell r="F150" t="str">
            <v>BOH</v>
          </cell>
          <cell r="G150">
            <v>47.15</v>
          </cell>
        </row>
        <row r="151">
          <cell r="A151">
            <v>18401</v>
          </cell>
          <cell r="B151" t="str">
            <v>Cleaning Material</v>
          </cell>
          <cell r="C151" t="str">
            <v>Ola Glass Cleaner ( Glass Cleaner)</v>
          </cell>
          <cell r="D151" t="str">
            <v>BT</v>
          </cell>
          <cell r="E151" t="str">
            <v>BT</v>
          </cell>
          <cell r="F151" t="str">
            <v>BOH</v>
          </cell>
          <cell r="G151">
            <v>45.43</v>
          </cell>
        </row>
        <row r="152">
          <cell r="A152">
            <v>18396</v>
          </cell>
          <cell r="B152" t="str">
            <v>Cleaning Material</v>
          </cell>
          <cell r="C152" t="str">
            <v>Magic (Disinfectant Floor Wash Liquid)</v>
          </cell>
          <cell r="D152" t="str">
            <v>BT</v>
          </cell>
          <cell r="E152" t="str">
            <v>BT</v>
          </cell>
          <cell r="F152" t="str">
            <v>BOH</v>
          </cell>
          <cell r="G152">
            <v>147.19999999999999</v>
          </cell>
        </row>
        <row r="153">
          <cell r="A153">
            <v>18399</v>
          </cell>
          <cell r="B153" t="str">
            <v>Cleaning Material</v>
          </cell>
          <cell r="C153" t="str">
            <v>Palm Freah (Hand Cleansar)</v>
          </cell>
          <cell r="D153" t="str">
            <v>BT</v>
          </cell>
          <cell r="E153" t="str">
            <v>BT</v>
          </cell>
          <cell r="F153" t="str">
            <v>BOH</v>
          </cell>
          <cell r="G153">
            <v>204.7</v>
          </cell>
        </row>
        <row r="154">
          <cell r="A154">
            <v>20894</v>
          </cell>
          <cell r="B154" t="str">
            <v>Cleaning Material</v>
          </cell>
          <cell r="C154" t="str">
            <v>Biodegradable Garbage Bag B Green</v>
          </cell>
          <cell r="D154" t="str">
            <v>PAC</v>
          </cell>
          <cell r="E154" t="str">
            <v>Pac</v>
          </cell>
          <cell r="F154" t="str">
            <v>BOH</v>
          </cell>
          <cell r="G154">
            <v>644</v>
          </cell>
        </row>
        <row r="155">
          <cell r="A155">
            <v>20891</v>
          </cell>
          <cell r="B155" t="str">
            <v>Cleaning Material</v>
          </cell>
          <cell r="C155" t="str">
            <v>Biodegradable Garbage Bag B Blue</v>
          </cell>
          <cell r="D155" t="str">
            <v>Pac</v>
          </cell>
          <cell r="E155" t="str">
            <v>Pac</v>
          </cell>
          <cell r="F155" t="str">
            <v>BOH</v>
          </cell>
          <cell r="G155">
            <v>644</v>
          </cell>
        </row>
        <row r="156">
          <cell r="A156">
            <v>20892</v>
          </cell>
          <cell r="B156" t="str">
            <v>Cleaning Material</v>
          </cell>
          <cell r="C156" t="str">
            <v>Biodegradable Garbage Bag S Green</v>
          </cell>
          <cell r="D156" t="str">
            <v>Pac</v>
          </cell>
          <cell r="E156" t="str">
            <v>Pac</v>
          </cell>
          <cell r="F156" t="str">
            <v>BOH</v>
          </cell>
          <cell r="G156">
            <v>168</v>
          </cell>
        </row>
        <row r="157">
          <cell r="A157">
            <v>20893</v>
          </cell>
          <cell r="B157" t="str">
            <v>Cleaning Material</v>
          </cell>
          <cell r="C157" t="str">
            <v>Biodegradable Garbage Bag S Blue</v>
          </cell>
          <cell r="D157" t="str">
            <v>Pac</v>
          </cell>
          <cell r="E157" t="str">
            <v>Pac</v>
          </cell>
          <cell r="F157" t="str">
            <v>BOH</v>
          </cell>
          <cell r="G157">
            <v>168</v>
          </cell>
        </row>
        <row r="158">
          <cell r="A158">
            <v>23597</v>
          </cell>
          <cell r="B158" t="str">
            <v>Cleaning Material</v>
          </cell>
          <cell r="C158" t="str">
            <v>Nitrile Gloves-Medium-size</v>
          </cell>
          <cell r="D158" t="str">
            <v>Pkt</v>
          </cell>
          <cell r="E158" t="str">
            <v>Pac = 100 EA</v>
          </cell>
          <cell r="F158" t="str">
            <v>BOH</v>
          </cell>
          <cell r="G158">
            <v>333.5</v>
          </cell>
        </row>
        <row r="159">
          <cell r="A159">
            <v>20657</v>
          </cell>
          <cell r="B159" t="str">
            <v>Cleaning Material</v>
          </cell>
          <cell r="C159" t="str">
            <v>Coffee Machine Cleaning Brush</v>
          </cell>
          <cell r="D159" t="str">
            <v>EA</v>
          </cell>
          <cell r="E159" t="str">
            <v>EA</v>
          </cell>
          <cell r="F159" t="str">
            <v>BOH</v>
          </cell>
          <cell r="G159">
            <v>241.5</v>
          </cell>
        </row>
        <row r="160">
          <cell r="A160">
            <v>22451</v>
          </cell>
          <cell r="B160" t="str">
            <v>Cleaning Material</v>
          </cell>
          <cell r="C160" t="str">
            <v>Grillox (Sandwich Griller Cleaner) 2Ltr</v>
          </cell>
          <cell r="D160" t="str">
            <v>Can</v>
          </cell>
          <cell r="E160" t="str">
            <v>Can</v>
          </cell>
          <cell r="F160" t="str">
            <v>BOH</v>
          </cell>
          <cell r="G160">
            <v>326.60000000000002</v>
          </cell>
        </row>
        <row r="161">
          <cell r="A161">
            <v>7261</v>
          </cell>
          <cell r="B161" t="str">
            <v>Cleaning Material</v>
          </cell>
          <cell r="C161" t="str">
            <v>Tooth Pick Wooden</v>
          </cell>
          <cell r="D161" t="str">
            <v>PAC</v>
          </cell>
          <cell r="E161" t="str">
            <v>PAC</v>
          </cell>
          <cell r="F161" t="str">
            <v>BOH</v>
          </cell>
          <cell r="G161">
            <v>11.5</v>
          </cell>
        </row>
        <row r="162">
          <cell r="A162">
            <v>15341</v>
          </cell>
          <cell r="B162" t="str">
            <v>Cleaning Material</v>
          </cell>
          <cell r="C162" t="str">
            <v>Cafiza Espresso Clean</v>
          </cell>
          <cell r="D162" t="str">
            <v>SC</v>
          </cell>
          <cell r="E162" t="str">
            <v>1 PAC X 100</v>
          </cell>
          <cell r="F162" t="str">
            <v>BOH</v>
          </cell>
          <cell r="G162">
            <v>8.51</v>
          </cell>
        </row>
        <row r="163">
          <cell r="A163">
            <v>21855</v>
          </cell>
          <cell r="B163" t="str">
            <v>Marketing</v>
          </cell>
          <cell r="C163" t="str">
            <v>Copper Bottle 400ML</v>
          </cell>
          <cell r="D163" t="str">
            <v>EA</v>
          </cell>
          <cell r="E163" t="str">
            <v>1 box = 50 Bt</v>
          </cell>
          <cell r="F163" t="str">
            <v>BOH</v>
          </cell>
          <cell r="G163">
            <v>454.25</v>
          </cell>
        </row>
        <row r="164">
          <cell r="A164">
            <v>21740</v>
          </cell>
          <cell r="B164" t="str">
            <v>Marketing</v>
          </cell>
          <cell r="C164" t="str">
            <v>Wooden Food Tag Holder</v>
          </cell>
          <cell r="D164" t="str">
            <v>EA</v>
          </cell>
          <cell r="E164" t="str">
            <v>EA</v>
          </cell>
          <cell r="F164" t="str">
            <v>BOH</v>
          </cell>
          <cell r="G164">
            <v>55.2</v>
          </cell>
        </row>
        <row r="165">
          <cell r="A165">
            <v>17361</v>
          </cell>
          <cell r="B165" t="str">
            <v>Marketing</v>
          </cell>
          <cell r="C165" t="str">
            <v>Wooden Easel Stand</v>
          </cell>
          <cell r="D165" t="str">
            <v>EA</v>
          </cell>
          <cell r="E165" t="str">
            <v>EA</v>
          </cell>
          <cell r="F165" t="str">
            <v>BOH</v>
          </cell>
          <cell r="G165">
            <v>1380</v>
          </cell>
        </row>
        <row r="166">
          <cell r="A166">
            <v>19445</v>
          </cell>
          <cell r="B166" t="str">
            <v>Marketing</v>
          </cell>
          <cell r="C166" t="str">
            <v>Wodden Display-Small</v>
          </cell>
          <cell r="D166" t="str">
            <v>EA</v>
          </cell>
          <cell r="E166" t="str">
            <v>EA</v>
          </cell>
          <cell r="F166" t="str">
            <v>BOH</v>
          </cell>
          <cell r="G166">
            <v>207</v>
          </cell>
        </row>
        <row r="167">
          <cell r="A167">
            <v>19446</v>
          </cell>
          <cell r="B167" t="str">
            <v>Marketing</v>
          </cell>
          <cell r="C167" t="str">
            <v>Wodden Display-BAG</v>
          </cell>
          <cell r="D167" t="str">
            <v>EA</v>
          </cell>
          <cell r="E167" t="str">
            <v>EA</v>
          </cell>
          <cell r="F167" t="str">
            <v>BOH</v>
          </cell>
          <cell r="G167">
            <v>241.5</v>
          </cell>
        </row>
        <row r="168">
          <cell r="A168">
            <v>15740</v>
          </cell>
          <cell r="B168" t="str">
            <v>Marketing</v>
          </cell>
          <cell r="C168" t="str">
            <v>Feedback Form</v>
          </cell>
          <cell r="D168" t="str">
            <v>PAC</v>
          </cell>
          <cell r="E168" t="str">
            <v>1=100EA</v>
          </cell>
          <cell r="F168" t="str">
            <v>BOH</v>
          </cell>
          <cell r="G168">
            <v>103.5</v>
          </cell>
        </row>
        <row r="169">
          <cell r="A169">
            <v>14437</v>
          </cell>
          <cell r="B169" t="str">
            <v>Marketing</v>
          </cell>
          <cell r="C169" t="str">
            <v>French Press</v>
          </cell>
          <cell r="D169" t="str">
            <v>EA</v>
          </cell>
          <cell r="E169" t="str">
            <v>Ea=1 ea</v>
          </cell>
          <cell r="F169" t="str">
            <v>BOH</v>
          </cell>
          <cell r="G169">
            <v>212.75</v>
          </cell>
        </row>
        <row r="170">
          <cell r="A170">
            <v>16300</v>
          </cell>
          <cell r="B170" t="str">
            <v>Marketing</v>
          </cell>
          <cell r="C170" t="str">
            <v>Oval Basket</v>
          </cell>
          <cell r="D170" t="str">
            <v>EA</v>
          </cell>
          <cell r="E170" t="str">
            <v>EA</v>
          </cell>
          <cell r="F170" t="str">
            <v>BOH</v>
          </cell>
          <cell r="G170">
            <v>97.75</v>
          </cell>
        </row>
        <row r="171">
          <cell r="A171">
            <v>16301</v>
          </cell>
          <cell r="B171" t="str">
            <v>Marketing</v>
          </cell>
          <cell r="C171" t="str">
            <v>Cream Grass</v>
          </cell>
          <cell r="D171" t="str">
            <v>PAC</v>
          </cell>
          <cell r="E171" t="str">
            <v>PAC</v>
          </cell>
          <cell r="F171" t="str">
            <v>BOH</v>
          </cell>
          <cell r="G171">
            <v>28.75</v>
          </cell>
        </row>
        <row r="172">
          <cell r="A172">
            <v>17747</v>
          </cell>
          <cell r="B172" t="str">
            <v>Marketing</v>
          </cell>
          <cell r="C172" t="str">
            <v>Terracotta Diya</v>
          </cell>
          <cell r="D172" t="str">
            <v>EA</v>
          </cell>
          <cell r="E172" t="str">
            <v>EA</v>
          </cell>
          <cell r="F172" t="str">
            <v>BOH</v>
          </cell>
          <cell r="G172">
            <v>10.299999999999999</v>
          </cell>
        </row>
        <row r="173">
          <cell r="A173">
            <v>23668</v>
          </cell>
          <cell r="B173" t="str">
            <v>Marketing</v>
          </cell>
          <cell r="C173" t="str">
            <v>Orange Color Net</v>
          </cell>
          <cell r="D173" t="str">
            <v>Mtr</v>
          </cell>
          <cell r="E173" t="str">
            <v>(1 Roll = 50 Mtr.)</v>
          </cell>
          <cell r="F173" t="str">
            <v>BOH</v>
          </cell>
          <cell r="G173">
            <v>13.8</v>
          </cell>
        </row>
        <row r="174">
          <cell r="A174">
            <v>21458</v>
          </cell>
          <cell r="B174" t="str">
            <v>Marketing</v>
          </cell>
          <cell r="C174" t="str">
            <v>Brown Ribbon Logo Barista</v>
          </cell>
          <cell r="D174" t="str">
            <v>Mtr</v>
          </cell>
          <cell r="E174" t="str">
            <v>(1 Roll = 10 Mtr.)</v>
          </cell>
          <cell r="F174" t="str">
            <v>BOH</v>
          </cell>
          <cell r="G174">
            <v>8.0500000000000007</v>
          </cell>
        </row>
        <row r="175">
          <cell r="A175">
            <v>15842</v>
          </cell>
          <cell r="B175" t="str">
            <v>Marketing</v>
          </cell>
          <cell r="C175" t="str">
            <v>Instore collat open and close both side print</v>
          </cell>
          <cell r="D175" t="str">
            <v>EA</v>
          </cell>
          <cell r="E175" t="str">
            <v>EA</v>
          </cell>
          <cell r="F175" t="str">
            <v>BOH</v>
          </cell>
          <cell r="G175">
            <v>63.25</v>
          </cell>
        </row>
        <row r="176">
          <cell r="A176">
            <v>15843</v>
          </cell>
          <cell r="B176" t="str">
            <v>Marketing</v>
          </cell>
          <cell r="C176" t="str">
            <v>Instore collat no smoking zone</v>
          </cell>
          <cell r="D176" t="str">
            <v>EA</v>
          </cell>
          <cell r="E176" t="str">
            <v>EA</v>
          </cell>
          <cell r="F176" t="str">
            <v>BOH</v>
          </cell>
          <cell r="G176">
            <v>143.75</v>
          </cell>
        </row>
        <row r="177">
          <cell r="A177">
            <v>15844</v>
          </cell>
          <cell r="B177" t="str">
            <v>Marketing</v>
          </cell>
          <cell r="C177" t="str">
            <v xml:space="preserve">Instore collat charging for coffee </v>
          </cell>
          <cell r="D177" t="str">
            <v>EA</v>
          </cell>
          <cell r="E177" t="str">
            <v>EA</v>
          </cell>
          <cell r="F177" t="str">
            <v>BOH</v>
          </cell>
          <cell r="G177">
            <v>143.75</v>
          </cell>
        </row>
        <row r="178">
          <cell r="A178">
            <v>15845</v>
          </cell>
          <cell r="B178" t="str">
            <v>Marketing</v>
          </cell>
          <cell r="C178" t="str">
            <v>Instore collat not inspired by outside food</v>
          </cell>
          <cell r="D178" t="str">
            <v>EA</v>
          </cell>
          <cell r="E178" t="str">
            <v>EA</v>
          </cell>
          <cell r="F178" t="str">
            <v>BOH</v>
          </cell>
          <cell r="G178">
            <v>143.75</v>
          </cell>
        </row>
        <row r="179">
          <cell r="A179">
            <v>15846</v>
          </cell>
          <cell r="B179" t="str">
            <v>Marketing</v>
          </cell>
          <cell r="C179" t="str">
            <v>Mind Your Belongings</v>
          </cell>
          <cell r="D179" t="str">
            <v>EA</v>
          </cell>
          <cell r="E179" t="str">
            <v>EA</v>
          </cell>
          <cell r="F179" t="str">
            <v>BOH</v>
          </cell>
          <cell r="G179">
            <v>143.75</v>
          </cell>
        </row>
        <row r="180">
          <cell r="A180">
            <v>15847</v>
          </cell>
          <cell r="B180" t="str">
            <v>Marketing</v>
          </cell>
          <cell r="C180" t="str">
            <v>Barista His / Her</v>
          </cell>
          <cell r="D180" t="str">
            <v>EA</v>
          </cell>
          <cell r="E180" t="str">
            <v>EA</v>
          </cell>
          <cell r="F180" t="str">
            <v>BOH</v>
          </cell>
          <cell r="G180">
            <v>143.75</v>
          </cell>
        </row>
        <row r="181">
          <cell r="A181">
            <v>20256</v>
          </cell>
          <cell r="B181" t="str">
            <v>Marketing</v>
          </cell>
          <cell r="C181" t="str">
            <v>Green Sports Bottle</v>
          </cell>
          <cell r="D181" t="str">
            <v>EA</v>
          </cell>
          <cell r="E181" t="str">
            <v>EA</v>
          </cell>
          <cell r="F181" t="str">
            <v>BOH</v>
          </cell>
          <cell r="G181">
            <v>419.75</v>
          </cell>
        </row>
        <row r="182">
          <cell r="A182">
            <v>20493</v>
          </cell>
          <cell r="B182" t="str">
            <v>Marketing</v>
          </cell>
          <cell r="C182" t="str">
            <v>Black Sports Bottle</v>
          </cell>
          <cell r="D182" t="str">
            <v>EA</v>
          </cell>
          <cell r="E182" t="str">
            <v>EA</v>
          </cell>
          <cell r="F182" t="str">
            <v>BOH</v>
          </cell>
          <cell r="G182">
            <v>419.75</v>
          </cell>
        </row>
        <row r="183">
          <cell r="A183">
            <v>19447</v>
          </cell>
          <cell r="B183" t="str">
            <v>Marketing</v>
          </cell>
          <cell r="C183" t="str">
            <v>Chocolate Wooden Stand</v>
          </cell>
          <cell r="D183" t="str">
            <v>EA</v>
          </cell>
          <cell r="E183" t="str">
            <v>EA</v>
          </cell>
          <cell r="F183" t="str">
            <v>BOH</v>
          </cell>
          <cell r="G183">
            <v>437</v>
          </cell>
        </row>
        <row r="184">
          <cell r="A184">
            <v>13448</v>
          </cell>
          <cell r="B184" t="str">
            <v>Marketing</v>
          </cell>
          <cell r="C184" t="str">
            <v>Barista Milano Coaster</v>
          </cell>
          <cell r="D184" t="str">
            <v>EA</v>
          </cell>
          <cell r="E184" t="str">
            <v>EA</v>
          </cell>
          <cell r="F184" t="str">
            <v>BOH</v>
          </cell>
          <cell r="G184">
            <v>155.25</v>
          </cell>
        </row>
        <row r="185">
          <cell r="A185">
            <v>5526</v>
          </cell>
          <cell r="B185" t="str">
            <v>Stationery</v>
          </cell>
          <cell r="C185" t="str">
            <v>Kot Pad</v>
          </cell>
          <cell r="D185" t="str">
            <v>EA</v>
          </cell>
          <cell r="E185" t="str">
            <v>EA</v>
          </cell>
          <cell r="F185" t="str">
            <v>BOH</v>
          </cell>
          <cell r="G185">
            <v>37.950000000000003</v>
          </cell>
        </row>
        <row r="186">
          <cell r="A186">
            <v>1125</v>
          </cell>
          <cell r="B186" t="str">
            <v>Stationery</v>
          </cell>
          <cell r="C186" t="str">
            <v>Log Sheet Book</v>
          </cell>
          <cell r="D186" t="str">
            <v>EA</v>
          </cell>
          <cell r="E186" t="str">
            <v>EA=1ea</v>
          </cell>
          <cell r="F186" t="str">
            <v>BOH</v>
          </cell>
          <cell r="G186">
            <v>69</v>
          </cell>
        </row>
        <row r="187">
          <cell r="A187">
            <v>1126</v>
          </cell>
          <cell r="B187" t="str">
            <v>Stationery</v>
          </cell>
          <cell r="C187" t="str">
            <v>Stock Consumption Book</v>
          </cell>
          <cell r="D187" t="str">
            <v>EA</v>
          </cell>
          <cell r="E187" t="str">
            <v>EA</v>
          </cell>
          <cell r="F187" t="str">
            <v>BOH</v>
          </cell>
          <cell r="G187">
            <v>54.05</v>
          </cell>
        </row>
        <row r="188">
          <cell r="A188">
            <v>1128</v>
          </cell>
          <cell r="B188" t="str">
            <v>Stationery</v>
          </cell>
          <cell r="C188" t="str">
            <v>Expense Voucher</v>
          </cell>
          <cell r="D188" t="str">
            <v>EA</v>
          </cell>
          <cell r="E188" t="str">
            <v>EA</v>
          </cell>
          <cell r="F188" t="str">
            <v>BOH</v>
          </cell>
          <cell r="G188">
            <v>42.55</v>
          </cell>
        </row>
        <row r="189">
          <cell r="A189">
            <v>5530</v>
          </cell>
          <cell r="B189" t="str">
            <v>Stationery</v>
          </cell>
          <cell r="C189" t="str">
            <v>IMPREST RECORD BOOK</v>
          </cell>
          <cell r="D189" t="str">
            <v>Ea</v>
          </cell>
          <cell r="E189" t="str">
            <v>Ea=1 EA</v>
          </cell>
          <cell r="F189" t="str">
            <v>BOH</v>
          </cell>
          <cell r="G189">
            <v>77.05</v>
          </cell>
        </row>
        <row r="190">
          <cell r="A190">
            <v>1131</v>
          </cell>
          <cell r="B190" t="str">
            <v>Stationery</v>
          </cell>
          <cell r="C190" t="str">
            <v>Epson Printer Cardge</v>
          </cell>
          <cell r="D190" t="str">
            <v>EA</v>
          </cell>
          <cell r="E190" t="str">
            <v>EA=1ea</v>
          </cell>
          <cell r="F190" t="str">
            <v>BOH</v>
          </cell>
          <cell r="G190">
            <v>80.39</v>
          </cell>
        </row>
        <row r="191">
          <cell r="A191">
            <v>15966</v>
          </cell>
          <cell r="B191" t="str">
            <v>Uniform</v>
          </cell>
          <cell r="C191" t="str">
            <v>New Barista Cap</v>
          </cell>
          <cell r="D191" t="str">
            <v>EA</v>
          </cell>
          <cell r="E191" t="str">
            <v>Ea=1 ea</v>
          </cell>
          <cell r="F191" t="str">
            <v>BOH</v>
          </cell>
          <cell r="G191">
            <v>71.3</v>
          </cell>
        </row>
        <row r="192">
          <cell r="A192">
            <v>13549</v>
          </cell>
          <cell r="B192" t="str">
            <v>Uniform</v>
          </cell>
          <cell r="C192" t="str">
            <v>Name Badge Holder</v>
          </cell>
          <cell r="D192" t="str">
            <v>EA</v>
          </cell>
          <cell r="E192" t="str">
            <v>EA</v>
          </cell>
          <cell r="F192" t="str">
            <v>BOH</v>
          </cell>
          <cell r="G192">
            <v>55.2</v>
          </cell>
        </row>
        <row r="193">
          <cell r="A193">
            <v>5499</v>
          </cell>
          <cell r="B193" t="str">
            <v>Uniform</v>
          </cell>
          <cell r="C193" t="str">
            <v>Black Jeans 28</v>
          </cell>
          <cell r="D193" t="str">
            <v>EA</v>
          </cell>
          <cell r="E193" t="str">
            <v>Ea=1 ea</v>
          </cell>
          <cell r="F193" t="str">
            <v>BOH</v>
          </cell>
          <cell r="G193">
            <v>448.5</v>
          </cell>
        </row>
        <row r="194">
          <cell r="A194">
            <v>6042</v>
          </cell>
          <cell r="B194" t="str">
            <v>Uniform</v>
          </cell>
          <cell r="C194" t="str">
            <v>Black Jeans 30</v>
          </cell>
          <cell r="D194" t="str">
            <v>EA</v>
          </cell>
          <cell r="E194" t="str">
            <v>Ea=1 ea</v>
          </cell>
          <cell r="F194" t="str">
            <v>BOH</v>
          </cell>
          <cell r="G194">
            <v>448.5</v>
          </cell>
        </row>
        <row r="195">
          <cell r="A195">
            <v>6041</v>
          </cell>
          <cell r="B195" t="str">
            <v>Uniform</v>
          </cell>
          <cell r="C195" t="str">
            <v>Black Jeans 32</v>
          </cell>
          <cell r="D195" t="str">
            <v>EA</v>
          </cell>
          <cell r="E195" t="str">
            <v>Ea=1 ea</v>
          </cell>
          <cell r="F195" t="str">
            <v>BOH</v>
          </cell>
          <cell r="G195">
            <v>448.5</v>
          </cell>
        </row>
        <row r="196">
          <cell r="A196">
            <v>5600</v>
          </cell>
          <cell r="B196" t="str">
            <v>Uniform</v>
          </cell>
          <cell r="C196" t="str">
            <v>Black Jeans 34</v>
          </cell>
          <cell r="D196" t="str">
            <v>EA</v>
          </cell>
          <cell r="E196" t="str">
            <v>Ea=1 ea</v>
          </cell>
          <cell r="F196" t="str">
            <v>BOH</v>
          </cell>
          <cell r="G196">
            <v>448.5</v>
          </cell>
        </row>
        <row r="197">
          <cell r="A197">
            <v>5601</v>
          </cell>
          <cell r="B197" t="str">
            <v>Uniform</v>
          </cell>
          <cell r="C197" t="str">
            <v>Black Jeans 36</v>
          </cell>
          <cell r="D197" t="str">
            <v>EA</v>
          </cell>
          <cell r="E197" t="str">
            <v>Ea=1 ea</v>
          </cell>
          <cell r="F197" t="str">
            <v>BOH</v>
          </cell>
          <cell r="G197">
            <v>448.5</v>
          </cell>
        </row>
        <row r="198">
          <cell r="A198">
            <v>5623</v>
          </cell>
          <cell r="B198" t="str">
            <v>Uniform</v>
          </cell>
          <cell r="C198" t="str">
            <v>Black Jeans 38</v>
          </cell>
          <cell r="D198" t="str">
            <v>EA</v>
          </cell>
          <cell r="E198" t="str">
            <v>Ea=1 ea</v>
          </cell>
          <cell r="F198" t="str">
            <v>BOH</v>
          </cell>
          <cell r="G198">
            <v>448.5</v>
          </cell>
        </row>
        <row r="199">
          <cell r="A199">
            <v>5624</v>
          </cell>
          <cell r="B199" t="str">
            <v>Uniform</v>
          </cell>
          <cell r="C199" t="str">
            <v>Black Jeans 40</v>
          </cell>
          <cell r="D199" t="str">
            <v>EA</v>
          </cell>
          <cell r="E199" t="str">
            <v>Ea=1 ea</v>
          </cell>
          <cell r="F199" t="str">
            <v>BOH</v>
          </cell>
          <cell r="G199">
            <v>448.5</v>
          </cell>
        </row>
        <row r="200">
          <cell r="A200">
            <v>5625</v>
          </cell>
          <cell r="B200" t="str">
            <v>Uniform</v>
          </cell>
          <cell r="C200" t="str">
            <v>Black Jeans 42</v>
          </cell>
          <cell r="D200" t="str">
            <v>EA</v>
          </cell>
          <cell r="E200" t="str">
            <v>Ea=1 ea</v>
          </cell>
          <cell r="F200" t="str">
            <v>BOH</v>
          </cell>
          <cell r="G200">
            <v>448.5</v>
          </cell>
        </row>
        <row r="201">
          <cell r="A201">
            <v>5609</v>
          </cell>
          <cell r="B201" t="str">
            <v>Uniform</v>
          </cell>
          <cell r="C201" t="str">
            <v>Black Trousers  28</v>
          </cell>
          <cell r="D201" t="str">
            <v>EA</v>
          </cell>
          <cell r="E201" t="str">
            <v>Ea=1 ea</v>
          </cell>
          <cell r="F201" t="str">
            <v>BOH</v>
          </cell>
          <cell r="G201">
            <v>404.8</v>
          </cell>
        </row>
        <row r="202">
          <cell r="A202">
            <v>5610</v>
          </cell>
          <cell r="B202" t="str">
            <v>Uniform</v>
          </cell>
          <cell r="C202" t="str">
            <v>Black Trousers 30</v>
          </cell>
          <cell r="D202" t="str">
            <v>EA</v>
          </cell>
          <cell r="E202" t="str">
            <v>Ea=1 ea</v>
          </cell>
          <cell r="F202" t="str">
            <v>BOH</v>
          </cell>
          <cell r="G202">
            <v>404.8</v>
          </cell>
        </row>
        <row r="203">
          <cell r="A203">
            <v>5611</v>
          </cell>
          <cell r="B203" t="str">
            <v>Uniform</v>
          </cell>
          <cell r="C203" t="str">
            <v>Black Trousers  32</v>
          </cell>
          <cell r="D203" t="str">
            <v>EA</v>
          </cell>
          <cell r="E203" t="str">
            <v>Ea=1 ea</v>
          </cell>
          <cell r="F203" t="str">
            <v>BOH</v>
          </cell>
          <cell r="G203">
            <v>404.8</v>
          </cell>
        </row>
        <row r="204">
          <cell r="A204">
            <v>5612</v>
          </cell>
          <cell r="B204" t="str">
            <v>Uniform</v>
          </cell>
          <cell r="C204" t="str">
            <v>Black Trousers 34</v>
          </cell>
          <cell r="D204" t="str">
            <v>EA</v>
          </cell>
          <cell r="E204" t="str">
            <v>Ea=1 ea</v>
          </cell>
          <cell r="F204" t="str">
            <v>BOH</v>
          </cell>
          <cell r="G204">
            <v>404.8</v>
          </cell>
        </row>
        <row r="205">
          <cell r="A205">
            <v>5613</v>
          </cell>
          <cell r="B205" t="str">
            <v>Uniform</v>
          </cell>
          <cell r="C205" t="str">
            <v>Black Trousers 36</v>
          </cell>
          <cell r="D205" t="str">
            <v>EA</v>
          </cell>
          <cell r="E205" t="str">
            <v>Ea=1 ea</v>
          </cell>
          <cell r="F205" t="str">
            <v>BOH</v>
          </cell>
          <cell r="G205">
            <v>404.8</v>
          </cell>
        </row>
        <row r="206">
          <cell r="A206">
            <v>5776</v>
          </cell>
          <cell r="B206" t="str">
            <v>Uniform</v>
          </cell>
          <cell r="C206" t="str">
            <v>Black Trousers 38</v>
          </cell>
          <cell r="D206" t="str">
            <v>EA</v>
          </cell>
          <cell r="E206" t="str">
            <v>Ea=1 ea</v>
          </cell>
          <cell r="F206" t="str">
            <v>BOH</v>
          </cell>
          <cell r="G206">
            <v>404.8</v>
          </cell>
        </row>
        <row r="207">
          <cell r="A207">
            <v>5777</v>
          </cell>
          <cell r="B207" t="str">
            <v>Uniform</v>
          </cell>
          <cell r="C207" t="str">
            <v>Black Trousers - 40</v>
          </cell>
          <cell r="D207" t="str">
            <v>EA</v>
          </cell>
          <cell r="E207" t="str">
            <v>Ea=1 ea</v>
          </cell>
          <cell r="F207" t="str">
            <v>BOH</v>
          </cell>
          <cell r="G207">
            <v>404.8</v>
          </cell>
        </row>
        <row r="208">
          <cell r="A208">
            <v>5829</v>
          </cell>
          <cell r="B208" t="str">
            <v>Uniform</v>
          </cell>
          <cell r="C208" t="str">
            <v>Black Trousers - 42</v>
          </cell>
          <cell r="D208" t="str">
            <v>EA</v>
          </cell>
          <cell r="E208" t="str">
            <v>Ea=1 ea</v>
          </cell>
          <cell r="F208" t="str">
            <v>BOH</v>
          </cell>
          <cell r="G208">
            <v>404.8</v>
          </cell>
        </row>
        <row r="209">
          <cell r="A209">
            <v>19903</v>
          </cell>
          <cell r="B209" t="str">
            <v>Uniform</v>
          </cell>
          <cell r="C209" t="str">
            <v>Apron New With Belt</v>
          </cell>
          <cell r="D209" t="str">
            <v>EA</v>
          </cell>
          <cell r="E209" t="str">
            <v>EA</v>
          </cell>
          <cell r="F209" t="str">
            <v>BOH</v>
          </cell>
          <cell r="G209">
            <v>396.75</v>
          </cell>
        </row>
        <row r="210">
          <cell r="A210">
            <v>20195</v>
          </cell>
          <cell r="B210" t="str">
            <v>Uniform</v>
          </cell>
          <cell r="C210" t="str">
            <v>Barista Grey Shirt - 36</v>
          </cell>
          <cell r="D210" t="str">
            <v>EA</v>
          </cell>
          <cell r="E210" t="str">
            <v>EA</v>
          </cell>
          <cell r="F210" t="str">
            <v>BOH</v>
          </cell>
          <cell r="G210">
            <v>511.75</v>
          </cell>
        </row>
        <row r="211">
          <cell r="A211">
            <v>20196</v>
          </cell>
          <cell r="B211" t="str">
            <v>Uniform</v>
          </cell>
          <cell r="C211" t="str">
            <v>Barista Grey Shirt - 38</v>
          </cell>
          <cell r="D211" t="str">
            <v>EA</v>
          </cell>
          <cell r="E211" t="str">
            <v>EA</v>
          </cell>
          <cell r="F211" t="str">
            <v>BOH</v>
          </cell>
          <cell r="G211">
            <v>511.75</v>
          </cell>
        </row>
        <row r="212">
          <cell r="A212">
            <v>20197</v>
          </cell>
          <cell r="B212" t="str">
            <v>Uniform</v>
          </cell>
          <cell r="C212" t="str">
            <v>Barista Grey Shirt - 40</v>
          </cell>
          <cell r="D212" t="str">
            <v>EA</v>
          </cell>
          <cell r="E212" t="str">
            <v>EA</v>
          </cell>
          <cell r="F212" t="str">
            <v>BOH</v>
          </cell>
          <cell r="G212">
            <v>511.75</v>
          </cell>
        </row>
        <row r="213">
          <cell r="A213">
            <v>20198</v>
          </cell>
          <cell r="B213" t="str">
            <v>Uniform</v>
          </cell>
          <cell r="C213" t="str">
            <v>Barista Grey Shirt - 42</v>
          </cell>
          <cell r="D213" t="str">
            <v>EA</v>
          </cell>
          <cell r="E213" t="str">
            <v>EA</v>
          </cell>
          <cell r="F213" t="str">
            <v>BOH</v>
          </cell>
          <cell r="G213">
            <v>511.75</v>
          </cell>
        </row>
        <row r="214">
          <cell r="A214">
            <v>20199</v>
          </cell>
          <cell r="B214" t="str">
            <v>Uniform</v>
          </cell>
          <cell r="C214" t="str">
            <v>Barista Grey Shirt - 44</v>
          </cell>
          <cell r="D214" t="str">
            <v>EA</v>
          </cell>
          <cell r="E214" t="str">
            <v>EA</v>
          </cell>
          <cell r="F214" t="str">
            <v>BOH</v>
          </cell>
          <cell r="G214">
            <v>511.75</v>
          </cell>
        </row>
        <row r="215">
          <cell r="A215">
            <v>20406</v>
          </cell>
          <cell r="B215" t="str">
            <v>Uniform</v>
          </cell>
          <cell r="C215" t="str">
            <v>Barista Store Manager Black Shirt – 36</v>
          </cell>
          <cell r="D215" t="str">
            <v>EA</v>
          </cell>
          <cell r="E215" t="str">
            <v>EA</v>
          </cell>
          <cell r="F215" t="str">
            <v>BOH</v>
          </cell>
          <cell r="G215">
            <v>511.75</v>
          </cell>
        </row>
        <row r="216">
          <cell r="A216">
            <v>20407</v>
          </cell>
          <cell r="B216" t="str">
            <v>Uniform</v>
          </cell>
          <cell r="C216" t="str">
            <v>Barista Store Manager Black Shirt – 38</v>
          </cell>
          <cell r="D216" t="str">
            <v>EA</v>
          </cell>
          <cell r="E216" t="str">
            <v>EA</v>
          </cell>
          <cell r="F216" t="str">
            <v>BOH</v>
          </cell>
          <cell r="G216">
            <v>511.75</v>
          </cell>
        </row>
        <row r="217">
          <cell r="A217">
            <v>20408</v>
          </cell>
          <cell r="B217" t="str">
            <v>Uniform</v>
          </cell>
          <cell r="C217" t="str">
            <v>Barista Store Manager Black Shirt – 40</v>
          </cell>
          <cell r="D217" t="str">
            <v>EA</v>
          </cell>
          <cell r="E217" t="str">
            <v>EA</v>
          </cell>
          <cell r="F217" t="str">
            <v>BOH</v>
          </cell>
          <cell r="G217">
            <v>511.75</v>
          </cell>
        </row>
        <row r="218">
          <cell r="A218">
            <v>20409</v>
          </cell>
          <cell r="B218" t="str">
            <v>Uniform</v>
          </cell>
          <cell r="C218" t="str">
            <v>Barista Store Manager Black Shirt – 42</v>
          </cell>
          <cell r="D218" t="str">
            <v>EA</v>
          </cell>
          <cell r="E218" t="str">
            <v>EA</v>
          </cell>
          <cell r="F218" t="str">
            <v>BOH</v>
          </cell>
          <cell r="G218">
            <v>511.75</v>
          </cell>
        </row>
        <row r="219">
          <cell r="A219">
            <v>20410</v>
          </cell>
          <cell r="B219" t="str">
            <v>Uniform</v>
          </cell>
          <cell r="C219" t="str">
            <v>Barista Store Manager Black Shirt – 44</v>
          </cell>
          <cell r="D219" t="str">
            <v>EA</v>
          </cell>
          <cell r="E219" t="str">
            <v>EA</v>
          </cell>
          <cell r="F219" t="str">
            <v>BOH</v>
          </cell>
          <cell r="G219">
            <v>511.75</v>
          </cell>
        </row>
        <row r="220">
          <cell r="A220">
            <v>16107</v>
          </cell>
          <cell r="B220" t="str">
            <v>Uniform</v>
          </cell>
          <cell r="C220" t="str">
            <v>Grey Sweater-M (FS)</v>
          </cell>
          <cell r="D220" t="str">
            <v>EA</v>
          </cell>
          <cell r="E220" t="str">
            <v>Ea=1 ea</v>
          </cell>
          <cell r="F220" t="str">
            <v>BOH</v>
          </cell>
          <cell r="G220">
            <v>529</v>
          </cell>
        </row>
        <row r="221">
          <cell r="A221">
            <v>16108</v>
          </cell>
          <cell r="B221" t="str">
            <v>Uniform</v>
          </cell>
          <cell r="C221" t="str">
            <v>Grey Sweater - L (FS)</v>
          </cell>
          <cell r="D221" t="str">
            <v>EA</v>
          </cell>
          <cell r="E221" t="str">
            <v>Ea=1 ea</v>
          </cell>
          <cell r="F221" t="str">
            <v>BOH</v>
          </cell>
          <cell r="G221">
            <v>529</v>
          </cell>
        </row>
        <row r="222">
          <cell r="A222">
            <v>1111</v>
          </cell>
          <cell r="B222" t="str">
            <v>Crockery &amp; Cuttlery</v>
          </cell>
          <cell r="C222" t="str">
            <v>Spoon Demitasse Coffee</v>
          </cell>
          <cell r="D222" t="str">
            <v>EA</v>
          </cell>
          <cell r="E222" t="str">
            <v>EA</v>
          </cell>
          <cell r="F222" t="str">
            <v>BOH</v>
          </cell>
          <cell r="G222">
            <v>16.100000000000001</v>
          </cell>
        </row>
        <row r="223">
          <cell r="A223">
            <v>1112</v>
          </cell>
          <cell r="B223" t="str">
            <v>Crockery &amp; Cuttlery</v>
          </cell>
          <cell r="C223" t="str">
            <v>Spoon Tea</v>
          </cell>
          <cell r="D223" t="str">
            <v>EA</v>
          </cell>
          <cell r="E223" t="str">
            <v>EA</v>
          </cell>
          <cell r="F223" t="str">
            <v>BOH</v>
          </cell>
          <cell r="G223">
            <v>18.399999999999999</v>
          </cell>
        </row>
        <row r="224">
          <cell r="A224">
            <v>5991</v>
          </cell>
          <cell r="B224" t="str">
            <v>Crockery &amp; Cuttlery</v>
          </cell>
          <cell r="C224" t="str">
            <v>Spoon Parafit Soda 9" Big</v>
          </cell>
          <cell r="D224" t="str">
            <v>EA</v>
          </cell>
          <cell r="E224" t="str">
            <v>EA</v>
          </cell>
          <cell r="F224" t="str">
            <v>BOH</v>
          </cell>
          <cell r="G224">
            <v>27.6</v>
          </cell>
        </row>
        <row r="225">
          <cell r="A225">
            <v>5411</v>
          </cell>
          <cell r="B225" t="str">
            <v>Crockery &amp; Cuttlery</v>
          </cell>
          <cell r="C225" t="str">
            <v>Fork Dessert</v>
          </cell>
          <cell r="D225" t="str">
            <v>EA</v>
          </cell>
          <cell r="E225" t="str">
            <v>EA</v>
          </cell>
          <cell r="F225" t="str">
            <v>BOH</v>
          </cell>
          <cell r="G225">
            <v>29.9</v>
          </cell>
        </row>
        <row r="226">
          <cell r="A226">
            <v>5504</v>
          </cell>
          <cell r="B226" t="str">
            <v>Crockery &amp; Cuttlery</v>
          </cell>
          <cell r="C226" t="str">
            <v>Butter Knife</v>
          </cell>
          <cell r="D226" t="str">
            <v>EA</v>
          </cell>
          <cell r="E226" t="str">
            <v>EA</v>
          </cell>
          <cell r="F226" t="str">
            <v>BOH</v>
          </cell>
          <cell r="G226">
            <v>50.6</v>
          </cell>
        </row>
        <row r="227">
          <cell r="A227">
            <v>1115</v>
          </cell>
          <cell r="B227" t="str">
            <v>Crockery &amp; Cuttlery</v>
          </cell>
          <cell r="C227" t="str">
            <v>Service Tray</v>
          </cell>
          <cell r="D227" t="str">
            <v>EA</v>
          </cell>
          <cell r="E227" t="str">
            <v>EA</v>
          </cell>
          <cell r="F227" t="str">
            <v>BOH</v>
          </cell>
          <cell r="G227">
            <v>195.5</v>
          </cell>
        </row>
        <row r="228">
          <cell r="A228">
            <v>1122</v>
          </cell>
          <cell r="B228" t="str">
            <v>Crockery &amp; Cuttlery</v>
          </cell>
          <cell r="C228" t="str">
            <v>Tea Cup and Saucer</v>
          </cell>
          <cell r="D228" t="str">
            <v>EA</v>
          </cell>
          <cell r="E228" t="str">
            <v>EA</v>
          </cell>
          <cell r="F228" t="str">
            <v>BOH</v>
          </cell>
          <cell r="G228">
            <v>157.55000000000001</v>
          </cell>
        </row>
        <row r="229">
          <cell r="A229">
            <v>1123</v>
          </cell>
          <cell r="B229" t="str">
            <v>Crockery &amp; Cuttlery</v>
          </cell>
          <cell r="C229" t="str">
            <v>S S Tea Strainer</v>
          </cell>
          <cell r="D229" t="str">
            <v>EA</v>
          </cell>
          <cell r="E229" t="str">
            <v>EA</v>
          </cell>
          <cell r="F229" t="str">
            <v>BOH</v>
          </cell>
          <cell r="G229">
            <v>67.849999999999994</v>
          </cell>
        </row>
        <row r="230">
          <cell r="A230">
            <v>1124</v>
          </cell>
          <cell r="B230" t="str">
            <v>Crockery &amp; Cuttlery</v>
          </cell>
          <cell r="C230" t="str">
            <v>Cello Water Jug</v>
          </cell>
          <cell r="D230" t="str">
            <v>EA</v>
          </cell>
          <cell r="E230" t="str">
            <v>EA</v>
          </cell>
          <cell r="F230" t="str">
            <v>BOH</v>
          </cell>
          <cell r="G230">
            <v>230</v>
          </cell>
        </row>
        <row r="231">
          <cell r="A231">
            <v>5540</v>
          </cell>
          <cell r="B231" t="str">
            <v>Crockery &amp; Cuttlery</v>
          </cell>
          <cell r="C231" t="str">
            <v>Frothin Jug 500 Ml</v>
          </cell>
          <cell r="D231" t="str">
            <v>EA</v>
          </cell>
          <cell r="E231" t="str">
            <v>EA</v>
          </cell>
          <cell r="F231" t="str">
            <v>BOH</v>
          </cell>
          <cell r="G231">
            <v>563.5</v>
          </cell>
        </row>
        <row r="232">
          <cell r="A232">
            <v>5508</v>
          </cell>
          <cell r="B232" t="str">
            <v>Crockery &amp; Cuttlery</v>
          </cell>
          <cell r="C232" t="str">
            <v>Frothing Jug 750 Ml</v>
          </cell>
          <cell r="D232" t="str">
            <v>EA</v>
          </cell>
          <cell r="E232" t="str">
            <v>EA</v>
          </cell>
          <cell r="F232" t="str">
            <v>BOH</v>
          </cell>
          <cell r="G232">
            <v>621</v>
          </cell>
        </row>
        <row r="233">
          <cell r="A233">
            <v>1117</v>
          </cell>
          <cell r="B233" t="str">
            <v>Crockery &amp; Cuttlery</v>
          </cell>
          <cell r="C233" t="str">
            <v>Cookies Jar  Jolly Jar With Wood</v>
          </cell>
          <cell r="D233" t="str">
            <v>EA</v>
          </cell>
          <cell r="E233" t="str">
            <v>Ea=1 ea</v>
          </cell>
          <cell r="F233" t="str">
            <v>BOH</v>
          </cell>
          <cell r="G233">
            <v>454.25</v>
          </cell>
        </row>
        <row r="234">
          <cell r="A234">
            <v>1121</v>
          </cell>
          <cell r="B234" t="str">
            <v>Crockery &amp; Cuttlery</v>
          </cell>
          <cell r="C234" t="str">
            <v>Kenyan Mug  320 Ml</v>
          </cell>
          <cell r="D234" t="str">
            <v>EA</v>
          </cell>
          <cell r="E234" t="str">
            <v>EA</v>
          </cell>
          <cell r="F234" t="str">
            <v>BOH</v>
          </cell>
          <cell r="G234">
            <v>105.8</v>
          </cell>
        </row>
        <row r="235">
          <cell r="A235">
            <v>5500</v>
          </cell>
          <cell r="B235" t="str">
            <v>Crockery &amp; Cuttlery</v>
          </cell>
          <cell r="C235" t="str">
            <v>Measuring Jar 500 Ml</v>
          </cell>
          <cell r="D235" t="str">
            <v>EA</v>
          </cell>
          <cell r="E235" t="str">
            <v>EA</v>
          </cell>
          <cell r="F235" t="str">
            <v>BOH</v>
          </cell>
          <cell r="G235">
            <v>96.6</v>
          </cell>
        </row>
        <row r="236">
          <cell r="A236">
            <v>5501</v>
          </cell>
          <cell r="B236" t="str">
            <v>Crockery &amp; Cuttlery</v>
          </cell>
          <cell r="C236" t="str">
            <v>Peg Measure 30 60 Ml</v>
          </cell>
          <cell r="D236" t="str">
            <v>EA</v>
          </cell>
          <cell r="E236" t="str">
            <v>EA</v>
          </cell>
          <cell r="F236" t="str">
            <v>BOH</v>
          </cell>
          <cell r="G236">
            <v>88.55</v>
          </cell>
        </row>
        <row r="237">
          <cell r="A237">
            <v>5518</v>
          </cell>
          <cell r="B237" t="str">
            <v>Crockery &amp; Cuttlery</v>
          </cell>
          <cell r="C237" t="str">
            <v>Measuring Jar 10 ml</v>
          </cell>
          <cell r="D237" t="str">
            <v>EA</v>
          </cell>
          <cell r="E237" t="str">
            <v>EA</v>
          </cell>
          <cell r="F237" t="str">
            <v>BOH</v>
          </cell>
          <cell r="G237">
            <v>18.399999999999999</v>
          </cell>
        </row>
        <row r="238">
          <cell r="A238">
            <v>5547</v>
          </cell>
          <cell r="B238" t="str">
            <v>Crockery &amp; Cuttlery</v>
          </cell>
          <cell r="C238" t="str">
            <v>Measuring Jar 50ml</v>
          </cell>
          <cell r="D238" t="str">
            <v>EA</v>
          </cell>
          <cell r="E238" t="str">
            <v>EA</v>
          </cell>
          <cell r="F238" t="str">
            <v>BOH</v>
          </cell>
          <cell r="G238">
            <v>44.85</v>
          </cell>
        </row>
        <row r="239">
          <cell r="A239">
            <v>8292</v>
          </cell>
          <cell r="B239" t="str">
            <v>Crockery &amp; Cuttlery</v>
          </cell>
          <cell r="C239" t="str">
            <v>Measuring Jug 250 ml</v>
          </cell>
          <cell r="D239" t="str">
            <v>EA</v>
          </cell>
          <cell r="E239" t="str">
            <v>EA</v>
          </cell>
          <cell r="F239" t="str">
            <v>BOH</v>
          </cell>
          <cell r="G239">
            <v>57.5</v>
          </cell>
        </row>
        <row r="240">
          <cell r="A240">
            <v>5796</v>
          </cell>
          <cell r="B240" t="str">
            <v>Crockery &amp; Cuttlery</v>
          </cell>
          <cell r="C240" t="str">
            <v>Barista Espresso Cup</v>
          </cell>
          <cell r="D240" t="str">
            <v>EA</v>
          </cell>
          <cell r="E240" t="str">
            <v>EA</v>
          </cell>
          <cell r="F240" t="str">
            <v>BOH</v>
          </cell>
          <cell r="G240">
            <v>103.5</v>
          </cell>
        </row>
        <row r="241">
          <cell r="A241">
            <v>15527</v>
          </cell>
          <cell r="B241" t="str">
            <v>Crockery &amp; Cuttlery</v>
          </cell>
          <cell r="C241" t="str">
            <v>Food Display Platter</v>
          </cell>
          <cell r="D241" t="str">
            <v>EA</v>
          </cell>
          <cell r="E241" t="str">
            <v>EA</v>
          </cell>
          <cell r="F241" t="str">
            <v>BOH</v>
          </cell>
          <cell r="G241">
            <v>483</v>
          </cell>
        </row>
        <row r="242">
          <cell r="A242">
            <v>21691</v>
          </cell>
          <cell r="B242" t="str">
            <v>Crockery &amp; Cuttlery</v>
          </cell>
          <cell r="C242" t="str">
            <v>Acrylic Food Palette 8MM</v>
          </cell>
          <cell r="D242" t="str">
            <v>EA</v>
          </cell>
          <cell r="E242" t="str">
            <v>EA</v>
          </cell>
          <cell r="F242" t="str">
            <v>BOH</v>
          </cell>
          <cell r="G242">
            <v>437</v>
          </cell>
        </row>
        <row r="243">
          <cell r="A243">
            <v>24149</v>
          </cell>
          <cell r="B243" t="str">
            <v>Crockery &amp; Cuttlery</v>
          </cell>
          <cell r="C243" t="str">
            <v>Acrylic Food Palette 6mm</v>
          </cell>
          <cell r="D243" t="str">
            <v>EA</v>
          </cell>
          <cell r="E243" t="str">
            <v>EA</v>
          </cell>
          <cell r="F243" t="str">
            <v>BOH</v>
          </cell>
          <cell r="G243">
            <v>368</v>
          </cell>
        </row>
        <row r="244">
          <cell r="A244">
            <v>15633</v>
          </cell>
          <cell r="B244" t="str">
            <v>Crockery &amp; Cuttlery</v>
          </cell>
          <cell r="C244" t="str">
            <v>Zen Plate- 7 Inch</v>
          </cell>
          <cell r="D244" t="str">
            <v>EA</v>
          </cell>
          <cell r="E244" t="str">
            <v>EA</v>
          </cell>
          <cell r="F244" t="str">
            <v>BOH</v>
          </cell>
          <cell r="G244">
            <v>189.75</v>
          </cell>
        </row>
        <row r="245">
          <cell r="A245">
            <v>15634</v>
          </cell>
          <cell r="B245" t="str">
            <v>Crockery &amp; Cuttlery</v>
          </cell>
          <cell r="C245" t="str">
            <v>Zen Plate- 10 Inch</v>
          </cell>
          <cell r="D245" t="str">
            <v>EA</v>
          </cell>
          <cell r="E245" t="str">
            <v>EA</v>
          </cell>
          <cell r="F245" t="str">
            <v>BOH</v>
          </cell>
          <cell r="G245">
            <v>368</v>
          </cell>
        </row>
        <row r="246">
          <cell r="A246">
            <v>1120</v>
          </cell>
          <cell r="B246" t="str">
            <v>Crockery &amp; Cuttlery</v>
          </cell>
          <cell r="C246" t="str">
            <v>Cake Plate N Dome</v>
          </cell>
          <cell r="D246" t="str">
            <v>EA</v>
          </cell>
          <cell r="E246" t="str">
            <v>EA</v>
          </cell>
          <cell r="F246" t="str">
            <v>BOH</v>
          </cell>
          <cell r="G246">
            <v>632.5</v>
          </cell>
        </row>
        <row r="247">
          <cell r="A247">
            <v>19507</v>
          </cell>
          <cell r="B247" t="str">
            <v>Crockery &amp; Cuttlery</v>
          </cell>
          <cell r="C247" t="str">
            <v>Barista Cappuccino Regural Mug 20CL</v>
          </cell>
          <cell r="D247" t="str">
            <v>EA</v>
          </cell>
          <cell r="E247" t="str">
            <v>EA</v>
          </cell>
          <cell r="F247" t="str">
            <v>BOH</v>
          </cell>
          <cell r="G247">
            <v>164.22</v>
          </cell>
        </row>
        <row r="248">
          <cell r="A248">
            <v>19505</v>
          </cell>
          <cell r="B248" t="str">
            <v>Crockery &amp; Cuttlery</v>
          </cell>
          <cell r="C248" t="str">
            <v>Barista Cappuccino Regural Saucer 20CL</v>
          </cell>
          <cell r="D248" t="str">
            <v>EA</v>
          </cell>
          <cell r="E248" t="str">
            <v>EA</v>
          </cell>
          <cell r="F248" t="str">
            <v>BOH</v>
          </cell>
          <cell r="G248">
            <v>76.89</v>
          </cell>
        </row>
        <row r="249">
          <cell r="A249">
            <v>19508</v>
          </cell>
          <cell r="B249" t="str">
            <v>Crockery &amp; Cuttlery</v>
          </cell>
          <cell r="C249" t="str">
            <v>Barista Cappuccino Mug 30CL</v>
          </cell>
          <cell r="D249" t="str">
            <v>EA</v>
          </cell>
          <cell r="E249" t="str">
            <v>EA</v>
          </cell>
          <cell r="F249" t="str">
            <v>BOH</v>
          </cell>
          <cell r="G249">
            <v>242.64</v>
          </cell>
        </row>
        <row r="250">
          <cell r="A250">
            <v>19506</v>
          </cell>
          <cell r="B250" t="str">
            <v>Crockery &amp; Cuttlery</v>
          </cell>
          <cell r="C250" t="str">
            <v>Barista Cappuccino Large Mug  Saucer30CL</v>
          </cell>
          <cell r="D250" t="str">
            <v>EA</v>
          </cell>
          <cell r="E250" t="str">
            <v>EA</v>
          </cell>
          <cell r="F250" t="str">
            <v>BOH</v>
          </cell>
          <cell r="G250">
            <v>103.63000000000001</v>
          </cell>
        </row>
        <row r="251">
          <cell r="A251">
            <v>20501</v>
          </cell>
          <cell r="B251" t="str">
            <v>Crockery &amp; Cuttlery</v>
          </cell>
          <cell r="C251" t="str">
            <v>Barista Cappuccino Large Saucer</v>
          </cell>
          <cell r="D251" t="str">
            <v>EA</v>
          </cell>
          <cell r="E251" t="str">
            <v>EA</v>
          </cell>
          <cell r="F251" t="str">
            <v>BOH</v>
          </cell>
          <cell r="G251">
            <v>112.13000000000001</v>
          </cell>
        </row>
        <row r="252">
          <cell r="A252">
            <v>20502</v>
          </cell>
          <cell r="B252" t="str">
            <v>Crockery &amp; Cuttlery</v>
          </cell>
          <cell r="C252" t="str">
            <v>Barista Cappuccino Large Mug</v>
          </cell>
          <cell r="D252" t="str">
            <v>EA</v>
          </cell>
          <cell r="E252" t="str">
            <v>EA</v>
          </cell>
          <cell r="F252" t="str">
            <v>BOH</v>
          </cell>
          <cell r="G252">
            <v>263.58</v>
          </cell>
        </row>
        <row r="253">
          <cell r="A253">
            <v>18906</v>
          </cell>
          <cell r="B253" t="str">
            <v>Crockery &amp; Cuttlery</v>
          </cell>
          <cell r="C253" t="str">
            <v>Round Glass Bottale -300 ML</v>
          </cell>
          <cell r="D253" t="str">
            <v>EA</v>
          </cell>
          <cell r="E253" t="str">
            <v>EA</v>
          </cell>
          <cell r="F253" t="str">
            <v>BOH</v>
          </cell>
          <cell r="G253">
            <v>12.08</v>
          </cell>
        </row>
        <row r="254">
          <cell r="A254">
            <v>18907</v>
          </cell>
          <cell r="B254" t="str">
            <v>Crockery &amp; Cuttlery</v>
          </cell>
          <cell r="C254" t="str">
            <v>Round Glass Bottale -500 ML</v>
          </cell>
          <cell r="D254" t="str">
            <v>EA</v>
          </cell>
          <cell r="E254" t="str">
            <v>EA</v>
          </cell>
          <cell r="F254" t="str">
            <v>BOH</v>
          </cell>
          <cell r="G254">
            <v>14.72</v>
          </cell>
        </row>
        <row r="255">
          <cell r="A255">
            <v>18908</v>
          </cell>
          <cell r="B255" t="str">
            <v>Crockery &amp; Cuttlery</v>
          </cell>
          <cell r="C255" t="str">
            <v>Glass Bottal Black Cap (300/500ML)</v>
          </cell>
          <cell r="D255" t="str">
            <v>EA</v>
          </cell>
          <cell r="E255" t="str">
            <v>EA</v>
          </cell>
          <cell r="F255" t="str">
            <v>BOH</v>
          </cell>
          <cell r="G255">
            <v>2.25</v>
          </cell>
        </row>
        <row r="256">
          <cell r="A256">
            <v>6662</v>
          </cell>
          <cell r="B256" t="str">
            <v>Crockery &amp; Cuttlery</v>
          </cell>
          <cell r="C256" t="str">
            <v>Cocktail Shaker (Inbuilt Strainer)</v>
          </cell>
          <cell r="D256" t="str">
            <v>EA</v>
          </cell>
          <cell r="E256" t="str">
            <v>EA</v>
          </cell>
          <cell r="F256" t="str">
            <v>BOH</v>
          </cell>
          <cell r="G256">
            <v>201.25</v>
          </cell>
        </row>
        <row r="257">
          <cell r="A257">
            <v>5515</v>
          </cell>
          <cell r="B257" t="str">
            <v>Crockery &amp; Cuttlery</v>
          </cell>
          <cell r="C257" t="str">
            <v>Ice Cream Scooper Medium</v>
          </cell>
          <cell r="D257" t="str">
            <v>EA</v>
          </cell>
          <cell r="E257" t="str">
            <v>EA</v>
          </cell>
          <cell r="F257" t="str">
            <v>BOH</v>
          </cell>
          <cell r="G257">
            <v>86.25</v>
          </cell>
        </row>
        <row r="258">
          <cell r="A258">
            <v>1097</v>
          </cell>
          <cell r="B258" t="str">
            <v>Crockery &amp; Cuttlery</v>
          </cell>
          <cell r="C258" t="str">
            <v>Thermometer</v>
          </cell>
          <cell r="D258" t="str">
            <v>EA</v>
          </cell>
          <cell r="E258" t="str">
            <v>EA</v>
          </cell>
          <cell r="F258" t="str">
            <v>BOH</v>
          </cell>
          <cell r="G258">
            <v>356.5</v>
          </cell>
        </row>
        <row r="259">
          <cell r="A259">
            <v>6090</v>
          </cell>
          <cell r="B259" t="str">
            <v>Crockery &amp; Cuttlery</v>
          </cell>
          <cell r="C259" t="str">
            <v>Cream Charger</v>
          </cell>
          <cell r="D259" t="str">
            <v>PAC</v>
          </cell>
          <cell r="E259" t="str">
            <v>PAC=10ea</v>
          </cell>
          <cell r="F259" t="str">
            <v>BOH</v>
          </cell>
          <cell r="G259">
            <v>333.5</v>
          </cell>
        </row>
        <row r="260">
          <cell r="A260">
            <v>15596</v>
          </cell>
          <cell r="B260" t="str">
            <v>Crockery &amp; Cuttlery</v>
          </cell>
          <cell r="C260" t="str">
            <v>Bullet Shelf Tag Holder-3''</v>
          </cell>
          <cell r="D260" t="str">
            <v>EA</v>
          </cell>
          <cell r="E260" t="str">
            <v>EA</v>
          </cell>
          <cell r="F260" t="str">
            <v>BOH</v>
          </cell>
          <cell r="G260">
            <v>55.2</v>
          </cell>
        </row>
        <row r="261">
          <cell r="A261">
            <v>19001</v>
          </cell>
          <cell r="B261" t="str">
            <v>Crockery &amp; Cuttlery</v>
          </cell>
          <cell r="C261" t="str">
            <v>Wooden Hammer</v>
          </cell>
          <cell r="D261" t="str">
            <v>EA</v>
          </cell>
          <cell r="E261" t="str">
            <v>EA</v>
          </cell>
          <cell r="F261" t="str">
            <v>BOH</v>
          </cell>
          <cell r="G261">
            <v>74.75</v>
          </cell>
        </row>
        <row r="262">
          <cell r="A262">
            <v>13821</v>
          </cell>
          <cell r="B262" t="str">
            <v>Crockery &amp; Cuttlery</v>
          </cell>
          <cell r="C262" t="str">
            <v>Tango Grandee 425ml</v>
          </cell>
          <cell r="D262" t="str">
            <v>EA</v>
          </cell>
          <cell r="E262" t="str">
            <v>EA=1 ea</v>
          </cell>
          <cell r="F262" t="str">
            <v>BOH</v>
          </cell>
          <cell r="G262">
            <v>113.85</v>
          </cell>
        </row>
        <row r="263">
          <cell r="A263">
            <v>13822</v>
          </cell>
          <cell r="B263" t="str">
            <v>Crockery &amp; Cuttlery</v>
          </cell>
          <cell r="C263" t="str">
            <v>Tango Regular 315ml</v>
          </cell>
          <cell r="D263" t="str">
            <v>EA</v>
          </cell>
          <cell r="E263" t="str">
            <v>EA=1 ea</v>
          </cell>
          <cell r="F263" t="str">
            <v>BOH</v>
          </cell>
          <cell r="G263">
            <v>101.2</v>
          </cell>
        </row>
        <row r="264">
          <cell r="A264">
            <v>19097</v>
          </cell>
          <cell r="B264" t="str">
            <v>Crockery &amp; Cuttlery</v>
          </cell>
          <cell r="C264" t="str">
            <v>Creamer 150ML</v>
          </cell>
          <cell r="D264" t="str">
            <v>EA</v>
          </cell>
          <cell r="E264" t="str">
            <v>EA</v>
          </cell>
          <cell r="F264" t="str">
            <v>BOH</v>
          </cell>
          <cell r="G264">
            <v>204.7</v>
          </cell>
        </row>
        <row r="265">
          <cell r="A265">
            <v>20871</v>
          </cell>
          <cell r="B265" t="str">
            <v>Crockery &amp; Cuttlery</v>
          </cell>
          <cell r="C265" t="str">
            <v>Glass Tea Kettle 500 ML</v>
          </cell>
          <cell r="D265" t="str">
            <v>EA</v>
          </cell>
          <cell r="E265" t="str">
            <v>EA</v>
          </cell>
          <cell r="F265" t="str">
            <v>BOH</v>
          </cell>
          <cell r="G265">
            <v>661.25</v>
          </cell>
        </row>
        <row r="266">
          <cell r="A266">
            <v>5700</v>
          </cell>
          <cell r="B266" t="str">
            <v>Crockery &amp; Cuttlery</v>
          </cell>
          <cell r="C266" t="str">
            <v>Bottle Opener With Cutter</v>
          </cell>
          <cell r="D266" t="str">
            <v>EA</v>
          </cell>
          <cell r="E266" t="str">
            <v>EA</v>
          </cell>
          <cell r="F266" t="str">
            <v>BOH</v>
          </cell>
          <cell r="G266">
            <v>81.650000000000006</v>
          </cell>
        </row>
        <row r="267">
          <cell r="A267">
            <v>19121</v>
          </cell>
          <cell r="B267" t="str">
            <v>Crockery &amp; Cuttlery</v>
          </cell>
          <cell r="C267" t="str">
            <v>Supreme Basket Caret</v>
          </cell>
          <cell r="D267" t="str">
            <v>EA</v>
          </cell>
          <cell r="E267" t="str">
            <v>EA</v>
          </cell>
          <cell r="F267" t="str">
            <v>BOH</v>
          </cell>
          <cell r="G267">
            <v>431.25</v>
          </cell>
        </row>
        <row r="268">
          <cell r="A268">
            <v>22485</v>
          </cell>
          <cell r="B268" t="str">
            <v>Crockery &amp; Cuttlery</v>
          </cell>
          <cell r="C268" t="str">
            <v>SS laddles 30 ML</v>
          </cell>
          <cell r="D268" t="str">
            <v>EA</v>
          </cell>
          <cell r="E268" t="str">
            <v>EA</v>
          </cell>
          <cell r="F268" t="str">
            <v>BOH</v>
          </cell>
          <cell r="G268">
            <v>46</v>
          </cell>
        </row>
        <row r="269">
          <cell r="A269">
            <v>22492</v>
          </cell>
          <cell r="B269" t="str">
            <v>Crockery &amp; Cuttlery</v>
          </cell>
          <cell r="C269" t="str">
            <v>Bread Box</v>
          </cell>
          <cell r="D269" t="str">
            <v>EA</v>
          </cell>
          <cell r="E269" t="str">
            <v>EA</v>
          </cell>
          <cell r="F269" t="str">
            <v>BOH</v>
          </cell>
          <cell r="G269">
            <v>184</v>
          </cell>
        </row>
        <row r="270">
          <cell r="A270">
            <v>19904</v>
          </cell>
          <cell r="B270" t="str">
            <v>Diner Paper &amp; Packing</v>
          </cell>
          <cell r="C270" t="str">
            <v>Diner Pizza Box</v>
          </cell>
          <cell r="D270" t="str">
            <v>EA</v>
          </cell>
          <cell r="E270" t="str">
            <v>EA</v>
          </cell>
          <cell r="F270" t="str">
            <v>BOH</v>
          </cell>
          <cell r="G270">
            <v>12.65</v>
          </cell>
        </row>
        <row r="271">
          <cell r="A271">
            <v>19905</v>
          </cell>
          <cell r="B271" t="str">
            <v>Diner Paper &amp; Packing</v>
          </cell>
          <cell r="C271" t="str">
            <v>Diner Burger Box</v>
          </cell>
          <cell r="D271" t="str">
            <v>EA</v>
          </cell>
          <cell r="E271" t="str">
            <v>EA</v>
          </cell>
          <cell r="F271" t="str">
            <v>BOH</v>
          </cell>
          <cell r="G271">
            <v>9.7799999999999994</v>
          </cell>
        </row>
        <row r="272">
          <cell r="A272">
            <v>21844</v>
          </cell>
          <cell r="B272" t="str">
            <v>Diner Paper &amp; Packing</v>
          </cell>
          <cell r="C272" t="str">
            <v>Diner Paper Container with Lid 80ML</v>
          </cell>
          <cell r="D272" t="str">
            <v>Ea</v>
          </cell>
          <cell r="E272" t="str">
            <v>Ea=1 EA</v>
          </cell>
          <cell r="F272" t="str">
            <v>BOH</v>
          </cell>
          <cell r="G272">
            <v>1.61</v>
          </cell>
        </row>
        <row r="273">
          <cell r="A273">
            <v>21845</v>
          </cell>
          <cell r="B273" t="str">
            <v>Diner Paper &amp; Packing</v>
          </cell>
          <cell r="C273" t="str">
            <v>Diner White Container with Lid 350ML</v>
          </cell>
          <cell r="D273" t="str">
            <v>Ea</v>
          </cell>
          <cell r="E273" t="str">
            <v>Ea=1 EA</v>
          </cell>
          <cell r="F273" t="str">
            <v>BOH</v>
          </cell>
          <cell r="G273">
            <v>7.4799999999999995</v>
          </cell>
        </row>
        <row r="274">
          <cell r="A274">
            <v>21846</v>
          </cell>
          <cell r="B274" t="str">
            <v>Diner Paper &amp; Packing</v>
          </cell>
          <cell r="C274" t="str">
            <v>Diner Burger Box</v>
          </cell>
          <cell r="D274" t="str">
            <v>Ea</v>
          </cell>
          <cell r="E274" t="str">
            <v>Ea=1 EA</v>
          </cell>
          <cell r="F274" t="str">
            <v>BOH</v>
          </cell>
          <cell r="G274">
            <v>11.5</v>
          </cell>
        </row>
        <row r="275">
          <cell r="A275">
            <v>21847</v>
          </cell>
          <cell r="B275" t="str">
            <v>Diner Paper &amp; Packing</v>
          </cell>
          <cell r="C275" t="str">
            <v>Diner Cake Box 8*8*5</v>
          </cell>
          <cell r="D275" t="str">
            <v>Ea</v>
          </cell>
          <cell r="E275" t="str">
            <v>Ea=1 EA</v>
          </cell>
          <cell r="F275" t="str">
            <v>BOH</v>
          </cell>
          <cell r="G275">
            <v>23</v>
          </cell>
        </row>
        <row r="276">
          <cell r="A276">
            <v>21849</v>
          </cell>
          <cell r="B276" t="str">
            <v>Diner Paper &amp; Packing</v>
          </cell>
          <cell r="C276" t="str">
            <v>Diner Cake Box 10*10*8</v>
          </cell>
          <cell r="D276" t="str">
            <v>Ea</v>
          </cell>
          <cell r="E276" t="str">
            <v>Ea=1 EA</v>
          </cell>
          <cell r="F276" t="str">
            <v>BOH</v>
          </cell>
          <cell r="G276">
            <v>41.4</v>
          </cell>
        </row>
        <row r="277">
          <cell r="A277">
            <v>21850</v>
          </cell>
          <cell r="B277" t="str">
            <v>Diner Paper &amp; Packing</v>
          </cell>
          <cell r="C277" t="str">
            <v>Diner Carry Bag - Small</v>
          </cell>
          <cell r="D277" t="str">
            <v>Ea</v>
          </cell>
          <cell r="E277" t="str">
            <v>Ea=1 EA</v>
          </cell>
          <cell r="F277" t="str">
            <v>BOH</v>
          </cell>
          <cell r="G277">
            <v>7.59</v>
          </cell>
        </row>
        <row r="278">
          <cell r="A278">
            <v>21851</v>
          </cell>
          <cell r="B278" t="str">
            <v>Diner Paper &amp; Packing</v>
          </cell>
          <cell r="C278" t="str">
            <v>Diner Carry Bag - Big</v>
          </cell>
          <cell r="D278" t="str">
            <v>EA</v>
          </cell>
          <cell r="E278" t="str">
            <v>Ea=1 EA</v>
          </cell>
          <cell r="F278" t="str">
            <v>BOH</v>
          </cell>
          <cell r="G278">
            <v>8.86</v>
          </cell>
        </row>
        <row r="279">
          <cell r="A279">
            <v>21852</v>
          </cell>
          <cell r="B279" t="str">
            <v>Diner Paper &amp; Packing</v>
          </cell>
          <cell r="C279" t="str">
            <v>Diner Salad Container</v>
          </cell>
          <cell r="D279" t="str">
            <v>Ea</v>
          </cell>
          <cell r="E279" t="str">
            <v>Ea=1 EA</v>
          </cell>
          <cell r="F279" t="str">
            <v>BOH</v>
          </cell>
          <cell r="G279">
            <v>10.35</v>
          </cell>
        </row>
        <row r="280">
          <cell r="A280">
            <v>21853</v>
          </cell>
          <cell r="B280" t="str">
            <v>Diner Paper &amp; Packing</v>
          </cell>
          <cell r="C280" t="str">
            <v>Diner Paper Envelop</v>
          </cell>
          <cell r="D280" t="str">
            <v>Ea</v>
          </cell>
          <cell r="E280" t="str">
            <v>Ea=1 EA</v>
          </cell>
          <cell r="F280" t="str">
            <v>BOH</v>
          </cell>
          <cell r="G280">
            <v>2.76</v>
          </cell>
        </row>
        <row r="281">
          <cell r="A281">
            <v>21854</v>
          </cell>
          <cell r="B281" t="str">
            <v>Diner Paper &amp; Packing</v>
          </cell>
          <cell r="C281" t="str">
            <v>Diner Pizza Box</v>
          </cell>
          <cell r="D281" t="str">
            <v>Ea</v>
          </cell>
          <cell r="E281" t="str">
            <v>Ea=1 EA</v>
          </cell>
          <cell r="F281" t="str">
            <v>BOH</v>
          </cell>
          <cell r="G281">
            <v>14.95</v>
          </cell>
        </row>
        <row r="282">
          <cell r="A282">
            <v>23697</v>
          </cell>
          <cell r="B282" t="str">
            <v>Diner Paper &amp; Packing</v>
          </cell>
          <cell r="C282" t="str">
            <v>Dinner Paper Napkin</v>
          </cell>
          <cell r="D282" t="str">
            <v>Pkt</v>
          </cell>
          <cell r="E282" t="str">
            <v>Pkt = 100 ea</v>
          </cell>
          <cell r="F282" t="str">
            <v>BOH</v>
          </cell>
          <cell r="G282">
            <v>23.580000000000002</v>
          </cell>
        </row>
        <row r="283">
          <cell r="A283">
            <v>23825</v>
          </cell>
          <cell r="B283" t="str">
            <v>Diner Paper &amp; Packing</v>
          </cell>
          <cell r="C283" t="str">
            <v>Diner Pastry Box 2pcs</v>
          </cell>
          <cell r="D283" t="str">
            <v>EA</v>
          </cell>
          <cell r="E283" t="str">
            <v>EA</v>
          </cell>
          <cell r="F283" t="str">
            <v>BOH</v>
          </cell>
          <cell r="G283">
            <v>9.7799999999999994</v>
          </cell>
        </row>
        <row r="284">
          <cell r="A284">
            <v>23861</v>
          </cell>
          <cell r="B284" t="str">
            <v>Diner Paper &amp; Packing</v>
          </cell>
          <cell r="C284" t="str">
            <v>Diner Flat Bowls-Paper 750ml White</v>
          </cell>
          <cell r="D284" t="str">
            <v>EA</v>
          </cell>
          <cell r="E284" t="str">
            <v>EA</v>
          </cell>
          <cell r="F284" t="str">
            <v>BOH</v>
          </cell>
          <cell r="G284">
            <v>13.23</v>
          </cell>
        </row>
        <row r="285">
          <cell r="A285">
            <v>23862</v>
          </cell>
          <cell r="B285" t="str">
            <v>Diner Paper &amp; Packing</v>
          </cell>
          <cell r="C285" t="str">
            <v>Diner Pet LID 148MM</v>
          </cell>
          <cell r="D285" t="str">
            <v>EA</v>
          </cell>
          <cell r="E285" t="str">
            <v>EA</v>
          </cell>
          <cell r="F285" t="str">
            <v>BOH</v>
          </cell>
          <cell r="G285">
            <v>7.02</v>
          </cell>
        </row>
        <row r="286">
          <cell r="A286">
            <v>20235</v>
          </cell>
          <cell r="B286" t="str">
            <v>Diner Uniform</v>
          </cell>
          <cell r="C286" t="str">
            <v>Black Apron Diner</v>
          </cell>
          <cell r="D286" t="str">
            <v>EA</v>
          </cell>
          <cell r="E286" t="str">
            <v>EA</v>
          </cell>
          <cell r="F286" t="str">
            <v>BOH</v>
          </cell>
          <cell r="G286">
            <v>396.75</v>
          </cell>
        </row>
        <row r="287">
          <cell r="A287">
            <v>20230</v>
          </cell>
          <cell r="B287" t="str">
            <v>Diner Uniform</v>
          </cell>
          <cell r="C287" t="str">
            <v>Barista Diner Black Shirt - 36</v>
          </cell>
          <cell r="D287" t="str">
            <v>EA</v>
          </cell>
          <cell r="E287" t="str">
            <v>EA</v>
          </cell>
          <cell r="F287" t="str">
            <v>BOH</v>
          </cell>
          <cell r="G287">
            <v>511.75</v>
          </cell>
        </row>
        <row r="288">
          <cell r="A288">
            <v>20231</v>
          </cell>
          <cell r="B288" t="str">
            <v>Diner Uniform</v>
          </cell>
          <cell r="C288" t="str">
            <v>Barista Diner Black Shirt - 38</v>
          </cell>
          <cell r="D288" t="str">
            <v>EA</v>
          </cell>
          <cell r="E288" t="str">
            <v>EA</v>
          </cell>
          <cell r="F288" t="str">
            <v>BOH</v>
          </cell>
          <cell r="G288">
            <v>511.75</v>
          </cell>
        </row>
        <row r="289">
          <cell r="A289">
            <v>20232</v>
          </cell>
          <cell r="B289" t="str">
            <v>Diner Uniform</v>
          </cell>
          <cell r="C289" t="str">
            <v>Barista Diner Black Shirt - 40</v>
          </cell>
          <cell r="D289" t="str">
            <v>EA</v>
          </cell>
          <cell r="E289" t="str">
            <v>EA</v>
          </cell>
          <cell r="F289" t="str">
            <v>BOH</v>
          </cell>
          <cell r="G289">
            <v>511.75</v>
          </cell>
        </row>
        <row r="290">
          <cell r="A290">
            <v>20233</v>
          </cell>
          <cell r="B290" t="str">
            <v>Diner Uniform</v>
          </cell>
          <cell r="C290" t="str">
            <v>Barista Diner Black Shirt - 42</v>
          </cell>
          <cell r="D290" t="str">
            <v>EA</v>
          </cell>
          <cell r="E290" t="str">
            <v>EA</v>
          </cell>
          <cell r="F290" t="str">
            <v>BOH</v>
          </cell>
          <cell r="G290">
            <v>511.75</v>
          </cell>
        </row>
        <row r="291">
          <cell r="A291">
            <v>20234</v>
          </cell>
          <cell r="B291" t="str">
            <v>Diner Uniform</v>
          </cell>
          <cell r="C291" t="str">
            <v>Barista Diner Black Shirt - 44</v>
          </cell>
          <cell r="D291" t="str">
            <v>EA</v>
          </cell>
          <cell r="E291" t="str">
            <v>EA</v>
          </cell>
          <cell r="F291" t="str">
            <v>BOH</v>
          </cell>
          <cell r="G291">
            <v>511.75</v>
          </cell>
        </row>
        <row r="292">
          <cell r="A292">
            <v>20331</v>
          </cell>
          <cell r="B292" t="str">
            <v>Diner Uniform</v>
          </cell>
          <cell r="C292" t="str">
            <v>Black T-shirt Dinner (Caption) M</v>
          </cell>
          <cell r="D292" t="str">
            <v>EA</v>
          </cell>
          <cell r="E292" t="str">
            <v>EA</v>
          </cell>
          <cell r="F292" t="str">
            <v>BOH</v>
          </cell>
          <cell r="G292">
            <v>402.5</v>
          </cell>
        </row>
        <row r="293">
          <cell r="A293">
            <v>20332</v>
          </cell>
          <cell r="B293" t="str">
            <v>Diner Uniform</v>
          </cell>
          <cell r="C293" t="str">
            <v>Black T-shirt Dinner (Caption) L</v>
          </cell>
          <cell r="D293" t="str">
            <v>EA</v>
          </cell>
          <cell r="E293" t="str">
            <v>EA</v>
          </cell>
          <cell r="F293" t="str">
            <v>BOH</v>
          </cell>
          <cell r="G293">
            <v>402.5</v>
          </cell>
        </row>
        <row r="294">
          <cell r="A294">
            <v>20333</v>
          </cell>
          <cell r="B294" t="str">
            <v>Diner Uniform</v>
          </cell>
          <cell r="C294" t="str">
            <v>Black T-shirt Dinner (Caption) XL</v>
          </cell>
          <cell r="D294" t="str">
            <v>EA</v>
          </cell>
          <cell r="E294" t="str">
            <v>EA</v>
          </cell>
          <cell r="F294" t="str">
            <v>BOH</v>
          </cell>
          <cell r="G294">
            <v>402.5</v>
          </cell>
        </row>
        <row r="295">
          <cell r="A295">
            <v>23602</v>
          </cell>
          <cell r="B295" t="str">
            <v>Diner Uniform</v>
          </cell>
          <cell r="C295" t="str">
            <v>Black T-Shirt Dinner (Crew) S</v>
          </cell>
          <cell r="D295" t="str">
            <v>EA</v>
          </cell>
          <cell r="E295" t="str">
            <v>EA</v>
          </cell>
          <cell r="F295" t="str">
            <v>BOH</v>
          </cell>
          <cell r="G295">
            <v>402.5</v>
          </cell>
        </row>
        <row r="296">
          <cell r="A296">
            <v>23603</v>
          </cell>
          <cell r="B296" t="str">
            <v>Diner Uniform</v>
          </cell>
          <cell r="C296" t="str">
            <v>Black T-Shirt Dinner (Crew) M</v>
          </cell>
          <cell r="D296" t="str">
            <v>EA</v>
          </cell>
          <cell r="E296" t="str">
            <v>EA</v>
          </cell>
          <cell r="F296" t="str">
            <v>BOH</v>
          </cell>
          <cell r="G296">
            <v>402.5</v>
          </cell>
        </row>
        <row r="297">
          <cell r="A297">
            <v>23604</v>
          </cell>
          <cell r="B297" t="str">
            <v>Diner Uniform</v>
          </cell>
          <cell r="C297" t="str">
            <v>Black T-Shirt Dinner(Crew) L</v>
          </cell>
          <cell r="D297" t="str">
            <v>EA</v>
          </cell>
          <cell r="E297" t="str">
            <v>EA</v>
          </cell>
          <cell r="F297" t="str">
            <v>BOH</v>
          </cell>
          <cell r="G297">
            <v>402.5</v>
          </cell>
        </row>
        <row r="298">
          <cell r="A298">
            <v>23605</v>
          </cell>
          <cell r="B298" t="str">
            <v>Diner Uniform</v>
          </cell>
          <cell r="C298" t="str">
            <v>Black T-Shirt Dinner(Crew) XL</v>
          </cell>
          <cell r="D298" t="str">
            <v>EA</v>
          </cell>
          <cell r="E298" t="str">
            <v>EA</v>
          </cell>
          <cell r="F298" t="str">
            <v>BOH</v>
          </cell>
          <cell r="G298">
            <v>402.5</v>
          </cell>
        </row>
        <row r="299">
          <cell r="A299">
            <v>23598</v>
          </cell>
          <cell r="B299" t="str">
            <v>Diner Uniform</v>
          </cell>
          <cell r="C299" t="str">
            <v>Black Chef Coat Diner S</v>
          </cell>
          <cell r="D299" t="str">
            <v>EA</v>
          </cell>
          <cell r="E299" t="str">
            <v>EA</v>
          </cell>
          <cell r="F299" t="str">
            <v>BOH</v>
          </cell>
          <cell r="G299">
            <v>747.5</v>
          </cell>
        </row>
        <row r="300">
          <cell r="A300">
            <v>23599</v>
          </cell>
          <cell r="B300" t="str">
            <v>Diner Uniform</v>
          </cell>
          <cell r="C300" t="str">
            <v>Black Chef Coat Diner M</v>
          </cell>
          <cell r="D300" t="str">
            <v>EA</v>
          </cell>
          <cell r="E300" t="str">
            <v>EA</v>
          </cell>
          <cell r="F300" t="str">
            <v>BOH</v>
          </cell>
          <cell r="G300">
            <v>747.5</v>
          </cell>
        </row>
        <row r="301">
          <cell r="A301">
            <v>23600</v>
          </cell>
          <cell r="B301" t="str">
            <v>Diner Uniform</v>
          </cell>
          <cell r="C301" t="str">
            <v>Black Chef Coat Diner L</v>
          </cell>
          <cell r="D301" t="str">
            <v>EA</v>
          </cell>
          <cell r="E301" t="str">
            <v>EA</v>
          </cell>
          <cell r="F301" t="str">
            <v>BOH</v>
          </cell>
          <cell r="G301">
            <v>747.5</v>
          </cell>
        </row>
        <row r="302">
          <cell r="A302">
            <v>23601</v>
          </cell>
          <cell r="B302" t="str">
            <v>Diner Uniform</v>
          </cell>
          <cell r="C302" t="str">
            <v>Black Chef Coat Diner XL</v>
          </cell>
          <cell r="D302" t="str">
            <v>EA</v>
          </cell>
          <cell r="E302" t="str">
            <v>EA</v>
          </cell>
          <cell r="F302" t="str">
            <v>BOH</v>
          </cell>
          <cell r="G302">
            <v>747.5</v>
          </cell>
        </row>
        <row r="303">
          <cell r="A303">
            <v>16197</v>
          </cell>
          <cell r="B303" t="str">
            <v>Cleaning Material</v>
          </cell>
          <cell r="C303" t="str">
            <v>Garbage Liners Large (N)</v>
          </cell>
          <cell r="D303" t="str">
            <v>PAC</v>
          </cell>
          <cell r="E303" t="str">
            <v>EA</v>
          </cell>
          <cell r="F303" t="str">
            <v>BOH</v>
          </cell>
          <cell r="G303">
            <v>244.5</v>
          </cell>
        </row>
        <row r="304">
          <cell r="A304">
            <v>16198</v>
          </cell>
          <cell r="B304" t="str">
            <v>Cleaning Material</v>
          </cell>
          <cell r="C304" t="str">
            <v>Garbage Liners Small (N)</v>
          </cell>
          <cell r="D304" t="str">
            <v>PAC</v>
          </cell>
          <cell r="E304" t="str">
            <v>EA</v>
          </cell>
          <cell r="F304" t="str">
            <v>BOH</v>
          </cell>
          <cell r="G304">
            <v>83.820000000000007</v>
          </cell>
        </row>
        <row r="305">
          <cell r="A305">
            <v>6073</v>
          </cell>
          <cell r="B305" t="str">
            <v>Paper &amp; Packing</v>
          </cell>
          <cell r="C305" t="str">
            <v>PP Glass - 550 ML</v>
          </cell>
          <cell r="D305" t="str">
            <v>PAC</v>
          </cell>
          <cell r="E305" t="str">
            <v>EA</v>
          </cell>
          <cell r="F305" t="str">
            <v>BOH</v>
          </cell>
          <cell r="G305">
            <v>92.95</v>
          </cell>
        </row>
        <row r="306">
          <cell r="A306">
            <v>6577</v>
          </cell>
          <cell r="B306" t="str">
            <v>Paper &amp; Packing</v>
          </cell>
          <cell r="C306" t="str">
            <v>Barista Water Glass - 150 Ml</v>
          </cell>
          <cell r="D306" t="str">
            <v>PAC</v>
          </cell>
          <cell r="E306" t="str">
            <v>EA</v>
          </cell>
          <cell r="F306" t="str">
            <v>BOH</v>
          </cell>
          <cell r="G306">
            <v>26.400000000000002</v>
          </cell>
        </row>
        <row r="307">
          <cell r="A307">
            <v>10071</v>
          </cell>
          <cell r="B307" t="str">
            <v>Paper &amp; Packing</v>
          </cell>
          <cell r="C307" t="str">
            <v>Ripple Coffee Glass 350ml</v>
          </cell>
          <cell r="D307" t="str">
            <v>PAC</v>
          </cell>
          <cell r="E307" t="str">
            <v>EA</v>
          </cell>
          <cell r="F307" t="str">
            <v>BOH</v>
          </cell>
          <cell r="G307">
            <v>91.13000000000001</v>
          </cell>
        </row>
        <row r="308">
          <cell r="A308">
            <v>18102</v>
          </cell>
          <cell r="B308" t="str">
            <v>Paper &amp; Packing</v>
          </cell>
          <cell r="C308" t="str">
            <v>Single Wall Glass Lid 16oz</v>
          </cell>
          <cell r="D308" t="str">
            <v>EA</v>
          </cell>
          <cell r="E308" t="str">
            <v>EA</v>
          </cell>
          <cell r="F308" t="str">
            <v>BOH</v>
          </cell>
          <cell r="G308">
            <v>0.89</v>
          </cell>
        </row>
        <row r="309">
          <cell r="A309">
            <v>5021</v>
          </cell>
          <cell r="B309" t="str">
            <v>Paper &amp; Packing</v>
          </cell>
          <cell r="C309" t="str">
            <v>New Lid for 350ml Glass (LHRDS-12)</v>
          </cell>
          <cell r="D309" t="str">
            <v>PAC</v>
          </cell>
          <cell r="E309" t="str">
            <v>EA</v>
          </cell>
          <cell r="F309" t="str">
            <v>BOH</v>
          </cell>
          <cell r="G309">
            <v>119.86</v>
          </cell>
        </row>
        <row r="310">
          <cell r="A310">
            <v>10070</v>
          </cell>
          <cell r="B310" t="str">
            <v>Paper &amp; Packing</v>
          </cell>
          <cell r="C310" t="str">
            <v>LID For Ripple Coffee Glass 350ml</v>
          </cell>
          <cell r="D310" t="str">
            <v>PAC</v>
          </cell>
          <cell r="E310" t="str">
            <v>EA</v>
          </cell>
          <cell r="F310" t="str">
            <v>BOH</v>
          </cell>
          <cell r="G310">
            <v>139.89999999999998</v>
          </cell>
        </row>
        <row r="311">
          <cell r="A311">
            <v>10072</v>
          </cell>
          <cell r="B311" t="str">
            <v>Paper &amp; Packing</v>
          </cell>
          <cell r="C311" t="str">
            <v>Lid For Ripple Coffee Glass 250ml</v>
          </cell>
          <cell r="D311" t="str">
            <v>PAC</v>
          </cell>
          <cell r="E311" t="str">
            <v>EA</v>
          </cell>
          <cell r="F311" t="str">
            <v>BOH</v>
          </cell>
          <cell r="G311">
            <v>28.540000000000003</v>
          </cell>
        </row>
        <row r="312">
          <cell r="A312">
            <v>5493</v>
          </cell>
          <cell r="B312" t="str">
            <v>Paper &amp; Packing</v>
          </cell>
          <cell r="C312" t="str">
            <v>Rippled Dom Lid</v>
          </cell>
          <cell r="D312" t="str">
            <v>PAC</v>
          </cell>
          <cell r="E312" t="str">
            <v>EA</v>
          </cell>
          <cell r="F312" t="str">
            <v>BOH</v>
          </cell>
          <cell r="G312">
            <v>117.3</v>
          </cell>
        </row>
        <row r="313">
          <cell r="A313">
            <v>6578</v>
          </cell>
          <cell r="B313" t="str">
            <v>Paper &amp; Packing</v>
          </cell>
          <cell r="C313" t="str">
            <v>Stirrer (Nos.100)</v>
          </cell>
          <cell r="D313" t="str">
            <v>PAC</v>
          </cell>
          <cell r="E313" t="str">
            <v>EA</v>
          </cell>
          <cell r="F313" t="str">
            <v>BOH</v>
          </cell>
          <cell r="G313">
            <v>35.29</v>
          </cell>
        </row>
        <row r="314">
          <cell r="A314">
            <v>5492</v>
          </cell>
          <cell r="B314" t="str">
            <v>Paper &amp; Packing</v>
          </cell>
          <cell r="C314" t="str">
            <v>SMOOTHIE STRAW</v>
          </cell>
          <cell r="D314" t="str">
            <v>PAC</v>
          </cell>
          <cell r="E314" t="str">
            <v>EA</v>
          </cell>
          <cell r="F314" t="str">
            <v>BOH</v>
          </cell>
          <cell r="G314">
            <v>17.880000000000003</v>
          </cell>
        </row>
        <row r="315">
          <cell r="A315">
            <v>6608</v>
          </cell>
          <cell r="B315" t="str">
            <v>Paper &amp; Packing</v>
          </cell>
          <cell r="C315" t="str">
            <v>Large Straw</v>
          </cell>
          <cell r="D315" t="str">
            <v>PAC</v>
          </cell>
          <cell r="E315" t="str">
            <v>EA</v>
          </cell>
          <cell r="F315" t="str">
            <v>BOH</v>
          </cell>
          <cell r="G315">
            <v>23.92</v>
          </cell>
        </row>
        <row r="316">
          <cell r="A316">
            <v>7835</v>
          </cell>
          <cell r="B316" t="str">
            <v>Paper &amp; Packing</v>
          </cell>
          <cell r="C316" t="str">
            <v>Coloured Straw</v>
          </cell>
          <cell r="D316" t="str">
            <v>PAC</v>
          </cell>
          <cell r="E316" t="str">
            <v>EA</v>
          </cell>
          <cell r="F316" t="str">
            <v>BOH</v>
          </cell>
          <cell r="G316">
            <v>101.81</v>
          </cell>
        </row>
        <row r="317">
          <cell r="A317">
            <v>18922</v>
          </cell>
          <cell r="B317" t="str">
            <v>Paper &amp; Packing</v>
          </cell>
          <cell r="C317" t="str">
            <v>Paper Straw 8mm 8"</v>
          </cell>
          <cell r="D317" t="str">
            <v>EA</v>
          </cell>
          <cell r="E317" t="str">
            <v>EA</v>
          </cell>
          <cell r="F317" t="str">
            <v>BOH</v>
          </cell>
          <cell r="G317">
            <v>0.98</v>
          </cell>
        </row>
        <row r="318">
          <cell r="A318">
            <v>18932</v>
          </cell>
          <cell r="B318" t="str">
            <v>Paper &amp; Packing</v>
          </cell>
          <cell r="C318" t="str">
            <v>Plastic Straw 10mm 10"(Black)</v>
          </cell>
          <cell r="D318" t="str">
            <v>PAC</v>
          </cell>
          <cell r="E318" t="str">
            <v>EA</v>
          </cell>
          <cell r="F318" t="str">
            <v>BOH</v>
          </cell>
          <cell r="G318">
            <v>40.46</v>
          </cell>
        </row>
        <row r="319">
          <cell r="A319">
            <v>8226</v>
          </cell>
          <cell r="B319" t="str">
            <v>Paper &amp; Packing</v>
          </cell>
          <cell r="C319" t="str">
            <v>Bubble Wrap</v>
          </cell>
          <cell r="D319" t="str">
            <v>M</v>
          </cell>
          <cell r="E319" t="str">
            <v>N/A#</v>
          </cell>
          <cell r="F319" t="str">
            <v>N/A#</v>
          </cell>
          <cell r="G319">
            <v>12.5</v>
          </cell>
        </row>
        <row r="320">
          <cell r="A320">
            <v>9316</v>
          </cell>
          <cell r="B320" t="str">
            <v>Paper &amp; Packing</v>
          </cell>
          <cell r="C320" t="str">
            <v>Thermocole Sheet</v>
          </cell>
          <cell r="D320" t="str">
            <v>EA</v>
          </cell>
          <cell r="E320" t="str">
            <v>N/A#</v>
          </cell>
          <cell r="F320" t="str">
            <v>N/A#</v>
          </cell>
          <cell r="G320">
            <v>16.25</v>
          </cell>
        </row>
        <row r="321">
          <cell r="A321">
            <v>16432</v>
          </cell>
          <cell r="B321" t="str">
            <v>Paper &amp; Packing</v>
          </cell>
          <cell r="C321" t="str">
            <v>Shrink Sheet</v>
          </cell>
          <cell r="D321" t="str">
            <v>G</v>
          </cell>
          <cell r="E321" t="str">
            <v>G</v>
          </cell>
          <cell r="F321" t="str">
            <v>N/A#</v>
          </cell>
          <cell r="G321">
            <v>0.18</v>
          </cell>
        </row>
        <row r="322">
          <cell r="A322">
            <v>5904</v>
          </cell>
          <cell r="B322" t="str">
            <v>Paper &amp; Packing</v>
          </cell>
          <cell r="C322" t="str">
            <v>Packing Tape Rolls</v>
          </cell>
          <cell r="D322" t="str">
            <v>Ea</v>
          </cell>
          <cell r="E322" t="str">
            <v>Ea=1 EA</v>
          </cell>
          <cell r="F322" t="str">
            <v>N/A#</v>
          </cell>
          <cell r="G322">
            <v>30</v>
          </cell>
        </row>
        <row r="323">
          <cell r="A323">
            <v>5908</v>
          </cell>
          <cell r="B323" t="str">
            <v>Paper &amp; Packing</v>
          </cell>
          <cell r="C323" t="str">
            <v>Packing Cartons Big</v>
          </cell>
          <cell r="D323" t="str">
            <v>Ea</v>
          </cell>
          <cell r="E323" t="str">
            <v>Ea=1 EA</v>
          </cell>
          <cell r="F323" t="str">
            <v>N/A#</v>
          </cell>
          <cell r="G323">
            <v>84</v>
          </cell>
        </row>
        <row r="324">
          <cell r="A324">
            <v>5753</v>
          </cell>
          <cell r="B324" t="str">
            <v>Paper &amp; Packing</v>
          </cell>
          <cell r="C324" t="str">
            <v>Packing Cartons Small</v>
          </cell>
          <cell r="D324" t="str">
            <v>Ea</v>
          </cell>
          <cell r="E324" t="str">
            <v>Ea=1 EA</v>
          </cell>
          <cell r="F324" t="str">
            <v>N/A#</v>
          </cell>
          <cell r="G324">
            <v>70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inal Sheet"/>
      <sheetName val="Discont and out of stock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Sugar Sachet</v>
          </cell>
          <cell r="D2" t="str">
            <v>PAC</v>
          </cell>
          <cell r="E2" t="str">
            <v>Pac=200sc</v>
          </cell>
        </row>
        <row r="3">
          <cell r="A3">
            <v>1002</v>
          </cell>
          <cell r="B3" t="str">
            <v>Raw Material</v>
          </cell>
          <cell r="C3" t="str">
            <v>Sugar Demerara</v>
          </cell>
          <cell r="D3" t="str">
            <v>PAC</v>
          </cell>
          <cell r="E3" t="str">
            <v>Pac=200sc</v>
          </cell>
        </row>
        <row r="4">
          <cell r="A4">
            <v>1008</v>
          </cell>
          <cell r="B4" t="str">
            <v>Raw Material</v>
          </cell>
          <cell r="C4" t="str">
            <v>Mustard Sachet 8 Gm</v>
          </cell>
          <cell r="D4" t="str">
            <v>PAC</v>
          </cell>
          <cell r="E4" t="str">
            <v>PAC=100 sc</v>
          </cell>
        </row>
        <row r="5">
          <cell r="A5">
            <v>1009</v>
          </cell>
          <cell r="B5" t="str">
            <v>Raw Material</v>
          </cell>
          <cell r="C5" t="str">
            <v>Tomato Ketchup 100 Sachet</v>
          </cell>
          <cell r="D5" t="str">
            <v>PAC</v>
          </cell>
          <cell r="E5" t="str">
            <v>PAC-100 sc</v>
          </cell>
        </row>
        <row r="6">
          <cell r="A6">
            <v>7508</v>
          </cell>
          <cell r="B6" t="str">
            <v>Raw Material</v>
          </cell>
          <cell r="C6" t="str">
            <v>Syrup Chocolate Topping</v>
          </cell>
          <cell r="D6" t="str">
            <v>BT</v>
          </cell>
          <cell r="E6" t="str">
            <v>Kg=1000g</v>
          </cell>
        </row>
        <row r="7">
          <cell r="A7">
            <v>18931</v>
          </cell>
          <cell r="B7" t="str">
            <v>Raw Material</v>
          </cell>
          <cell r="C7" t="str">
            <v>Alphonso Mango Puree(550GM)</v>
          </cell>
          <cell r="D7" t="str">
            <v>BT</v>
          </cell>
          <cell r="E7" t="str">
            <v>Box =12 BT</v>
          </cell>
        </row>
        <row r="8">
          <cell r="A8">
            <v>22562</v>
          </cell>
          <cell r="B8" t="str">
            <v>Raw Material</v>
          </cell>
          <cell r="C8" t="str">
            <v>Oregano Flakes</v>
          </cell>
          <cell r="D8" t="str">
            <v>PAC</v>
          </cell>
          <cell r="E8" t="str">
            <v>PAC=150ea</v>
          </cell>
        </row>
        <row r="9">
          <cell r="A9">
            <v>22561</v>
          </cell>
          <cell r="B9" t="str">
            <v>Raw Material</v>
          </cell>
          <cell r="C9" t="str">
            <v>Chilly Flakes</v>
          </cell>
          <cell r="D9" t="str">
            <v>PAC</v>
          </cell>
          <cell r="E9" t="str">
            <v>PAC=150ea</v>
          </cell>
        </row>
        <row r="10">
          <cell r="A10">
            <v>14593</v>
          </cell>
          <cell r="B10" t="str">
            <v>Tea &amp; Coffee</v>
          </cell>
          <cell r="C10" t="str">
            <v>Earl gray 400g</v>
          </cell>
          <cell r="D10" t="str">
            <v>PAC</v>
          </cell>
          <cell r="E10" t="str">
            <v>PAC</v>
          </cell>
        </row>
        <row r="11">
          <cell r="A11">
            <v>11286</v>
          </cell>
          <cell r="B11" t="str">
            <v>Tea &amp; Coffee</v>
          </cell>
          <cell r="C11" t="str">
            <v>Masala Chai Catering Pouch 250g</v>
          </cell>
          <cell r="D11" t="str">
            <v>PAC</v>
          </cell>
          <cell r="E11" t="str">
            <v>PAC</v>
          </cell>
        </row>
        <row r="12">
          <cell r="A12">
            <v>15483</v>
          </cell>
          <cell r="B12" t="str">
            <v>Tea &amp; Coffee</v>
          </cell>
          <cell r="C12" t="str">
            <v>Darjeeling black Tea-Blended</v>
          </cell>
          <cell r="D12" t="str">
            <v>PAC</v>
          </cell>
          <cell r="E12" t="str">
            <v>PAC</v>
          </cell>
        </row>
        <row r="13">
          <cell r="A13">
            <v>15484</v>
          </cell>
          <cell r="B13" t="str">
            <v>Tea &amp; Coffee</v>
          </cell>
          <cell r="C13" t="str">
            <v>Assam long Leaf Tea(TGFOP1)</v>
          </cell>
          <cell r="D13" t="str">
            <v>PAC</v>
          </cell>
          <cell r="E13" t="str">
            <v>PAC</v>
          </cell>
        </row>
        <row r="14">
          <cell r="A14">
            <v>17818</v>
          </cell>
          <cell r="B14" t="str">
            <v>Tea &amp; Coffee</v>
          </cell>
          <cell r="C14" t="str">
            <v>Tulsi Green Tea - 100G</v>
          </cell>
          <cell r="D14" t="str">
            <v>PAC</v>
          </cell>
          <cell r="E14" t="str">
            <v>PAC</v>
          </cell>
        </row>
        <row r="15">
          <cell r="A15">
            <v>4962</v>
          </cell>
          <cell r="B15" t="str">
            <v>Tea &amp; Coffee</v>
          </cell>
          <cell r="C15" t="str">
            <v>Coffee Beans F &amp; H 1 Kg</v>
          </cell>
          <cell r="D15" t="str">
            <v>Kg</v>
          </cell>
          <cell r="E15" t="str">
            <v>Box =11 kg</v>
          </cell>
        </row>
        <row r="16">
          <cell r="A16">
            <v>18404</v>
          </cell>
          <cell r="B16" t="str">
            <v>Syrup</v>
          </cell>
          <cell r="C16" t="str">
            <v>Triple Red Berry</v>
          </cell>
          <cell r="D16" t="str">
            <v>BT</v>
          </cell>
          <cell r="E16" t="str">
            <v>BT</v>
          </cell>
        </row>
        <row r="17">
          <cell r="A17">
            <v>19942</v>
          </cell>
          <cell r="B17" t="str">
            <v>Syrup</v>
          </cell>
          <cell r="C17" t="str">
            <v>Apple Rose Squash (Rose Faluda)</v>
          </cell>
          <cell r="D17" t="str">
            <v>BT</v>
          </cell>
          <cell r="E17" t="str">
            <v>BT</v>
          </cell>
        </row>
        <row r="18">
          <cell r="A18">
            <v>18902</v>
          </cell>
          <cell r="B18" t="str">
            <v>Syrup</v>
          </cell>
          <cell r="C18" t="str">
            <v>Chocolate Tiramisu Sauce</v>
          </cell>
          <cell r="D18" t="str">
            <v>BT</v>
          </cell>
          <cell r="E18" t="str">
            <v>BT</v>
          </cell>
        </row>
        <row r="19">
          <cell r="A19">
            <v>21775</v>
          </cell>
          <cell r="B19" t="str">
            <v>Syrup</v>
          </cell>
          <cell r="C19" t="str">
            <v>Mandarin Chocolate Frappe Syrup 500ML</v>
          </cell>
          <cell r="D19" t="str">
            <v>BT</v>
          </cell>
          <cell r="E19" t="str">
            <v>BT</v>
          </cell>
        </row>
        <row r="20">
          <cell r="A20">
            <v>21776</v>
          </cell>
          <cell r="B20" t="str">
            <v>Syrup</v>
          </cell>
          <cell r="C20" t="str">
            <v>Santra Aloe Spritzer Syrup 500 ML</v>
          </cell>
          <cell r="D20" t="str">
            <v>BT</v>
          </cell>
          <cell r="E20" t="str">
            <v>BT</v>
          </cell>
        </row>
        <row r="21">
          <cell r="A21">
            <v>23032</v>
          </cell>
          <cell r="B21" t="str">
            <v>Syrup</v>
          </cell>
          <cell r="C21" t="str">
            <v xml:space="preserve">Strawberry Fruit Squash 500 ML pet </v>
          </cell>
          <cell r="D21" t="str">
            <v>Btl</v>
          </cell>
          <cell r="E21" t="str">
            <v>1 Box = 12 ea</v>
          </cell>
        </row>
        <row r="22">
          <cell r="A22">
            <v>23033</v>
          </cell>
          <cell r="B22" t="str">
            <v>Syrup</v>
          </cell>
          <cell r="C22" t="str">
            <v xml:space="preserve">Pineapple Jalapeno Fruit Squash 500 ML pet </v>
          </cell>
          <cell r="D22" t="str">
            <v>Btl</v>
          </cell>
          <cell r="E22" t="str">
            <v>1 Box = 12 ea</v>
          </cell>
        </row>
        <row r="23">
          <cell r="A23">
            <v>18051</v>
          </cell>
          <cell r="B23" t="str">
            <v>Syrup</v>
          </cell>
          <cell r="C23" t="str">
            <v>Lemon Iced Tea  Syrup</v>
          </cell>
          <cell r="D23" t="str">
            <v>BT</v>
          </cell>
          <cell r="E23" t="str">
            <v>BT</v>
          </cell>
        </row>
        <row r="24">
          <cell r="A24">
            <v>18052</v>
          </cell>
          <cell r="B24" t="str">
            <v>Syrup</v>
          </cell>
          <cell r="C24" t="str">
            <v>Peach Iced Tea syrup</v>
          </cell>
          <cell r="D24" t="str">
            <v>BT</v>
          </cell>
          <cell r="E24" t="str">
            <v>BT</v>
          </cell>
        </row>
        <row r="25">
          <cell r="A25">
            <v>16825</v>
          </cell>
          <cell r="B25" t="str">
            <v>Syrup</v>
          </cell>
          <cell r="C25" t="str">
            <v>Apple-Mint Mojito Syrup</v>
          </cell>
          <cell r="D25" t="str">
            <v>L</v>
          </cell>
          <cell r="E25" t="str">
            <v>L</v>
          </cell>
        </row>
        <row r="26">
          <cell r="A26">
            <v>17874</v>
          </cell>
          <cell r="B26" t="str">
            <v>Syrup</v>
          </cell>
          <cell r="C26" t="str">
            <v>Mojito Mint Syrup</v>
          </cell>
          <cell r="D26" t="str">
            <v>BT</v>
          </cell>
          <cell r="E26" t="str">
            <v>BT-750ML</v>
          </cell>
        </row>
        <row r="27">
          <cell r="A27">
            <v>17676</v>
          </cell>
          <cell r="B27" t="str">
            <v>Syrup</v>
          </cell>
          <cell r="C27" t="str">
            <v>Hot Chocolate</v>
          </cell>
          <cell r="D27" t="str">
            <v>PAC</v>
          </cell>
          <cell r="E27" t="str">
            <v>PAC=1000ML</v>
          </cell>
        </row>
        <row r="28">
          <cell r="A28">
            <v>17873</v>
          </cell>
          <cell r="B28" t="str">
            <v>Syrup</v>
          </cell>
          <cell r="C28" t="str">
            <v>Syrup - Hazelnut</v>
          </cell>
          <cell r="D28" t="str">
            <v>BT</v>
          </cell>
          <cell r="E28" t="str">
            <v>BT-750ML</v>
          </cell>
        </row>
        <row r="29">
          <cell r="A29">
            <v>17875</v>
          </cell>
          <cell r="B29" t="str">
            <v>Syrup</v>
          </cell>
          <cell r="C29" t="str">
            <v>Iris Syrup</v>
          </cell>
          <cell r="D29" t="str">
            <v>BT</v>
          </cell>
          <cell r="E29" t="str">
            <v>BT-750ML</v>
          </cell>
        </row>
        <row r="30">
          <cell r="A30">
            <v>17876</v>
          </cell>
          <cell r="B30" t="str">
            <v>Syrup</v>
          </cell>
          <cell r="C30" t="str">
            <v>Vanilla Syrup</v>
          </cell>
          <cell r="D30" t="str">
            <v>BT</v>
          </cell>
          <cell r="E30" t="str">
            <v>BT-750ML</v>
          </cell>
        </row>
        <row r="31">
          <cell r="A31">
            <v>17877</v>
          </cell>
          <cell r="B31" t="str">
            <v>Syrup</v>
          </cell>
          <cell r="C31" t="str">
            <v>Caramel Syrup</v>
          </cell>
          <cell r="D31" t="str">
            <v>BT</v>
          </cell>
          <cell r="E31" t="str">
            <v>BT-750ML</v>
          </cell>
        </row>
        <row r="32">
          <cell r="A32">
            <v>23519</v>
          </cell>
          <cell r="B32" t="str">
            <v>Syrup</v>
          </cell>
          <cell r="C32" t="str">
            <v>DV Vinci Gourment Spiced Syrup</v>
          </cell>
          <cell r="D32" t="str">
            <v>BT</v>
          </cell>
          <cell r="E32" t="str">
            <v>1 box = 12 btl</v>
          </cell>
        </row>
        <row r="33">
          <cell r="A33">
            <v>23693</v>
          </cell>
          <cell r="B33" t="str">
            <v>Syrup</v>
          </cell>
          <cell r="C33" t="str">
            <v>Saffron dulche sauce</v>
          </cell>
          <cell r="D33" t="str">
            <v>BT</v>
          </cell>
          <cell r="E33" t="str">
            <v>1 box = 6</v>
          </cell>
        </row>
        <row r="34">
          <cell r="A34">
            <v>23739</v>
          </cell>
          <cell r="B34" t="str">
            <v>Syrup Pump</v>
          </cell>
          <cell r="C34" t="str">
            <v>Saffron Syrup Pump</v>
          </cell>
          <cell r="D34" t="str">
            <v>PC</v>
          </cell>
          <cell r="E34" t="str">
            <v>Ea=1</v>
          </cell>
        </row>
        <row r="35">
          <cell r="A35">
            <v>23811</v>
          </cell>
          <cell r="B35" t="str">
            <v>Syrup</v>
          </cell>
          <cell r="C35" t="str">
            <v>Chocolate tiramisu 750ml</v>
          </cell>
          <cell r="D35" t="str">
            <v>EA</v>
          </cell>
          <cell r="E35" t="str">
            <v>EA</v>
          </cell>
        </row>
        <row r="36">
          <cell r="A36">
            <v>22479</v>
          </cell>
          <cell r="B36" t="str">
            <v>Merchandise</v>
          </cell>
          <cell r="C36" t="str">
            <v>Budweiser Beats</v>
          </cell>
          <cell r="D36" t="str">
            <v>EA</v>
          </cell>
          <cell r="E36" t="str">
            <v>1 box = 24 ea</v>
          </cell>
        </row>
        <row r="37">
          <cell r="A37">
            <v>21371</v>
          </cell>
          <cell r="B37" t="str">
            <v>Merchandise</v>
          </cell>
          <cell r="C37" t="str">
            <v>Blue Pine Water Bottle 1L</v>
          </cell>
          <cell r="D37" t="str">
            <v>EA</v>
          </cell>
          <cell r="E37" t="str">
            <v>Box = 15</v>
          </cell>
        </row>
        <row r="38">
          <cell r="A38">
            <v>15881</v>
          </cell>
          <cell r="B38" t="str">
            <v>Merchandise</v>
          </cell>
          <cell r="C38" t="str">
            <v>BARISTA PACKAGED DRINKING WATER - 300ml</v>
          </cell>
          <cell r="D38" t="str">
            <v>BT</v>
          </cell>
          <cell r="E38" t="str">
            <v>Box = 20</v>
          </cell>
        </row>
        <row r="39">
          <cell r="A39">
            <v>1143</v>
          </cell>
          <cell r="B39" t="str">
            <v>Merchandise</v>
          </cell>
          <cell r="C39" t="str">
            <v>Barista lavazza house blend 200g</v>
          </cell>
          <cell r="D39" t="str">
            <v>PAC</v>
          </cell>
          <cell r="E39" t="str">
            <v>Ea=1</v>
          </cell>
        </row>
        <row r="40">
          <cell r="A40">
            <v>11654</v>
          </cell>
          <cell r="B40" t="str">
            <v>Merchandise</v>
          </cell>
          <cell r="C40" t="str">
            <v>Ginger Honey 450g</v>
          </cell>
          <cell r="D40" t="str">
            <v>BT</v>
          </cell>
          <cell r="E40" t="str">
            <v>EA=12 ea</v>
          </cell>
        </row>
        <row r="41">
          <cell r="A41">
            <v>15089</v>
          </cell>
          <cell r="B41" t="str">
            <v>Merchandise</v>
          </cell>
          <cell r="C41" t="str">
            <v>Ginger Honey Tea jar-200g</v>
          </cell>
          <cell r="D41" t="str">
            <v>BT</v>
          </cell>
          <cell r="E41" t="str">
            <v>Box =12 bt</v>
          </cell>
        </row>
        <row r="42">
          <cell r="A42">
            <v>19457</v>
          </cell>
          <cell r="B42" t="str">
            <v>Merchandise</v>
          </cell>
          <cell r="C42" t="str">
            <v>CHOC-O-AFFAIR (Dark Choco Slab)</v>
          </cell>
          <cell r="D42" t="str">
            <v>Box</v>
          </cell>
          <cell r="E42" t="str">
            <v>1 box = 1 slab</v>
          </cell>
        </row>
        <row r="43">
          <cell r="A43">
            <v>19458</v>
          </cell>
          <cell r="B43" t="str">
            <v>Merchandise</v>
          </cell>
          <cell r="C43" t="str">
            <v>CHOC-O-AFFAIR (Milk Choco Slab)</v>
          </cell>
          <cell r="D43" t="str">
            <v>Box</v>
          </cell>
          <cell r="E43" t="str">
            <v>1 box = 1 slab</v>
          </cell>
        </row>
        <row r="44">
          <cell r="A44">
            <v>20255</v>
          </cell>
          <cell r="B44" t="str">
            <v>Merchandise</v>
          </cell>
          <cell r="C44" t="str">
            <v>Pure instant coffee-100 GM Jar</v>
          </cell>
          <cell r="D44" t="str">
            <v>EA</v>
          </cell>
          <cell r="E44" t="str">
            <v>EA</v>
          </cell>
        </row>
        <row r="45">
          <cell r="A45">
            <v>21784</v>
          </cell>
          <cell r="B45" t="str">
            <v>Merchandise</v>
          </cell>
          <cell r="C45" t="str">
            <v>Mast Masala Cup Noodles</v>
          </cell>
          <cell r="D45" t="str">
            <v>EA</v>
          </cell>
          <cell r="E45" t="str">
            <v>1 box = 48 ea</v>
          </cell>
        </row>
        <row r="46">
          <cell r="A46">
            <v>21785</v>
          </cell>
          <cell r="B46" t="str">
            <v>Merchandise</v>
          </cell>
          <cell r="C46" t="str">
            <v>Hot Manchow Cup Noodles</v>
          </cell>
          <cell r="D46" t="str">
            <v>EA</v>
          </cell>
          <cell r="E46" t="str">
            <v>1 box = 48 ea</v>
          </cell>
        </row>
        <row r="47">
          <cell r="A47">
            <v>21786</v>
          </cell>
          <cell r="B47" t="str">
            <v>Merchandise</v>
          </cell>
          <cell r="C47" t="str">
            <v>Spiced Chunky Chicken Cup Noodles</v>
          </cell>
          <cell r="D47" t="str">
            <v>EA</v>
          </cell>
          <cell r="E47" t="str">
            <v>1 box = 48 ea</v>
          </cell>
        </row>
        <row r="48">
          <cell r="A48">
            <v>21831</v>
          </cell>
          <cell r="B48" t="str">
            <v>Merchandise</v>
          </cell>
          <cell r="C48" t="str">
            <v>Tagz - Cream Onion Divin Chips</v>
          </cell>
          <cell r="D48" t="str">
            <v>EA</v>
          </cell>
          <cell r="E48" t="str">
            <v>1 box = 24 ea</v>
          </cell>
        </row>
        <row r="49">
          <cell r="A49">
            <v>21833</v>
          </cell>
          <cell r="B49" t="str">
            <v>Merchandise</v>
          </cell>
          <cell r="C49" t="str">
            <v>Tagz - Masala Trekkin Chips</v>
          </cell>
          <cell r="D49" t="str">
            <v>EA</v>
          </cell>
          <cell r="E49" t="str">
            <v>1 box = 24 ea</v>
          </cell>
        </row>
        <row r="50">
          <cell r="A50">
            <v>22486</v>
          </cell>
          <cell r="B50" t="str">
            <v>Merchandise</v>
          </cell>
          <cell r="C50" t="str">
            <v>Italian chesse Dribblin</v>
          </cell>
          <cell r="D50" t="str">
            <v>EA</v>
          </cell>
          <cell r="E50" t="str">
            <v>1 box = 24 ea</v>
          </cell>
        </row>
        <row r="51">
          <cell r="A51">
            <v>22487</v>
          </cell>
          <cell r="B51" t="str">
            <v>Merchandise</v>
          </cell>
          <cell r="C51" t="str">
            <v>Beer n Barbeque</v>
          </cell>
          <cell r="D51" t="str">
            <v>EA</v>
          </cell>
          <cell r="E51" t="str">
            <v>1 box = 24 ea</v>
          </cell>
        </row>
        <row r="52">
          <cell r="A52">
            <v>23546</v>
          </cell>
          <cell r="B52" t="str">
            <v>Merchandise</v>
          </cell>
          <cell r="C52" t="str">
            <v>Tage-Salt Trippin</v>
          </cell>
          <cell r="D52" t="str">
            <v>EA</v>
          </cell>
          <cell r="E52" t="str">
            <v>1 box = 24 ea</v>
          </cell>
        </row>
        <row r="53">
          <cell r="A53">
            <v>22400</v>
          </cell>
          <cell r="B53" t="str">
            <v>Merchandise</v>
          </cell>
          <cell r="C53" t="str">
            <v>Twix Bar</v>
          </cell>
          <cell r="D53" t="str">
            <v>EA</v>
          </cell>
          <cell r="E53" t="str">
            <v>1 box = 250</v>
          </cell>
        </row>
        <row r="54">
          <cell r="A54">
            <v>22393</v>
          </cell>
          <cell r="B54" t="str">
            <v>Merchandise</v>
          </cell>
          <cell r="C54" t="str">
            <v>Snickers Duo</v>
          </cell>
          <cell r="D54" t="str">
            <v>EA</v>
          </cell>
          <cell r="E54" t="str">
            <v>1 box = 144</v>
          </cell>
        </row>
        <row r="55">
          <cell r="A55">
            <v>22394</v>
          </cell>
          <cell r="B55" t="str">
            <v>Merchandise</v>
          </cell>
          <cell r="C55" t="str">
            <v>Orbit Mixed Fruit  tube</v>
          </cell>
          <cell r="D55" t="str">
            <v>EA</v>
          </cell>
          <cell r="E55" t="str">
            <v>1 box = 96</v>
          </cell>
        </row>
        <row r="56">
          <cell r="A56">
            <v>22395</v>
          </cell>
          <cell r="B56" t="str">
            <v>Merchandise</v>
          </cell>
          <cell r="C56" t="str">
            <v>Orbit Spearmint Tube</v>
          </cell>
          <cell r="D56" t="str">
            <v>EA</v>
          </cell>
          <cell r="E56" t="str">
            <v>1 box = 96</v>
          </cell>
        </row>
        <row r="57">
          <cell r="A57">
            <v>22396</v>
          </cell>
          <cell r="B57" t="str">
            <v>Merchandise</v>
          </cell>
          <cell r="C57" t="str">
            <v>Doublemint Peppermint Tube</v>
          </cell>
          <cell r="D57" t="str">
            <v>EA</v>
          </cell>
          <cell r="E57" t="str">
            <v>1 box = 96</v>
          </cell>
        </row>
        <row r="58">
          <cell r="A58">
            <v>22397</v>
          </cell>
          <cell r="B58" t="str">
            <v>Merchandise</v>
          </cell>
          <cell r="C58" t="str">
            <v>Doublemint Lemonmint Tube</v>
          </cell>
          <cell r="D58" t="str">
            <v>EA</v>
          </cell>
          <cell r="E58" t="str">
            <v>1 box = 96</v>
          </cell>
        </row>
        <row r="59">
          <cell r="A59">
            <v>22398</v>
          </cell>
          <cell r="B59" t="str">
            <v>Merchandise</v>
          </cell>
          <cell r="C59" t="str">
            <v>Skittles Wilberry  tube</v>
          </cell>
          <cell r="D59" t="str">
            <v>EA</v>
          </cell>
          <cell r="E59" t="str">
            <v>1 box = 96</v>
          </cell>
        </row>
        <row r="60">
          <cell r="A60">
            <v>22399</v>
          </cell>
          <cell r="B60" t="str">
            <v>Merchandise</v>
          </cell>
          <cell r="C60" t="str">
            <v>Skittles Original Tube</v>
          </cell>
          <cell r="D60" t="str">
            <v>EA</v>
          </cell>
          <cell r="E60" t="str">
            <v>1 box = 96</v>
          </cell>
        </row>
        <row r="61">
          <cell r="A61">
            <v>22480</v>
          </cell>
          <cell r="B61" t="str">
            <v>Merchandise</v>
          </cell>
          <cell r="C61" t="str">
            <v>Choco Almond Nutty Cookies</v>
          </cell>
          <cell r="D61" t="str">
            <v>EA</v>
          </cell>
          <cell r="E61" t="str">
            <v>1 box = 66 ea</v>
          </cell>
        </row>
        <row r="62">
          <cell r="A62">
            <v>22481</v>
          </cell>
          <cell r="B62" t="str">
            <v>Merchandise</v>
          </cell>
          <cell r="C62" t="str">
            <v>White Choco Cashew Nutty Cookies</v>
          </cell>
          <cell r="D62" t="str">
            <v>EA</v>
          </cell>
          <cell r="E62" t="str">
            <v>1 box = 66 ea</v>
          </cell>
        </row>
        <row r="63">
          <cell r="A63">
            <v>22373</v>
          </cell>
          <cell r="B63" t="str">
            <v>Merchandise</v>
          </cell>
          <cell r="C63" t="str">
            <v>Equal Sucralose - Pack of 25</v>
          </cell>
          <cell r="D63" t="str">
            <v>EA</v>
          </cell>
          <cell r="E63" t="str">
            <v>PAC=25 ea</v>
          </cell>
        </row>
        <row r="64">
          <cell r="A64">
            <v>22374</v>
          </cell>
          <cell r="B64" t="str">
            <v>Merchandise</v>
          </cell>
          <cell r="C64" t="str">
            <v>Equal Sucralose</v>
          </cell>
          <cell r="D64" t="str">
            <v>Pkt</v>
          </cell>
          <cell r="E64" t="str">
            <v>PAC=100 ea</v>
          </cell>
        </row>
        <row r="65">
          <cell r="A65">
            <v>22316</v>
          </cell>
          <cell r="B65" t="str">
            <v>Merchandise</v>
          </cell>
          <cell r="C65" t="str">
            <v>Lakadong Turmeric Herbal Latte</v>
          </cell>
          <cell r="D65" t="str">
            <v>Pkt</v>
          </cell>
          <cell r="E65" t="str">
            <v>Pac= 40 EA</v>
          </cell>
        </row>
        <row r="66">
          <cell r="A66">
            <v>22319</v>
          </cell>
          <cell r="B66" t="str">
            <v>Merchandise</v>
          </cell>
          <cell r="C66" t="str">
            <v>Wild Smoke Tea with Tulsi and Mint</v>
          </cell>
          <cell r="D66" t="str">
            <v>Pkt</v>
          </cell>
          <cell r="E66" t="str">
            <v>Pac= 20 EA</v>
          </cell>
        </row>
        <row r="67">
          <cell r="A67">
            <v>22320</v>
          </cell>
          <cell r="B67" t="str">
            <v>Merchandise</v>
          </cell>
          <cell r="C67" t="str">
            <v>Wild Green Tea/Lemongrass &amp; Black Pepper</v>
          </cell>
          <cell r="D67" t="str">
            <v>Pkt</v>
          </cell>
          <cell r="E67" t="str">
            <v>Pac= 20 EA</v>
          </cell>
        </row>
        <row r="68">
          <cell r="A68">
            <v>22341</v>
          </cell>
          <cell r="B68" t="str">
            <v>Merchandise</v>
          </cell>
          <cell r="C68" t="str">
            <v>WildGreenTea&amp;LakadongTurmericBlackPapper</v>
          </cell>
          <cell r="D68" t="str">
            <v>Pkt</v>
          </cell>
          <cell r="E68" t="str">
            <v>Pac= 20 EA</v>
          </cell>
        </row>
        <row r="69">
          <cell r="A69">
            <v>22334</v>
          </cell>
          <cell r="B69" t="str">
            <v>Merchandise</v>
          </cell>
          <cell r="C69" t="str">
            <v>Wild Tribe</v>
          </cell>
          <cell r="D69" t="str">
            <v>EA</v>
          </cell>
          <cell r="E69" t="str">
            <v>Ea=1 EA</v>
          </cell>
        </row>
        <row r="70">
          <cell r="A70">
            <v>22645</v>
          </cell>
          <cell r="B70" t="str">
            <v>Merchandise</v>
          </cell>
          <cell r="C70" t="str">
            <v>Melts- Healthy Hair</v>
          </cell>
          <cell r="D70" t="str">
            <v>EA</v>
          </cell>
          <cell r="E70" t="str">
            <v>Ea=1 EA</v>
          </cell>
        </row>
        <row r="71">
          <cell r="A71">
            <v>22646</v>
          </cell>
          <cell r="B71" t="str">
            <v>Merchandise</v>
          </cell>
          <cell r="C71" t="str">
            <v>Melts- Restful Sleep</v>
          </cell>
          <cell r="D71" t="str">
            <v>EA</v>
          </cell>
          <cell r="E71" t="str">
            <v>Ea=1 EA</v>
          </cell>
        </row>
        <row r="72">
          <cell r="A72">
            <v>22647</v>
          </cell>
          <cell r="B72" t="str">
            <v>Merchandise</v>
          </cell>
          <cell r="C72" t="str">
            <v>Melts- Natural Vitamin D3</v>
          </cell>
          <cell r="D72" t="str">
            <v>EA</v>
          </cell>
          <cell r="E72" t="str">
            <v>Ea=1 EA</v>
          </cell>
        </row>
        <row r="73">
          <cell r="A73">
            <v>22648</v>
          </cell>
          <cell r="B73" t="str">
            <v>Merchandise</v>
          </cell>
          <cell r="C73" t="str">
            <v>Melts- Vegan Vitamin B12</v>
          </cell>
          <cell r="D73" t="str">
            <v>EA</v>
          </cell>
          <cell r="E73" t="str">
            <v>Ea=1 EA</v>
          </cell>
        </row>
        <row r="74">
          <cell r="A74">
            <v>22649</v>
          </cell>
          <cell r="B74" t="str">
            <v>Merchandise</v>
          </cell>
          <cell r="C74" t="str">
            <v>Melts- Throat Relief</v>
          </cell>
          <cell r="D74" t="str">
            <v>EA</v>
          </cell>
          <cell r="E74" t="str">
            <v>Ea=1 EA</v>
          </cell>
        </row>
        <row r="75">
          <cell r="A75">
            <v>22651</v>
          </cell>
          <cell r="B75" t="str">
            <v>Merchandise</v>
          </cell>
          <cell r="C75" t="str">
            <v>Melts- Multivitamins</v>
          </cell>
          <cell r="D75" t="str">
            <v>EA</v>
          </cell>
          <cell r="E75" t="str">
            <v>Ea=1 EA</v>
          </cell>
        </row>
        <row r="76">
          <cell r="A76">
            <v>22652</v>
          </cell>
          <cell r="B76" t="str">
            <v>Merchandise</v>
          </cell>
          <cell r="C76" t="str">
            <v>Melts- Eye Care</v>
          </cell>
          <cell r="D76" t="str">
            <v>EA</v>
          </cell>
          <cell r="E76" t="str">
            <v>Ea=1 EA</v>
          </cell>
        </row>
        <row r="77">
          <cell r="A77">
            <v>22653</v>
          </cell>
          <cell r="B77" t="str">
            <v>Merchandise</v>
          </cell>
          <cell r="C77" t="str">
            <v>Melts- Healthy Gut</v>
          </cell>
          <cell r="D77" t="str">
            <v>EA</v>
          </cell>
          <cell r="E77" t="str">
            <v>Ea=1 EA</v>
          </cell>
        </row>
        <row r="78">
          <cell r="A78">
            <v>23030</v>
          </cell>
          <cell r="B78" t="str">
            <v>Merchandise</v>
          </cell>
          <cell r="C78" t="str">
            <v>Chocolate Protein Shake</v>
          </cell>
          <cell r="D78" t="str">
            <v>EA</v>
          </cell>
          <cell r="E78" t="str">
            <v>1 Box = 24 ea</v>
          </cell>
        </row>
        <row r="79">
          <cell r="A79">
            <v>22483</v>
          </cell>
          <cell r="B79" t="str">
            <v>Merchandise</v>
          </cell>
          <cell r="C79" t="str">
            <v>Fitsport 20% Protein Bar</v>
          </cell>
          <cell r="D79" t="str">
            <v>EA</v>
          </cell>
          <cell r="E79" t="str">
            <v>1 PAC=20 PCS</v>
          </cell>
        </row>
        <row r="80">
          <cell r="A80">
            <v>22255</v>
          </cell>
          <cell r="B80" t="str">
            <v>Merchandise</v>
          </cell>
          <cell r="C80" t="str">
            <v>Mango Chilli Mojito</v>
          </cell>
          <cell r="D80" t="str">
            <v>EA</v>
          </cell>
          <cell r="E80" t="str">
            <v>1 box = 24 ea</v>
          </cell>
        </row>
        <row r="81">
          <cell r="A81">
            <v>22256</v>
          </cell>
          <cell r="B81" t="str">
            <v>Merchandise</v>
          </cell>
          <cell r="C81" t="str">
            <v>Sex on the Beach</v>
          </cell>
          <cell r="D81" t="str">
            <v>EA</v>
          </cell>
          <cell r="E81" t="str">
            <v>1 box = 24 ea</v>
          </cell>
        </row>
        <row r="82">
          <cell r="A82">
            <v>22257</v>
          </cell>
          <cell r="B82" t="str">
            <v>Merchandise</v>
          </cell>
          <cell r="C82" t="str">
            <v>Bloody Mary</v>
          </cell>
          <cell r="D82" t="str">
            <v>EA</v>
          </cell>
          <cell r="E82" t="str">
            <v>1 box = 24 ea</v>
          </cell>
        </row>
        <row r="83">
          <cell r="A83">
            <v>22258</v>
          </cell>
          <cell r="B83" t="str">
            <v>Merchandise</v>
          </cell>
          <cell r="C83" t="str">
            <v>Margarita</v>
          </cell>
          <cell r="D83" t="str">
            <v>EA</v>
          </cell>
          <cell r="E83" t="str">
            <v>1 box = 24 ea</v>
          </cell>
        </row>
        <row r="84">
          <cell r="A84">
            <v>23468</v>
          </cell>
          <cell r="B84" t="str">
            <v>Merchandise</v>
          </cell>
          <cell r="C84" t="str">
            <v xml:space="preserve">Cosmopolitan </v>
          </cell>
          <cell r="D84" t="str">
            <v>EA</v>
          </cell>
          <cell r="E84" t="str">
            <v>1 box = 24 ea</v>
          </cell>
        </row>
        <row r="85">
          <cell r="A85">
            <v>21428</v>
          </cell>
          <cell r="B85" t="str">
            <v>Merchandise</v>
          </cell>
          <cell r="C85" t="str">
            <v>MB Protein Bar Almond Fudge 20GM</v>
          </cell>
          <cell r="D85" t="str">
            <v>Ea</v>
          </cell>
          <cell r="E85" t="str">
            <v>Ea=1 EA</v>
          </cell>
        </row>
        <row r="86">
          <cell r="A86">
            <v>21429</v>
          </cell>
          <cell r="B86" t="str">
            <v>Merchandise</v>
          </cell>
          <cell r="C86" t="str">
            <v>MB Protein Bar Choco Cranberry 20GM</v>
          </cell>
          <cell r="D86" t="str">
            <v>Ea</v>
          </cell>
          <cell r="E86" t="str">
            <v>Ea=1 EA</v>
          </cell>
        </row>
        <row r="87">
          <cell r="A87">
            <v>23151</v>
          </cell>
          <cell r="B87" t="str">
            <v>Merchandise</v>
          </cell>
          <cell r="C87" t="str">
            <v>MB Protein Sparkling Drink Black Grape</v>
          </cell>
          <cell r="D87" t="str">
            <v>EA</v>
          </cell>
          <cell r="E87" t="str">
            <v>1 Box = 24 ea</v>
          </cell>
        </row>
        <row r="88">
          <cell r="A88">
            <v>23152</v>
          </cell>
          <cell r="B88" t="str">
            <v>Merchandise</v>
          </cell>
          <cell r="C88" t="str">
            <v>MB Protein Sparkling Drink Mixed Berry</v>
          </cell>
          <cell r="D88" t="str">
            <v>EA</v>
          </cell>
          <cell r="E88" t="str">
            <v>1 Box = 24 ea</v>
          </cell>
        </row>
        <row r="89">
          <cell r="A89">
            <v>22643</v>
          </cell>
          <cell r="B89" t="str">
            <v>Merchandise</v>
          </cell>
          <cell r="C89" t="str">
            <v>Orian Choco Pie</v>
          </cell>
          <cell r="D89" t="str">
            <v>EA</v>
          </cell>
          <cell r="E89" t="str">
            <v>1 Box = 96 ea</v>
          </cell>
        </row>
        <row r="90">
          <cell r="A90">
            <v>22644</v>
          </cell>
          <cell r="B90" t="str">
            <v>Merchandise</v>
          </cell>
          <cell r="C90" t="str">
            <v>Orion O'Rice Cracker</v>
          </cell>
          <cell r="D90" t="str">
            <v>EA</v>
          </cell>
          <cell r="E90" t="str">
            <v>1 Box = 96 ea</v>
          </cell>
        </row>
        <row r="91">
          <cell r="A91">
            <v>20872</v>
          </cell>
          <cell r="B91" t="str">
            <v>Merchandise</v>
          </cell>
          <cell r="C91" t="str">
            <v>100% Pure Instant coffee - 50GM Jar</v>
          </cell>
          <cell r="D91" t="str">
            <v>EA</v>
          </cell>
          <cell r="E91" t="str">
            <v>Box =24 bt</v>
          </cell>
        </row>
        <row r="92">
          <cell r="A92">
            <v>23445</v>
          </cell>
          <cell r="B92" t="str">
            <v>Merchandise</v>
          </cell>
          <cell r="C92" t="str">
            <v>Lets Try Pudina Makhana</v>
          </cell>
          <cell r="D92" t="str">
            <v>EA</v>
          </cell>
          <cell r="E92" t="str">
            <v>Box = 48 EA</v>
          </cell>
        </row>
        <row r="93">
          <cell r="A93">
            <v>23446</v>
          </cell>
          <cell r="B93" t="str">
            <v>Merchandise</v>
          </cell>
          <cell r="C93" t="str">
            <v>Lets Try Cheese Makhana</v>
          </cell>
          <cell r="D93" t="str">
            <v>EA</v>
          </cell>
          <cell r="E93" t="str">
            <v>Box = 48 EA</v>
          </cell>
        </row>
        <row r="94">
          <cell r="A94">
            <v>23451</v>
          </cell>
          <cell r="B94" t="str">
            <v>Merchandise</v>
          </cell>
          <cell r="C94" t="str">
            <v>Himalayan Natives Roasted Flax Seeds</v>
          </cell>
          <cell r="D94" t="str">
            <v>EA</v>
          </cell>
          <cell r="E94" t="str">
            <v>Box = 90 EA</v>
          </cell>
        </row>
        <row r="95">
          <cell r="A95">
            <v>23452</v>
          </cell>
          <cell r="B95" t="str">
            <v>Merchandise</v>
          </cell>
          <cell r="C95" t="str">
            <v>Himalayan Natives Sunflower Seeds</v>
          </cell>
          <cell r="D95" t="str">
            <v>EA</v>
          </cell>
          <cell r="E95" t="str">
            <v>Box = 90 EA</v>
          </cell>
        </row>
        <row r="96">
          <cell r="A96">
            <v>23453</v>
          </cell>
          <cell r="B96" t="str">
            <v>Merchandise</v>
          </cell>
          <cell r="C96" t="str">
            <v>Himalayan Natives Royal Trial Mix</v>
          </cell>
          <cell r="D96" t="str">
            <v>EA</v>
          </cell>
          <cell r="E96" t="str">
            <v>Box = 120 EA</v>
          </cell>
        </row>
        <row r="97">
          <cell r="A97">
            <v>22640</v>
          </cell>
          <cell r="B97" t="str">
            <v>Merchandise</v>
          </cell>
          <cell r="C97" t="str">
            <v>CHEESE JALAPENO</v>
          </cell>
          <cell r="D97" t="str">
            <v>EA</v>
          </cell>
          <cell r="E97" t="str">
            <v>1 box = 48 ea</v>
          </cell>
        </row>
        <row r="98">
          <cell r="A98">
            <v>22641</v>
          </cell>
          <cell r="B98" t="str">
            <v>Merchandise</v>
          </cell>
          <cell r="C98" t="str">
            <v>SPANISH TOMOTO</v>
          </cell>
          <cell r="D98" t="str">
            <v>EA</v>
          </cell>
          <cell r="E98" t="str">
            <v>1 box = 48 ea</v>
          </cell>
        </row>
        <row r="99">
          <cell r="A99">
            <v>22642</v>
          </cell>
          <cell r="B99" t="str">
            <v>Merchandise</v>
          </cell>
          <cell r="C99" t="str">
            <v>PERI PERI</v>
          </cell>
          <cell r="D99" t="str">
            <v>EA</v>
          </cell>
          <cell r="E99" t="str">
            <v>1 box = 48 ea</v>
          </cell>
        </row>
        <row r="100">
          <cell r="A100">
            <v>21241</v>
          </cell>
          <cell r="B100" t="str">
            <v>Merchandise</v>
          </cell>
          <cell r="C100" t="str">
            <v>Almond 40 GM</v>
          </cell>
          <cell r="D100" t="str">
            <v>EA</v>
          </cell>
          <cell r="E100" t="str">
            <v>1 box = 60 ea</v>
          </cell>
        </row>
        <row r="101">
          <cell r="A101">
            <v>21242</v>
          </cell>
          <cell r="B101" t="str">
            <v>Merchandise</v>
          </cell>
          <cell r="C101" t="str">
            <v>Cashew 40 GM</v>
          </cell>
          <cell r="D101" t="str">
            <v>EA</v>
          </cell>
          <cell r="E101" t="str">
            <v>1 box = 60 ea</v>
          </cell>
        </row>
        <row r="102">
          <cell r="A102">
            <v>6582</v>
          </cell>
          <cell r="B102" t="str">
            <v>Merchandise</v>
          </cell>
          <cell r="C102" t="str">
            <v>Biscotti Almond</v>
          </cell>
          <cell r="D102" t="str">
            <v>PAC</v>
          </cell>
          <cell r="E102" t="str">
            <v>Pac=5 ea</v>
          </cell>
        </row>
        <row r="103">
          <cell r="A103">
            <v>17743</v>
          </cell>
          <cell r="B103" t="str">
            <v>Merchandise</v>
          </cell>
          <cell r="C103" t="str">
            <v>Chocolate Chip Cookies Tin - 100G</v>
          </cell>
          <cell r="D103" t="str">
            <v>EA</v>
          </cell>
          <cell r="E103" t="str">
            <v>Ea=1 ea</v>
          </cell>
        </row>
        <row r="104">
          <cell r="A104">
            <v>17744</v>
          </cell>
          <cell r="B104" t="str">
            <v>Merchandise</v>
          </cell>
          <cell r="C104" t="str">
            <v>Choco Mocha Cookies Tin - 100G</v>
          </cell>
          <cell r="D104" t="str">
            <v>EA</v>
          </cell>
          <cell r="E104" t="str">
            <v>Ea=1 ea</v>
          </cell>
        </row>
        <row r="105">
          <cell r="A105">
            <v>17745</v>
          </cell>
          <cell r="B105" t="str">
            <v>Merchandise</v>
          </cell>
          <cell r="C105" t="str">
            <v>Honey Oat Rissian Cookies Tin - 100G</v>
          </cell>
          <cell r="D105" t="str">
            <v>EA</v>
          </cell>
          <cell r="E105" t="str">
            <v>Ea=1 ea</v>
          </cell>
        </row>
        <row r="106">
          <cell r="A106">
            <v>22262</v>
          </cell>
          <cell r="B106" t="str">
            <v>Merchandise</v>
          </cell>
          <cell r="C106" t="str">
            <v>Strawberry</v>
          </cell>
          <cell r="D106" t="str">
            <v>EA</v>
          </cell>
          <cell r="E106" t="str">
            <v>1 box = 24 ea</v>
          </cell>
        </row>
        <row r="107">
          <cell r="A107">
            <v>22263</v>
          </cell>
          <cell r="B107" t="str">
            <v>Merchandise</v>
          </cell>
          <cell r="C107" t="str">
            <v>Orange</v>
          </cell>
          <cell r="D107" t="str">
            <v>EA</v>
          </cell>
          <cell r="E107" t="str">
            <v>1 box = 24 ea</v>
          </cell>
        </row>
        <row r="108">
          <cell r="A108">
            <v>22264</v>
          </cell>
          <cell r="B108" t="str">
            <v>Merchandise</v>
          </cell>
          <cell r="C108" t="str">
            <v>Mixed Fruit</v>
          </cell>
          <cell r="D108" t="str">
            <v>EA</v>
          </cell>
          <cell r="E108" t="str">
            <v>1 box = 24 ea</v>
          </cell>
        </row>
        <row r="109">
          <cell r="A109">
            <v>22265</v>
          </cell>
          <cell r="B109" t="str">
            <v>Merchandise</v>
          </cell>
          <cell r="C109" t="str">
            <v>Litchi</v>
          </cell>
          <cell r="D109" t="str">
            <v>EA</v>
          </cell>
          <cell r="E109" t="str">
            <v>1 box = 24 ea</v>
          </cell>
        </row>
        <row r="110">
          <cell r="A110">
            <v>21760</v>
          </cell>
          <cell r="B110" t="str">
            <v>Merchandise</v>
          </cell>
          <cell r="C110" t="str">
            <v>Morning Glory - Beans 200G</v>
          </cell>
          <cell r="D110" t="str">
            <v>EA</v>
          </cell>
          <cell r="E110" t="str">
            <v>EA</v>
          </cell>
        </row>
        <row r="111">
          <cell r="A111">
            <v>21781</v>
          </cell>
          <cell r="B111" t="str">
            <v>Merchandise</v>
          </cell>
          <cell r="C111" t="str">
            <v>Evening Twilight - Beans 200G</v>
          </cell>
          <cell r="D111" t="str">
            <v>EA</v>
          </cell>
          <cell r="E111" t="str">
            <v>EA</v>
          </cell>
        </row>
        <row r="112">
          <cell r="A112">
            <v>21782</v>
          </cell>
          <cell r="B112" t="str">
            <v>Merchandise</v>
          </cell>
          <cell r="C112" t="str">
            <v>Morning Glory - Powder 200G</v>
          </cell>
          <cell r="D112" t="str">
            <v>EA</v>
          </cell>
          <cell r="E112" t="str">
            <v>EA</v>
          </cell>
        </row>
        <row r="113">
          <cell r="A113">
            <v>21783</v>
          </cell>
          <cell r="B113" t="str">
            <v>Merchandise</v>
          </cell>
          <cell r="C113" t="str">
            <v>Evening Twilight - Powder 200G</v>
          </cell>
          <cell r="D113" t="str">
            <v>EA</v>
          </cell>
          <cell r="E113" t="str">
            <v>EA</v>
          </cell>
        </row>
        <row r="114">
          <cell r="A114">
            <v>23081</v>
          </cell>
          <cell r="B114" t="str">
            <v>Merchandise</v>
          </cell>
          <cell r="C114" t="str">
            <v>Melts- Disney Thor Active Probiotic</v>
          </cell>
          <cell r="D114" t="str">
            <v>EA</v>
          </cell>
          <cell r="E114" t="str">
            <v>EA</v>
          </cell>
        </row>
        <row r="115">
          <cell r="A115">
            <v>23082</v>
          </cell>
          <cell r="B115" t="str">
            <v>Merchandise</v>
          </cell>
          <cell r="C115" t="str">
            <v>Melts- Disney Hulk Mighty Omega</v>
          </cell>
          <cell r="D115" t="str">
            <v>EA</v>
          </cell>
          <cell r="E115" t="str">
            <v>EA</v>
          </cell>
        </row>
        <row r="116">
          <cell r="A116">
            <v>23101</v>
          </cell>
          <cell r="B116" t="str">
            <v>Merchandise</v>
          </cell>
          <cell r="C116" t="str">
            <v>Melts- Disney Captain America</v>
          </cell>
          <cell r="D116" t="str">
            <v>EA</v>
          </cell>
          <cell r="E116" t="str">
            <v>EA</v>
          </cell>
        </row>
        <row r="117">
          <cell r="A117">
            <v>23102</v>
          </cell>
          <cell r="B117" t="str">
            <v>Merchandise</v>
          </cell>
          <cell r="C117" t="str">
            <v>Melts- Disney Iron Man B12+D3</v>
          </cell>
          <cell r="D117" t="str">
            <v>EA</v>
          </cell>
          <cell r="E117" t="str">
            <v>EA</v>
          </cell>
        </row>
        <row r="118">
          <cell r="A118">
            <v>23103</v>
          </cell>
          <cell r="B118" t="str">
            <v>Merchandise</v>
          </cell>
          <cell r="C118" t="str">
            <v>Melts- Disney Black Panther Adv.Immunity </v>
          </cell>
          <cell r="D118" t="str">
            <v>EA</v>
          </cell>
          <cell r="E118" t="str">
            <v>EA</v>
          </cell>
        </row>
        <row r="119">
          <cell r="A119">
            <v>23104</v>
          </cell>
          <cell r="B119" t="str">
            <v>Merchandise</v>
          </cell>
          <cell r="C119" t="str">
            <v>Melts- Disney Frozen Multivitamins</v>
          </cell>
          <cell r="D119" t="str">
            <v>EA</v>
          </cell>
          <cell r="E119" t="str">
            <v>EA</v>
          </cell>
        </row>
        <row r="120">
          <cell r="A120">
            <v>23105</v>
          </cell>
          <cell r="B120" t="str">
            <v>Merchandise</v>
          </cell>
          <cell r="C120" t="str">
            <v>Melts- Disney Elsa Nautral B12+D3</v>
          </cell>
          <cell r="D120" t="str">
            <v>EA</v>
          </cell>
          <cell r="E120" t="str">
            <v>EA</v>
          </cell>
        </row>
        <row r="121">
          <cell r="A121">
            <v>23106</v>
          </cell>
          <cell r="B121" t="str">
            <v>Merchandise</v>
          </cell>
          <cell r="C121" t="str">
            <v>Melts- Disney Anna Vital Omega</v>
          </cell>
          <cell r="D121" t="str">
            <v>EA</v>
          </cell>
          <cell r="E121" t="str">
            <v>EA</v>
          </cell>
        </row>
        <row r="122">
          <cell r="A122">
            <v>16266</v>
          </cell>
          <cell r="B122" t="str">
            <v>Merchandise</v>
          </cell>
          <cell r="C122" t="str">
            <v>Wild Vitamin- Lemonade</v>
          </cell>
          <cell r="D122" t="str">
            <v>EA</v>
          </cell>
          <cell r="E122" t="str">
            <v>1 box = 24</v>
          </cell>
        </row>
        <row r="123">
          <cell r="A123">
            <v>16267</v>
          </cell>
          <cell r="B123" t="str">
            <v>Merchandise</v>
          </cell>
          <cell r="C123" t="str">
            <v>Wild Vitamin- Dragon Fruit</v>
          </cell>
          <cell r="D123" t="str">
            <v>EA</v>
          </cell>
          <cell r="E123" t="str">
            <v>1 box = 24</v>
          </cell>
        </row>
        <row r="124">
          <cell r="A124">
            <v>23812</v>
          </cell>
          <cell r="B124" t="str">
            <v>Merchandise</v>
          </cell>
          <cell r="C124" t="str">
            <v>Opera Chips- Tangy Chipotle</v>
          </cell>
          <cell r="D124" t="str">
            <v>EA</v>
          </cell>
          <cell r="E124" t="str">
            <v>1 box = 24</v>
          </cell>
        </row>
        <row r="125">
          <cell r="A125">
            <v>16140</v>
          </cell>
          <cell r="B125" t="str">
            <v>Merchandise</v>
          </cell>
          <cell r="C125" t="str">
            <v>Opera Chips- Salt &amp; Pepper</v>
          </cell>
          <cell r="D125" t="str">
            <v>EA</v>
          </cell>
          <cell r="E125" t="str">
            <v>1 box = 24</v>
          </cell>
        </row>
        <row r="126">
          <cell r="A126">
            <v>16141</v>
          </cell>
          <cell r="B126" t="str">
            <v>Merchandise</v>
          </cell>
          <cell r="C126" t="str">
            <v>Opera Chips- Peri Peri</v>
          </cell>
          <cell r="D126" t="str">
            <v>EA</v>
          </cell>
          <cell r="E126" t="str">
            <v>1 box = 24</v>
          </cell>
        </row>
        <row r="127">
          <cell r="A127">
            <v>16142</v>
          </cell>
          <cell r="B127" t="str">
            <v>Merchandise</v>
          </cell>
          <cell r="C127" t="str">
            <v>Opera Chips- Italian Herbs</v>
          </cell>
          <cell r="D127" t="str">
            <v>EA</v>
          </cell>
          <cell r="E127" t="str">
            <v>1 box = 24</v>
          </cell>
        </row>
        <row r="128">
          <cell r="A128">
            <v>17643</v>
          </cell>
          <cell r="B128" t="str">
            <v>Merchandise</v>
          </cell>
          <cell r="C128" t="str">
            <v>Raw- Valencia Orange</v>
          </cell>
          <cell r="D128" t="str">
            <v>EA</v>
          </cell>
          <cell r="E128" t="str">
            <v>Box = 30 EA</v>
          </cell>
        </row>
        <row r="129">
          <cell r="A129">
            <v>20563</v>
          </cell>
          <cell r="B129" t="str">
            <v>Merchandise</v>
          </cell>
          <cell r="C129" t="str">
            <v>Raw- Mango</v>
          </cell>
          <cell r="D129" t="str">
            <v>EA</v>
          </cell>
          <cell r="E129" t="str">
            <v>Box = 30 EA</v>
          </cell>
        </row>
        <row r="130">
          <cell r="A130">
            <v>20567</v>
          </cell>
          <cell r="B130" t="str">
            <v>Merchandise</v>
          </cell>
          <cell r="C130" t="str">
            <v>Raw- Mixed Fruit</v>
          </cell>
          <cell r="D130" t="str">
            <v>EA</v>
          </cell>
          <cell r="E130" t="str">
            <v>Box = 30 EA</v>
          </cell>
        </row>
        <row r="131">
          <cell r="A131">
            <v>23115</v>
          </cell>
          <cell r="B131" t="str">
            <v>Merchandise</v>
          </cell>
          <cell r="C131" t="str">
            <v>Raw- Tender Coconut Water</v>
          </cell>
          <cell r="D131" t="str">
            <v>EA</v>
          </cell>
          <cell r="E131" t="str">
            <v>Box = 36 EA</v>
          </cell>
        </row>
        <row r="132">
          <cell r="A132">
            <v>23706</v>
          </cell>
          <cell r="B132" t="str">
            <v>Merchandise</v>
          </cell>
          <cell r="C132" t="str">
            <v>Just- Chocolate Protein Plus Shake</v>
          </cell>
          <cell r="D132" t="str">
            <v>EA</v>
          </cell>
          <cell r="E132" t="str">
            <v>Box = 12 EA</v>
          </cell>
        </row>
        <row r="133">
          <cell r="A133">
            <v>23707</v>
          </cell>
          <cell r="B133" t="str">
            <v>Merchandise</v>
          </cell>
          <cell r="C133" t="str">
            <v>Just-Vanilla Protein Plus Shake</v>
          </cell>
          <cell r="D133" t="str">
            <v>EA</v>
          </cell>
          <cell r="E133" t="str">
            <v>Box = 12 EA</v>
          </cell>
        </row>
        <row r="134">
          <cell r="A134">
            <v>23754</v>
          </cell>
          <cell r="B134" t="str">
            <v>Merchandise</v>
          </cell>
          <cell r="C134" t="str">
            <v>New Drip Coffee(Pack of 5)</v>
          </cell>
          <cell r="D134" t="str">
            <v>Pac</v>
          </cell>
          <cell r="E134" t="str">
            <v>Pac=1</v>
          </cell>
        </row>
        <row r="135">
          <cell r="A135">
            <v>23503</v>
          </cell>
          <cell r="B135" t="str">
            <v>Merchandise</v>
          </cell>
          <cell r="C135" t="str">
            <v>Altco Oat Milk</v>
          </cell>
          <cell r="D135" t="str">
            <v>EA</v>
          </cell>
          <cell r="E135" t="str">
            <v>1 box = 27 ea</v>
          </cell>
        </row>
        <row r="136">
          <cell r="A136">
            <v>23493</v>
          </cell>
          <cell r="B136" t="str">
            <v>Merchandise</v>
          </cell>
          <cell r="C136" t="str">
            <v>Kulturd Coffee -Orange</v>
          </cell>
          <cell r="D136" t="str">
            <v>EA</v>
          </cell>
          <cell r="E136" t="str">
            <v>1 box = 24 ea</v>
          </cell>
        </row>
        <row r="137">
          <cell r="A137">
            <v>23494</v>
          </cell>
          <cell r="B137" t="str">
            <v>Merchandise</v>
          </cell>
          <cell r="C137" t="str">
            <v>Kulturd Apple-Cinnamon</v>
          </cell>
          <cell r="D137" t="str">
            <v>EA</v>
          </cell>
          <cell r="E137" t="str">
            <v>1 box = 24 ea</v>
          </cell>
        </row>
        <row r="138">
          <cell r="A138">
            <v>23495</v>
          </cell>
          <cell r="B138" t="str">
            <v>Merchandise</v>
          </cell>
          <cell r="C138" t="str">
            <v>Kulturd Peach</v>
          </cell>
          <cell r="D138" t="str">
            <v>EA</v>
          </cell>
          <cell r="E138" t="str">
            <v>1 box = 24 ea</v>
          </cell>
        </row>
        <row r="139">
          <cell r="A139">
            <v>19731</v>
          </cell>
          <cell r="B139" t="str">
            <v>Merchandise</v>
          </cell>
          <cell r="C139" t="str">
            <v>Winkin Cow - Badam Milk</v>
          </cell>
          <cell r="D139" t="str">
            <v>EA</v>
          </cell>
          <cell r="E139" t="str">
            <v>1 Box = 24 ea</v>
          </cell>
        </row>
        <row r="140">
          <cell r="A140">
            <v>23681</v>
          </cell>
          <cell r="B140" t="str">
            <v>Merchandise</v>
          </cell>
          <cell r="C140" t="str">
            <v>Pip's Popicorn- Creamy Cheese</v>
          </cell>
          <cell r="D140" t="str">
            <v>EA</v>
          </cell>
          <cell r="E140" t="str">
            <v>Ea= 36 ea</v>
          </cell>
        </row>
        <row r="141">
          <cell r="A141">
            <v>23682</v>
          </cell>
          <cell r="B141" t="str">
            <v>Merchandise</v>
          </cell>
          <cell r="C141" t="str">
            <v>Pip's Popicorn- Tangy Jalapeno</v>
          </cell>
          <cell r="D141" t="str">
            <v>EA</v>
          </cell>
          <cell r="E141" t="str">
            <v>Ea= 36 ea</v>
          </cell>
        </row>
        <row r="142">
          <cell r="A142">
            <v>23683</v>
          </cell>
          <cell r="B142" t="str">
            <v>Merchandise</v>
          </cell>
          <cell r="C142" t="str">
            <v>Pip's  Corn Chips- The Original</v>
          </cell>
          <cell r="D142" t="str">
            <v>EA</v>
          </cell>
          <cell r="E142" t="str">
            <v>Ea= 75 ea</v>
          </cell>
        </row>
        <row r="143">
          <cell r="A143">
            <v>23684</v>
          </cell>
          <cell r="B143" t="str">
            <v>Merchandise</v>
          </cell>
          <cell r="C143" t="str">
            <v>Pips Corn Chips- Fiery Piri Piri</v>
          </cell>
          <cell r="D143" t="str">
            <v>EA</v>
          </cell>
          <cell r="E143" t="str">
            <v>Ea= 75 ea</v>
          </cell>
        </row>
        <row r="144">
          <cell r="A144">
            <v>10141</v>
          </cell>
          <cell r="B144" t="str">
            <v>Merchandise</v>
          </cell>
          <cell r="C144" t="str">
            <v>Almond Flakes</v>
          </cell>
          <cell r="D144" t="str">
            <v>PAC</v>
          </cell>
          <cell r="E144" t="str">
            <v>500g pkt</v>
          </cell>
        </row>
        <row r="145">
          <cell r="A145">
            <v>23694</v>
          </cell>
          <cell r="B145" t="str">
            <v>Merchandise</v>
          </cell>
          <cell r="C145" t="str">
            <v>Salted choco almonds (125GM)</v>
          </cell>
          <cell r="D145" t="str">
            <v>EA</v>
          </cell>
          <cell r="E145" t="str">
            <v>EA</v>
          </cell>
        </row>
        <row r="146">
          <cell r="A146">
            <v>23695</v>
          </cell>
          <cell r="B146" t="str">
            <v>Merchandise</v>
          </cell>
          <cell r="C146" t="str">
            <v>Coffee bean dragees (125GM)</v>
          </cell>
          <cell r="D146" t="str">
            <v>EA</v>
          </cell>
          <cell r="E146" t="str">
            <v>EA</v>
          </cell>
        </row>
        <row r="147">
          <cell r="A147">
            <v>23696</v>
          </cell>
          <cell r="B147" t="str">
            <v>Merchandise</v>
          </cell>
          <cell r="C147" t="str">
            <v>Nougat (150GM</v>
          </cell>
          <cell r="D147" t="str">
            <v>EA</v>
          </cell>
          <cell r="E147" t="str">
            <v>EA</v>
          </cell>
        </row>
        <row r="148">
          <cell r="A148">
            <v>23711</v>
          </cell>
          <cell r="B148" t="str">
            <v>Merchandise</v>
          </cell>
          <cell r="C148" t="str">
            <v>Fitsport- Thop Energy Bar</v>
          </cell>
          <cell r="D148" t="str">
            <v>EA</v>
          </cell>
          <cell r="E148" t="str">
            <v>EA</v>
          </cell>
        </row>
        <row r="149">
          <cell r="A149">
            <v>23829</v>
          </cell>
          <cell r="B149" t="str">
            <v>Merchandise</v>
          </cell>
          <cell r="C149" t="str">
            <v>Barista Plum Cake 500G</v>
          </cell>
          <cell r="D149" t="str">
            <v>EA</v>
          </cell>
          <cell r="E149" t="str">
            <v>EA</v>
          </cell>
        </row>
        <row r="150">
          <cell r="A150">
            <v>12012</v>
          </cell>
          <cell r="B150" t="str">
            <v>Paper &amp; Packing</v>
          </cell>
          <cell r="C150" t="str">
            <v>Double Wall Glass-8oz</v>
          </cell>
          <cell r="D150" t="str">
            <v>PAC</v>
          </cell>
          <cell r="E150" t="str">
            <v>PAC=20PC</v>
          </cell>
        </row>
        <row r="151">
          <cell r="A151">
            <v>12013</v>
          </cell>
          <cell r="B151" t="str">
            <v>Paper &amp; Packing</v>
          </cell>
          <cell r="C151" t="str">
            <v>Double Wall Glass-12oz</v>
          </cell>
          <cell r="D151" t="str">
            <v>PAC</v>
          </cell>
          <cell r="E151" t="str">
            <v>PAC=20PC</v>
          </cell>
        </row>
        <row r="152">
          <cell r="A152">
            <v>20411</v>
          </cell>
          <cell r="B152" t="str">
            <v>Paper &amp; Packing</v>
          </cell>
          <cell r="C152" t="str">
            <v>PLA Lid 8oz</v>
          </cell>
          <cell r="D152" t="str">
            <v>PAC</v>
          </cell>
          <cell r="E152" t="str">
            <v>Pac=100Pc</v>
          </cell>
        </row>
        <row r="153">
          <cell r="A153">
            <v>20412</v>
          </cell>
          <cell r="B153" t="str">
            <v>Paper &amp; Packing</v>
          </cell>
          <cell r="C153" t="str">
            <v>PLA Lid 12oz</v>
          </cell>
          <cell r="D153" t="str">
            <v>PAC</v>
          </cell>
          <cell r="E153" t="str">
            <v>Pac=100Pc</v>
          </cell>
        </row>
        <row r="154">
          <cell r="A154">
            <v>20413</v>
          </cell>
          <cell r="B154" t="str">
            <v>Paper &amp; Packing</v>
          </cell>
          <cell r="C154" t="str">
            <v>PLD Lid 16oz/12oz (Single Wall)</v>
          </cell>
          <cell r="D154" t="str">
            <v>PAC</v>
          </cell>
          <cell r="E154" t="str">
            <v>Pac=100Pc</v>
          </cell>
        </row>
        <row r="155">
          <cell r="A155">
            <v>20399</v>
          </cell>
          <cell r="B155" t="str">
            <v>Paper &amp; Packing</v>
          </cell>
          <cell r="C155" t="str">
            <v>Single Wall Christmas Glasse-16oz/450ML</v>
          </cell>
          <cell r="D155" t="str">
            <v>PAC</v>
          </cell>
          <cell r="E155" t="str">
            <v>1 PAC=20 PCS</v>
          </cell>
        </row>
        <row r="156">
          <cell r="A156">
            <v>20400</v>
          </cell>
          <cell r="B156" t="str">
            <v>Paper &amp; Packing</v>
          </cell>
          <cell r="C156" t="str">
            <v>Single Wall Christmas Glasse-12oz/350ML</v>
          </cell>
          <cell r="D156" t="str">
            <v>PAC</v>
          </cell>
          <cell r="E156" t="str">
            <v>1 PAC=20 PCS</v>
          </cell>
        </row>
        <row r="157">
          <cell r="A157">
            <v>19443</v>
          </cell>
          <cell r="B157" t="str">
            <v>Paper &amp; Packing</v>
          </cell>
          <cell r="C157" t="str">
            <v>Paper Water Cup 150ml</v>
          </cell>
          <cell r="D157" t="str">
            <v>PAC</v>
          </cell>
          <cell r="E157" t="str">
            <v>PAC</v>
          </cell>
        </row>
        <row r="158">
          <cell r="A158">
            <v>16628</v>
          </cell>
          <cell r="B158" t="str">
            <v>Paper &amp; Packing</v>
          </cell>
          <cell r="C158" t="str">
            <v>Tulip Muffin Cups</v>
          </cell>
          <cell r="D158" t="str">
            <v>EA</v>
          </cell>
          <cell r="E158" t="str">
            <v>EA</v>
          </cell>
        </row>
        <row r="159">
          <cell r="A159">
            <v>21817</v>
          </cell>
          <cell r="B159" t="str">
            <v>Paper &amp; Packing</v>
          </cell>
          <cell r="C159" t="str">
            <v>Biodegradable Plate</v>
          </cell>
          <cell r="D159" t="str">
            <v>PAC</v>
          </cell>
          <cell r="E159" t="str">
            <v>PAC=25ea</v>
          </cell>
        </row>
        <row r="160">
          <cell r="A160">
            <v>6572</v>
          </cell>
          <cell r="B160" t="str">
            <v>Paper &amp; Packing</v>
          </cell>
          <cell r="C160" t="str">
            <v>Paper Napkins</v>
          </cell>
          <cell r="D160" t="str">
            <v>PAC</v>
          </cell>
          <cell r="E160" t="str">
            <v>1=100EA</v>
          </cell>
        </row>
        <row r="161">
          <cell r="A161">
            <v>6574</v>
          </cell>
          <cell r="B161" t="str">
            <v>Paper &amp; Packing</v>
          </cell>
          <cell r="C161" t="str">
            <v>Paper Carry Bag Barista</v>
          </cell>
          <cell r="D161" t="str">
            <v>PAC</v>
          </cell>
          <cell r="E161" t="str">
            <v>PAC=50ea</v>
          </cell>
        </row>
        <row r="162">
          <cell r="A162">
            <v>21161</v>
          </cell>
          <cell r="B162" t="str">
            <v>Paper &amp; Packing</v>
          </cell>
          <cell r="C162" t="str">
            <v>Big Carry Bag (120 GSM)</v>
          </cell>
          <cell r="D162" t="str">
            <v>PAC</v>
          </cell>
          <cell r="E162" t="str">
            <v>PAC=50ea</v>
          </cell>
        </row>
        <row r="163">
          <cell r="A163">
            <v>21164</v>
          </cell>
          <cell r="B163" t="str">
            <v>Paper &amp; Packing</v>
          </cell>
          <cell r="C163" t="str">
            <v xml:space="preserve">Envelope New (1*100)             </v>
          </cell>
          <cell r="D163" t="str">
            <v>PAC</v>
          </cell>
          <cell r="E163" t="str">
            <v>PAC=100ea</v>
          </cell>
        </row>
        <row r="164">
          <cell r="A164">
            <v>9313</v>
          </cell>
          <cell r="B164" t="str">
            <v>Paper &amp; Packing</v>
          </cell>
          <cell r="C164" t="str">
            <v>Barista Tray Mat</v>
          </cell>
          <cell r="D164" t="str">
            <v>PAC</v>
          </cell>
          <cell r="E164" t="str">
            <v>1=200EA</v>
          </cell>
        </row>
        <row r="165">
          <cell r="A165">
            <v>19092</v>
          </cell>
          <cell r="B165" t="str">
            <v>Paper &amp; Packing</v>
          </cell>
          <cell r="C165" t="str">
            <v>Wooden Stirrer</v>
          </cell>
          <cell r="D165" t="str">
            <v>PAC</v>
          </cell>
          <cell r="E165" t="str">
            <v>PAC</v>
          </cell>
        </row>
        <row r="166">
          <cell r="A166">
            <v>23507</v>
          </cell>
          <cell r="B166" t="str">
            <v>Paper &amp; Packing</v>
          </cell>
          <cell r="C166" t="str">
            <v>Wooden Stirrer (500 each)</v>
          </cell>
          <cell r="D166" t="str">
            <v>PAC</v>
          </cell>
          <cell r="E166" t="str">
            <v>1 pkt =500 ea</v>
          </cell>
        </row>
        <row r="167">
          <cell r="A167">
            <v>22552</v>
          </cell>
          <cell r="B167" t="str">
            <v>Paper &amp; Packing</v>
          </cell>
          <cell r="C167" t="str">
            <v xml:space="preserve">Wooden Spork 1packet </v>
          </cell>
          <cell r="D167" t="str">
            <v>PAC</v>
          </cell>
          <cell r="E167" t="str">
            <v>PAC</v>
          </cell>
        </row>
        <row r="168">
          <cell r="A168">
            <v>8657</v>
          </cell>
          <cell r="B168" t="str">
            <v>Paper &amp; Packing</v>
          </cell>
          <cell r="C168" t="str">
            <v>Cake Box-1kg</v>
          </cell>
          <cell r="D168" t="str">
            <v>EA</v>
          </cell>
          <cell r="E168" t="str">
            <v>1 EA</v>
          </cell>
        </row>
        <row r="169">
          <cell r="A169">
            <v>8658</v>
          </cell>
          <cell r="B169" t="str">
            <v>Paper &amp; Packing</v>
          </cell>
          <cell r="C169" t="str">
            <v>Cake Box-500gm</v>
          </cell>
          <cell r="D169" t="str">
            <v>EA</v>
          </cell>
          <cell r="E169" t="str">
            <v>1 EA</v>
          </cell>
        </row>
        <row r="170">
          <cell r="A170">
            <v>21163</v>
          </cell>
          <cell r="B170" t="str">
            <v>Paper &amp; Packing</v>
          </cell>
          <cell r="C170" t="str">
            <v>Pastry Box Virgin Kraft Board</v>
          </cell>
          <cell r="D170" t="str">
            <v>EA</v>
          </cell>
          <cell r="E170" t="str">
            <v>1 EA</v>
          </cell>
        </row>
        <row r="171">
          <cell r="A171">
            <v>16234</v>
          </cell>
          <cell r="B171" t="str">
            <v>Paper &amp; Packing</v>
          </cell>
          <cell r="C171" t="str">
            <v>Sandwich Boxes</v>
          </cell>
          <cell r="D171" t="str">
            <v>EA</v>
          </cell>
          <cell r="E171" t="str">
            <v>Ea=1 ea</v>
          </cell>
        </row>
        <row r="172">
          <cell r="A172">
            <v>17854</v>
          </cell>
          <cell r="B172" t="str">
            <v>Paper &amp; Packing</v>
          </cell>
          <cell r="C172" t="str">
            <v>Sandwich Tikka Box</v>
          </cell>
          <cell r="D172" t="str">
            <v>EA</v>
          </cell>
          <cell r="E172" t="str">
            <v>EA</v>
          </cell>
        </row>
        <row r="173">
          <cell r="A173">
            <v>19904</v>
          </cell>
          <cell r="B173" t="str">
            <v>Paper &amp; Packing</v>
          </cell>
          <cell r="C173" t="str">
            <v>Diner Pizza Box</v>
          </cell>
          <cell r="D173" t="str">
            <v>EA</v>
          </cell>
          <cell r="E173" t="str">
            <v>EA</v>
          </cell>
        </row>
        <row r="174">
          <cell r="A174">
            <v>19905</v>
          </cell>
          <cell r="B174" t="str">
            <v>Paper &amp; Packing</v>
          </cell>
          <cell r="C174" t="str">
            <v>Diner Burger Box</v>
          </cell>
          <cell r="D174" t="str">
            <v>EA</v>
          </cell>
          <cell r="E174" t="str">
            <v>EA</v>
          </cell>
        </row>
        <row r="175">
          <cell r="A175">
            <v>19906</v>
          </cell>
          <cell r="B175" t="str">
            <v>Paper &amp; Packing</v>
          </cell>
          <cell r="C175" t="str">
            <v>Diner Pasta Sleev</v>
          </cell>
          <cell r="D175" t="str">
            <v>EA</v>
          </cell>
          <cell r="E175" t="str">
            <v>EA</v>
          </cell>
        </row>
        <row r="176">
          <cell r="A176">
            <v>15352</v>
          </cell>
          <cell r="B176" t="str">
            <v>Paper &amp; Packing</v>
          </cell>
          <cell r="C176" t="str">
            <v>Prd.Paneer tikka sandwich  Veg  170 /-</v>
          </cell>
          <cell r="D176" t="str">
            <v>EA</v>
          </cell>
          <cell r="E176" t="str">
            <v>EA</v>
          </cell>
        </row>
        <row r="177">
          <cell r="A177">
            <v>15353</v>
          </cell>
          <cell r="B177" t="str">
            <v>Paper &amp; Packing</v>
          </cell>
          <cell r="C177" t="str">
            <v>Prd.Spinach &amp; Corn sandwich  Veg  170 /-</v>
          </cell>
          <cell r="D177" t="str">
            <v>EA</v>
          </cell>
          <cell r="E177" t="str">
            <v>EA</v>
          </cell>
        </row>
        <row r="178">
          <cell r="A178">
            <v>15354</v>
          </cell>
          <cell r="B178" t="str">
            <v>Paper &amp; Packing</v>
          </cell>
          <cell r="C178" t="str">
            <v>Prd.Smoked chicken sandwich  Non Veg  200 /-</v>
          </cell>
          <cell r="D178" t="str">
            <v>EA</v>
          </cell>
          <cell r="E178" t="str">
            <v>EA</v>
          </cell>
        </row>
        <row r="179">
          <cell r="A179">
            <v>15355</v>
          </cell>
          <cell r="B179" t="str">
            <v>Paper &amp; Packing</v>
          </cell>
          <cell r="C179" t="str">
            <v>Prd.Chicken Tikka   sandwich  Non Veg  200 /-</v>
          </cell>
          <cell r="D179" t="str">
            <v>EA</v>
          </cell>
          <cell r="E179" t="str">
            <v>EA</v>
          </cell>
        </row>
        <row r="180">
          <cell r="A180">
            <v>1063</v>
          </cell>
          <cell r="B180" t="str">
            <v>Paper &amp; Packing</v>
          </cell>
          <cell r="C180" t="str">
            <v>Printer Paper Roll Small</v>
          </cell>
          <cell r="D180" t="str">
            <v>EA</v>
          </cell>
          <cell r="E180" t="str">
            <v>EA=1ea</v>
          </cell>
        </row>
        <row r="181">
          <cell r="A181">
            <v>3676</v>
          </cell>
          <cell r="B181" t="str">
            <v>Paper &amp; Packing</v>
          </cell>
          <cell r="C181" t="str">
            <v>Butter Paper</v>
          </cell>
          <cell r="D181" t="str">
            <v>EA</v>
          </cell>
          <cell r="E181" t="str">
            <v>EA</v>
          </cell>
        </row>
        <row r="182">
          <cell r="A182">
            <v>12662</v>
          </cell>
          <cell r="B182" t="str">
            <v>Paper &amp; Packing</v>
          </cell>
          <cell r="C182" t="str">
            <v>MRD Sticker</v>
          </cell>
          <cell r="D182" t="str">
            <v>EA</v>
          </cell>
          <cell r="E182" t="str">
            <v>EA</v>
          </cell>
        </row>
        <row r="183">
          <cell r="A183">
            <v>17802</v>
          </cell>
          <cell r="B183" t="str">
            <v>Paper &amp; Packing</v>
          </cell>
          <cell r="C183" t="str">
            <v>MT-SL-II Black With Dome Caps</v>
          </cell>
          <cell r="D183" t="str">
            <v>EA</v>
          </cell>
          <cell r="E183" t="str">
            <v>EA</v>
          </cell>
        </row>
        <row r="184">
          <cell r="A184">
            <v>17803</v>
          </cell>
          <cell r="B184" t="str">
            <v>Paper &amp; Packing</v>
          </cell>
          <cell r="C184" t="str">
            <v>30 Ml Cups With Lid (DIA 69MM)</v>
          </cell>
          <cell r="D184" t="str">
            <v>EA</v>
          </cell>
          <cell r="E184" t="str">
            <v>EA</v>
          </cell>
        </row>
        <row r="185">
          <cell r="A185">
            <v>19000</v>
          </cell>
          <cell r="B185" t="str">
            <v>Paper &amp; Packing</v>
          </cell>
          <cell r="C185" t="str">
            <v>Ice Packs Bag</v>
          </cell>
          <cell r="D185" t="str">
            <v>EA</v>
          </cell>
          <cell r="E185" t="str">
            <v>EA</v>
          </cell>
        </row>
        <row r="186">
          <cell r="A186">
            <v>18741</v>
          </cell>
          <cell r="B186" t="str">
            <v>Paper &amp; Packing</v>
          </cell>
          <cell r="C186" t="str">
            <v>Four Cup Holder</v>
          </cell>
          <cell r="D186" t="str">
            <v>EA</v>
          </cell>
          <cell r="E186" t="str">
            <v>EA</v>
          </cell>
        </row>
        <row r="187">
          <cell r="A187">
            <v>21138</v>
          </cell>
          <cell r="B187" t="str">
            <v>Paper &amp; Packing</v>
          </cell>
          <cell r="C187" t="str">
            <v>White Paper Straw with Individual Pack</v>
          </cell>
          <cell r="D187" t="str">
            <v>PAC</v>
          </cell>
          <cell r="E187" t="str">
            <v>Pac =100 Ea</v>
          </cell>
        </row>
        <row r="188">
          <cell r="A188">
            <v>22131</v>
          </cell>
          <cell r="B188" t="str">
            <v>Paper &amp; Packing</v>
          </cell>
          <cell r="C188" t="str">
            <v>Foil Pouch 1 lit (Delivery Box)</v>
          </cell>
          <cell r="D188" t="str">
            <v>EA</v>
          </cell>
          <cell r="E188" t="str">
            <v>EA</v>
          </cell>
        </row>
        <row r="189">
          <cell r="A189">
            <v>22132</v>
          </cell>
          <cell r="B189" t="str">
            <v>Paper &amp; Packing</v>
          </cell>
          <cell r="C189" t="str">
            <v>Foil Pouch 500 ml (Delivery Box)</v>
          </cell>
          <cell r="D189" t="str">
            <v>EA</v>
          </cell>
          <cell r="E189" t="str">
            <v>EA</v>
          </cell>
        </row>
        <row r="190">
          <cell r="A190">
            <v>22171</v>
          </cell>
          <cell r="B190" t="str">
            <v>Paper &amp; Packing</v>
          </cell>
          <cell r="C190" t="str">
            <v>Paper Kettle 1 lit (Delivery Box)</v>
          </cell>
          <cell r="D190" t="str">
            <v>EA</v>
          </cell>
          <cell r="E190" t="str">
            <v>EA</v>
          </cell>
        </row>
        <row r="191">
          <cell r="A191">
            <v>22172</v>
          </cell>
          <cell r="B191" t="str">
            <v>Paper &amp; Packing</v>
          </cell>
          <cell r="C191" t="str">
            <v>Paper Kettle 400 ml (Delivery Box)</v>
          </cell>
          <cell r="D191" t="str">
            <v>EA</v>
          </cell>
          <cell r="E191" t="str">
            <v>EA</v>
          </cell>
        </row>
        <row r="192">
          <cell r="A192">
            <v>23183</v>
          </cell>
          <cell r="B192" t="str">
            <v>Paper &amp; Packing</v>
          </cell>
          <cell r="C192" t="str">
            <v>Glass Delivery Packiging (SB)</v>
          </cell>
          <cell r="D192" t="str">
            <v>EA</v>
          </cell>
          <cell r="E192" t="str">
            <v>EA</v>
          </cell>
        </row>
        <row r="193">
          <cell r="A193">
            <v>17717</v>
          </cell>
          <cell r="B193" t="str">
            <v>Paper &amp; Packing</v>
          </cell>
          <cell r="C193" t="str">
            <v>Thermal Paper Roll</v>
          </cell>
          <cell r="D193" t="str">
            <v>EA</v>
          </cell>
          <cell r="E193" t="str">
            <v>EA</v>
          </cell>
        </row>
        <row r="194">
          <cell r="A194">
            <v>1070</v>
          </cell>
          <cell r="B194" t="str">
            <v>Cleaning Material</v>
          </cell>
          <cell r="C194" t="str">
            <v>Toilet Roll</v>
          </cell>
          <cell r="D194" t="str">
            <v>EA</v>
          </cell>
          <cell r="E194" t="str">
            <v>EA=1ea</v>
          </cell>
        </row>
        <row r="195">
          <cell r="A195">
            <v>15341</v>
          </cell>
          <cell r="B195" t="str">
            <v>Cleaning Material</v>
          </cell>
          <cell r="C195" t="str">
            <v>Cafiza Espresso Clean</v>
          </cell>
          <cell r="D195" t="str">
            <v>SC</v>
          </cell>
          <cell r="E195" t="str">
            <v>ea= 3g</v>
          </cell>
        </row>
        <row r="196">
          <cell r="A196">
            <v>18397</v>
          </cell>
          <cell r="B196" t="str">
            <v>Cleaning Material</v>
          </cell>
          <cell r="C196" t="str">
            <v>Dish Drop (Ware Wash Liquid- Manual)</v>
          </cell>
          <cell r="D196" t="str">
            <v>BT</v>
          </cell>
          <cell r="E196" t="str">
            <v>BT</v>
          </cell>
        </row>
        <row r="197">
          <cell r="A197">
            <v>18398</v>
          </cell>
          <cell r="B197" t="str">
            <v>Cleaning Material</v>
          </cell>
          <cell r="C197" t="str">
            <v>Zero Bac (Hard Surface Sanitizer)</v>
          </cell>
          <cell r="D197" t="str">
            <v>BT</v>
          </cell>
          <cell r="E197" t="str">
            <v>BT</v>
          </cell>
        </row>
        <row r="198">
          <cell r="A198">
            <v>18400</v>
          </cell>
          <cell r="B198" t="str">
            <v>Cleaning Material</v>
          </cell>
          <cell r="C198" t="str">
            <v>Ola Toilet Cleaner (Toilet Bowel Cleaner)</v>
          </cell>
          <cell r="D198" t="str">
            <v>BT</v>
          </cell>
          <cell r="E198" t="str">
            <v>BT</v>
          </cell>
        </row>
        <row r="199">
          <cell r="A199">
            <v>18401</v>
          </cell>
          <cell r="B199" t="str">
            <v>Cleaning Material</v>
          </cell>
          <cell r="C199" t="str">
            <v>Ola Glass Cleaner ( Glass Cleaner)</v>
          </cell>
          <cell r="D199" t="str">
            <v>BT</v>
          </cell>
          <cell r="E199" t="str">
            <v>BT</v>
          </cell>
        </row>
        <row r="200">
          <cell r="A200">
            <v>18396</v>
          </cell>
          <cell r="B200" t="str">
            <v>Cleaning Material</v>
          </cell>
          <cell r="C200" t="str">
            <v>Magic (Disinfectant Floor Wash Liquid)</v>
          </cell>
          <cell r="D200" t="str">
            <v>BT</v>
          </cell>
          <cell r="E200" t="str">
            <v>BT</v>
          </cell>
        </row>
        <row r="201">
          <cell r="A201">
            <v>18399</v>
          </cell>
          <cell r="B201" t="str">
            <v>Cleaning Material</v>
          </cell>
          <cell r="C201" t="str">
            <v>Palm Freah (Hand Cleansar)</v>
          </cell>
          <cell r="D201" t="str">
            <v>BT</v>
          </cell>
          <cell r="E201" t="str">
            <v>BT</v>
          </cell>
        </row>
        <row r="202">
          <cell r="A202">
            <v>20894</v>
          </cell>
          <cell r="B202" t="str">
            <v>Cleaning Material</v>
          </cell>
          <cell r="C202" t="str">
            <v>Biodegradable Garbage Bag B Green</v>
          </cell>
          <cell r="D202" t="str">
            <v>PAC</v>
          </cell>
          <cell r="E202" t="str">
            <v>EA</v>
          </cell>
        </row>
        <row r="203">
          <cell r="A203">
            <v>20891</v>
          </cell>
          <cell r="B203" t="str">
            <v>Cleaning Material</v>
          </cell>
          <cell r="C203" t="str">
            <v>Biodegradable Garbage Bag B Blue</v>
          </cell>
          <cell r="D203" t="str">
            <v>Pac</v>
          </cell>
          <cell r="E203" t="str">
            <v>Pac</v>
          </cell>
        </row>
        <row r="204">
          <cell r="A204">
            <v>20892</v>
          </cell>
          <cell r="B204" t="str">
            <v>Cleaning Material</v>
          </cell>
          <cell r="C204" t="str">
            <v>Biodegradable Garbage Bag S Green</v>
          </cell>
          <cell r="D204" t="str">
            <v>Pac</v>
          </cell>
          <cell r="E204" t="str">
            <v>Pac</v>
          </cell>
        </row>
        <row r="205">
          <cell r="A205">
            <v>20893</v>
          </cell>
          <cell r="B205" t="str">
            <v>Cleaning Material</v>
          </cell>
          <cell r="C205" t="str">
            <v>Biodegradable Garbage Bag S Blue</v>
          </cell>
          <cell r="D205" t="str">
            <v>Pac</v>
          </cell>
          <cell r="E205" t="str">
            <v>Pac</v>
          </cell>
        </row>
        <row r="206">
          <cell r="A206">
            <v>23597</v>
          </cell>
          <cell r="B206" t="str">
            <v>Cleaning Material</v>
          </cell>
          <cell r="C206" t="str">
            <v>Nitrile Gloves-Medium-size</v>
          </cell>
          <cell r="D206" t="str">
            <v>Pkt</v>
          </cell>
          <cell r="E206" t="str">
            <v>Pac = 100 EA</v>
          </cell>
        </row>
        <row r="207">
          <cell r="A207">
            <v>21091</v>
          </cell>
          <cell r="B207" t="str">
            <v>Cleaning Material</v>
          </cell>
          <cell r="C207" t="str">
            <v>Ply Mask</v>
          </cell>
          <cell r="D207" t="str">
            <v>EA</v>
          </cell>
          <cell r="E207" t="str">
            <v>EA</v>
          </cell>
        </row>
        <row r="208">
          <cell r="A208">
            <v>20657</v>
          </cell>
          <cell r="B208" t="str">
            <v>Cleaning Material</v>
          </cell>
          <cell r="C208" t="str">
            <v>Coffee Machine Cleaning Brush</v>
          </cell>
          <cell r="D208" t="str">
            <v>EA</v>
          </cell>
          <cell r="E208" t="str">
            <v>EA</v>
          </cell>
        </row>
        <row r="209">
          <cell r="A209">
            <v>22451</v>
          </cell>
          <cell r="B209" t="str">
            <v>Cleaning Material</v>
          </cell>
          <cell r="C209" t="str">
            <v>Grillox (Sandwich Griller Cleaner) 2Ltr</v>
          </cell>
          <cell r="D209" t="str">
            <v>Can</v>
          </cell>
          <cell r="E209" t="str">
            <v>Can</v>
          </cell>
        </row>
        <row r="210">
          <cell r="A210">
            <v>7261</v>
          </cell>
          <cell r="B210" t="str">
            <v>Cleaning Material</v>
          </cell>
          <cell r="C210" t="str">
            <v>Tooth Pick Wooden</v>
          </cell>
          <cell r="D210" t="str">
            <v>PAC</v>
          </cell>
          <cell r="E210" t="str">
            <v>PAC</v>
          </cell>
        </row>
        <row r="211">
          <cell r="A211">
            <v>21855</v>
          </cell>
          <cell r="B211" t="str">
            <v>Marketing</v>
          </cell>
          <cell r="C211" t="str">
            <v>Copper Bottle 400ML</v>
          </cell>
          <cell r="D211" t="str">
            <v>EA</v>
          </cell>
          <cell r="E211" t="str">
            <v>1 box = 50 Bt</v>
          </cell>
        </row>
        <row r="212">
          <cell r="A212">
            <v>23596</v>
          </cell>
          <cell r="B212" t="str">
            <v>Marketing</v>
          </cell>
          <cell r="C212" t="str">
            <v>Copper Bottle Printed</v>
          </cell>
          <cell r="D212" t="str">
            <v>EA</v>
          </cell>
          <cell r="E212" t="str">
            <v>EA</v>
          </cell>
        </row>
        <row r="213">
          <cell r="A213">
            <v>21740</v>
          </cell>
          <cell r="B213" t="str">
            <v>Marketing</v>
          </cell>
          <cell r="C213" t="str">
            <v>Wooden Food Tag Holder</v>
          </cell>
          <cell r="D213" t="str">
            <v>EA</v>
          </cell>
          <cell r="E213" t="str">
            <v>EA</v>
          </cell>
        </row>
        <row r="214">
          <cell r="A214">
            <v>19447</v>
          </cell>
          <cell r="B214" t="str">
            <v>Marketing</v>
          </cell>
          <cell r="C214" t="str">
            <v>Chocolate Wooden Stand</v>
          </cell>
          <cell r="D214" t="str">
            <v>EA</v>
          </cell>
          <cell r="E214" t="str">
            <v>EA</v>
          </cell>
        </row>
        <row r="215">
          <cell r="A215">
            <v>17361</v>
          </cell>
          <cell r="B215" t="str">
            <v>Marketing</v>
          </cell>
          <cell r="C215" t="str">
            <v>Wooden Easel Stand</v>
          </cell>
          <cell r="D215" t="str">
            <v>EA</v>
          </cell>
          <cell r="E215" t="str">
            <v>EA</v>
          </cell>
        </row>
        <row r="216">
          <cell r="A216">
            <v>19445</v>
          </cell>
          <cell r="B216" t="str">
            <v>Marketing</v>
          </cell>
          <cell r="C216" t="str">
            <v>Wodden Display-Small</v>
          </cell>
          <cell r="D216" t="str">
            <v>EA</v>
          </cell>
          <cell r="E216" t="str">
            <v>EA</v>
          </cell>
        </row>
        <row r="217">
          <cell r="A217">
            <v>19446</v>
          </cell>
          <cell r="B217" t="str">
            <v>Marketing</v>
          </cell>
          <cell r="C217" t="str">
            <v>Wodden Display-BAG</v>
          </cell>
          <cell r="D217" t="str">
            <v>EA</v>
          </cell>
          <cell r="E217" t="str">
            <v>EA</v>
          </cell>
        </row>
        <row r="218">
          <cell r="A218">
            <v>15740</v>
          </cell>
          <cell r="B218" t="str">
            <v>Marketing</v>
          </cell>
          <cell r="C218" t="str">
            <v>Feedback Form</v>
          </cell>
          <cell r="D218" t="str">
            <v>PAC</v>
          </cell>
          <cell r="E218" t="str">
            <v>1=100EA</v>
          </cell>
        </row>
        <row r="219">
          <cell r="A219">
            <v>14437</v>
          </cell>
          <cell r="B219" t="str">
            <v>Marketing</v>
          </cell>
          <cell r="C219" t="str">
            <v>French Press</v>
          </cell>
          <cell r="D219" t="str">
            <v>EA</v>
          </cell>
          <cell r="E219" t="str">
            <v>Ea=1 ea</v>
          </cell>
        </row>
        <row r="220">
          <cell r="A220">
            <v>16300</v>
          </cell>
          <cell r="B220" t="str">
            <v>Marketing</v>
          </cell>
          <cell r="C220" t="str">
            <v>Oval Basket</v>
          </cell>
          <cell r="D220" t="str">
            <v>EA</v>
          </cell>
          <cell r="E220" t="str">
            <v>EA</v>
          </cell>
        </row>
        <row r="221">
          <cell r="A221">
            <v>16301</v>
          </cell>
          <cell r="B221" t="str">
            <v>Marketing</v>
          </cell>
          <cell r="C221" t="str">
            <v>Cream Grass</v>
          </cell>
          <cell r="D221" t="str">
            <v>PAC</v>
          </cell>
          <cell r="E221" t="str">
            <v>PAC</v>
          </cell>
        </row>
        <row r="222">
          <cell r="A222">
            <v>17747</v>
          </cell>
          <cell r="B222" t="str">
            <v>Marketing</v>
          </cell>
          <cell r="C222" t="str">
            <v>Terracotta Diya</v>
          </cell>
          <cell r="D222" t="str">
            <v>EA</v>
          </cell>
          <cell r="E222" t="str">
            <v>EA</v>
          </cell>
        </row>
        <row r="223">
          <cell r="A223">
            <v>23668</v>
          </cell>
          <cell r="B223" t="str">
            <v>Marketing</v>
          </cell>
          <cell r="C223" t="str">
            <v>Orange Color Net</v>
          </cell>
          <cell r="D223" t="str">
            <v>Mtr</v>
          </cell>
          <cell r="E223" t="str">
            <v>(1 Roll = 50 Mtr.)</v>
          </cell>
        </row>
        <row r="224">
          <cell r="A224">
            <v>21458</v>
          </cell>
          <cell r="B224" t="str">
            <v>Marketing</v>
          </cell>
          <cell r="C224" t="str">
            <v>Brown Ribbon Logo Barista</v>
          </cell>
          <cell r="D224" t="str">
            <v>Mtr</v>
          </cell>
          <cell r="E224" t="str">
            <v>(1 Roll = 10 Mtr.)</v>
          </cell>
        </row>
        <row r="225">
          <cell r="A225">
            <v>21423</v>
          </cell>
          <cell r="B225" t="str">
            <v>Marketing</v>
          </cell>
          <cell r="C225" t="str">
            <v>Diwali Gift Box (Small)</v>
          </cell>
          <cell r="D225" t="str">
            <v>EA</v>
          </cell>
          <cell r="E225" t="str">
            <v>EA</v>
          </cell>
        </row>
        <row r="226">
          <cell r="A226">
            <v>21424</v>
          </cell>
          <cell r="B226" t="str">
            <v>Marketing</v>
          </cell>
          <cell r="C226" t="str">
            <v>Diwali Gift Box (Big)</v>
          </cell>
          <cell r="D226" t="str">
            <v>EA</v>
          </cell>
          <cell r="E226" t="str">
            <v>EA</v>
          </cell>
        </row>
        <row r="227">
          <cell r="A227">
            <v>19479</v>
          </cell>
          <cell r="B227" t="str">
            <v>Marketing</v>
          </cell>
          <cell r="C227" t="str">
            <v>Cookies Tin Gift Box</v>
          </cell>
          <cell r="D227" t="str">
            <v>EA</v>
          </cell>
          <cell r="E227" t="str">
            <v>EA</v>
          </cell>
        </row>
        <row r="228">
          <cell r="A228">
            <v>19222</v>
          </cell>
          <cell r="B228" t="str">
            <v>Marketing</v>
          </cell>
          <cell r="C228" t="str">
            <v>Barista Chocolate 90gmX4 Bar's Gift Pack</v>
          </cell>
          <cell r="D228" t="str">
            <v>EA</v>
          </cell>
          <cell r="E228" t="str">
            <v>EA</v>
          </cell>
        </row>
        <row r="229">
          <cell r="A229">
            <v>15842</v>
          </cell>
          <cell r="B229" t="str">
            <v>Marketing</v>
          </cell>
          <cell r="C229" t="str">
            <v>Instore collat open and close both side print</v>
          </cell>
          <cell r="D229" t="str">
            <v>EA</v>
          </cell>
          <cell r="E229" t="str">
            <v>EA</v>
          </cell>
        </row>
        <row r="230">
          <cell r="A230">
            <v>15843</v>
          </cell>
          <cell r="B230" t="str">
            <v>Marketing</v>
          </cell>
          <cell r="C230" t="str">
            <v>Instore collat no smoking zone</v>
          </cell>
          <cell r="D230" t="str">
            <v>EA</v>
          </cell>
          <cell r="E230" t="str">
            <v>EA</v>
          </cell>
        </row>
        <row r="231">
          <cell r="A231">
            <v>15844</v>
          </cell>
          <cell r="B231" t="str">
            <v>Marketing</v>
          </cell>
          <cell r="C231" t="str">
            <v xml:space="preserve">Instore collat charging for coffee </v>
          </cell>
          <cell r="D231" t="str">
            <v>EA</v>
          </cell>
          <cell r="E231" t="str">
            <v>EA</v>
          </cell>
        </row>
        <row r="232">
          <cell r="A232">
            <v>15845</v>
          </cell>
          <cell r="B232" t="str">
            <v>Marketing</v>
          </cell>
          <cell r="C232" t="str">
            <v>Instore collat not inspired by outside food</v>
          </cell>
          <cell r="D232" t="str">
            <v>EA</v>
          </cell>
          <cell r="E232" t="str">
            <v>EA</v>
          </cell>
        </row>
        <row r="233">
          <cell r="A233">
            <v>15846</v>
          </cell>
          <cell r="B233" t="str">
            <v>Marketing</v>
          </cell>
          <cell r="C233" t="str">
            <v>Mind Your Belongings</v>
          </cell>
          <cell r="D233" t="str">
            <v>EA</v>
          </cell>
          <cell r="E233" t="str">
            <v>EA</v>
          </cell>
        </row>
        <row r="234">
          <cell r="A234">
            <v>15847</v>
          </cell>
          <cell r="B234" t="str">
            <v>Marketing</v>
          </cell>
          <cell r="C234" t="str">
            <v>Barista His / Her</v>
          </cell>
          <cell r="D234" t="str">
            <v>EA</v>
          </cell>
          <cell r="E234" t="str">
            <v>EA</v>
          </cell>
        </row>
        <row r="235">
          <cell r="A235">
            <v>20256</v>
          </cell>
          <cell r="B235" t="str">
            <v>Marketing</v>
          </cell>
          <cell r="C235" t="str">
            <v>Green Sports Bottle</v>
          </cell>
          <cell r="D235" t="str">
            <v>EA</v>
          </cell>
          <cell r="E235" t="str">
            <v>EA</v>
          </cell>
        </row>
        <row r="236">
          <cell r="A236">
            <v>20493</v>
          </cell>
          <cell r="B236" t="str">
            <v>Marketing</v>
          </cell>
          <cell r="C236" t="str">
            <v>Black Sports Bottle</v>
          </cell>
          <cell r="D236" t="str">
            <v>EA</v>
          </cell>
          <cell r="E236" t="str">
            <v>EA</v>
          </cell>
        </row>
        <row r="237">
          <cell r="A237">
            <v>5526</v>
          </cell>
          <cell r="B237" t="str">
            <v>Stationery</v>
          </cell>
          <cell r="C237" t="str">
            <v>Kot Pad</v>
          </cell>
          <cell r="D237" t="str">
            <v>EA</v>
          </cell>
          <cell r="E237" t="str">
            <v>EA</v>
          </cell>
        </row>
        <row r="238">
          <cell r="A238">
            <v>1125</v>
          </cell>
          <cell r="B238" t="str">
            <v>Stationery</v>
          </cell>
          <cell r="C238" t="str">
            <v>Log Sheet Book</v>
          </cell>
          <cell r="D238" t="str">
            <v>EA</v>
          </cell>
          <cell r="E238" t="str">
            <v>EA=1ea</v>
          </cell>
        </row>
        <row r="239">
          <cell r="A239">
            <v>1126</v>
          </cell>
          <cell r="B239" t="str">
            <v>Stationery</v>
          </cell>
          <cell r="C239" t="str">
            <v>Stock Consumption Book</v>
          </cell>
          <cell r="D239" t="str">
            <v>EA</v>
          </cell>
          <cell r="E239" t="str">
            <v>EA</v>
          </cell>
        </row>
        <row r="240">
          <cell r="A240">
            <v>1128</v>
          </cell>
          <cell r="B240" t="str">
            <v>Stationery</v>
          </cell>
          <cell r="C240" t="str">
            <v>Expense Voucher</v>
          </cell>
          <cell r="D240" t="str">
            <v>EA</v>
          </cell>
          <cell r="E240" t="str">
            <v>EA</v>
          </cell>
        </row>
        <row r="241">
          <cell r="A241">
            <v>5530</v>
          </cell>
          <cell r="B241" t="str">
            <v>Stationery</v>
          </cell>
          <cell r="C241" t="str">
            <v>IMPREST RECORD BOOK</v>
          </cell>
          <cell r="D241" t="str">
            <v>Ea</v>
          </cell>
          <cell r="E241" t="str">
            <v>Ea=1 EA</v>
          </cell>
        </row>
        <row r="242">
          <cell r="A242">
            <v>1131</v>
          </cell>
          <cell r="B242" t="str">
            <v>Stationery</v>
          </cell>
          <cell r="C242" t="str">
            <v>Epson Printer Cardge</v>
          </cell>
          <cell r="D242" t="str">
            <v>EA</v>
          </cell>
          <cell r="E242" t="str">
            <v>EA=1ea</v>
          </cell>
        </row>
        <row r="243">
          <cell r="A243">
            <v>15966</v>
          </cell>
          <cell r="B243" t="str">
            <v>Uniform</v>
          </cell>
          <cell r="C243" t="str">
            <v>New Barista Cap</v>
          </cell>
          <cell r="D243" t="str">
            <v>EA</v>
          </cell>
          <cell r="E243" t="str">
            <v>Ea=1 ea</v>
          </cell>
        </row>
        <row r="244">
          <cell r="A244">
            <v>13549</v>
          </cell>
          <cell r="B244" t="str">
            <v>Uniform</v>
          </cell>
          <cell r="C244" t="str">
            <v>Name Badge Holder</v>
          </cell>
          <cell r="D244" t="str">
            <v>EA</v>
          </cell>
          <cell r="E244" t="str">
            <v>EA</v>
          </cell>
        </row>
        <row r="245">
          <cell r="A245">
            <v>5499</v>
          </cell>
          <cell r="B245" t="str">
            <v>Uniform</v>
          </cell>
          <cell r="C245" t="str">
            <v>Black Jeans 28</v>
          </cell>
          <cell r="D245" t="str">
            <v>EA</v>
          </cell>
          <cell r="E245" t="str">
            <v>Ea=1 ea</v>
          </cell>
        </row>
        <row r="246">
          <cell r="A246">
            <v>6042</v>
          </cell>
          <cell r="B246" t="str">
            <v>Uniform</v>
          </cell>
          <cell r="C246" t="str">
            <v>Black Jeans 30</v>
          </cell>
          <cell r="D246" t="str">
            <v>EA</v>
          </cell>
          <cell r="E246" t="str">
            <v>Ea=1 ea</v>
          </cell>
        </row>
        <row r="247">
          <cell r="A247">
            <v>6041</v>
          </cell>
          <cell r="B247" t="str">
            <v>Uniform</v>
          </cell>
          <cell r="C247" t="str">
            <v>Black Jeans 32</v>
          </cell>
          <cell r="D247" t="str">
            <v>EA</v>
          </cell>
          <cell r="E247" t="str">
            <v>Ea=1 ea</v>
          </cell>
        </row>
        <row r="248">
          <cell r="A248">
            <v>5600</v>
          </cell>
          <cell r="B248" t="str">
            <v>Uniform</v>
          </cell>
          <cell r="C248" t="str">
            <v>Black Jeans 34</v>
          </cell>
          <cell r="D248" t="str">
            <v>EA</v>
          </cell>
          <cell r="E248" t="str">
            <v>Ea=1 ea</v>
          </cell>
        </row>
        <row r="249">
          <cell r="A249">
            <v>5601</v>
          </cell>
          <cell r="B249" t="str">
            <v>Uniform</v>
          </cell>
          <cell r="C249" t="str">
            <v>Black Jeans 36</v>
          </cell>
          <cell r="D249" t="str">
            <v>EA</v>
          </cell>
          <cell r="E249" t="str">
            <v>Ea=1 ea</v>
          </cell>
        </row>
        <row r="250">
          <cell r="A250">
            <v>5623</v>
          </cell>
          <cell r="B250" t="str">
            <v>Uniform</v>
          </cell>
          <cell r="C250" t="str">
            <v>Black Jeans 38</v>
          </cell>
          <cell r="D250" t="str">
            <v>EA</v>
          </cell>
          <cell r="E250" t="str">
            <v>Ea=1 ea</v>
          </cell>
        </row>
        <row r="251">
          <cell r="A251">
            <v>5624</v>
          </cell>
          <cell r="B251" t="str">
            <v>Uniform</v>
          </cell>
          <cell r="C251" t="str">
            <v>Black Jeans 40</v>
          </cell>
          <cell r="D251" t="str">
            <v>EA</v>
          </cell>
          <cell r="E251" t="str">
            <v>Ea=1 ea</v>
          </cell>
        </row>
        <row r="252">
          <cell r="A252">
            <v>5625</v>
          </cell>
          <cell r="B252" t="str">
            <v>Uniform</v>
          </cell>
          <cell r="C252" t="str">
            <v>Black Jeans 42</v>
          </cell>
          <cell r="D252" t="str">
            <v>EA</v>
          </cell>
          <cell r="E252" t="str">
            <v>Ea=1 ea</v>
          </cell>
        </row>
        <row r="253">
          <cell r="A253">
            <v>5609</v>
          </cell>
          <cell r="B253" t="str">
            <v>Uniform</v>
          </cell>
          <cell r="C253" t="str">
            <v>Black Trousers  28</v>
          </cell>
          <cell r="D253" t="str">
            <v>EA</v>
          </cell>
          <cell r="E253" t="str">
            <v>Ea=1 ea</v>
          </cell>
        </row>
        <row r="254">
          <cell r="A254">
            <v>5610</v>
          </cell>
          <cell r="B254" t="str">
            <v>Uniform</v>
          </cell>
          <cell r="C254" t="str">
            <v>Black Trousers 30</v>
          </cell>
          <cell r="D254" t="str">
            <v>EA</v>
          </cell>
          <cell r="E254" t="str">
            <v>Ea=1 ea</v>
          </cell>
        </row>
        <row r="255">
          <cell r="A255">
            <v>5611</v>
          </cell>
          <cell r="B255" t="str">
            <v>Uniform</v>
          </cell>
          <cell r="C255" t="str">
            <v>Black Trousers  32</v>
          </cell>
          <cell r="D255" t="str">
            <v>EA</v>
          </cell>
          <cell r="E255" t="str">
            <v>Ea=1 ea</v>
          </cell>
        </row>
        <row r="256">
          <cell r="A256">
            <v>5612</v>
          </cell>
          <cell r="B256" t="str">
            <v>Uniform</v>
          </cell>
          <cell r="C256" t="str">
            <v>Black Trousers 34</v>
          </cell>
          <cell r="D256" t="str">
            <v>EA</v>
          </cell>
          <cell r="E256" t="str">
            <v>Ea=1 ea</v>
          </cell>
        </row>
        <row r="257">
          <cell r="A257">
            <v>5613</v>
          </cell>
          <cell r="B257" t="str">
            <v>Uniform</v>
          </cell>
          <cell r="C257" t="str">
            <v>Black Trousers 36</v>
          </cell>
          <cell r="D257" t="str">
            <v>EA</v>
          </cell>
          <cell r="E257" t="str">
            <v>Ea=1 ea</v>
          </cell>
        </row>
        <row r="258">
          <cell r="A258">
            <v>5776</v>
          </cell>
          <cell r="B258" t="str">
            <v>Uniform</v>
          </cell>
          <cell r="C258" t="str">
            <v>Black Trousers 38</v>
          </cell>
          <cell r="D258" t="str">
            <v>EA</v>
          </cell>
          <cell r="E258" t="str">
            <v>Ea=1 ea</v>
          </cell>
        </row>
        <row r="259">
          <cell r="A259">
            <v>5777</v>
          </cell>
          <cell r="B259" t="str">
            <v>Uniform</v>
          </cell>
          <cell r="C259" t="str">
            <v>Black Trousers - 40</v>
          </cell>
          <cell r="D259" t="str">
            <v>EA</v>
          </cell>
          <cell r="E259" t="str">
            <v>Ea=1 ea</v>
          </cell>
        </row>
        <row r="260">
          <cell r="A260">
            <v>5829</v>
          </cell>
          <cell r="B260" t="str">
            <v>Uniform</v>
          </cell>
          <cell r="C260" t="str">
            <v>Black Trousers - 42</v>
          </cell>
          <cell r="D260" t="str">
            <v>EA</v>
          </cell>
          <cell r="E260" t="str">
            <v>Ea=1 ea</v>
          </cell>
        </row>
        <row r="261">
          <cell r="A261">
            <v>19903</v>
          </cell>
          <cell r="B261" t="str">
            <v>Uniform</v>
          </cell>
          <cell r="C261" t="str">
            <v>Apron New With Belt</v>
          </cell>
          <cell r="D261" t="str">
            <v>EA</v>
          </cell>
          <cell r="E261" t="str">
            <v>EA</v>
          </cell>
        </row>
        <row r="262">
          <cell r="A262">
            <v>20195</v>
          </cell>
          <cell r="B262" t="str">
            <v>Uniform</v>
          </cell>
          <cell r="C262" t="str">
            <v>Barista Grey Shirt - 36</v>
          </cell>
          <cell r="D262" t="str">
            <v>EA</v>
          </cell>
          <cell r="E262" t="str">
            <v>EA</v>
          </cell>
        </row>
        <row r="263">
          <cell r="A263">
            <v>20196</v>
          </cell>
          <cell r="B263" t="str">
            <v>Uniform</v>
          </cell>
          <cell r="C263" t="str">
            <v>Barista Grey Shirt - 38</v>
          </cell>
          <cell r="D263" t="str">
            <v>EA</v>
          </cell>
          <cell r="E263" t="str">
            <v>EA</v>
          </cell>
        </row>
        <row r="264">
          <cell r="A264">
            <v>20197</v>
          </cell>
          <cell r="B264" t="str">
            <v>Uniform</v>
          </cell>
          <cell r="C264" t="str">
            <v>Barista Grey Shirt - 40</v>
          </cell>
          <cell r="D264" t="str">
            <v>EA</v>
          </cell>
          <cell r="E264" t="str">
            <v>EA</v>
          </cell>
        </row>
        <row r="265">
          <cell r="A265">
            <v>20198</v>
          </cell>
          <cell r="B265" t="str">
            <v>Uniform</v>
          </cell>
          <cell r="C265" t="str">
            <v>Barista Grey Shirt - 42</v>
          </cell>
          <cell r="D265" t="str">
            <v>EA</v>
          </cell>
          <cell r="E265" t="str">
            <v>EA</v>
          </cell>
        </row>
        <row r="266">
          <cell r="A266">
            <v>20199</v>
          </cell>
          <cell r="B266" t="str">
            <v>Uniform</v>
          </cell>
          <cell r="C266" t="str">
            <v>Barista Grey Shirt - 44</v>
          </cell>
          <cell r="D266" t="str">
            <v>EA</v>
          </cell>
          <cell r="E266" t="str">
            <v>EA</v>
          </cell>
        </row>
        <row r="267">
          <cell r="A267">
            <v>20235</v>
          </cell>
          <cell r="B267" t="str">
            <v>Uniform</v>
          </cell>
          <cell r="C267" t="str">
            <v>Black Apron Diner</v>
          </cell>
          <cell r="D267" t="str">
            <v>EA</v>
          </cell>
          <cell r="E267" t="str">
            <v>EA</v>
          </cell>
        </row>
        <row r="268">
          <cell r="A268">
            <v>20230</v>
          </cell>
          <cell r="B268" t="str">
            <v>Uniform</v>
          </cell>
          <cell r="C268" t="str">
            <v>Barista Diner Black Shirt - 36</v>
          </cell>
          <cell r="D268" t="str">
            <v>EA</v>
          </cell>
          <cell r="E268" t="str">
            <v>EA</v>
          </cell>
        </row>
        <row r="269">
          <cell r="A269">
            <v>20231</v>
          </cell>
          <cell r="B269" t="str">
            <v>Uniform</v>
          </cell>
          <cell r="C269" t="str">
            <v>Barista Diner Black Shirt - 38</v>
          </cell>
          <cell r="D269" t="str">
            <v>EA</v>
          </cell>
          <cell r="E269" t="str">
            <v>EA</v>
          </cell>
        </row>
        <row r="270">
          <cell r="A270">
            <v>20232</v>
          </cell>
          <cell r="B270" t="str">
            <v>Uniform</v>
          </cell>
          <cell r="C270" t="str">
            <v>Barista Diner Black Shirt - 40</v>
          </cell>
          <cell r="D270" t="str">
            <v>EA</v>
          </cell>
          <cell r="E270" t="str">
            <v>EA</v>
          </cell>
        </row>
        <row r="271">
          <cell r="A271">
            <v>20233</v>
          </cell>
          <cell r="B271" t="str">
            <v>Uniform</v>
          </cell>
          <cell r="C271" t="str">
            <v>Barista Diner Black Shirt - 42</v>
          </cell>
          <cell r="D271" t="str">
            <v>EA</v>
          </cell>
          <cell r="E271" t="str">
            <v>EA</v>
          </cell>
        </row>
        <row r="272">
          <cell r="A272">
            <v>20234</v>
          </cell>
          <cell r="B272" t="str">
            <v>Uniform</v>
          </cell>
          <cell r="C272" t="str">
            <v>Barista Diner Black Shirt - 44</v>
          </cell>
          <cell r="D272" t="str">
            <v>EA</v>
          </cell>
          <cell r="E272" t="str">
            <v>EA</v>
          </cell>
        </row>
        <row r="273">
          <cell r="A273">
            <v>19794</v>
          </cell>
          <cell r="B273" t="str">
            <v>Uniform</v>
          </cell>
          <cell r="C273" t="str">
            <v>Diner Sweat-Shirt</v>
          </cell>
          <cell r="D273" t="str">
            <v>EA</v>
          </cell>
          <cell r="E273" t="str">
            <v>EA</v>
          </cell>
        </row>
        <row r="274">
          <cell r="A274">
            <v>20406</v>
          </cell>
          <cell r="B274" t="str">
            <v>Uniform</v>
          </cell>
          <cell r="C274" t="str">
            <v>Barista Store Manager Black Shirt – 36</v>
          </cell>
          <cell r="D274" t="str">
            <v>EA</v>
          </cell>
          <cell r="E274" t="str">
            <v>EA</v>
          </cell>
        </row>
        <row r="275">
          <cell r="A275">
            <v>20407</v>
          </cell>
          <cell r="B275" t="str">
            <v>Uniform</v>
          </cell>
          <cell r="C275" t="str">
            <v>Barista Store Manager Black Shirt – 38</v>
          </cell>
          <cell r="D275" t="str">
            <v>EA</v>
          </cell>
          <cell r="E275" t="str">
            <v>EA</v>
          </cell>
        </row>
        <row r="276">
          <cell r="A276">
            <v>20408</v>
          </cell>
          <cell r="B276" t="str">
            <v>Uniform</v>
          </cell>
          <cell r="C276" t="str">
            <v>Barista Store Manager Black Shirt – 40</v>
          </cell>
          <cell r="D276" t="str">
            <v>EA</v>
          </cell>
          <cell r="E276" t="str">
            <v>EA</v>
          </cell>
        </row>
        <row r="277">
          <cell r="A277">
            <v>20409</v>
          </cell>
          <cell r="B277" t="str">
            <v>Uniform</v>
          </cell>
          <cell r="C277" t="str">
            <v>Barista Store Manager Black Shirt – 42</v>
          </cell>
          <cell r="D277" t="str">
            <v>EA</v>
          </cell>
          <cell r="E277" t="str">
            <v>EA</v>
          </cell>
        </row>
        <row r="278">
          <cell r="A278">
            <v>20410</v>
          </cell>
          <cell r="B278" t="str">
            <v>Uniform</v>
          </cell>
          <cell r="C278" t="str">
            <v>Barista Store Manager Black Shirt – 44</v>
          </cell>
          <cell r="D278" t="str">
            <v>EA</v>
          </cell>
          <cell r="E278" t="str">
            <v>EA</v>
          </cell>
        </row>
        <row r="279">
          <cell r="A279">
            <v>19792</v>
          </cell>
          <cell r="B279" t="str">
            <v>Uniform</v>
          </cell>
          <cell r="C279" t="str">
            <v>Black T-shirt Dinner (Caption) S</v>
          </cell>
          <cell r="D279" t="str">
            <v>EA</v>
          </cell>
          <cell r="E279" t="str">
            <v>EA</v>
          </cell>
        </row>
        <row r="280">
          <cell r="A280">
            <v>16107</v>
          </cell>
          <cell r="B280" t="str">
            <v>Uniform</v>
          </cell>
          <cell r="C280" t="str">
            <v>Grey Sweater-M (FS)</v>
          </cell>
          <cell r="D280" t="str">
            <v>EA</v>
          </cell>
          <cell r="E280" t="str">
            <v>Ea=1 ea</v>
          </cell>
        </row>
        <row r="281">
          <cell r="A281">
            <v>16108</v>
          </cell>
          <cell r="B281" t="str">
            <v>Uniform</v>
          </cell>
          <cell r="C281" t="str">
            <v>Grey Sweater - L (FS)</v>
          </cell>
          <cell r="D281" t="str">
            <v>EA</v>
          </cell>
          <cell r="E281" t="str">
            <v>Ea=1 ea</v>
          </cell>
        </row>
        <row r="282">
          <cell r="A282">
            <v>16109</v>
          </cell>
          <cell r="B282" t="str">
            <v>Uniform</v>
          </cell>
          <cell r="C282" t="str">
            <v>Grey Sweater -XL (FS)</v>
          </cell>
          <cell r="D282" t="str">
            <v>EA</v>
          </cell>
          <cell r="E282" t="str">
            <v>Ea=1 ea</v>
          </cell>
        </row>
        <row r="283">
          <cell r="A283">
            <v>16110</v>
          </cell>
          <cell r="B283" t="str">
            <v>Uniform</v>
          </cell>
          <cell r="C283" t="str">
            <v>Grey Sweater-XXL (FS)</v>
          </cell>
          <cell r="D283" t="str">
            <v>EA</v>
          </cell>
          <cell r="E283" t="str">
            <v>Ea=1 ea</v>
          </cell>
        </row>
        <row r="284">
          <cell r="A284">
            <v>1111</v>
          </cell>
          <cell r="B284" t="str">
            <v>Crockery &amp; Cuttlery</v>
          </cell>
          <cell r="C284" t="str">
            <v>Spoon Demitasse Coffee</v>
          </cell>
          <cell r="D284" t="str">
            <v>EA</v>
          </cell>
          <cell r="E284" t="str">
            <v>EA</v>
          </cell>
        </row>
        <row r="285">
          <cell r="A285">
            <v>1112</v>
          </cell>
          <cell r="B285" t="str">
            <v>Crockery &amp; Cuttlery</v>
          </cell>
          <cell r="C285" t="str">
            <v>Spoon Tea</v>
          </cell>
          <cell r="D285" t="str">
            <v>EA</v>
          </cell>
          <cell r="E285" t="str">
            <v>EA</v>
          </cell>
        </row>
        <row r="286">
          <cell r="A286">
            <v>5991</v>
          </cell>
          <cell r="B286" t="str">
            <v>Crockery &amp; Cuttlery</v>
          </cell>
          <cell r="C286" t="str">
            <v>Spoon Parafit Soda 9" Big</v>
          </cell>
          <cell r="D286" t="str">
            <v>EA</v>
          </cell>
          <cell r="E286" t="str">
            <v>EA</v>
          </cell>
        </row>
        <row r="287">
          <cell r="A287">
            <v>5411</v>
          </cell>
          <cell r="B287" t="str">
            <v>Crockery &amp; Cuttlery</v>
          </cell>
          <cell r="C287" t="str">
            <v>Fork Dessert</v>
          </cell>
          <cell r="D287" t="str">
            <v>EA</v>
          </cell>
          <cell r="E287" t="str">
            <v>EA</v>
          </cell>
        </row>
        <row r="288">
          <cell r="A288">
            <v>5504</v>
          </cell>
          <cell r="B288" t="str">
            <v>Crockery &amp; Cuttlery</v>
          </cell>
          <cell r="C288" t="str">
            <v>Butter Knife</v>
          </cell>
          <cell r="D288" t="str">
            <v>EA</v>
          </cell>
          <cell r="E288" t="str">
            <v>EA</v>
          </cell>
        </row>
        <row r="289">
          <cell r="A289">
            <v>1115</v>
          </cell>
          <cell r="B289" t="str">
            <v>Crockery &amp; Cuttlery</v>
          </cell>
          <cell r="C289" t="str">
            <v>Service Tray</v>
          </cell>
          <cell r="D289" t="str">
            <v>EA</v>
          </cell>
          <cell r="E289" t="str">
            <v>EA</v>
          </cell>
        </row>
        <row r="290">
          <cell r="A290">
            <v>1122</v>
          </cell>
          <cell r="B290" t="str">
            <v>Crockery &amp; Cuttlery</v>
          </cell>
          <cell r="C290" t="str">
            <v>Tea Cup and Saucer</v>
          </cell>
          <cell r="D290" t="str">
            <v>EA</v>
          </cell>
          <cell r="E290" t="str">
            <v>EA</v>
          </cell>
        </row>
        <row r="291">
          <cell r="A291">
            <v>1123</v>
          </cell>
          <cell r="B291" t="str">
            <v>Crockery &amp; Cuttlery</v>
          </cell>
          <cell r="C291" t="str">
            <v>S S Tea Strainer</v>
          </cell>
          <cell r="D291" t="str">
            <v>EA</v>
          </cell>
          <cell r="E291" t="str">
            <v>EA</v>
          </cell>
        </row>
        <row r="292">
          <cell r="A292">
            <v>1124</v>
          </cell>
          <cell r="B292" t="str">
            <v>Crockery &amp; Cuttlery</v>
          </cell>
          <cell r="C292" t="str">
            <v>Cello Water Jug</v>
          </cell>
          <cell r="D292" t="str">
            <v>EA</v>
          </cell>
          <cell r="E292" t="str">
            <v>EA</v>
          </cell>
        </row>
        <row r="293">
          <cell r="A293">
            <v>5540</v>
          </cell>
          <cell r="B293" t="str">
            <v>Crockery &amp; Cuttlery</v>
          </cell>
          <cell r="C293" t="str">
            <v>Frothin Jug 500 Ml</v>
          </cell>
          <cell r="D293" t="str">
            <v>EA</v>
          </cell>
          <cell r="E293" t="str">
            <v>EA</v>
          </cell>
        </row>
        <row r="294">
          <cell r="A294">
            <v>5508</v>
          </cell>
          <cell r="B294" t="str">
            <v>Crockery &amp; Cuttlery</v>
          </cell>
          <cell r="C294" t="str">
            <v>Frothing Jug 750 Ml</v>
          </cell>
          <cell r="D294" t="str">
            <v>EA</v>
          </cell>
          <cell r="E294" t="str">
            <v>EA</v>
          </cell>
        </row>
        <row r="295">
          <cell r="A295">
            <v>1117</v>
          </cell>
          <cell r="B295" t="str">
            <v>Crockery &amp; Cuttlery</v>
          </cell>
          <cell r="C295" t="str">
            <v>Cookies Jar  Jolly Jar With Wood</v>
          </cell>
          <cell r="D295" t="str">
            <v>EA</v>
          </cell>
          <cell r="E295" t="str">
            <v>Ea=1 ea</v>
          </cell>
        </row>
        <row r="296">
          <cell r="A296">
            <v>1121</v>
          </cell>
          <cell r="B296" t="str">
            <v>Crockery &amp; Cuttlery</v>
          </cell>
          <cell r="C296" t="str">
            <v>Kenyan Mug  320 Ml</v>
          </cell>
          <cell r="D296" t="str">
            <v>EA</v>
          </cell>
          <cell r="E296" t="str">
            <v>EA</v>
          </cell>
        </row>
        <row r="297">
          <cell r="A297">
            <v>5500</v>
          </cell>
          <cell r="B297" t="str">
            <v>Crockery &amp; Cuttlery</v>
          </cell>
          <cell r="C297" t="str">
            <v>Measuring Jar 500 Ml</v>
          </cell>
          <cell r="D297" t="str">
            <v>EA</v>
          </cell>
          <cell r="E297" t="str">
            <v>EA</v>
          </cell>
        </row>
        <row r="298">
          <cell r="A298">
            <v>5501</v>
          </cell>
          <cell r="B298" t="str">
            <v>Crockery &amp; Cuttlery</v>
          </cell>
          <cell r="C298" t="str">
            <v>Peg Measure 30 60 Ml</v>
          </cell>
          <cell r="D298" t="str">
            <v>EA</v>
          </cell>
          <cell r="E298" t="str">
            <v>EA</v>
          </cell>
        </row>
        <row r="299">
          <cell r="A299">
            <v>5518</v>
          </cell>
          <cell r="B299" t="str">
            <v>Crockery &amp; Cuttlery</v>
          </cell>
          <cell r="C299" t="str">
            <v>Measuring Jar 10 ml</v>
          </cell>
          <cell r="D299" t="str">
            <v>EA</v>
          </cell>
          <cell r="E299" t="str">
            <v>EA</v>
          </cell>
        </row>
        <row r="300">
          <cell r="A300">
            <v>5547</v>
          </cell>
          <cell r="B300" t="str">
            <v>Crockery &amp; Cuttlery</v>
          </cell>
          <cell r="C300" t="str">
            <v>Measuring Jar 50ml</v>
          </cell>
          <cell r="D300" t="str">
            <v>EA</v>
          </cell>
          <cell r="E300" t="str">
            <v>EA</v>
          </cell>
        </row>
        <row r="301">
          <cell r="A301">
            <v>8292</v>
          </cell>
          <cell r="B301" t="str">
            <v>Crockery &amp; Cuttlery</v>
          </cell>
          <cell r="C301" t="str">
            <v>Measuring Jug 250 ml</v>
          </cell>
          <cell r="D301" t="str">
            <v>EA</v>
          </cell>
          <cell r="E301" t="str">
            <v>EA</v>
          </cell>
        </row>
        <row r="302">
          <cell r="A302">
            <v>5796</v>
          </cell>
          <cell r="B302" t="str">
            <v>Crockery &amp; Cuttlery</v>
          </cell>
          <cell r="C302" t="str">
            <v>Barista Espresso Cup</v>
          </cell>
          <cell r="D302" t="str">
            <v>EA</v>
          </cell>
          <cell r="E302" t="str">
            <v>EA</v>
          </cell>
        </row>
        <row r="303">
          <cell r="A303">
            <v>15527</v>
          </cell>
          <cell r="B303" t="str">
            <v>Crockery &amp; Cuttlery</v>
          </cell>
          <cell r="C303" t="str">
            <v>Food Display Platter</v>
          </cell>
          <cell r="D303" t="str">
            <v>EA</v>
          </cell>
          <cell r="E303" t="str">
            <v>EA</v>
          </cell>
        </row>
        <row r="304">
          <cell r="A304">
            <v>21691</v>
          </cell>
          <cell r="B304" t="str">
            <v>Crockery &amp; Cuttlery</v>
          </cell>
          <cell r="C304" t="str">
            <v>Acrylic Food Palette 8MM</v>
          </cell>
          <cell r="D304" t="str">
            <v>EA</v>
          </cell>
          <cell r="E304" t="str">
            <v>EA</v>
          </cell>
        </row>
        <row r="305">
          <cell r="A305">
            <v>15633</v>
          </cell>
          <cell r="B305" t="str">
            <v>Crockery &amp; Cuttlery</v>
          </cell>
          <cell r="C305" t="str">
            <v>Zen Plate- 7 Inch</v>
          </cell>
          <cell r="D305" t="str">
            <v>EA</v>
          </cell>
          <cell r="E305" t="str">
            <v>EA</v>
          </cell>
        </row>
        <row r="306">
          <cell r="A306">
            <v>15634</v>
          </cell>
          <cell r="B306" t="str">
            <v>Crockery &amp; Cuttlery</v>
          </cell>
          <cell r="C306" t="str">
            <v>Zen Plate- 10 Inch</v>
          </cell>
          <cell r="D306" t="str">
            <v>EA</v>
          </cell>
          <cell r="E306" t="str">
            <v>EA</v>
          </cell>
        </row>
        <row r="307">
          <cell r="A307">
            <v>1120</v>
          </cell>
          <cell r="B307" t="str">
            <v>Crockery &amp; Cuttlery</v>
          </cell>
          <cell r="C307" t="str">
            <v>Cake Plate N Dome</v>
          </cell>
          <cell r="D307" t="str">
            <v>EA</v>
          </cell>
          <cell r="E307" t="str">
            <v>EA</v>
          </cell>
        </row>
        <row r="308">
          <cell r="A308">
            <v>19507</v>
          </cell>
          <cell r="B308" t="str">
            <v>Crockery &amp; Cuttlery</v>
          </cell>
          <cell r="C308" t="str">
            <v>Barista Cappuccino Regural Mug 20CL</v>
          </cell>
          <cell r="D308" t="str">
            <v>EA</v>
          </cell>
          <cell r="E308" t="str">
            <v>EA</v>
          </cell>
        </row>
        <row r="309">
          <cell r="A309">
            <v>19505</v>
          </cell>
          <cell r="B309" t="str">
            <v>Crockery &amp; Cuttlery</v>
          </cell>
          <cell r="C309" t="str">
            <v>Barista Cappuccino Regural Saucer 20CL</v>
          </cell>
          <cell r="D309" t="str">
            <v>EA</v>
          </cell>
          <cell r="E309" t="str">
            <v>EA</v>
          </cell>
        </row>
        <row r="310">
          <cell r="A310">
            <v>19508</v>
          </cell>
          <cell r="B310" t="str">
            <v>Crockery &amp; Cuttlery</v>
          </cell>
          <cell r="C310" t="str">
            <v>Barista Cappuccino Mug 30CL</v>
          </cell>
          <cell r="D310" t="str">
            <v>EA</v>
          </cell>
          <cell r="E310" t="str">
            <v>EA</v>
          </cell>
        </row>
        <row r="311">
          <cell r="A311">
            <v>19506</v>
          </cell>
          <cell r="B311" t="str">
            <v>Crockery &amp; Cuttlery</v>
          </cell>
          <cell r="C311" t="str">
            <v>Barista Cappuccino Large Mug  Saucer30CL</v>
          </cell>
          <cell r="D311" t="str">
            <v>EA</v>
          </cell>
          <cell r="E311" t="str">
            <v>EA</v>
          </cell>
        </row>
        <row r="312">
          <cell r="A312">
            <v>20501</v>
          </cell>
          <cell r="B312" t="str">
            <v>Crockery &amp; Cuttlery</v>
          </cell>
          <cell r="C312" t="str">
            <v>Barista Cappuccino Large Saucer</v>
          </cell>
          <cell r="D312" t="str">
            <v>EA</v>
          </cell>
          <cell r="E312" t="str">
            <v>EA</v>
          </cell>
        </row>
        <row r="313">
          <cell r="A313">
            <v>20502</v>
          </cell>
          <cell r="B313" t="str">
            <v>Crockery &amp; Cuttlery</v>
          </cell>
          <cell r="C313" t="str">
            <v>Barista Cappuccino Large Mug</v>
          </cell>
          <cell r="D313" t="str">
            <v>EA</v>
          </cell>
          <cell r="E313" t="str">
            <v>EA</v>
          </cell>
        </row>
        <row r="314">
          <cell r="A314">
            <v>18906</v>
          </cell>
          <cell r="B314" t="str">
            <v>Crockery &amp; Cuttlery</v>
          </cell>
          <cell r="C314" t="str">
            <v>Round Glass Bottale -300 ML</v>
          </cell>
          <cell r="D314" t="str">
            <v>EA</v>
          </cell>
          <cell r="E314" t="str">
            <v>EA</v>
          </cell>
        </row>
        <row r="315">
          <cell r="A315">
            <v>18907</v>
          </cell>
          <cell r="B315" t="str">
            <v>Crockery &amp; Cuttlery</v>
          </cell>
          <cell r="C315" t="str">
            <v>Round Glass Bottale -500 ML</v>
          </cell>
          <cell r="D315" t="str">
            <v>EA</v>
          </cell>
          <cell r="E315" t="str">
            <v>EA</v>
          </cell>
        </row>
        <row r="316">
          <cell r="A316">
            <v>18908</v>
          </cell>
          <cell r="B316" t="str">
            <v>Crockery &amp; Cuttlery</v>
          </cell>
          <cell r="C316" t="str">
            <v>Glass Bottal Black Cap (300/500ML)</v>
          </cell>
          <cell r="D316" t="str">
            <v>EA</v>
          </cell>
          <cell r="E316" t="str">
            <v>EA</v>
          </cell>
        </row>
        <row r="317">
          <cell r="A317">
            <v>6662</v>
          </cell>
          <cell r="B317" t="str">
            <v>Crockery &amp; Cuttlery</v>
          </cell>
          <cell r="C317" t="str">
            <v>Cocktail Shaker (Inbuilt Strainer)</v>
          </cell>
          <cell r="D317" t="str">
            <v>EA</v>
          </cell>
          <cell r="E317" t="str">
            <v>EA</v>
          </cell>
        </row>
        <row r="318">
          <cell r="A318">
            <v>5515</v>
          </cell>
          <cell r="B318" t="str">
            <v>Crockery &amp; Cuttlery</v>
          </cell>
          <cell r="C318" t="str">
            <v>Ice Cream Scooper Medium</v>
          </cell>
          <cell r="D318" t="str">
            <v>EA</v>
          </cell>
          <cell r="E318" t="str">
            <v>EA</v>
          </cell>
        </row>
        <row r="319">
          <cell r="A319">
            <v>1097</v>
          </cell>
          <cell r="B319" t="str">
            <v>Crockery &amp; Cuttlery</v>
          </cell>
          <cell r="C319" t="str">
            <v>Thermometer</v>
          </cell>
          <cell r="D319" t="str">
            <v>EA</v>
          </cell>
          <cell r="E319" t="str">
            <v>EA</v>
          </cell>
        </row>
        <row r="320">
          <cell r="A320">
            <v>6090</v>
          </cell>
          <cell r="B320" t="str">
            <v>Crockery &amp; Cuttlery</v>
          </cell>
          <cell r="C320" t="str">
            <v>Cream Charger</v>
          </cell>
          <cell r="D320" t="str">
            <v>PAC</v>
          </cell>
          <cell r="E320" t="str">
            <v>PAC=10ea</v>
          </cell>
        </row>
        <row r="321">
          <cell r="A321">
            <v>15596</v>
          </cell>
          <cell r="B321" t="str">
            <v>Crockery &amp; Cuttlery</v>
          </cell>
          <cell r="C321" t="str">
            <v>Bullet Shelf Tag Holder-3''</v>
          </cell>
          <cell r="D321" t="str">
            <v>EA</v>
          </cell>
          <cell r="E321" t="str">
            <v>EA</v>
          </cell>
        </row>
        <row r="322">
          <cell r="A322">
            <v>19001</v>
          </cell>
          <cell r="B322" t="str">
            <v>Crockery &amp; Cuttlery</v>
          </cell>
          <cell r="C322" t="str">
            <v>Wooden Hammer</v>
          </cell>
          <cell r="D322" t="str">
            <v>EA</v>
          </cell>
          <cell r="E322" t="str">
            <v>EA</v>
          </cell>
        </row>
        <row r="323">
          <cell r="A323">
            <v>13821</v>
          </cell>
          <cell r="B323" t="str">
            <v>Crockery &amp; Cuttlery</v>
          </cell>
          <cell r="C323" t="str">
            <v>Tango Grandee 425ml</v>
          </cell>
          <cell r="D323" t="str">
            <v>EA</v>
          </cell>
          <cell r="E323" t="str">
            <v>EA=1 ea</v>
          </cell>
        </row>
        <row r="324">
          <cell r="A324">
            <v>13822</v>
          </cell>
          <cell r="B324" t="str">
            <v>Crockery &amp; Cuttlery</v>
          </cell>
          <cell r="C324" t="str">
            <v>Tango Regular 315ml</v>
          </cell>
          <cell r="D324" t="str">
            <v>EA</v>
          </cell>
          <cell r="E324" t="str">
            <v>EA=1 ea</v>
          </cell>
        </row>
        <row r="325">
          <cell r="A325">
            <v>19097</v>
          </cell>
          <cell r="B325" t="str">
            <v>Crockery &amp; Cuttlery</v>
          </cell>
          <cell r="C325" t="str">
            <v>Creamer 150ML</v>
          </cell>
          <cell r="D325" t="str">
            <v>EA</v>
          </cell>
          <cell r="E325" t="str">
            <v>EA</v>
          </cell>
        </row>
        <row r="326">
          <cell r="A326">
            <v>20871</v>
          </cell>
          <cell r="B326" t="str">
            <v>Crockery &amp; Cuttlery</v>
          </cell>
          <cell r="C326" t="str">
            <v>Glass Tea Kettle 500 ML</v>
          </cell>
          <cell r="D326" t="str">
            <v>EA</v>
          </cell>
          <cell r="E326" t="str">
            <v>EA</v>
          </cell>
        </row>
        <row r="327">
          <cell r="A327">
            <v>5700</v>
          </cell>
          <cell r="B327" t="str">
            <v>Crockery &amp; Cuttlery</v>
          </cell>
          <cell r="C327" t="str">
            <v>Bottle Opener With Cutter</v>
          </cell>
          <cell r="D327" t="str">
            <v>EA</v>
          </cell>
          <cell r="E327" t="str">
            <v>EA</v>
          </cell>
        </row>
        <row r="328">
          <cell r="A328">
            <v>19121</v>
          </cell>
          <cell r="B328" t="str">
            <v>Crockery &amp; Cuttlery</v>
          </cell>
          <cell r="C328" t="str">
            <v>Supreme Basket Caret</v>
          </cell>
          <cell r="D328" t="str">
            <v>EA</v>
          </cell>
          <cell r="E328" t="str">
            <v>EA</v>
          </cell>
        </row>
        <row r="329">
          <cell r="A329">
            <v>22485</v>
          </cell>
          <cell r="B329" t="str">
            <v>Crockery &amp; Cuttlery</v>
          </cell>
          <cell r="C329" t="str">
            <v>SS laddles 30 ML</v>
          </cell>
          <cell r="D329" t="str">
            <v>EA</v>
          </cell>
          <cell r="E329" t="str">
            <v>EA</v>
          </cell>
        </row>
        <row r="330">
          <cell r="A330">
            <v>22492</v>
          </cell>
          <cell r="B330" t="str">
            <v>Crockery &amp; Cuttlery</v>
          </cell>
          <cell r="C330" t="str">
            <v>Bread Box</v>
          </cell>
          <cell r="D330" t="str">
            <v>EA</v>
          </cell>
          <cell r="E330" t="str">
            <v>EA</v>
          </cell>
        </row>
        <row r="331">
          <cell r="A331">
            <v>5800</v>
          </cell>
          <cell r="B331" t="str">
            <v>Crockery &amp; Cuttlery</v>
          </cell>
          <cell r="C331" t="str">
            <v>Barista Cappuccino Large Mug 30CL</v>
          </cell>
          <cell r="D331" t="str">
            <v>EA</v>
          </cell>
          <cell r="E331" t="str">
            <v>EA</v>
          </cell>
        </row>
        <row r="332">
          <cell r="A332">
            <v>5798</v>
          </cell>
          <cell r="B332" t="str">
            <v>Crockery &amp; Cuttlery</v>
          </cell>
          <cell r="C332" t="str">
            <v>Barista Cappuccino Regular Mug 20CL</v>
          </cell>
          <cell r="D332" t="str">
            <v>EA</v>
          </cell>
          <cell r="E332" t="str">
            <v>EA</v>
          </cell>
        </row>
        <row r="333">
          <cell r="A333">
            <v>19055</v>
          </cell>
          <cell r="B333" t="str">
            <v>Paper &amp; Packing</v>
          </cell>
          <cell r="C333" t="str">
            <v>Corrugated Bottal Holder</v>
          </cell>
          <cell r="D333" t="str">
            <v>EA</v>
          </cell>
          <cell r="E333" t="str">
            <v>EA</v>
          </cell>
        </row>
        <row r="334">
          <cell r="A334">
            <v>17642</v>
          </cell>
          <cell r="B334" t="str">
            <v>Paper &amp; Packing</v>
          </cell>
          <cell r="C334" t="str">
            <v>St2-with Lid</v>
          </cell>
          <cell r="D334" t="str">
            <v>EA</v>
          </cell>
          <cell r="E334" t="str">
            <v>EA</v>
          </cell>
        </row>
        <row r="335">
          <cell r="A335">
            <v>15738</v>
          </cell>
          <cell r="B335" t="str">
            <v>Paper &amp; Packing</v>
          </cell>
          <cell r="C335" t="str">
            <v>Lid Takeaway Coffee Glass-8oz</v>
          </cell>
          <cell r="D335" t="str">
            <v>PAC</v>
          </cell>
          <cell r="E335" t="str">
            <v>1 pkt =100</v>
          </cell>
        </row>
        <row r="336">
          <cell r="A336">
            <v>15739</v>
          </cell>
          <cell r="B336" t="str">
            <v>Paper &amp; Packing</v>
          </cell>
          <cell r="C336" t="str">
            <v>Lid Takeaway Coffee Glass-12oz</v>
          </cell>
          <cell r="D336" t="str">
            <v>PAC</v>
          </cell>
          <cell r="E336" t="str">
            <v>1 pkt =100</v>
          </cell>
        </row>
        <row r="337">
          <cell r="A337">
            <v>18102</v>
          </cell>
          <cell r="B337" t="str">
            <v>Paper &amp; Packing</v>
          </cell>
          <cell r="C337" t="str">
            <v>Single Wall Glass Lid 16oz</v>
          </cell>
          <cell r="D337" t="str">
            <v>EA</v>
          </cell>
          <cell r="E337" t="str">
            <v>EA</v>
          </cell>
        </row>
        <row r="338">
          <cell r="A338">
            <v>23853</v>
          </cell>
          <cell r="B338" t="str">
            <v>Merchandise</v>
          </cell>
          <cell r="C338" t="str">
            <v>Lets Try Peri Peri Makhana</v>
          </cell>
          <cell r="D338" t="str">
            <v>EA</v>
          </cell>
          <cell r="E338" t="str">
            <v>1 box = 48 ea</v>
          </cell>
        </row>
        <row r="339">
          <cell r="A339">
            <v>23854</v>
          </cell>
          <cell r="B339" t="str">
            <v>Merchandise</v>
          </cell>
          <cell r="C339" t="str">
            <v>Lets Try Kettle Cooked Potato Wafers</v>
          </cell>
          <cell r="D339" t="str">
            <v>EA</v>
          </cell>
          <cell r="E339" t="str">
            <v>1 box = 48 ea</v>
          </cell>
        </row>
        <row r="340">
          <cell r="A340">
            <v>23836</v>
          </cell>
          <cell r="B340" t="str">
            <v>Merchandise</v>
          </cell>
          <cell r="C340" t="str">
            <v>Coolberg Cranberry</v>
          </cell>
          <cell r="D340" t="str">
            <v>EA</v>
          </cell>
          <cell r="E340" t="str">
            <v>1 box = 24 ea</v>
          </cell>
        </row>
        <row r="341">
          <cell r="A341">
            <v>23837</v>
          </cell>
          <cell r="B341" t="str">
            <v>Merchandise</v>
          </cell>
          <cell r="C341" t="str">
            <v>Coolberg Peach</v>
          </cell>
          <cell r="D341" t="str">
            <v>EA</v>
          </cell>
          <cell r="E341" t="str">
            <v>1 box = 24 ea</v>
          </cell>
        </row>
        <row r="342">
          <cell r="A342">
            <v>23838</v>
          </cell>
          <cell r="B342" t="str">
            <v>Merchandise</v>
          </cell>
          <cell r="C342" t="str">
            <v>Coolberg Ginger</v>
          </cell>
          <cell r="D342" t="str">
            <v>EA</v>
          </cell>
          <cell r="E342" t="str">
            <v>1 box = 24 ea</v>
          </cell>
        </row>
        <row r="343">
          <cell r="A343">
            <v>23839</v>
          </cell>
          <cell r="B343" t="str">
            <v>Merchandise</v>
          </cell>
          <cell r="C343" t="str">
            <v>Coolberg Mint</v>
          </cell>
          <cell r="D343" t="str">
            <v>EA</v>
          </cell>
          <cell r="E343" t="str">
            <v>1 box = 24 ea</v>
          </cell>
        </row>
        <row r="344">
          <cell r="A344">
            <v>23753</v>
          </cell>
          <cell r="B344" t="str">
            <v>Marketing</v>
          </cell>
          <cell r="C344" t="str">
            <v>SS Mugg with Barista Logo</v>
          </cell>
          <cell r="D344" t="str">
            <v>Pkt</v>
          </cell>
          <cell r="E344" t="str">
            <v>EA</v>
          </cell>
        </row>
        <row r="345">
          <cell r="A345">
            <v>23874</v>
          </cell>
          <cell r="B345" t="str">
            <v>Merchandise</v>
          </cell>
          <cell r="C345" t="str">
            <v>Barista Festive Blend</v>
          </cell>
          <cell r="D345" t="str">
            <v>EA</v>
          </cell>
          <cell r="E345" t="str">
            <v>EA</v>
          </cell>
        </row>
        <row r="346">
          <cell r="A346">
            <v>21844</v>
          </cell>
          <cell r="B346" t="str">
            <v>Paper &amp; Packing</v>
          </cell>
          <cell r="C346" t="str">
            <v>Diner Paper Container with Lid 80ML</v>
          </cell>
          <cell r="D346" t="str">
            <v>Ea</v>
          </cell>
          <cell r="E346" t="str">
            <v>Ea=1 EA</v>
          </cell>
        </row>
        <row r="347">
          <cell r="A347">
            <v>21845</v>
          </cell>
          <cell r="B347" t="str">
            <v>Paper &amp; Packing</v>
          </cell>
          <cell r="C347" t="str">
            <v>Diner White Container with Lid 350ML</v>
          </cell>
          <cell r="D347" t="str">
            <v>Ea</v>
          </cell>
          <cell r="E347" t="str">
            <v>Ea=1 EA</v>
          </cell>
        </row>
        <row r="348">
          <cell r="A348">
            <v>21846</v>
          </cell>
          <cell r="B348" t="str">
            <v>Paper &amp; Packing</v>
          </cell>
          <cell r="C348" t="str">
            <v>Diner Burger Box</v>
          </cell>
          <cell r="D348" t="str">
            <v>Ea</v>
          </cell>
          <cell r="E348" t="str">
            <v>Ea=1 EA</v>
          </cell>
        </row>
        <row r="349">
          <cell r="A349">
            <v>21847</v>
          </cell>
          <cell r="B349" t="str">
            <v>Paper &amp; Packing</v>
          </cell>
          <cell r="C349" t="str">
            <v>Diner Cake Box 8*8*5</v>
          </cell>
          <cell r="D349" t="str">
            <v>Ea</v>
          </cell>
          <cell r="E349" t="str">
            <v>Ea=1 EA</v>
          </cell>
        </row>
        <row r="350">
          <cell r="A350">
            <v>21848</v>
          </cell>
          <cell r="B350" t="str">
            <v>Paper &amp; Packing</v>
          </cell>
          <cell r="C350" t="str">
            <v>Diner Cake Box 8*8*8</v>
          </cell>
          <cell r="D350" t="str">
            <v>Ea</v>
          </cell>
          <cell r="E350" t="str">
            <v>Ea=1 EA</v>
          </cell>
        </row>
        <row r="351">
          <cell r="A351">
            <v>21849</v>
          </cell>
          <cell r="B351" t="str">
            <v>Paper &amp; Packing</v>
          </cell>
          <cell r="C351" t="str">
            <v>Diner Cake Box 10*10*8</v>
          </cell>
          <cell r="D351" t="str">
            <v>Ea</v>
          </cell>
          <cell r="E351" t="str">
            <v>Ea=1 EA</v>
          </cell>
        </row>
        <row r="352">
          <cell r="A352">
            <v>21850</v>
          </cell>
          <cell r="B352" t="str">
            <v>Paper &amp; Packing</v>
          </cell>
          <cell r="C352" t="str">
            <v>Diner Carry Bag - Small</v>
          </cell>
          <cell r="D352" t="str">
            <v>Ea</v>
          </cell>
          <cell r="E352" t="str">
            <v>Ea=1 EA</v>
          </cell>
        </row>
        <row r="353">
          <cell r="A353">
            <v>21851</v>
          </cell>
          <cell r="B353" t="str">
            <v>Paper &amp; Packing</v>
          </cell>
          <cell r="C353" t="str">
            <v>Diner Carry Bag - Big</v>
          </cell>
          <cell r="D353" t="str">
            <v>EA</v>
          </cell>
          <cell r="E353" t="str">
            <v>Ea=1 EA</v>
          </cell>
        </row>
        <row r="354">
          <cell r="A354">
            <v>21852</v>
          </cell>
          <cell r="B354" t="str">
            <v>Paper &amp; Packing</v>
          </cell>
          <cell r="C354" t="str">
            <v>Diner Salad Container</v>
          </cell>
          <cell r="D354" t="str">
            <v>Ea</v>
          </cell>
          <cell r="E354" t="str">
            <v>Ea=1 EA</v>
          </cell>
        </row>
        <row r="355">
          <cell r="A355">
            <v>21853</v>
          </cell>
          <cell r="B355" t="str">
            <v>Paper &amp; Packing</v>
          </cell>
          <cell r="C355" t="str">
            <v>Diner Paper Envelop</v>
          </cell>
          <cell r="D355" t="str">
            <v>Ea</v>
          </cell>
          <cell r="E355" t="str">
            <v>Ea=1 EA</v>
          </cell>
        </row>
        <row r="356">
          <cell r="A356">
            <v>21854</v>
          </cell>
          <cell r="B356" t="str">
            <v>Paper &amp; Packing</v>
          </cell>
          <cell r="C356" t="str">
            <v>Diner Pizza Box</v>
          </cell>
          <cell r="D356" t="str">
            <v>Ea</v>
          </cell>
          <cell r="E356" t="str">
            <v>Ea=1 EA</v>
          </cell>
        </row>
        <row r="357">
          <cell r="A357">
            <v>23697</v>
          </cell>
          <cell r="B357" t="str">
            <v>Paper &amp; Packing</v>
          </cell>
          <cell r="C357" t="str">
            <v>Dinner Paper Napkin</v>
          </cell>
          <cell r="D357" t="str">
            <v>Pkt</v>
          </cell>
          <cell r="E357" t="str">
            <v>Pkt = 100 ea</v>
          </cell>
        </row>
        <row r="358">
          <cell r="A358">
            <v>23825</v>
          </cell>
          <cell r="B358" t="str">
            <v>Paper &amp; Packing</v>
          </cell>
          <cell r="C358" t="str">
            <v>Diner Pastry Box 2pcs</v>
          </cell>
          <cell r="D358" t="str">
            <v>EA</v>
          </cell>
          <cell r="E358" t="str">
            <v>EA</v>
          </cell>
        </row>
        <row r="359">
          <cell r="A359">
            <v>23861</v>
          </cell>
          <cell r="B359" t="str">
            <v>Paper &amp; Packing</v>
          </cell>
          <cell r="C359" t="str">
            <v>Diner Flat Bowls-Paper 750ml White</v>
          </cell>
          <cell r="D359" t="str">
            <v>EA</v>
          </cell>
          <cell r="E359" t="str">
            <v>EA</v>
          </cell>
        </row>
        <row r="360">
          <cell r="A360">
            <v>23862</v>
          </cell>
          <cell r="B360" t="str">
            <v>Paper &amp; Packing</v>
          </cell>
          <cell r="C360" t="str">
            <v>Diner Pet LID 148MM</v>
          </cell>
          <cell r="D360" t="str">
            <v>EA</v>
          </cell>
          <cell r="E360" t="str">
            <v>EA</v>
          </cell>
        </row>
        <row r="361">
          <cell r="A361">
            <v>23870</v>
          </cell>
          <cell r="B361" t="str">
            <v>Paper &amp; Packing</v>
          </cell>
          <cell r="C361" t="str">
            <v>Pasta Diner Sticker-2 Set (750 Ml)</v>
          </cell>
          <cell r="D361" t="str">
            <v>EA</v>
          </cell>
          <cell r="E361" t="str">
            <v>EA</v>
          </cell>
        </row>
        <row r="362">
          <cell r="A362">
            <v>20331</v>
          </cell>
          <cell r="B362" t="str">
            <v>Uniform</v>
          </cell>
          <cell r="C362" t="str">
            <v>Black T-shirt Dinner (Caption) M</v>
          </cell>
          <cell r="D362" t="str">
            <v>EA</v>
          </cell>
          <cell r="E362" t="str">
            <v>EA</v>
          </cell>
        </row>
        <row r="363">
          <cell r="A363">
            <v>20332</v>
          </cell>
          <cell r="B363" t="str">
            <v>Uniform</v>
          </cell>
          <cell r="C363" t="str">
            <v>Black T-shirt Dinner (Caption) L</v>
          </cell>
          <cell r="D363" t="str">
            <v>EA</v>
          </cell>
          <cell r="E363" t="str">
            <v>EA</v>
          </cell>
        </row>
        <row r="364">
          <cell r="A364">
            <v>20333</v>
          </cell>
          <cell r="B364" t="str">
            <v>Uniform</v>
          </cell>
          <cell r="C364" t="str">
            <v>Black T-shirt Dinner (Caption) XL</v>
          </cell>
          <cell r="D364" t="str">
            <v>EA</v>
          </cell>
          <cell r="E364" t="str">
            <v>EA</v>
          </cell>
        </row>
        <row r="365">
          <cell r="A365">
            <v>23602</v>
          </cell>
          <cell r="B365" t="str">
            <v>Uniform</v>
          </cell>
          <cell r="C365" t="str">
            <v>Black T-Shirt Dinner (Crew) S</v>
          </cell>
          <cell r="D365" t="str">
            <v>EA</v>
          </cell>
          <cell r="E365" t="str">
            <v>EA</v>
          </cell>
        </row>
        <row r="366">
          <cell r="A366">
            <v>23603</v>
          </cell>
          <cell r="B366" t="str">
            <v>Uniform</v>
          </cell>
          <cell r="C366" t="str">
            <v>Black T-Shirt Dinner (Crew) M</v>
          </cell>
          <cell r="D366" t="str">
            <v>EA</v>
          </cell>
          <cell r="E366" t="str">
            <v>EA</v>
          </cell>
        </row>
        <row r="367">
          <cell r="A367">
            <v>23604</v>
          </cell>
          <cell r="B367" t="str">
            <v>Uniform</v>
          </cell>
          <cell r="C367" t="str">
            <v>Black T-Shirt Dinner(Crew) L</v>
          </cell>
          <cell r="D367" t="str">
            <v>EA</v>
          </cell>
          <cell r="E367" t="str">
            <v>EA</v>
          </cell>
        </row>
        <row r="368">
          <cell r="A368">
            <v>23605</v>
          </cell>
          <cell r="B368" t="str">
            <v>Uniform</v>
          </cell>
          <cell r="C368" t="str">
            <v>Black T-Shirt Dinner(Crew) XL</v>
          </cell>
          <cell r="D368" t="str">
            <v>EA</v>
          </cell>
          <cell r="E368" t="str">
            <v>EA</v>
          </cell>
        </row>
        <row r="369">
          <cell r="A369">
            <v>23598</v>
          </cell>
          <cell r="B369" t="str">
            <v>Uniform</v>
          </cell>
          <cell r="C369" t="str">
            <v>Black Chef Coat Diner S</v>
          </cell>
          <cell r="D369" t="str">
            <v>EA</v>
          </cell>
          <cell r="E369" t="str">
            <v>EA</v>
          </cell>
        </row>
        <row r="370">
          <cell r="A370">
            <v>23599</v>
          </cell>
          <cell r="B370" t="str">
            <v>Uniform</v>
          </cell>
          <cell r="C370" t="str">
            <v>Black Chef Coat Diner M</v>
          </cell>
          <cell r="D370" t="str">
            <v>EA</v>
          </cell>
          <cell r="E370" t="str">
            <v>EA</v>
          </cell>
        </row>
        <row r="371">
          <cell r="A371">
            <v>23600</v>
          </cell>
          <cell r="B371" t="str">
            <v>Uniform</v>
          </cell>
          <cell r="C371" t="str">
            <v>Black Chef Coat Diner L</v>
          </cell>
          <cell r="D371" t="str">
            <v>EA</v>
          </cell>
          <cell r="E371" t="str">
            <v>EA</v>
          </cell>
        </row>
        <row r="372">
          <cell r="A372">
            <v>23601</v>
          </cell>
          <cell r="B372" t="str">
            <v>Uniform</v>
          </cell>
          <cell r="C372" t="str">
            <v>Black Chef Coat Diner XL</v>
          </cell>
          <cell r="D372" t="str">
            <v>EA</v>
          </cell>
          <cell r="E372" t="str">
            <v>EA</v>
          </cell>
        </row>
        <row r="373">
          <cell r="A373">
            <v>6181</v>
          </cell>
          <cell r="B373" t="str">
            <v>Crockery &amp; Cuttlery</v>
          </cell>
          <cell r="C373" t="str">
            <v xml:space="preserve">All Purpose Spoon </v>
          </cell>
          <cell r="D373" t="str">
            <v>EA</v>
          </cell>
          <cell r="E373" t="str">
            <v>EA</v>
          </cell>
        </row>
        <row r="374">
          <cell r="A374">
            <v>23898</v>
          </cell>
          <cell r="B374" t="str">
            <v>Merchandise</v>
          </cell>
          <cell r="C374" t="str">
            <v>Fruit Punch</v>
          </cell>
          <cell r="D374" t="str">
            <v>EA</v>
          </cell>
          <cell r="E374" t="str">
            <v>EA</v>
          </cell>
        </row>
        <row r="375">
          <cell r="A375">
            <v>5904</v>
          </cell>
          <cell r="B375" t="str">
            <v>Paper &amp; Packing</v>
          </cell>
          <cell r="C375" t="str">
            <v>Packing Tape Rolls</v>
          </cell>
          <cell r="D375" t="str">
            <v>Ea</v>
          </cell>
          <cell r="E375" t="str">
            <v>Ea=1 EA</v>
          </cell>
        </row>
        <row r="376">
          <cell r="A376">
            <v>5908</v>
          </cell>
          <cell r="B376" t="str">
            <v>Paper &amp; Packing</v>
          </cell>
          <cell r="C376" t="str">
            <v>Packing Cartons Big</v>
          </cell>
          <cell r="D376" t="str">
            <v>Ea</v>
          </cell>
          <cell r="E376" t="str">
            <v>Ea=1 EA</v>
          </cell>
        </row>
        <row r="377">
          <cell r="A377">
            <v>5753</v>
          </cell>
          <cell r="B377" t="str">
            <v>Paper &amp; Packing</v>
          </cell>
          <cell r="C377" t="str">
            <v>Packing Cartons Small</v>
          </cell>
          <cell r="D377" t="str">
            <v>Ea</v>
          </cell>
          <cell r="E377" t="str">
            <v>Ea=1 EA</v>
          </cell>
        </row>
        <row r="378">
          <cell r="A378">
            <v>8226</v>
          </cell>
          <cell r="B378" t="str">
            <v>Paper &amp; Packing</v>
          </cell>
          <cell r="C378" t="str">
            <v>Bubble Wrap</v>
          </cell>
          <cell r="D378" t="str">
            <v>M</v>
          </cell>
          <cell r="E378" t="str">
            <v>N/A#</v>
          </cell>
        </row>
        <row r="379">
          <cell r="A379">
            <v>9316</v>
          </cell>
          <cell r="B379" t="str">
            <v>Paper &amp; Packing</v>
          </cell>
          <cell r="C379" t="str">
            <v>Thermocole Sheet</v>
          </cell>
          <cell r="D379" t="str">
            <v>EA</v>
          </cell>
          <cell r="E379" t="str">
            <v>N/A#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inal Sheet"/>
      <sheetName val="Discont and out of stock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Sugar Sachet</v>
          </cell>
          <cell r="D2" t="str">
            <v>PAC</v>
          </cell>
          <cell r="E2" t="str">
            <v>Pac=200sc</v>
          </cell>
          <cell r="F2">
            <v>72.8</v>
          </cell>
        </row>
        <row r="3">
          <cell r="A3">
            <v>1002</v>
          </cell>
          <cell r="B3" t="str">
            <v>Raw Material</v>
          </cell>
          <cell r="C3" t="str">
            <v>Sugar Demerara</v>
          </cell>
          <cell r="D3" t="str">
            <v>PAC</v>
          </cell>
          <cell r="E3" t="str">
            <v>Pac=200sc</v>
          </cell>
          <cell r="F3">
            <v>77.28</v>
          </cell>
        </row>
        <row r="4">
          <cell r="A4">
            <v>1008</v>
          </cell>
          <cell r="B4" t="str">
            <v>Raw Material</v>
          </cell>
          <cell r="C4" t="str">
            <v>Mustard Sachet 8 Gm</v>
          </cell>
          <cell r="D4" t="str">
            <v>PAC</v>
          </cell>
          <cell r="E4" t="str">
            <v>PAC=100 sc</v>
          </cell>
          <cell r="F4">
            <v>89.6</v>
          </cell>
        </row>
        <row r="5">
          <cell r="A5">
            <v>1009</v>
          </cell>
          <cell r="B5" t="str">
            <v>Raw Material</v>
          </cell>
          <cell r="C5" t="str">
            <v>Tomato Ketchup 100 Sachet</v>
          </cell>
          <cell r="D5" t="str">
            <v>PAC</v>
          </cell>
          <cell r="E5" t="str">
            <v>PAC-100 sc</v>
          </cell>
          <cell r="F5">
            <v>72.8</v>
          </cell>
        </row>
        <row r="6">
          <cell r="A6">
            <v>7508</v>
          </cell>
          <cell r="B6" t="str">
            <v>Raw Material</v>
          </cell>
          <cell r="C6" t="str">
            <v>Syrup Chocolate Topping</v>
          </cell>
          <cell r="D6" t="str">
            <v>BT</v>
          </cell>
          <cell r="E6" t="str">
            <v>Kg=1000g</v>
          </cell>
          <cell r="F6">
            <v>138.88</v>
          </cell>
        </row>
        <row r="7">
          <cell r="A7">
            <v>18931</v>
          </cell>
          <cell r="B7" t="str">
            <v>Raw Material</v>
          </cell>
          <cell r="C7" t="str">
            <v>Alphonso Mango Puree(550GM)</v>
          </cell>
          <cell r="D7" t="str">
            <v>BT</v>
          </cell>
          <cell r="E7" t="str">
            <v>Box =12 BT</v>
          </cell>
          <cell r="F7">
            <v>151.19999999999999</v>
          </cell>
        </row>
        <row r="8">
          <cell r="A8">
            <v>22562</v>
          </cell>
          <cell r="B8" t="str">
            <v>Raw Material</v>
          </cell>
          <cell r="C8" t="str">
            <v>Oregano Flakes</v>
          </cell>
          <cell r="D8" t="str">
            <v>PAC</v>
          </cell>
          <cell r="E8" t="str">
            <v>PAC=150ea</v>
          </cell>
          <cell r="F8">
            <v>75.599999999999994</v>
          </cell>
        </row>
        <row r="9">
          <cell r="A9">
            <v>22561</v>
          </cell>
          <cell r="B9" t="str">
            <v>Raw Material</v>
          </cell>
          <cell r="C9" t="str">
            <v>Chilly Flakes</v>
          </cell>
          <cell r="D9" t="str">
            <v>PAC</v>
          </cell>
          <cell r="E9" t="str">
            <v>PAC=150ea</v>
          </cell>
          <cell r="F9">
            <v>75.599999999999994</v>
          </cell>
        </row>
        <row r="10">
          <cell r="A10">
            <v>14593</v>
          </cell>
          <cell r="B10" t="str">
            <v>Tea &amp; Coffee</v>
          </cell>
          <cell r="C10" t="str">
            <v>Earl gray 400g</v>
          </cell>
          <cell r="D10" t="str">
            <v>PAC</v>
          </cell>
          <cell r="E10" t="str">
            <v>PAC</v>
          </cell>
          <cell r="F10">
            <v>305.88</v>
          </cell>
        </row>
        <row r="11">
          <cell r="A11">
            <v>11286</v>
          </cell>
          <cell r="B11" t="str">
            <v>Tea &amp; Coffee</v>
          </cell>
          <cell r="C11" t="str">
            <v>Masala Chai Catering Pouch 250g</v>
          </cell>
          <cell r="D11" t="str">
            <v>PAC</v>
          </cell>
          <cell r="E11" t="str">
            <v>PAC</v>
          </cell>
          <cell r="F11">
            <v>298.48</v>
          </cell>
        </row>
        <row r="12">
          <cell r="A12">
            <v>15483</v>
          </cell>
          <cell r="B12" t="str">
            <v>Tea &amp; Coffee</v>
          </cell>
          <cell r="C12" t="str">
            <v>Darjeeling black Tea-Blended</v>
          </cell>
          <cell r="D12" t="str">
            <v>PAC</v>
          </cell>
          <cell r="E12" t="str">
            <v>PAC</v>
          </cell>
          <cell r="F12">
            <v>280</v>
          </cell>
        </row>
        <row r="13">
          <cell r="A13">
            <v>15484</v>
          </cell>
          <cell r="B13" t="str">
            <v>Tea &amp; Coffee</v>
          </cell>
          <cell r="C13" t="str">
            <v>Assam long Leaf Tea(TGFOP1)</v>
          </cell>
          <cell r="D13" t="str">
            <v>PAC</v>
          </cell>
          <cell r="E13" t="str">
            <v>PAC</v>
          </cell>
          <cell r="F13">
            <v>132.16</v>
          </cell>
        </row>
        <row r="14">
          <cell r="A14">
            <v>17818</v>
          </cell>
          <cell r="B14" t="str">
            <v>Tea &amp; Coffee</v>
          </cell>
          <cell r="C14" t="str">
            <v>Tulsi Green Tea - 100G</v>
          </cell>
          <cell r="D14" t="str">
            <v>PAC</v>
          </cell>
          <cell r="E14" t="str">
            <v>PAC</v>
          </cell>
          <cell r="F14">
            <v>106.29</v>
          </cell>
        </row>
        <row r="15">
          <cell r="A15">
            <v>4962</v>
          </cell>
          <cell r="B15" t="str">
            <v>Tea &amp; Coffee</v>
          </cell>
          <cell r="C15" t="str">
            <v>Coffee Beans F &amp; H 1 Kg</v>
          </cell>
          <cell r="D15" t="str">
            <v>Kg</v>
          </cell>
          <cell r="E15" t="str">
            <v>Box =11 kg</v>
          </cell>
          <cell r="F15">
            <v>802</v>
          </cell>
        </row>
        <row r="16">
          <cell r="A16">
            <v>18404</v>
          </cell>
          <cell r="B16" t="str">
            <v>Syrup</v>
          </cell>
          <cell r="C16" t="str">
            <v>Triple Red Berry</v>
          </cell>
          <cell r="D16" t="str">
            <v>BT</v>
          </cell>
          <cell r="E16" t="str">
            <v>BT</v>
          </cell>
          <cell r="F16">
            <v>218.4</v>
          </cell>
        </row>
        <row r="17">
          <cell r="A17">
            <v>19942</v>
          </cell>
          <cell r="B17" t="str">
            <v>Syrup</v>
          </cell>
          <cell r="C17" t="str">
            <v>Apple Rose Squash (Rose Faluda)</v>
          </cell>
          <cell r="D17" t="str">
            <v>BT</v>
          </cell>
          <cell r="E17" t="str">
            <v>BT</v>
          </cell>
          <cell r="F17">
            <v>145.6</v>
          </cell>
        </row>
        <row r="18">
          <cell r="A18">
            <v>18902</v>
          </cell>
          <cell r="B18" t="str">
            <v>Syrup</v>
          </cell>
          <cell r="C18" t="str">
            <v>Chocolate Tiramisu Sauce</v>
          </cell>
          <cell r="D18" t="str">
            <v>BT</v>
          </cell>
          <cell r="E18" t="str">
            <v>BT</v>
          </cell>
          <cell r="F18">
            <v>235.2</v>
          </cell>
        </row>
        <row r="19">
          <cell r="A19">
            <v>21775</v>
          </cell>
          <cell r="B19" t="str">
            <v>Syrup</v>
          </cell>
          <cell r="C19" t="str">
            <v>Mandarin Chocolate Frappe Syrup 500ML</v>
          </cell>
          <cell r="D19" t="str">
            <v>BT</v>
          </cell>
          <cell r="E19" t="str">
            <v>BT</v>
          </cell>
          <cell r="F19">
            <v>190.4</v>
          </cell>
        </row>
        <row r="20">
          <cell r="A20">
            <v>21776</v>
          </cell>
          <cell r="B20" t="str">
            <v>Syrup</v>
          </cell>
          <cell r="C20" t="str">
            <v>Santra Aloe Spritzer Syrup 500 ML</v>
          </cell>
          <cell r="D20" t="str">
            <v>BT</v>
          </cell>
          <cell r="E20" t="str">
            <v>BT</v>
          </cell>
          <cell r="F20">
            <v>162.4</v>
          </cell>
        </row>
        <row r="21">
          <cell r="A21">
            <v>23032</v>
          </cell>
          <cell r="B21" t="str">
            <v>Syrup</v>
          </cell>
          <cell r="C21" t="str">
            <v xml:space="preserve">Strawberry Fruit Squash 500 ML pet </v>
          </cell>
          <cell r="D21" t="str">
            <v>Btl</v>
          </cell>
          <cell r="E21" t="str">
            <v>1 Box = 12 ea</v>
          </cell>
          <cell r="F21">
            <v>147.84</v>
          </cell>
        </row>
        <row r="22">
          <cell r="A22">
            <v>23033</v>
          </cell>
          <cell r="B22" t="str">
            <v>Syrup</v>
          </cell>
          <cell r="C22" t="str">
            <v xml:space="preserve">Pineapple Jalapeno Fruit Squash 500 ML pet </v>
          </cell>
          <cell r="D22" t="str">
            <v>Btl</v>
          </cell>
          <cell r="E22" t="str">
            <v>1 Box = 12 ea</v>
          </cell>
          <cell r="F22">
            <v>131.04</v>
          </cell>
        </row>
        <row r="23">
          <cell r="A23">
            <v>18051</v>
          </cell>
          <cell r="B23" t="str">
            <v>Syrup</v>
          </cell>
          <cell r="C23" t="str">
            <v>Lemon Iced Tea  Syrup</v>
          </cell>
          <cell r="D23" t="str">
            <v>BT</v>
          </cell>
          <cell r="E23" t="str">
            <v>BT</v>
          </cell>
          <cell r="F23">
            <v>280</v>
          </cell>
        </row>
        <row r="24">
          <cell r="A24">
            <v>18052</v>
          </cell>
          <cell r="B24" t="str">
            <v>Syrup</v>
          </cell>
          <cell r="C24" t="str">
            <v>Peach Iced Tea syrup</v>
          </cell>
          <cell r="D24" t="str">
            <v>BT</v>
          </cell>
          <cell r="E24" t="str">
            <v>BT</v>
          </cell>
          <cell r="F24">
            <v>280</v>
          </cell>
        </row>
        <row r="25">
          <cell r="A25">
            <v>16825</v>
          </cell>
          <cell r="B25" t="str">
            <v>Syrup</v>
          </cell>
          <cell r="C25" t="str">
            <v>Apple-Mint Mojito Syrup</v>
          </cell>
          <cell r="D25" t="str">
            <v>L</v>
          </cell>
          <cell r="E25" t="str">
            <v>L</v>
          </cell>
          <cell r="F25">
            <v>364</v>
          </cell>
        </row>
        <row r="26">
          <cell r="A26">
            <v>17874</v>
          </cell>
          <cell r="B26" t="str">
            <v>Syrup</v>
          </cell>
          <cell r="C26" t="str">
            <v>Mojito Mint Syrup</v>
          </cell>
          <cell r="D26" t="str">
            <v>BT</v>
          </cell>
          <cell r="E26" t="str">
            <v>BT-750ML</v>
          </cell>
          <cell r="F26">
            <v>231</v>
          </cell>
        </row>
        <row r="27">
          <cell r="A27">
            <v>17676</v>
          </cell>
          <cell r="B27" t="str">
            <v>Syrup</v>
          </cell>
          <cell r="C27" t="str">
            <v>Hot Chocolate</v>
          </cell>
          <cell r="D27" t="str">
            <v>PAC</v>
          </cell>
          <cell r="E27" t="str">
            <v>PAC=1000ML</v>
          </cell>
          <cell r="F27">
            <v>371.84</v>
          </cell>
        </row>
        <row r="28">
          <cell r="A28">
            <v>17873</v>
          </cell>
          <cell r="B28" t="str">
            <v>Syrup</v>
          </cell>
          <cell r="C28" t="str">
            <v>Syrup - Hazelnut</v>
          </cell>
          <cell r="D28" t="str">
            <v>BT</v>
          </cell>
          <cell r="E28" t="str">
            <v>BT-750ML</v>
          </cell>
          <cell r="F28">
            <v>226.79</v>
          </cell>
        </row>
        <row r="29">
          <cell r="A29">
            <v>17875</v>
          </cell>
          <cell r="B29" t="str">
            <v>Syrup</v>
          </cell>
          <cell r="C29" t="str">
            <v>Iris Syrup</v>
          </cell>
          <cell r="D29" t="str">
            <v>BT</v>
          </cell>
          <cell r="E29" t="str">
            <v>BT-750ML</v>
          </cell>
          <cell r="F29">
            <v>226.79</v>
          </cell>
        </row>
        <row r="30">
          <cell r="A30">
            <v>17876</v>
          </cell>
          <cell r="B30" t="str">
            <v>Syrup</v>
          </cell>
          <cell r="C30" t="str">
            <v>Vanilla Syrup</v>
          </cell>
          <cell r="D30" t="str">
            <v>BT</v>
          </cell>
          <cell r="E30" t="str">
            <v>BT-750ML</v>
          </cell>
          <cell r="F30">
            <v>226.79</v>
          </cell>
        </row>
        <row r="31">
          <cell r="A31">
            <v>17877</v>
          </cell>
          <cell r="B31" t="str">
            <v>Syrup</v>
          </cell>
          <cell r="C31" t="str">
            <v>Caramel Syrup</v>
          </cell>
          <cell r="D31" t="str">
            <v>BT</v>
          </cell>
          <cell r="E31" t="str">
            <v>BT-750ML</v>
          </cell>
          <cell r="F31">
            <v>226.79</v>
          </cell>
        </row>
        <row r="32">
          <cell r="A32">
            <v>23519</v>
          </cell>
          <cell r="B32" t="str">
            <v>Syrup</v>
          </cell>
          <cell r="C32" t="str">
            <v>DV Vinci Gourment Spiced Syrup</v>
          </cell>
          <cell r="D32" t="str">
            <v>BT</v>
          </cell>
          <cell r="E32" t="str">
            <v>1 box = 12 btl</v>
          </cell>
          <cell r="F32">
            <v>515.20000000000005</v>
          </cell>
        </row>
        <row r="33">
          <cell r="A33">
            <v>23693</v>
          </cell>
          <cell r="B33" t="str">
            <v>Syrup</v>
          </cell>
          <cell r="C33" t="str">
            <v>Saffron dulche sauce</v>
          </cell>
          <cell r="D33" t="str">
            <v>BT</v>
          </cell>
          <cell r="E33" t="str">
            <v>1 box = 6</v>
          </cell>
          <cell r="F33">
            <v>389.76</v>
          </cell>
        </row>
        <row r="34">
          <cell r="A34">
            <v>23739</v>
          </cell>
          <cell r="B34" t="str">
            <v>Syrup Pump</v>
          </cell>
          <cell r="C34" t="str">
            <v>Saffron Syrup Pump</v>
          </cell>
          <cell r="D34" t="str">
            <v>PC</v>
          </cell>
          <cell r="E34" t="str">
            <v>Ea=1</v>
          </cell>
          <cell r="F34">
            <v>235.2</v>
          </cell>
        </row>
        <row r="35">
          <cell r="A35">
            <v>23811</v>
          </cell>
          <cell r="B35" t="str">
            <v>Syrup</v>
          </cell>
          <cell r="C35" t="str">
            <v>Chocolate tiramisu 750ml</v>
          </cell>
          <cell r="D35" t="str">
            <v>EA</v>
          </cell>
          <cell r="E35" t="str">
            <v>EA</v>
          </cell>
          <cell r="F35">
            <v>341.6</v>
          </cell>
        </row>
        <row r="36">
          <cell r="A36">
            <v>22479</v>
          </cell>
          <cell r="B36" t="str">
            <v>Merchandise</v>
          </cell>
          <cell r="C36" t="str">
            <v>Budweiser Beats</v>
          </cell>
          <cell r="D36" t="str">
            <v>EA</v>
          </cell>
          <cell r="E36" t="str">
            <v>1 box = 24 ea</v>
          </cell>
          <cell r="F36">
            <v>35.36</v>
          </cell>
        </row>
        <row r="37">
          <cell r="A37">
            <v>21371</v>
          </cell>
          <cell r="B37" t="str">
            <v>Merchandise</v>
          </cell>
          <cell r="C37" t="str">
            <v>Blue Pine Water Bottle 1L</v>
          </cell>
          <cell r="D37" t="str">
            <v>EA</v>
          </cell>
          <cell r="E37" t="str">
            <v>Box = 15</v>
          </cell>
          <cell r="F37">
            <v>37.5</v>
          </cell>
        </row>
        <row r="38">
          <cell r="A38">
            <v>15881</v>
          </cell>
          <cell r="B38" t="str">
            <v>Merchandise</v>
          </cell>
          <cell r="C38" t="str">
            <v>BARISTA PACKAGED DRINKING WATER - 300ml</v>
          </cell>
          <cell r="D38" t="str">
            <v>BT</v>
          </cell>
          <cell r="E38" t="str">
            <v>Box = 20</v>
          </cell>
          <cell r="F38">
            <v>9.1999999999999993</v>
          </cell>
        </row>
        <row r="39">
          <cell r="A39">
            <v>1143</v>
          </cell>
          <cell r="B39" t="str">
            <v>Merchandise</v>
          </cell>
          <cell r="C39" t="str">
            <v>Barista lavazza house blend 200g</v>
          </cell>
          <cell r="D39" t="str">
            <v>PAC</v>
          </cell>
          <cell r="E39" t="str">
            <v>Ea=1</v>
          </cell>
          <cell r="F39">
            <v>183</v>
          </cell>
        </row>
        <row r="40">
          <cell r="A40">
            <v>11654</v>
          </cell>
          <cell r="B40" t="str">
            <v>Merchandise</v>
          </cell>
          <cell r="C40" t="str">
            <v>Ginger Honey 450g</v>
          </cell>
          <cell r="D40" t="str">
            <v>BT</v>
          </cell>
          <cell r="E40" t="str">
            <v>EA=12 ea</v>
          </cell>
          <cell r="F40">
            <v>104</v>
          </cell>
        </row>
        <row r="41">
          <cell r="A41">
            <v>15089</v>
          </cell>
          <cell r="B41" t="str">
            <v>Merchandise</v>
          </cell>
          <cell r="C41" t="str">
            <v>Ginger Honey Tea jar-200g</v>
          </cell>
          <cell r="D41" t="str">
            <v>BT</v>
          </cell>
          <cell r="E41" t="str">
            <v>Box =12 bt</v>
          </cell>
          <cell r="F41">
            <v>64.400000000000006</v>
          </cell>
        </row>
        <row r="42">
          <cell r="A42">
            <v>19457</v>
          </cell>
          <cell r="B42" t="str">
            <v>Merchandise</v>
          </cell>
          <cell r="C42" t="str">
            <v>CHOC-O-AFFAIR (Dark Choco Slab)</v>
          </cell>
          <cell r="D42" t="str">
            <v>Box</v>
          </cell>
          <cell r="E42" t="str">
            <v>1 box = 1 slab</v>
          </cell>
          <cell r="F42">
            <v>64.430000000000007</v>
          </cell>
        </row>
        <row r="43">
          <cell r="A43">
            <v>19458</v>
          </cell>
          <cell r="B43" t="str">
            <v>Merchandise</v>
          </cell>
          <cell r="C43" t="str">
            <v>CHOC-O-AFFAIR (Milk Choco Slab)</v>
          </cell>
          <cell r="D43" t="str">
            <v>Box</v>
          </cell>
          <cell r="E43" t="str">
            <v>1 box = 1 slab</v>
          </cell>
          <cell r="F43">
            <v>64.430000000000007</v>
          </cell>
        </row>
        <row r="44">
          <cell r="A44">
            <v>20255</v>
          </cell>
          <cell r="B44" t="str">
            <v>Merchandise</v>
          </cell>
          <cell r="C44" t="str">
            <v>Pure instant coffee-100 GM Jar</v>
          </cell>
          <cell r="D44" t="str">
            <v>EA</v>
          </cell>
          <cell r="E44" t="str">
            <v>EA</v>
          </cell>
          <cell r="F44">
            <v>109.99000000000001</v>
          </cell>
        </row>
        <row r="45">
          <cell r="A45">
            <v>21784</v>
          </cell>
          <cell r="B45" t="str">
            <v>Merchandise</v>
          </cell>
          <cell r="C45" t="str">
            <v>Mast Masala Cup Noodles</v>
          </cell>
          <cell r="D45" t="str">
            <v>EA</v>
          </cell>
          <cell r="E45" t="str">
            <v>1 box = 48 ea</v>
          </cell>
          <cell r="F45">
            <v>53.57</v>
          </cell>
        </row>
        <row r="46">
          <cell r="A46">
            <v>21785</v>
          </cell>
          <cell r="B46" t="str">
            <v>Merchandise</v>
          </cell>
          <cell r="C46" t="str">
            <v>Hot Manchow Cup Noodles</v>
          </cell>
          <cell r="D46" t="str">
            <v>EA</v>
          </cell>
          <cell r="E46" t="str">
            <v>1 box = 48 ea</v>
          </cell>
          <cell r="F46">
            <v>53.57</v>
          </cell>
        </row>
        <row r="47">
          <cell r="A47">
            <v>21786</v>
          </cell>
          <cell r="B47" t="str">
            <v>Merchandise</v>
          </cell>
          <cell r="C47" t="str">
            <v>Spiced Chunky Chicken Cup Noodles</v>
          </cell>
          <cell r="D47" t="str">
            <v>EA</v>
          </cell>
          <cell r="E47" t="str">
            <v>1 box = 48 ea</v>
          </cell>
          <cell r="F47">
            <v>53.57</v>
          </cell>
        </row>
        <row r="48">
          <cell r="A48">
            <v>21831</v>
          </cell>
          <cell r="B48" t="str">
            <v>Merchandise</v>
          </cell>
          <cell r="C48" t="str">
            <v>Tagz - Cream Onion Divin Chips</v>
          </cell>
          <cell r="D48" t="str">
            <v>EA</v>
          </cell>
          <cell r="E48" t="str">
            <v>1 box = 24 ea</v>
          </cell>
          <cell r="F48">
            <v>39.29</v>
          </cell>
        </row>
        <row r="49">
          <cell r="A49">
            <v>21833</v>
          </cell>
          <cell r="B49" t="str">
            <v>Merchandise</v>
          </cell>
          <cell r="C49" t="str">
            <v>Tagz - Masala Trekkin Chips</v>
          </cell>
          <cell r="D49" t="str">
            <v>EA</v>
          </cell>
          <cell r="E49" t="str">
            <v>1 box = 24 ea</v>
          </cell>
          <cell r="F49">
            <v>39.29</v>
          </cell>
        </row>
        <row r="50">
          <cell r="A50">
            <v>22486</v>
          </cell>
          <cell r="B50" t="str">
            <v>Merchandise</v>
          </cell>
          <cell r="C50" t="str">
            <v>Italian chesse Dribblin</v>
          </cell>
          <cell r="D50" t="str">
            <v>EA</v>
          </cell>
          <cell r="E50" t="str">
            <v>1 box = 24 ea</v>
          </cell>
          <cell r="F50">
            <v>49.11</v>
          </cell>
        </row>
        <row r="51">
          <cell r="A51">
            <v>22487</v>
          </cell>
          <cell r="B51" t="str">
            <v>Merchandise</v>
          </cell>
          <cell r="C51" t="str">
            <v>Beer n Barbeque</v>
          </cell>
          <cell r="D51" t="str">
            <v>EA</v>
          </cell>
          <cell r="E51" t="str">
            <v>1 box = 24 ea</v>
          </cell>
          <cell r="F51">
            <v>49.11</v>
          </cell>
        </row>
        <row r="52">
          <cell r="A52">
            <v>23546</v>
          </cell>
          <cell r="B52" t="str">
            <v>Merchandise</v>
          </cell>
          <cell r="C52" t="str">
            <v>Tage-Salt Trippin</v>
          </cell>
          <cell r="D52" t="str">
            <v>EA</v>
          </cell>
          <cell r="E52" t="str">
            <v>1 box = 24 ea</v>
          </cell>
          <cell r="F52">
            <v>49.11</v>
          </cell>
        </row>
        <row r="53">
          <cell r="A53">
            <v>22400</v>
          </cell>
          <cell r="B53" t="str">
            <v>Merchandise</v>
          </cell>
          <cell r="C53" t="str">
            <v>Twix Bar</v>
          </cell>
          <cell r="D53" t="str">
            <v>EA</v>
          </cell>
          <cell r="E53" t="str">
            <v>1 box = 250</v>
          </cell>
          <cell r="F53">
            <v>35.590000000000003</v>
          </cell>
        </row>
        <row r="54">
          <cell r="A54">
            <v>22393</v>
          </cell>
          <cell r="B54" t="str">
            <v>Merchandise</v>
          </cell>
          <cell r="C54" t="str">
            <v>Snickers Duo</v>
          </cell>
          <cell r="D54" t="str">
            <v>EA</v>
          </cell>
          <cell r="E54" t="str">
            <v>1 box = 144</v>
          </cell>
          <cell r="F54">
            <v>74.150000000000006</v>
          </cell>
        </row>
        <row r="55">
          <cell r="A55">
            <v>22394</v>
          </cell>
          <cell r="B55" t="str">
            <v>Merchandise</v>
          </cell>
          <cell r="C55" t="str">
            <v>Orbit Mixed Fruit  tube</v>
          </cell>
          <cell r="D55" t="str">
            <v>EA</v>
          </cell>
          <cell r="E55" t="str">
            <v>1 box = 96</v>
          </cell>
          <cell r="F55">
            <v>29.66</v>
          </cell>
        </row>
        <row r="56">
          <cell r="A56">
            <v>22395</v>
          </cell>
          <cell r="B56" t="str">
            <v>Merchandise</v>
          </cell>
          <cell r="C56" t="str">
            <v>Orbit Spearmint Tube</v>
          </cell>
          <cell r="D56" t="str">
            <v>EA</v>
          </cell>
          <cell r="E56" t="str">
            <v>1 box = 96</v>
          </cell>
          <cell r="F56">
            <v>29.66</v>
          </cell>
        </row>
        <row r="57">
          <cell r="A57">
            <v>22396</v>
          </cell>
          <cell r="B57" t="str">
            <v>Merchandise</v>
          </cell>
          <cell r="C57" t="str">
            <v>Doublemint Peppermint Tube</v>
          </cell>
          <cell r="D57" t="str">
            <v>EA</v>
          </cell>
          <cell r="E57" t="str">
            <v>1 box = 96</v>
          </cell>
          <cell r="F57">
            <v>31.25</v>
          </cell>
        </row>
        <row r="58">
          <cell r="A58">
            <v>22397</v>
          </cell>
          <cell r="B58" t="str">
            <v>Merchandise</v>
          </cell>
          <cell r="C58" t="str">
            <v>Doublemint Lemonmint Tube</v>
          </cell>
          <cell r="D58" t="str">
            <v>EA</v>
          </cell>
          <cell r="E58" t="str">
            <v>1 box = 96</v>
          </cell>
          <cell r="F58">
            <v>31.25</v>
          </cell>
        </row>
        <row r="59">
          <cell r="A59">
            <v>22398</v>
          </cell>
          <cell r="B59" t="str">
            <v>Merchandise</v>
          </cell>
          <cell r="C59" t="str">
            <v>Skittles Wilberry  tube</v>
          </cell>
          <cell r="D59" t="str">
            <v>EA</v>
          </cell>
          <cell r="E59" t="str">
            <v>1 box = 96</v>
          </cell>
          <cell r="F59">
            <v>31.25</v>
          </cell>
        </row>
        <row r="60">
          <cell r="A60">
            <v>22399</v>
          </cell>
          <cell r="B60" t="str">
            <v>Merchandise</v>
          </cell>
          <cell r="C60" t="str">
            <v>Skittles Original Tube</v>
          </cell>
          <cell r="D60" t="str">
            <v>EA</v>
          </cell>
          <cell r="E60" t="str">
            <v>1 box = 96</v>
          </cell>
          <cell r="F60">
            <v>31.25</v>
          </cell>
        </row>
        <row r="61">
          <cell r="A61">
            <v>22480</v>
          </cell>
          <cell r="B61" t="str">
            <v>Merchandise</v>
          </cell>
          <cell r="C61" t="str">
            <v>Choco Almond Nutty Cookies</v>
          </cell>
          <cell r="D61" t="str">
            <v>EA</v>
          </cell>
          <cell r="E61" t="str">
            <v>1 box = 66 ea</v>
          </cell>
          <cell r="F61">
            <v>30.51</v>
          </cell>
        </row>
        <row r="62">
          <cell r="A62">
            <v>22481</v>
          </cell>
          <cell r="B62" t="str">
            <v>Merchandise</v>
          </cell>
          <cell r="C62" t="str">
            <v>White Choco Cashew Nutty Cookies</v>
          </cell>
          <cell r="D62" t="str">
            <v>EA</v>
          </cell>
          <cell r="E62" t="str">
            <v>1 box = 66 ea</v>
          </cell>
          <cell r="F62">
            <v>30.51</v>
          </cell>
        </row>
        <row r="63">
          <cell r="A63">
            <v>22373</v>
          </cell>
          <cell r="B63" t="str">
            <v>Merchandise</v>
          </cell>
          <cell r="C63" t="str">
            <v>Equal Sucralose - Pack of 25</v>
          </cell>
          <cell r="D63" t="str">
            <v>EA</v>
          </cell>
          <cell r="E63" t="str">
            <v>PAC=25 ea</v>
          </cell>
          <cell r="F63">
            <v>24.92</v>
          </cell>
        </row>
        <row r="64">
          <cell r="A64">
            <v>22374</v>
          </cell>
          <cell r="B64" t="str">
            <v>Merchandise</v>
          </cell>
          <cell r="C64" t="str">
            <v>Equal Sucralose</v>
          </cell>
          <cell r="D64" t="str">
            <v>Pkt</v>
          </cell>
          <cell r="E64" t="str">
            <v>PAC=100 ea</v>
          </cell>
          <cell r="F64">
            <v>80</v>
          </cell>
        </row>
        <row r="65">
          <cell r="A65">
            <v>22316</v>
          </cell>
          <cell r="B65" t="str">
            <v>Merchandise</v>
          </cell>
          <cell r="C65" t="str">
            <v>Lakadong Turmeric Herbal Latte</v>
          </cell>
          <cell r="D65" t="str">
            <v>Pkt</v>
          </cell>
          <cell r="E65" t="str">
            <v>Pac= 40 EA</v>
          </cell>
          <cell r="F65">
            <v>247</v>
          </cell>
        </row>
        <row r="66">
          <cell r="A66">
            <v>22319</v>
          </cell>
          <cell r="B66" t="str">
            <v>Merchandise</v>
          </cell>
          <cell r="C66" t="str">
            <v>Wild Smoke Tea with Tulsi and Mint</v>
          </cell>
          <cell r="D66" t="str">
            <v>Pkt</v>
          </cell>
          <cell r="E66" t="str">
            <v>Pac= 20 EA</v>
          </cell>
          <cell r="F66">
            <v>154.13999999999999</v>
          </cell>
        </row>
        <row r="67">
          <cell r="A67">
            <v>22320</v>
          </cell>
          <cell r="B67" t="str">
            <v>Merchandise</v>
          </cell>
          <cell r="C67" t="str">
            <v>Wild Green Tea/Lemongrass &amp; Black Pepper</v>
          </cell>
          <cell r="D67" t="str">
            <v>Pkt</v>
          </cell>
          <cell r="E67" t="str">
            <v>Pac= 20 EA</v>
          </cell>
          <cell r="F67">
            <v>185.1</v>
          </cell>
        </row>
        <row r="68">
          <cell r="A68">
            <v>22341</v>
          </cell>
          <cell r="B68" t="str">
            <v>Merchandise</v>
          </cell>
          <cell r="C68" t="str">
            <v>WildGreenTea&amp;LakadongTurmericBlackPapper</v>
          </cell>
          <cell r="D68" t="str">
            <v>Pkt</v>
          </cell>
          <cell r="E68" t="str">
            <v>Pac= 20 EA</v>
          </cell>
          <cell r="F68">
            <v>154.13999999999999</v>
          </cell>
        </row>
        <row r="69">
          <cell r="A69">
            <v>22334</v>
          </cell>
          <cell r="B69" t="str">
            <v>Merchandise</v>
          </cell>
          <cell r="C69" t="str">
            <v>Wild Tribe</v>
          </cell>
          <cell r="D69" t="str">
            <v>EA</v>
          </cell>
          <cell r="E69" t="str">
            <v>Ea=1 EA</v>
          </cell>
          <cell r="F69">
            <v>123.19</v>
          </cell>
        </row>
        <row r="70">
          <cell r="A70">
            <v>22645</v>
          </cell>
          <cell r="B70" t="str">
            <v>Merchandise</v>
          </cell>
          <cell r="C70" t="str">
            <v>Melts- Healthy Hair</v>
          </cell>
          <cell r="D70" t="str">
            <v>EA</v>
          </cell>
          <cell r="E70" t="str">
            <v>Ea=1 EA</v>
          </cell>
          <cell r="F70">
            <v>330</v>
          </cell>
        </row>
        <row r="71">
          <cell r="A71">
            <v>22646</v>
          </cell>
          <cell r="B71" t="str">
            <v>Merchandise</v>
          </cell>
          <cell r="C71" t="str">
            <v>Melts- Restful Sleep</v>
          </cell>
          <cell r="D71" t="str">
            <v>EA</v>
          </cell>
          <cell r="E71" t="str">
            <v>Ea=1 EA</v>
          </cell>
          <cell r="F71">
            <v>330</v>
          </cell>
        </row>
        <row r="72">
          <cell r="A72">
            <v>22647</v>
          </cell>
          <cell r="B72" t="str">
            <v>Merchandise</v>
          </cell>
          <cell r="C72" t="str">
            <v>Melts- Natural Vitamin D3</v>
          </cell>
          <cell r="D72" t="str">
            <v>EA</v>
          </cell>
          <cell r="E72" t="str">
            <v>Ea=1 EA</v>
          </cell>
          <cell r="F72">
            <v>330</v>
          </cell>
        </row>
        <row r="73">
          <cell r="A73">
            <v>22648</v>
          </cell>
          <cell r="B73" t="str">
            <v>Merchandise</v>
          </cell>
          <cell r="C73" t="str">
            <v>Melts- Vegan Vitamin B12</v>
          </cell>
          <cell r="D73" t="str">
            <v>EA</v>
          </cell>
          <cell r="E73" t="str">
            <v>Ea=1 EA</v>
          </cell>
          <cell r="F73">
            <v>330</v>
          </cell>
        </row>
        <row r="74">
          <cell r="A74">
            <v>22649</v>
          </cell>
          <cell r="B74" t="str">
            <v>Merchandise</v>
          </cell>
          <cell r="C74" t="str">
            <v>Melts- Throat Relief</v>
          </cell>
          <cell r="D74" t="str">
            <v>EA</v>
          </cell>
          <cell r="E74" t="str">
            <v>Ea=1 EA</v>
          </cell>
          <cell r="F74">
            <v>279.14999999999998</v>
          </cell>
        </row>
        <row r="75">
          <cell r="A75">
            <v>22651</v>
          </cell>
          <cell r="B75" t="str">
            <v>Merchandise</v>
          </cell>
          <cell r="C75" t="str">
            <v>Melts- Multivitamins</v>
          </cell>
          <cell r="D75" t="str">
            <v>EA</v>
          </cell>
          <cell r="E75" t="str">
            <v>Ea=1 EA</v>
          </cell>
          <cell r="F75">
            <v>355.42</v>
          </cell>
        </row>
        <row r="76">
          <cell r="A76">
            <v>22652</v>
          </cell>
          <cell r="B76" t="str">
            <v>Merchandise</v>
          </cell>
          <cell r="C76" t="str">
            <v>Melts- Eye Care</v>
          </cell>
          <cell r="D76" t="str">
            <v>EA</v>
          </cell>
          <cell r="E76" t="str">
            <v>Ea=1 EA</v>
          </cell>
          <cell r="F76">
            <v>355.42</v>
          </cell>
        </row>
        <row r="77">
          <cell r="A77">
            <v>22653</v>
          </cell>
          <cell r="B77" t="str">
            <v>Merchandise</v>
          </cell>
          <cell r="C77" t="str">
            <v>Melts- Healthy Gut</v>
          </cell>
          <cell r="D77" t="str">
            <v>EA</v>
          </cell>
          <cell r="E77" t="str">
            <v>Ea=1 EA</v>
          </cell>
          <cell r="F77">
            <v>355.42</v>
          </cell>
        </row>
        <row r="78">
          <cell r="A78">
            <v>23030</v>
          </cell>
          <cell r="B78" t="str">
            <v>Merchandise</v>
          </cell>
          <cell r="C78" t="str">
            <v>Chocolate Protein Shake</v>
          </cell>
          <cell r="D78" t="str">
            <v>EA</v>
          </cell>
          <cell r="E78" t="str">
            <v>1 Box = 24 ea</v>
          </cell>
          <cell r="F78">
            <v>80.36</v>
          </cell>
        </row>
        <row r="79">
          <cell r="A79">
            <v>22483</v>
          </cell>
          <cell r="B79" t="str">
            <v>Merchandise</v>
          </cell>
          <cell r="C79" t="str">
            <v>Fitsport 20% Protein Bar</v>
          </cell>
          <cell r="D79" t="str">
            <v>EA</v>
          </cell>
          <cell r="E79" t="str">
            <v>1 PAC=20 PCS</v>
          </cell>
          <cell r="F79">
            <v>55.08</v>
          </cell>
        </row>
        <row r="80">
          <cell r="A80">
            <v>22255</v>
          </cell>
          <cell r="B80" t="str">
            <v>Merchandise</v>
          </cell>
          <cell r="C80" t="str">
            <v>Mango Chilli Mojito</v>
          </cell>
          <cell r="D80" t="str">
            <v>EA</v>
          </cell>
          <cell r="E80" t="str">
            <v>1 box = 24 ea</v>
          </cell>
          <cell r="F80">
            <v>57.46</v>
          </cell>
        </row>
        <row r="81">
          <cell r="A81">
            <v>22256</v>
          </cell>
          <cell r="B81" t="str">
            <v>Merchandise</v>
          </cell>
          <cell r="C81" t="str">
            <v>Sex on the Beach</v>
          </cell>
          <cell r="D81" t="str">
            <v>EA</v>
          </cell>
          <cell r="E81" t="str">
            <v>1 box = 24 ea</v>
          </cell>
          <cell r="F81">
            <v>57.46</v>
          </cell>
        </row>
        <row r="82">
          <cell r="A82">
            <v>22257</v>
          </cell>
          <cell r="B82" t="str">
            <v>Merchandise</v>
          </cell>
          <cell r="C82" t="str">
            <v>Bloody Mary</v>
          </cell>
          <cell r="D82" t="str">
            <v>EA</v>
          </cell>
          <cell r="E82" t="str">
            <v>1 box = 24 ea</v>
          </cell>
          <cell r="F82">
            <v>57.46</v>
          </cell>
        </row>
        <row r="83">
          <cell r="A83">
            <v>22258</v>
          </cell>
          <cell r="B83" t="str">
            <v>Merchandise</v>
          </cell>
          <cell r="C83" t="str">
            <v>Margarita</v>
          </cell>
          <cell r="D83" t="str">
            <v>EA</v>
          </cell>
          <cell r="E83" t="str">
            <v>1 box = 24 ea</v>
          </cell>
          <cell r="F83">
            <v>57.46</v>
          </cell>
        </row>
        <row r="84">
          <cell r="A84">
            <v>23468</v>
          </cell>
          <cell r="B84" t="str">
            <v>Merchandise</v>
          </cell>
          <cell r="C84" t="str">
            <v xml:space="preserve">Cosmopolitan </v>
          </cell>
          <cell r="D84" t="str">
            <v>EA</v>
          </cell>
          <cell r="E84" t="str">
            <v>1 box = 24 ea</v>
          </cell>
          <cell r="F84">
            <v>57.46</v>
          </cell>
        </row>
        <row r="85">
          <cell r="A85">
            <v>21428</v>
          </cell>
          <cell r="B85" t="str">
            <v>Merchandise</v>
          </cell>
          <cell r="C85" t="str">
            <v>MB Protein Bar Almond Fudge 20GM</v>
          </cell>
          <cell r="D85" t="str">
            <v>Ea</v>
          </cell>
          <cell r="E85" t="str">
            <v>Ea=1 EA</v>
          </cell>
          <cell r="F85">
            <v>66.099999999999994</v>
          </cell>
        </row>
        <row r="86">
          <cell r="A86">
            <v>21429</v>
          </cell>
          <cell r="B86" t="str">
            <v>Merchandise</v>
          </cell>
          <cell r="C86" t="str">
            <v>MB Protein Bar Choco Cranberry 20GM</v>
          </cell>
          <cell r="D86" t="str">
            <v>Ea</v>
          </cell>
          <cell r="E86" t="str">
            <v>Ea=1 EA</v>
          </cell>
          <cell r="F86">
            <v>66.099999999999994</v>
          </cell>
        </row>
        <row r="87">
          <cell r="A87">
            <v>23151</v>
          </cell>
          <cell r="B87" t="str">
            <v>Merchandise</v>
          </cell>
          <cell r="C87" t="str">
            <v>MB Protein Sparkling Drink Black Grape</v>
          </cell>
          <cell r="D87" t="str">
            <v>EA</v>
          </cell>
          <cell r="E87" t="str">
            <v>1 Box = 24 ea</v>
          </cell>
          <cell r="F87">
            <v>66.099999999999994</v>
          </cell>
        </row>
        <row r="88">
          <cell r="A88">
            <v>23152</v>
          </cell>
          <cell r="B88" t="str">
            <v>Merchandise</v>
          </cell>
          <cell r="C88" t="str">
            <v>MB Protein Sparkling Drink Mixed Berry</v>
          </cell>
          <cell r="D88" t="str">
            <v>EA</v>
          </cell>
          <cell r="E88" t="str">
            <v>1 Box = 24 ea</v>
          </cell>
          <cell r="F88">
            <v>66.099999999999994</v>
          </cell>
        </row>
        <row r="89">
          <cell r="A89">
            <v>22643</v>
          </cell>
          <cell r="B89" t="str">
            <v>Merchandise</v>
          </cell>
          <cell r="C89" t="str">
            <v>Orian Choco Pie</v>
          </cell>
          <cell r="D89" t="str">
            <v>EA</v>
          </cell>
          <cell r="E89" t="str">
            <v>1 Box = 96 ea</v>
          </cell>
          <cell r="F89">
            <v>50.85</v>
          </cell>
        </row>
        <row r="90">
          <cell r="A90">
            <v>22644</v>
          </cell>
          <cell r="B90" t="str">
            <v>Merchandise</v>
          </cell>
          <cell r="C90" t="str">
            <v>Orion O'Rice Cracker</v>
          </cell>
          <cell r="D90" t="str">
            <v>EA</v>
          </cell>
          <cell r="E90" t="str">
            <v>1 Box = 96 ea</v>
          </cell>
          <cell r="F90">
            <v>50.85</v>
          </cell>
        </row>
        <row r="91">
          <cell r="A91">
            <v>20872</v>
          </cell>
          <cell r="B91" t="str">
            <v>Merchandise</v>
          </cell>
          <cell r="C91" t="str">
            <v>100% Pure Instant coffee - 50GM Jar</v>
          </cell>
          <cell r="D91" t="str">
            <v>EA</v>
          </cell>
          <cell r="E91" t="str">
            <v>Box =24 bt</v>
          </cell>
          <cell r="F91">
            <v>59.44</v>
          </cell>
        </row>
        <row r="92">
          <cell r="A92">
            <v>23445</v>
          </cell>
          <cell r="B92" t="str">
            <v>Merchandise</v>
          </cell>
          <cell r="C92" t="str">
            <v>Lets Try Pudina Makhana</v>
          </cell>
          <cell r="D92" t="str">
            <v>EA</v>
          </cell>
          <cell r="E92" t="str">
            <v>Box = 48 EA</v>
          </cell>
          <cell r="F92">
            <v>80.36</v>
          </cell>
        </row>
        <row r="93">
          <cell r="A93">
            <v>23446</v>
          </cell>
          <cell r="B93" t="str">
            <v>Merchandise</v>
          </cell>
          <cell r="C93" t="str">
            <v>Lets Try Cheese Makhana</v>
          </cell>
          <cell r="D93" t="str">
            <v>EA</v>
          </cell>
          <cell r="E93" t="str">
            <v>Box = 48 EA</v>
          </cell>
          <cell r="F93">
            <v>80.36</v>
          </cell>
        </row>
        <row r="94">
          <cell r="A94">
            <v>23451</v>
          </cell>
          <cell r="B94" t="str">
            <v>Merchandise</v>
          </cell>
          <cell r="C94" t="str">
            <v>Himalayan Natives Roasted Flax Seeds</v>
          </cell>
          <cell r="D94" t="str">
            <v>EA</v>
          </cell>
          <cell r="E94" t="str">
            <v>Box = 90 EA</v>
          </cell>
          <cell r="F94">
            <v>51.1</v>
          </cell>
        </row>
        <row r="95">
          <cell r="A95">
            <v>23452</v>
          </cell>
          <cell r="B95" t="str">
            <v>Merchandise</v>
          </cell>
          <cell r="C95" t="str">
            <v>Himalayan Natives Sunflower Seeds</v>
          </cell>
          <cell r="D95" t="str">
            <v>EA</v>
          </cell>
          <cell r="E95" t="str">
            <v>Box = 90 EA</v>
          </cell>
          <cell r="F95">
            <v>74.290000000000006</v>
          </cell>
        </row>
        <row r="96">
          <cell r="A96">
            <v>23453</v>
          </cell>
          <cell r="B96" t="str">
            <v>Merchandise</v>
          </cell>
          <cell r="C96" t="str">
            <v>Himalayan Natives Royal Trial Mix</v>
          </cell>
          <cell r="D96" t="str">
            <v>EA</v>
          </cell>
          <cell r="E96" t="str">
            <v>Box = 120 EA</v>
          </cell>
          <cell r="F96">
            <v>80.36</v>
          </cell>
        </row>
        <row r="97">
          <cell r="A97">
            <v>22640</v>
          </cell>
          <cell r="B97" t="str">
            <v>Merchandise</v>
          </cell>
          <cell r="C97" t="str">
            <v>CHEESE JALAPENO</v>
          </cell>
          <cell r="D97" t="str">
            <v>EA</v>
          </cell>
          <cell r="E97" t="str">
            <v>1 box = 48 ea</v>
          </cell>
          <cell r="F97">
            <v>53.57</v>
          </cell>
        </row>
        <row r="98">
          <cell r="A98">
            <v>22641</v>
          </cell>
          <cell r="B98" t="str">
            <v>Merchandise</v>
          </cell>
          <cell r="C98" t="str">
            <v>SPANISH TOMOTO</v>
          </cell>
          <cell r="D98" t="str">
            <v>EA</v>
          </cell>
          <cell r="E98" t="str">
            <v>1 box = 48 ea</v>
          </cell>
          <cell r="F98">
            <v>53.57</v>
          </cell>
        </row>
        <row r="99">
          <cell r="A99">
            <v>22642</v>
          </cell>
          <cell r="B99" t="str">
            <v>Merchandise</v>
          </cell>
          <cell r="C99" t="str">
            <v>PERI PERI</v>
          </cell>
          <cell r="D99" t="str">
            <v>EA</v>
          </cell>
          <cell r="E99" t="str">
            <v>1 box = 48 ea</v>
          </cell>
          <cell r="F99">
            <v>53.57</v>
          </cell>
        </row>
        <row r="100">
          <cell r="A100">
            <v>21241</v>
          </cell>
          <cell r="B100" t="str">
            <v>Merchandise</v>
          </cell>
          <cell r="C100" t="str">
            <v>Almond 40 GM</v>
          </cell>
          <cell r="D100" t="str">
            <v>EA</v>
          </cell>
          <cell r="E100" t="str">
            <v>1 box = 60 ea</v>
          </cell>
          <cell r="F100">
            <v>46.69</v>
          </cell>
        </row>
        <row r="101">
          <cell r="A101">
            <v>21242</v>
          </cell>
          <cell r="B101" t="str">
            <v>Merchandise</v>
          </cell>
          <cell r="C101" t="str">
            <v>Cashew 40 GM</v>
          </cell>
          <cell r="D101" t="str">
            <v>EA</v>
          </cell>
          <cell r="E101" t="str">
            <v>1 box = 60 ea</v>
          </cell>
          <cell r="F101">
            <v>51.239999999999995</v>
          </cell>
        </row>
        <row r="102">
          <cell r="A102">
            <v>6582</v>
          </cell>
          <cell r="B102" t="str">
            <v>Merchandise</v>
          </cell>
          <cell r="C102" t="str">
            <v>Biscotti Almond</v>
          </cell>
          <cell r="D102" t="str">
            <v>PAC</v>
          </cell>
          <cell r="E102" t="str">
            <v>Pac=5 ea</v>
          </cell>
          <cell r="F102">
            <v>51.47</v>
          </cell>
        </row>
        <row r="103">
          <cell r="A103">
            <v>17743</v>
          </cell>
          <cell r="B103" t="str">
            <v>Merchandise</v>
          </cell>
          <cell r="C103" t="str">
            <v>Chocolate Chip Cookies Tin - 100G</v>
          </cell>
          <cell r="D103" t="str">
            <v>EA</v>
          </cell>
          <cell r="E103" t="str">
            <v>Ea=1 ea</v>
          </cell>
          <cell r="F103">
            <v>72.690000000000012</v>
          </cell>
        </row>
        <row r="104">
          <cell r="A104">
            <v>17744</v>
          </cell>
          <cell r="B104" t="str">
            <v>Merchandise</v>
          </cell>
          <cell r="C104" t="str">
            <v>Choco Mocha Cookies Tin - 100G</v>
          </cell>
          <cell r="D104" t="str">
            <v>EA</v>
          </cell>
          <cell r="E104" t="str">
            <v>Ea=1 ea</v>
          </cell>
          <cell r="F104">
            <v>72.690000000000012</v>
          </cell>
        </row>
        <row r="105">
          <cell r="A105">
            <v>17745</v>
          </cell>
          <cell r="B105" t="str">
            <v>Merchandise</v>
          </cell>
          <cell r="C105" t="str">
            <v>Honey Oat Rissian Cookies Tin - 100G</v>
          </cell>
          <cell r="D105" t="str">
            <v>EA</v>
          </cell>
          <cell r="E105" t="str">
            <v>Ea=1 ea</v>
          </cell>
          <cell r="F105">
            <v>72.690000000000012</v>
          </cell>
        </row>
        <row r="106">
          <cell r="A106">
            <v>22262</v>
          </cell>
          <cell r="B106" t="str">
            <v>Merchandise</v>
          </cell>
          <cell r="C106" t="str">
            <v>Strawberry</v>
          </cell>
          <cell r="D106" t="str">
            <v>EA</v>
          </cell>
          <cell r="E106" t="str">
            <v>1 box = 24 ea</v>
          </cell>
          <cell r="F106">
            <v>71.430000000000007</v>
          </cell>
        </row>
        <row r="107">
          <cell r="A107">
            <v>22263</v>
          </cell>
          <cell r="B107" t="str">
            <v>Merchandise</v>
          </cell>
          <cell r="C107" t="str">
            <v>Orange</v>
          </cell>
          <cell r="D107" t="str">
            <v>EA</v>
          </cell>
          <cell r="E107" t="str">
            <v>1 box = 24 ea</v>
          </cell>
          <cell r="F107">
            <v>71.430000000000007</v>
          </cell>
        </row>
        <row r="108">
          <cell r="A108">
            <v>22264</v>
          </cell>
          <cell r="B108" t="str">
            <v>Merchandise</v>
          </cell>
          <cell r="C108" t="str">
            <v>Mixed Fruit</v>
          </cell>
          <cell r="D108" t="str">
            <v>EA</v>
          </cell>
          <cell r="E108" t="str">
            <v>1 box = 24 ea</v>
          </cell>
          <cell r="F108">
            <v>71.430000000000007</v>
          </cell>
        </row>
        <row r="109">
          <cell r="A109">
            <v>22265</v>
          </cell>
          <cell r="B109" t="str">
            <v>Merchandise</v>
          </cell>
          <cell r="C109" t="str">
            <v>Litchi</v>
          </cell>
          <cell r="D109" t="str">
            <v>EA</v>
          </cell>
          <cell r="E109" t="str">
            <v>1 box = 24 ea</v>
          </cell>
          <cell r="F109">
            <v>71.430000000000007</v>
          </cell>
        </row>
        <row r="110">
          <cell r="A110">
            <v>21760</v>
          </cell>
          <cell r="B110" t="str">
            <v>Merchandise</v>
          </cell>
          <cell r="C110" t="str">
            <v>Morning Glory - Beans 200G</v>
          </cell>
          <cell r="D110" t="str">
            <v>EA</v>
          </cell>
          <cell r="E110" t="str">
            <v>EA</v>
          </cell>
          <cell r="F110">
            <v>160</v>
          </cell>
        </row>
        <row r="111">
          <cell r="A111">
            <v>21781</v>
          </cell>
          <cell r="B111" t="str">
            <v>Merchandise</v>
          </cell>
          <cell r="C111" t="str">
            <v>Evening Twilight - Beans 200G</v>
          </cell>
          <cell r="D111" t="str">
            <v>EA</v>
          </cell>
          <cell r="E111" t="str">
            <v>EA</v>
          </cell>
          <cell r="F111">
            <v>160</v>
          </cell>
        </row>
        <row r="112">
          <cell r="A112">
            <v>21782</v>
          </cell>
          <cell r="B112" t="str">
            <v>Merchandise</v>
          </cell>
          <cell r="C112" t="str">
            <v>Morning Glory - Powder 200G</v>
          </cell>
          <cell r="D112" t="str">
            <v>EA</v>
          </cell>
          <cell r="E112" t="str">
            <v>EA</v>
          </cell>
          <cell r="F112">
            <v>160</v>
          </cell>
        </row>
        <row r="113">
          <cell r="A113">
            <v>21783</v>
          </cell>
          <cell r="B113" t="str">
            <v>Merchandise</v>
          </cell>
          <cell r="C113" t="str">
            <v>Evening Twilight - Powder 200G</v>
          </cell>
          <cell r="D113" t="str">
            <v>EA</v>
          </cell>
          <cell r="E113" t="str">
            <v>EA</v>
          </cell>
          <cell r="F113">
            <v>160</v>
          </cell>
        </row>
        <row r="114">
          <cell r="A114">
            <v>23081</v>
          </cell>
          <cell r="B114" t="str">
            <v>Merchandise</v>
          </cell>
          <cell r="C114" t="str">
            <v>Melts- Disney Thor Active Probiotic</v>
          </cell>
          <cell r="D114" t="str">
            <v>EA</v>
          </cell>
          <cell r="E114" t="str">
            <v>EA</v>
          </cell>
          <cell r="F114">
            <v>355.42</v>
          </cell>
        </row>
        <row r="115">
          <cell r="A115">
            <v>23082</v>
          </cell>
          <cell r="B115" t="str">
            <v>Merchandise</v>
          </cell>
          <cell r="C115" t="str">
            <v>Melts- Disney Hulk Mighty Omega</v>
          </cell>
          <cell r="D115" t="str">
            <v>EA</v>
          </cell>
          <cell r="E115" t="str">
            <v>EA</v>
          </cell>
          <cell r="F115">
            <v>355.42</v>
          </cell>
        </row>
        <row r="116">
          <cell r="A116">
            <v>23101</v>
          </cell>
          <cell r="B116" t="str">
            <v>Merchandise</v>
          </cell>
          <cell r="C116" t="str">
            <v>Melts- Disney Captain America</v>
          </cell>
          <cell r="D116" t="str">
            <v>EA</v>
          </cell>
          <cell r="E116" t="str">
            <v>EA</v>
          </cell>
          <cell r="F116">
            <v>355.42</v>
          </cell>
        </row>
        <row r="117">
          <cell r="A117">
            <v>23102</v>
          </cell>
          <cell r="B117" t="str">
            <v>Merchandise</v>
          </cell>
          <cell r="C117" t="str">
            <v>Melts- Disney Iron Man B12+D3</v>
          </cell>
          <cell r="D117" t="str">
            <v>EA</v>
          </cell>
          <cell r="E117" t="str">
            <v>EA</v>
          </cell>
          <cell r="F117">
            <v>355.42</v>
          </cell>
        </row>
        <row r="118">
          <cell r="A118">
            <v>23103</v>
          </cell>
          <cell r="B118" t="str">
            <v>Merchandise</v>
          </cell>
          <cell r="C118" t="str">
            <v>Melts- Disney Black Panther Adv.Immunity </v>
          </cell>
          <cell r="D118" t="str">
            <v>EA</v>
          </cell>
          <cell r="E118" t="str">
            <v>EA</v>
          </cell>
          <cell r="F118">
            <v>355.42</v>
          </cell>
        </row>
        <row r="119">
          <cell r="A119">
            <v>23104</v>
          </cell>
          <cell r="B119" t="str">
            <v>Merchandise</v>
          </cell>
          <cell r="C119" t="str">
            <v>Melts- Disney Frozen Multivitamins</v>
          </cell>
          <cell r="D119" t="str">
            <v>EA</v>
          </cell>
          <cell r="E119" t="str">
            <v>EA</v>
          </cell>
          <cell r="F119">
            <v>355.42</v>
          </cell>
        </row>
        <row r="120">
          <cell r="A120">
            <v>23105</v>
          </cell>
          <cell r="B120" t="str">
            <v>Merchandise</v>
          </cell>
          <cell r="C120" t="str">
            <v>Melts- Disney Elsa Nautral B12+D3</v>
          </cell>
          <cell r="D120" t="str">
            <v>EA</v>
          </cell>
          <cell r="E120" t="str">
            <v>EA</v>
          </cell>
          <cell r="F120">
            <v>355.42</v>
          </cell>
        </row>
        <row r="121">
          <cell r="A121">
            <v>23106</v>
          </cell>
          <cell r="B121" t="str">
            <v>Merchandise</v>
          </cell>
          <cell r="C121" t="str">
            <v>Melts- Disney Anna Vital Omega</v>
          </cell>
          <cell r="D121" t="str">
            <v>EA</v>
          </cell>
          <cell r="E121" t="str">
            <v>EA</v>
          </cell>
          <cell r="F121">
            <v>355.42</v>
          </cell>
        </row>
        <row r="122">
          <cell r="A122">
            <v>16266</v>
          </cell>
          <cell r="B122" t="str">
            <v>Merchandise</v>
          </cell>
          <cell r="C122" t="str">
            <v>Wild Vitamin- Lemonade</v>
          </cell>
          <cell r="D122" t="str">
            <v>EA</v>
          </cell>
          <cell r="E122" t="str">
            <v>1 box = 24</v>
          </cell>
          <cell r="F122">
            <v>42.5</v>
          </cell>
        </row>
        <row r="123">
          <cell r="A123">
            <v>16267</v>
          </cell>
          <cell r="B123" t="str">
            <v>Merchandise</v>
          </cell>
          <cell r="C123" t="str">
            <v>Wild Vitamin- Dragon Fruit</v>
          </cell>
          <cell r="D123" t="str">
            <v>EA</v>
          </cell>
          <cell r="E123" t="str">
            <v>1 box = 24</v>
          </cell>
          <cell r="F123">
            <v>50.42</v>
          </cell>
        </row>
        <row r="124">
          <cell r="A124">
            <v>23812</v>
          </cell>
          <cell r="B124" t="str">
            <v>Merchandise</v>
          </cell>
          <cell r="C124" t="str">
            <v>Opera Chips- Tangy Chipotle</v>
          </cell>
          <cell r="D124" t="str">
            <v>EA</v>
          </cell>
          <cell r="E124" t="str">
            <v>1 box = 24</v>
          </cell>
          <cell r="F124">
            <v>44.64</v>
          </cell>
        </row>
        <row r="125">
          <cell r="A125">
            <v>16140</v>
          </cell>
          <cell r="B125" t="str">
            <v>Merchandise</v>
          </cell>
          <cell r="C125" t="str">
            <v>Opera Chips- Salt &amp; Pepper</v>
          </cell>
          <cell r="D125" t="str">
            <v>EA</v>
          </cell>
          <cell r="E125" t="str">
            <v>1 box = 24</v>
          </cell>
          <cell r="F125">
            <v>44.64</v>
          </cell>
        </row>
        <row r="126">
          <cell r="A126">
            <v>16141</v>
          </cell>
          <cell r="B126" t="str">
            <v>Merchandise</v>
          </cell>
          <cell r="C126" t="str">
            <v>Opera Chips- Peri Peri</v>
          </cell>
          <cell r="D126" t="str">
            <v>EA</v>
          </cell>
          <cell r="E126" t="str">
            <v>1 box = 24</v>
          </cell>
          <cell r="F126">
            <v>44.64</v>
          </cell>
        </row>
        <row r="127">
          <cell r="A127">
            <v>16142</v>
          </cell>
          <cell r="B127" t="str">
            <v>Merchandise</v>
          </cell>
          <cell r="C127" t="str">
            <v>Opera Chips- Italian Herbs</v>
          </cell>
          <cell r="D127" t="str">
            <v>EA</v>
          </cell>
          <cell r="E127" t="str">
            <v>1 box = 24</v>
          </cell>
          <cell r="F127">
            <v>44.64</v>
          </cell>
        </row>
        <row r="128">
          <cell r="A128">
            <v>17643</v>
          </cell>
          <cell r="B128" t="str">
            <v>Merchandise</v>
          </cell>
          <cell r="C128" t="str">
            <v>Raw- Valencia Orange</v>
          </cell>
          <cell r="D128" t="str">
            <v>EA</v>
          </cell>
          <cell r="E128" t="str">
            <v>Box = 30 EA</v>
          </cell>
          <cell r="F128">
            <v>66.959999999999994</v>
          </cell>
        </row>
        <row r="129">
          <cell r="A129">
            <v>20563</v>
          </cell>
          <cell r="B129" t="str">
            <v>Merchandise</v>
          </cell>
          <cell r="C129" t="str">
            <v>Raw- Mango</v>
          </cell>
          <cell r="D129" t="str">
            <v>EA</v>
          </cell>
          <cell r="E129" t="str">
            <v>Box = 30 EA</v>
          </cell>
          <cell r="F129">
            <v>44.64</v>
          </cell>
        </row>
        <row r="130">
          <cell r="A130">
            <v>20567</v>
          </cell>
          <cell r="B130" t="str">
            <v>Merchandise</v>
          </cell>
          <cell r="C130" t="str">
            <v>Raw- Mixed Fruit</v>
          </cell>
          <cell r="D130" t="str">
            <v>EA</v>
          </cell>
          <cell r="E130" t="str">
            <v>Box = 30 EA</v>
          </cell>
          <cell r="F130">
            <v>44.64</v>
          </cell>
        </row>
        <row r="131">
          <cell r="A131">
            <v>23115</v>
          </cell>
          <cell r="B131" t="str">
            <v>Merchandise</v>
          </cell>
          <cell r="C131" t="str">
            <v>Raw- Tender Coconut Water</v>
          </cell>
          <cell r="D131" t="str">
            <v>EA</v>
          </cell>
          <cell r="E131" t="str">
            <v>Box = 36 EA</v>
          </cell>
          <cell r="F131">
            <v>44.64</v>
          </cell>
        </row>
        <row r="132">
          <cell r="A132">
            <v>23706</v>
          </cell>
          <cell r="B132" t="str">
            <v>Merchandise</v>
          </cell>
          <cell r="C132" t="str">
            <v>Just- Chocolate Protein Plus Shake</v>
          </cell>
          <cell r="D132" t="str">
            <v>EA</v>
          </cell>
          <cell r="E132" t="str">
            <v>Box = 12 EA</v>
          </cell>
          <cell r="F132">
            <v>112.5</v>
          </cell>
        </row>
        <row r="133">
          <cell r="A133">
            <v>23707</v>
          </cell>
          <cell r="B133" t="str">
            <v>Merchandise</v>
          </cell>
          <cell r="C133" t="str">
            <v>Just-Vanilla Protein Plus Shake</v>
          </cell>
          <cell r="D133" t="str">
            <v>EA</v>
          </cell>
          <cell r="E133" t="str">
            <v>Box = 12 EA</v>
          </cell>
          <cell r="F133">
            <v>112.5</v>
          </cell>
        </row>
        <row r="134">
          <cell r="A134">
            <v>23754</v>
          </cell>
          <cell r="B134" t="str">
            <v>Merchandise</v>
          </cell>
          <cell r="C134" t="str">
            <v>New Drip Coffee(Pack of 5)</v>
          </cell>
          <cell r="D134" t="str">
            <v>Pac</v>
          </cell>
          <cell r="E134" t="str">
            <v>Pac=1</v>
          </cell>
          <cell r="F134">
            <v>22.740000000000002</v>
          </cell>
        </row>
        <row r="135">
          <cell r="A135">
            <v>23503</v>
          </cell>
          <cell r="B135" t="str">
            <v>Merchandise</v>
          </cell>
          <cell r="C135" t="str">
            <v>Altco Oat Milk</v>
          </cell>
          <cell r="D135" t="str">
            <v>EA</v>
          </cell>
          <cell r="E135" t="str">
            <v>1 box = 27 ea</v>
          </cell>
          <cell r="F135">
            <v>38</v>
          </cell>
        </row>
        <row r="136">
          <cell r="A136">
            <v>23493</v>
          </cell>
          <cell r="B136" t="str">
            <v>Merchandise</v>
          </cell>
          <cell r="C136" t="str">
            <v>Kulturd Coffee -Orange</v>
          </cell>
          <cell r="D136" t="str">
            <v>EA</v>
          </cell>
          <cell r="E136" t="str">
            <v>1 box = 24 ea</v>
          </cell>
          <cell r="F136">
            <v>76.27</v>
          </cell>
        </row>
        <row r="137">
          <cell r="A137">
            <v>23494</v>
          </cell>
          <cell r="B137" t="str">
            <v>Merchandise</v>
          </cell>
          <cell r="C137" t="str">
            <v>Kulturd Apple-Cinnamon</v>
          </cell>
          <cell r="D137" t="str">
            <v>EA</v>
          </cell>
          <cell r="E137" t="str">
            <v>1 box = 24 ea</v>
          </cell>
          <cell r="F137">
            <v>76.27</v>
          </cell>
        </row>
        <row r="138">
          <cell r="A138">
            <v>23495</v>
          </cell>
          <cell r="B138" t="str">
            <v>Merchandise</v>
          </cell>
          <cell r="C138" t="str">
            <v>Kulturd Peach</v>
          </cell>
          <cell r="D138" t="str">
            <v>EA</v>
          </cell>
          <cell r="E138" t="str">
            <v>1 box = 24 ea</v>
          </cell>
          <cell r="F138">
            <v>76.27</v>
          </cell>
        </row>
        <row r="139">
          <cell r="A139">
            <v>19731</v>
          </cell>
          <cell r="B139" t="str">
            <v>Merchandise</v>
          </cell>
          <cell r="C139" t="str">
            <v>Winkin Cow - Badam Milk</v>
          </cell>
          <cell r="D139" t="str">
            <v>EA</v>
          </cell>
          <cell r="E139" t="str">
            <v>1 Box = 24 ea</v>
          </cell>
          <cell r="F139">
            <v>54.45</v>
          </cell>
        </row>
        <row r="140">
          <cell r="A140">
            <v>23681</v>
          </cell>
          <cell r="B140" t="str">
            <v>Merchandise</v>
          </cell>
          <cell r="C140" t="str">
            <v>Pip's Popicorn- Creamy Cheese</v>
          </cell>
          <cell r="D140" t="str">
            <v>EA</v>
          </cell>
          <cell r="E140" t="str">
            <v>Ea= 36 ea</v>
          </cell>
          <cell r="F140">
            <v>42.37</v>
          </cell>
        </row>
        <row r="141">
          <cell r="A141">
            <v>23682</v>
          </cell>
          <cell r="B141" t="str">
            <v>Merchandise</v>
          </cell>
          <cell r="C141" t="str">
            <v>Pip's Popicorn- Tangy Jalapeno</v>
          </cell>
          <cell r="D141" t="str">
            <v>EA</v>
          </cell>
          <cell r="E141" t="str">
            <v>Ea= 36 ea</v>
          </cell>
          <cell r="F141">
            <v>42.37</v>
          </cell>
        </row>
        <row r="142">
          <cell r="A142">
            <v>23683</v>
          </cell>
          <cell r="B142" t="str">
            <v>Merchandise</v>
          </cell>
          <cell r="C142" t="str">
            <v>Pip's  Corn Chips- The Original</v>
          </cell>
          <cell r="D142" t="str">
            <v>EA</v>
          </cell>
          <cell r="E142" t="str">
            <v>Ea= 75 ea</v>
          </cell>
          <cell r="F142">
            <v>44.64</v>
          </cell>
        </row>
        <row r="143">
          <cell r="A143">
            <v>23684</v>
          </cell>
          <cell r="B143" t="str">
            <v>Merchandise</v>
          </cell>
          <cell r="C143" t="str">
            <v>Pips Corn Chips- Fiery Piri Piri</v>
          </cell>
          <cell r="D143" t="str">
            <v>EA</v>
          </cell>
          <cell r="E143" t="str">
            <v>Ea= 75 ea</v>
          </cell>
          <cell r="F143">
            <v>44.64</v>
          </cell>
        </row>
        <row r="144">
          <cell r="A144">
            <v>10141</v>
          </cell>
          <cell r="B144" t="str">
            <v>Merchandise</v>
          </cell>
          <cell r="C144" t="str">
            <v>Almond Flakes</v>
          </cell>
          <cell r="D144" t="str">
            <v>PAC</v>
          </cell>
          <cell r="E144" t="str">
            <v>500g pkt</v>
          </cell>
          <cell r="F144">
            <v>397.6</v>
          </cell>
        </row>
        <row r="145">
          <cell r="A145">
            <v>23694</v>
          </cell>
          <cell r="B145" t="str">
            <v>Merchandise</v>
          </cell>
          <cell r="C145" t="str">
            <v>Salted choco almonds (125GM)</v>
          </cell>
          <cell r="D145" t="str">
            <v>EA</v>
          </cell>
          <cell r="E145" t="str">
            <v>EA</v>
          </cell>
          <cell r="F145">
            <v>122.77000000000001</v>
          </cell>
        </row>
        <row r="146">
          <cell r="A146">
            <v>23695</v>
          </cell>
          <cell r="B146" t="str">
            <v>Merchandise</v>
          </cell>
          <cell r="C146" t="str">
            <v>Coffee bean dragees (125GM)</v>
          </cell>
          <cell r="D146" t="str">
            <v>EA</v>
          </cell>
          <cell r="E146" t="str">
            <v>EA</v>
          </cell>
          <cell r="F146">
            <v>110.82000000000001</v>
          </cell>
        </row>
        <row r="147">
          <cell r="A147">
            <v>23696</v>
          </cell>
          <cell r="B147" t="str">
            <v>Merchandise</v>
          </cell>
          <cell r="C147" t="str">
            <v>Nougat (150GM</v>
          </cell>
          <cell r="D147" t="str">
            <v>EA</v>
          </cell>
          <cell r="E147" t="str">
            <v>EA</v>
          </cell>
          <cell r="F147">
            <v>126.03</v>
          </cell>
        </row>
        <row r="148">
          <cell r="A148">
            <v>23711</v>
          </cell>
          <cell r="B148" t="str">
            <v>Merchandise</v>
          </cell>
          <cell r="C148" t="str">
            <v>Fitsport- Thop Energy Bar</v>
          </cell>
          <cell r="D148" t="str">
            <v>EA</v>
          </cell>
          <cell r="E148" t="str">
            <v>EA</v>
          </cell>
          <cell r="F148">
            <v>53.57</v>
          </cell>
        </row>
        <row r="149">
          <cell r="A149">
            <v>23829</v>
          </cell>
          <cell r="B149" t="str">
            <v>Merchandise</v>
          </cell>
          <cell r="C149" t="str">
            <v>Barista Plum Cake 500G</v>
          </cell>
          <cell r="D149" t="str">
            <v>EA</v>
          </cell>
          <cell r="E149" t="str">
            <v>EA</v>
          </cell>
          <cell r="F149">
            <v>287</v>
          </cell>
        </row>
        <row r="150">
          <cell r="A150">
            <v>12012</v>
          </cell>
          <cell r="B150" t="str">
            <v>Paper &amp; Packing</v>
          </cell>
          <cell r="C150" t="str">
            <v>Double Wall Glass-8oz</v>
          </cell>
          <cell r="D150" t="str">
            <v>PAC</v>
          </cell>
          <cell r="E150" t="str">
            <v>PAC=20PC</v>
          </cell>
          <cell r="F150">
            <v>57.449999999999996</v>
          </cell>
        </row>
        <row r="151">
          <cell r="A151">
            <v>12013</v>
          </cell>
          <cell r="B151" t="str">
            <v>Paper &amp; Packing</v>
          </cell>
          <cell r="C151" t="str">
            <v>Double Wall Glass-12oz</v>
          </cell>
          <cell r="D151" t="str">
            <v>PAC</v>
          </cell>
          <cell r="E151" t="str">
            <v>PAC=20PC</v>
          </cell>
          <cell r="F151">
            <v>80.52000000000001</v>
          </cell>
        </row>
        <row r="152">
          <cell r="A152">
            <v>20411</v>
          </cell>
          <cell r="B152" t="str">
            <v>Paper &amp; Packing</v>
          </cell>
          <cell r="C152" t="str">
            <v>PLA Lid 8oz</v>
          </cell>
          <cell r="D152" t="str">
            <v>PAC</v>
          </cell>
          <cell r="E152" t="str">
            <v>Pac=100Pc</v>
          </cell>
          <cell r="F152">
            <v>357.28</v>
          </cell>
        </row>
        <row r="153">
          <cell r="A153">
            <v>20412</v>
          </cell>
          <cell r="B153" t="str">
            <v>Paper &amp; Packing</v>
          </cell>
          <cell r="C153" t="str">
            <v>PLA Lid 12oz</v>
          </cell>
          <cell r="D153" t="str">
            <v>PAC</v>
          </cell>
          <cell r="E153" t="str">
            <v>Pac=100Pc</v>
          </cell>
          <cell r="F153">
            <v>468.16</v>
          </cell>
        </row>
        <row r="154">
          <cell r="A154">
            <v>20413</v>
          </cell>
          <cell r="B154" t="str">
            <v>Paper &amp; Packing</v>
          </cell>
          <cell r="C154" t="str">
            <v>PLD Lid 16oz/12oz (Single Wall)</v>
          </cell>
          <cell r="D154" t="str">
            <v>PAC</v>
          </cell>
          <cell r="E154" t="str">
            <v>Pac=100Pc</v>
          </cell>
          <cell r="F154">
            <v>308</v>
          </cell>
        </row>
        <row r="155">
          <cell r="A155">
            <v>20399</v>
          </cell>
          <cell r="B155" t="str">
            <v>Paper &amp; Packing</v>
          </cell>
          <cell r="C155" t="str">
            <v>Single Wall Christmas Glasse-16oz/450ML</v>
          </cell>
          <cell r="D155" t="str">
            <v>PAC</v>
          </cell>
          <cell r="E155" t="str">
            <v>1 PAC=20 PCS</v>
          </cell>
          <cell r="F155">
            <v>90.44</v>
          </cell>
        </row>
        <row r="156">
          <cell r="A156">
            <v>20400</v>
          </cell>
          <cell r="B156" t="str">
            <v>Paper &amp; Packing</v>
          </cell>
          <cell r="C156" t="str">
            <v>Single Wall Christmas Glasse-12oz/350ML</v>
          </cell>
          <cell r="D156" t="str">
            <v>PAC</v>
          </cell>
          <cell r="E156" t="str">
            <v>1 PAC=20 PCS</v>
          </cell>
          <cell r="F156">
            <v>65.98</v>
          </cell>
        </row>
        <row r="157">
          <cell r="A157">
            <v>19443</v>
          </cell>
          <cell r="B157" t="str">
            <v>Paper &amp; Packing</v>
          </cell>
          <cell r="C157" t="str">
            <v>Paper Water Cup 150ml</v>
          </cell>
          <cell r="D157" t="str">
            <v>PAC</v>
          </cell>
          <cell r="E157" t="str">
            <v>PAC</v>
          </cell>
          <cell r="F157">
            <v>72.8</v>
          </cell>
        </row>
        <row r="158">
          <cell r="A158">
            <v>16628</v>
          </cell>
          <cell r="B158" t="str">
            <v>Paper &amp; Packing</v>
          </cell>
          <cell r="C158" t="str">
            <v>Tulip Muffin Cups</v>
          </cell>
          <cell r="D158" t="str">
            <v>EA</v>
          </cell>
          <cell r="E158" t="str">
            <v>EA</v>
          </cell>
          <cell r="F158">
            <v>3.15</v>
          </cell>
        </row>
        <row r="159">
          <cell r="A159">
            <v>21817</v>
          </cell>
          <cell r="B159" t="str">
            <v>Paper &amp; Packing</v>
          </cell>
          <cell r="C159" t="str">
            <v>Biodegradable Plate</v>
          </cell>
          <cell r="D159" t="str">
            <v>PAC</v>
          </cell>
          <cell r="E159" t="str">
            <v>PAC=25ea</v>
          </cell>
          <cell r="F159">
            <v>92.96</v>
          </cell>
        </row>
        <row r="160">
          <cell r="A160">
            <v>6572</v>
          </cell>
          <cell r="B160" t="str">
            <v>Paper &amp; Packing</v>
          </cell>
          <cell r="C160" t="str">
            <v>Paper Napkins</v>
          </cell>
          <cell r="D160" t="str">
            <v>PAC</v>
          </cell>
          <cell r="E160" t="str">
            <v>1=100EA</v>
          </cell>
          <cell r="F160">
            <v>22.96</v>
          </cell>
        </row>
        <row r="161">
          <cell r="A161">
            <v>6574</v>
          </cell>
          <cell r="B161" t="str">
            <v>Paper &amp; Packing</v>
          </cell>
          <cell r="C161" t="str">
            <v>Paper Carry Bag Barista</v>
          </cell>
          <cell r="D161" t="str">
            <v>PAC</v>
          </cell>
          <cell r="E161" t="str">
            <v>PAC=50ea</v>
          </cell>
          <cell r="F161">
            <v>350</v>
          </cell>
        </row>
        <row r="162">
          <cell r="A162">
            <v>21161</v>
          </cell>
          <cell r="B162" t="str">
            <v>Paper &amp; Packing</v>
          </cell>
          <cell r="C162" t="str">
            <v>Big Carry Bag (120 GSM)</v>
          </cell>
          <cell r="D162" t="str">
            <v>PAC</v>
          </cell>
          <cell r="E162" t="str">
            <v>PAC=50ea</v>
          </cell>
          <cell r="F162">
            <v>434.56</v>
          </cell>
        </row>
        <row r="163">
          <cell r="A163">
            <v>21164</v>
          </cell>
          <cell r="B163" t="str">
            <v>Paper &amp; Packing</v>
          </cell>
          <cell r="C163" t="str">
            <v xml:space="preserve">Envelope New (1*100)             </v>
          </cell>
          <cell r="D163" t="str">
            <v>PAC</v>
          </cell>
          <cell r="E163" t="str">
            <v>PAC=100ea</v>
          </cell>
          <cell r="F163">
            <v>268.8</v>
          </cell>
        </row>
        <row r="164">
          <cell r="A164">
            <v>9313</v>
          </cell>
          <cell r="B164" t="str">
            <v>Paper &amp; Packing</v>
          </cell>
          <cell r="C164" t="str">
            <v>Barista Tray Mat</v>
          </cell>
          <cell r="D164" t="str">
            <v>PAC</v>
          </cell>
          <cell r="E164" t="str">
            <v>1=200EA</v>
          </cell>
          <cell r="F164">
            <v>147.84</v>
          </cell>
        </row>
        <row r="165">
          <cell r="A165">
            <v>19092</v>
          </cell>
          <cell r="B165" t="str">
            <v>Paper &amp; Packing</v>
          </cell>
          <cell r="C165" t="str">
            <v>Wooden Stirrer</v>
          </cell>
          <cell r="D165" t="str">
            <v>PAC</v>
          </cell>
          <cell r="E165" t="str">
            <v>PAC</v>
          </cell>
          <cell r="F165">
            <v>20.16</v>
          </cell>
        </row>
        <row r="166">
          <cell r="A166">
            <v>23507</v>
          </cell>
          <cell r="B166" t="str">
            <v>Paper &amp; Packing</v>
          </cell>
          <cell r="C166" t="str">
            <v>Wooden Stirrer (500 each)</v>
          </cell>
          <cell r="D166" t="str">
            <v>PAC</v>
          </cell>
          <cell r="E166" t="str">
            <v>1 pkt =500 ea</v>
          </cell>
          <cell r="F166">
            <v>100.8</v>
          </cell>
        </row>
        <row r="167">
          <cell r="A167">
            <v>22552</v>
          </cell>
          <cell r="B167" t="str">
            <v>Paper &amp; Packing</v>
          </cell>
          <cell r="C167" t="str">
            <v xml:space="preserve">Wooden Spork 1packet </v>
          </cell>
          <cell r="D167" t="str">
            <v>PAC</v>
          </cell>
          <cell r="E167" t="str">
            <v>PAC</v>
          </cell>
          <cell r="F167">
            <v>112</v>
          </cell>
        </row>
        <row r="168">
          <cell r="A168">
            <v>8657</v>
          </cell>
          <cell r="B168" t="str">
            <v>Paper &amp; Packing</v>
          </cell>
          <cell r="C168" t="str">
            <v>Cake Box-1kg</v>
          </cell>
          <cell r="D168" t="str">
            <v>EA</v>
          </cell>
          <cell r="E168" t="str">
            <v>1 EA</v>
          </cell>
          <cell r="F168">
            <v>21.28</v>
          </cell>
        </row>
        <row r="169">
          <cell r="A169">
            <v>8658</v>
          </cell>
          <cell r="B169" t="str">
            <v>Paper &amp; Packing</v>
          </cell>
          <cell r="C169" t="str">
            <v>Cake Box-500gm</v>
          </cell>
          <cell r="D169" t="str">
            <v>EA</v>
          </cell>
          <cell r="E169" t="str">
            <v>1 EA</v>
          </cell>
          <cell r="F169">
            <v>15.68</v>
          </cell>
        </row>
        <row r="170">
          <cell r="A170">
            <v>21163</v>
          </cell>
          <cell r="B170" t="str">
            <v>Paper &amp; Packing</v>
          </cell>
          <cell r="C170" t="str">
            <v>Pastry Box Virgin Kraft Board</v>
          </cell>
          <cell r="D170" t="str">
            <v>EA</v>
          </cell>
          <cell r="E170" t="str">
            <v>1 EA</v>
          </cell>
          <cell r="F170">
            <v>8.9600000000000009</v>
          </cell>
        </row>
        <row r="171">
          <cell r="A171">
            <v>16234</v>
          </cell>
          <cell r="B171" t="str">
            <v>Paper &amp; Packing</v>
          </cell>
          <cell r="C171" t="str">
            <v>Sandwich Boxes</v>
          </cell>
          <cell r="D171" t="str">
            <v>EA</v>
          </cell>
          <cell r="E171" t="str">
            <v>Ea=1 ea</v>
          </cell>
          <cell r="F171">
            <v>7.45</v>
          </cell>
        </row>
        <row r="172">
          <cell r="A172">
            <v>17854</v>
          </cell>
          <cell r="B172" t="str">
            <v>Paper &amp; Packing</v>
          </cell>
          <cell r="C172" t="str">
            <v>Sandwich Tikka Box</v>
          </cell>
          <cell r="D172" t="str">
            <v>EA</v>
          </cell>
          <cell r="E172" t="str">
            <v>EA</v>
          </cell>
          <cell r="F172">
            <v>5.9399999999999995</v>
          </cell>
        </row>
        <row r="173">
          <cell r="A173">
            <v>19904</v>
          </cell>
          <cell r="B173" t="str">
            <v>Paper &amp; Packing</v>
          </cell>
          <cell r="C173" t="str">
            <v>Diner Pizza Box</v>
          </cell>
          <cell r="D173" t="str">
            <v>EA</v>
          </cell>
          <cell r="E173" t="str">
            <v>EA</v>
          </cell>
          <cell r="F173">
            <v>12.32</v>
          </cell>
        </row>
        <row r="174">
          <cell r="A174">
            <v>19905</v>
          </cell>
          <cell r="B174" t="str">
            <v>Paper &amp; Packing</v>
          </cell>
          <cell r="C174" t="str">
            <v>Diner Burger Box</v>
          </cell>
          <cell r="D174" t="str">
            <v>EA</v>
          </cell>
          <cell r="E174" t="str">
            <v>EA</v>
          </cell>
          <cell r="F174">
            <v>9.52</v>
          </cell>
        </row>
        <row r="175">
          <cell r="A175">
            <v>19906</v>
          </cell>
          <cell r="B175" t="str">
            <v>Paper &amp; Packing</v>
          </cell>
          <cell r="C175" t="str">
            <v>Diner Pasta Sleev</v>
          </cell>
          <cell r="D175" t="str">
            <v>EA</v>
          </cell>
          <cell r="E175" t="str">
            <v>EA</v>
          </cell>
          <cell r="F175">
            <v>6.5</v>
          </cell>
        </row>
        <row r="176">
          <cell r="A176">
            <v>15352</v>
          </cell>
          <cell r="B176" t="str">
            <v>Paper &amp; Packing</v>
          </cell>
          <cell r="C176" t="str">
            <v>Prd.Paneer tikka sandwich  Veg  170 /-</v>
          </cell>
          <cell r="D176" t="str">
            <v>EA</v>
          </cell>
          <cell r="E176" t="str">
            <v>EA</v>
          </cell>
          <cell r="F176">
            <v>0.77</v>
          </cell>
        </row>
        <row r="177">
          <cell r="A177">
            <v>15353</v>
          </cell>
          <cell r="B177" t="str">
            <v>Paper &amp; Packing</v>
          </cell>
          <cell r="C177" t="str">
            <v>Prd.Spinach &amp; Corn sandwich  Veg  170 /-</v>
          </cell>
          <cell r="D177" t="str">
            <v>EA</v>
          </cell>
          <cell r="E177" t="str">
            <v>EA</v>
          </cell>
          <cell r="F177">
            <v>0.77</v>
          </cell>
        </row>
        <row r="178">
          <cell r="A178">
            <v>15354</v>
          </cell>
          <cell r="B178" t="str">
            <v>Paper &amp; Packing</v>
          </cell>
          <cell r="C178" t="str">
            <v>Prd.Smoked chicken sandwich  Non Veg  200 /-</v>
          </cell>
          <cell r="D178" t="str">
            <v>EA</v>
          </cell>
          <cell r="E178" t="str">
            <v>EA</v>
          </cell>
          <cell r="F178">
            <v>0.77</v>
          </cell>
        </row>
        <row r="179">
          <cell r="A179">
            <v>15355</v>
          </cell>
          <cell r="B179" t="str">
            <v>Paper &amp; Packing</v>
          </cell>
          <cell r="C179" t="str">
            <v>Prd.Chicken Tikka   sandwich  Non Veg  200 /-</v>
          </cell>
          <cell r="D179" t="str">
            <v>EA</v>
          </cell>
          <cell r="E179" t="str">
            <v>EA</v>
          </cell>
          <cell r="F179">
            <v>0.77</v>
          </cell>
        </row>
        <row r="180">
          <cell r="A180">
            <v>1063</v>
          </cell>
          <cell r="B180" t="str">
            <v>Paper &amp; Packing</v>
          </cell>
          <cell r="C180" t="str">
            <v>Printer Paper Roll Small</v>
          </cell>
          <cell r="D180" t="str">
            <v>EA</v>
          </cell>
          <cell r="E180" t="str">
            <v>EA=1ea</v>
          </cell>
          <cell r="F180">
            <v>22.4</v>
          </cell>
        </row>
        <row r="181">
          <cell r="A181">
            <v>3676</v>
          </cell>
          <cell r="B181" t="str">
            <v>Paper &amp; Packing</v>
          </cell>
          <cell r="C181" t="str">
            <v>Butter Paper</v>
          </cell>
          <cell r="D181" t="str">
            <v>EA</v>
          </cell>
          <cell r="E181" t="str">
            <v>EA</v>
          </cell>
          <cell r="F181">
            <v>1.68</v>
          </cell>
        </row>
        <row r="182">
          <cell r="A182">
            <v>12662</v>
          </cell>
          <cell r="B182" t="str">
            <v>Paper &amp; Packing</v>
          </cell>
          <cell r="C182" t="str">
            <v>MRD Sticker</v>
          </cell>
          <cell r="D182" t="str">
            <v>EA</v>
          </cell>
          <cell r="E182" t="str">
            <v>EA</v>
          </cell>
          <cell r="F182">
            <v>0.51</v>
          </cell>
        </row>
        <row r="183">
          <cell r="A183">
            <v>17802</v>
          </cell>
          <cell r="B183" t="str">
            <v>Paper &amp; Packing</v>
          </cell>
          <cell r="C183" t="str">
            <v>MT-SL-II Black With Dome Caps</v>
          </cell>
          <cell r="D183" t="str">
            <v>EA</v>
          </cell>
          <cell r="E183" t="str">
            <v>EA</v>
          </cell>
          <cell r="F183">
            <v>6.17</v>
          </cell>
        </row>
        <row r="184">
          <cell r="A184">
            <v>17803</v>
          </cell>
          <cell r="B184" t="str">
            <v>Paper &amp; Packing</v>
          </cell>
          <cell r="C184" t="str">
            <v>30 Ml Cups With Lid (DIA 69MM)</v>
          </cell>
          <cell r="D184" t="str">
            <v>EA</v>
          </cell>
          <cell r="E184" t="str">
            <v>EA</v>
          </cell>
          <cell r="F184">
            <v>1.2</v>
          </cell>
        </row>
        <row r="185">
          <cell r="A185">
            <v>19000</v>
          </cell>
          <cell r="B185" t="str">
            <v>Paper &amp; Packing</v>
          </cell>
          <cell r="C185" t="str">
            <v>Ice Packs Bag</v>
          </cell>
          <cell r="D185" t="str">
            <v>EA</v>
          </cell>
          <cell r="E185" t="str">
            <v>EA</v>
          </cell>
          <cell r="F185">
            <v>162.4</v>
          </cell>
        </row>
        <row r="186">
          <cell r="A186">
            <v>18741</v>
          </cell>
          <cell r="B186" t="str">
            <v>Paper &amp; Packing</v>
          </cell>
          <cell r="C186" t="str">
            <v>Four Cup Holder</v>
          </cell>
          <cell r="D186" t="str">
            <v>EA</v>
          </cell>
          <cell r="E186" t="str">
            <v>EA</v>
          </cell>
          <cell r="F186">
            <v>11.2</v>
          </cell>
        </row>
        <row r="187">
          <cell r="A187">
            <v>21138</v>
          </cell>
          <cell r="B187" t="str">
            <v>Paper &amp; Packing</v>
          </cell>
          <cell r="C187" t="str">
            <v>White Paper Straw with Individual Pack</v>
          </cell>
          <cell r="D187" t="str">
            <v>PAC</v>
          </cell>
          <cell r="E187" t="str">
            <v>Pac =100 Ea</v>
          </cell>
          <cell r="F187">
            <v>117.6</v>
          </cell>
        </row>
        <row r="188">
          <cell r="A188">
            <v>22131</v>
          </cell>
          <cell r="B188" t="str">
            <v>Paper &amp; Packing</v>
          </cell>
          <cell r="C188" t="str">
            <v>Foil Pouch 1 lit (Delivery Box)</v>
          </cell>
          <cell r="D188" t="str">
            <v>EA</v>
          </cell>
          <cell r="E188" t="str">
            <v>EA</v>
          </cell>
          <cell r="F188">
            <v>11.48</v>
          </cell>
        </row>
        <row r="189">
          <cell r="A189">
            <v>22132</v>
          </cell>
          <cell r="B189" t="str">
            <v>Paper &amp; Packing</v>
          </cell>
          <cell r="C189" t="str">
            <v>Foil Pouch 500 ml (Delivery Box)</v>
          </cell>
          <cell r="D189" t="str">
            <v>EA</v>
          </cell>
          <cell r="E189" t="str">
            <v>EA</v>
          </cell>
          <cell r="F189">
            <v>10.36</v>
          </cell>
        </row>
        <row r="190">
          <cell r="A190">
            <v>22171</v>
          </cell>
          <cell r="B190" t="str">
            <v>Paper &amp; Packing</v>
          </cell>
          <cell r="C190" t="str">
            <v>Paper Kettle 1 lit (Delivery Box)</v>
          </cell>
          <cell r="D190" t="str">
            <v>EA</v>
          </cell>
          <cell r="E190" t="str">
            <v>EA</v>
          </cell>
          <cell r="F190">
            <v>11.76</v>
          </cell>
        </row>
        <row r="191">
          <cell r="A191">
            <v>22172</v>
          </cell>
          <cell r="B191" t="str">
            <v>Paper &amp; Packing</v>
          </cell>
          <cell r="C191" t="str">
            <v>Paper Kettle 400 ml (Delivery Box)</v>
          </cell>
          <cell r="D191" t="str">
            <v>EA</v>
          </cell>
          <cell r="E191" t="str">
            <v>EA</v>
          </cell>
          <cell r="F191">
            <v>9.8000000000000007</v>
          </cell>
        </row>
        <row r="192">
          <cell r="A192">
            <v>23183</v>
          </cell>
          <cell r="B192" t="str">
            <v>Paper &amp; Packing</v>
          </cell>
          <cell r="C192" t="str">
            <v>Glass Delivery Packiging (SB)</v>
          </cell>
          <cell r="D192" t="str">
            <v>EA</v>
          </cell>
          <cell r="E192" t="str">
            <v>EA</v>
          </cell>
          <cell r="F192">
            <v>14.56</v>
          </cell>
        </row>
        <row r="193">
          <cell r="A193">
            <v>17717</v>
          </cell>
          <cell r="B193" t="str">
            <v>Paper &amp; Packing</v>
          </cell>
          <cell r="C193" t="str">
            <v>Thermal Paper Roll</v>
          </cell>
          <cell r="D193" t="str">
            <v>EA</v>
          </cell>
          <cell r="E193" t="str">
            <v>EA</v>
          </cell>
          <cell r="F193">
            <v>39.200000000000003</v>
          </cell>
        </row>
        <row r="194">
          <cell r="A194">
            <v>1070</v>
          </cell>
          <cell r="B194" t="str">
            <v>Cleaning Material</v>
          </cell>
          <cell r="C194" t="str">
            <v>Toilet Roll</v>
          </cell>
          <cell r="D194" t="str">
            <v>EA</v>
          </cell>
          <cell r="E194" t="str">
            <v>EA=1ea</v>
          </cell>
          <cell r="F194">
            <v>11.99</v>
          </cell>
        </row>
        <row r="195">
          <cell r="A195">
            <v>15341</v>
          </cell>
          <cell r="B195" t="str">
            <v>Cleaning Material</v>
          </cell>
          <cell r="C195" t="str">
            <v>Cafiza Espresso Clean</v>
          </cell>
          <cell r="D195" t="str">
            <v>SC</v>
          </cell>
          <cell r="E195" t="str">
            <v>ea= 3g</v>
          </cell>
          <cell r="F195">
            <v>9.11</v>
          </cell>
        </row>
        <row r="196">
          <cell r="A196">
            <v>18397</v>
          </cell>
          <cell r="B196" t="str">
            <v>Cleaning Material</v>
          </cell>
          <cell r="C196" t="str">
            <v>Dish Drop (Ware Wash Liquid- Manual)</v>
          </cell>
          <cell r="D196" t="str">
            <v>BT</v>
          </cell>
          <cell r="E196" t="str">
            <v>BT</v>
          </cell>
          <cell r="F196">
            <v>143.36000000000001</v>
          </cell>
        </row>
        <row r="197">
          <cell r="A197">
            <v>18398</v>
          </cell>
          <cell r="B197" t="str">
            <v>Cleaning Material</v>
          </cell>
          <cell r="C197" t="str">
            <v>Zero Bac (Hard Surface Sanitizer)</v>
          </cell>
          <cell r="D197" t="str">
            <v>BT</v>
          </cell>
          <cell r="E197" t="str">
            <v>BT</v>
          </cell>
          <cell r="F197">
            <v>266.56</v>
          </cell>
        </row>
        <row r="198">
          <cell r="A198">
            <v>18400</v>
          </cell>
          <cell r="B198" t="str">
            <v>Cleaning Material</v>
          </cell>
          <cell r="C198" t="str">
            <v>Ola Toilet Cleaner (Toilet Bowel Cleaner)</v>
          </cell>
          <cell r="D198" t="str">
            <v>BT</v>
          </cell>
          <cell r="E198" t="str">
            <v>BT</v>
          </cell>
          <cell r="F198">
            <v>45.92</v>
          </cell>
        </row>
        <row r="199">
          <cell r="A199">
            <v>18401</v>
          </cell>
          <cell r="B199" t="str">
            <v>Cleaning Material</v>
          </cell>
          <cell r="C199" t="str">
            <v>Ola Glass Cleaner ( Glass Cleaner)</v>
          </cell>
          <cell r="D199" t="str">
            <v>BT</v>
          </cell>
          <cell r="E199" t="str">
            <v>BT</v>
          </cell>
          <cell r="F199">
            <v>44.24</v>
          </cell>
        </row>
        <row r="200">
          <cell r="A200">
            <v>18396</v>
          </cell>
          <cell r="B200" t="str">
            <v>Cleaning Material</v>
          </cell>
          <cell r="C200" t="str">
            <v>Magic (Disinfectant Floor Wash Liquid)</v>
          </cell>
          <cell r="D200" t="str">
            <v>BT</v>
          </cell>
          <cell r="E200" t="str">
            <v>BT</v>
          </cell>
          <cell r="F200">
            <v>143.36000000000001</v>
          </cell>
        </row>
        <row r="201">
          <cell r="A201">
            <v>18399</v>
          </cell>
          <cell r="B201" t="str">
            <v>Cleaning Material</v>
          </cell>
          <cell r="C201" t="str">
            <v>Palm Freah (Hand Cleansar)</v>
          </cell>
          <cell r="D201" t="str">
            <v>BT</v>
          </cell>
          <cell r="E201" t="str">
            <v>BT</v>
          </cell>
          <cell r="F201">
            <v>199.36</v>
          </cell>
        </row>
        <row r="202">
          <cell r="A202">
            <v>20894</v>
          </cell>
          <cell r="B202" t="str">
            <v>Cleaning Material</v>
          </cell>
          <cell r="C202" t="str">
            <v>Biodegradable Garbage Bag B Green</v>
          </cell>
          <cell r="D202" t="str">
            <v>PAC</v>
          </cell>
          <cell r="E202" t="str">
            <v>EA</v>
          </cell>
          <cell r="F202">
            <v>644</v>
          </cell>
        </row>
        <row r="203">
          <cell r="A203">
            <v>20891</v>
          </cell>
          <cell r="B203" t="str">
            <v>Cleaning Material</v>
          </cell>
          <cell r="C203" t="str">
            <v>Biodegradable Garbage Bag B Blue</v>
          </cell>
          <cell r="D203" t="str">
            <v>Pac</v>
          </cell>
          <cell r="E203" t="str">
            <v>Pac</v>
          </cell>
          <cell r="F203">
            <v>644</v>
          </cell>
        </row>
        <row r="204">
          <cell r="A204">
            <v>20892</v>
          </cell>
          <cell r="B204" t="str">
            <v>Cleaning Material</v>
          </cell>
          <cell r="C204" t="str">
            <v>Biodegradable Garbage Bag S Green</v>
          </cell>
          <cell r="D204" t="str">
            <v>Pac</v>
          </cell>
          <cell r="E204" t="str">
            <v>Pac</v>
          </cell>
          <cell r="F204">
            <v>168</v>
          </cell>
        </row>
        <row r="205">
          <cell r="A205">
            <v>20893</v>
          </cell>
          <cell r="B205" t="str">
            <v>Cleaning Material</v>
          </cell>
          <cell r="C205" t="str">
            <v>Biodegradable Garbage Bag S Blue</v>
          </cell>
          <cell r="D205" t="str">
            <v>Pac</v>
          </cell>
          <cell r="E205" t="str">
            <v>Pac</v>
          </cell>
          <cell r="F205">
            <v>168</v>
          </cell>
        </row>
        <row r="206">
          <cell r="A206">
            <v>23597</v>
          </cell>
          <cell r="B206" t="str">
            <v>Cleaning Material</v>
          </cell>
          <cell r="C206" t="str">
            <v>Nitrile Gloves-Medium-size</v>
          </cell>
          <cell r="D206" t="str">
            <v>Pkt</v>
          </cell>
          <cell r="E206" t="str">
            <v>Pac = 100 EA</v>
          </cell>
          <cell r="F206">
            <v>324.8</v>
          </cell>
        </row>
        <row r="207">
          <cell r="A207">
            <v>21091</v>
          </cell>
          <cell r="B207" t="str">
            <v>Cleaning Material</v>
          </cell>
          <cell r="C207" t="str">
            <v>Ply Mask</v>
          </cell>
          <cell r="D207" t="str">
            <v>EA</v>
          </cell>
          <cell r="E207" t="str">
            <v>EA</v>
          </cell>
          <cell r="F207">
            <v>3.92</v>
          </cell>
        </row>
        <row r="208">
          <cell r="A208">
            <v>20657</v>
          </cell>
          <cell r="B208" t="str">
            <v>Cleaning Material</v>
          </cell>
          <cell r="C208" t="str">
            <v>Coffee Machine Cleaning Brush</v>
          </cell>
          <cell r="D208" t="str">
            <v>EA</v>
          </cell>
          <cell r="E208" t="str">
            <v>EA</v>
          </cell>
          <cell r="F208">
            <v>252</v>
          </cell>
        </row>
        <row r="209">
          <cell r="A209">
            <v>22451</v>
          </cell>
          <cell r="B209" t="str">
            <v>Cleaning Material</v>
          </cell>
          <cell r="C209" t="str">
            <v>Grillox (Sandwich Griller Cleaner) 2Ltr</v>
          </cell>
          <cell r="D209" t="str">
            <v>Can</v>
          </cell>
          <cell r="E209" t="str">
            <v>Can</v>
          </cell>
          <cell r="F209">
            <v>318</v>
          </cell>
        </row>
        <row r="210">
          <cell r="A210">
            <v>7261</v>
          </cell>
          <cell r="B210" t="str">
            <v>Cleaning Material</v>
          </cell>
          <cell r="C210" t="str">
            <v>Tooth Pick Wooden</v>
          </cell>
          <cell r="D210" t="str">
            <v>PAC</v>
          </cell>
          <cell r="E210" t="str">
            <v>PAC</v>
          </cell>
          <cell r="F210">
            <v>11.2</v>
          </cell>
        </row>
        <row r="211">
          <cell r="A211">
            <v>21855</v>
          </cell>
          <cell r="B211" t="str">
            <v>Marketing</v>
          </cell>
          <cell r="C211" t="str">
            <v>Copper Bottle 400ML</v>
          </cell>
          <cell r="D211" t="str">
            <v>EA</v>
          </cell>
          <cell r="E211" t="str">
            <v>1 box = 50 Bt</v>
          </cell>
          <cell r="F211">
            <v>442.4</v>
          </cell>
        </row>
        <row r="212">
          <cell r="A212">
            <v>23596</v>
          </cell>
          <cell r="B212" t="str">
            <v>Marketing</v>
          </cell>
          <cell r="C212" t="str">
            <v>Copper Bottle Printed</v>
          </cell>
          <cell r="D212" t="str">
            <v>EA</v>
          </cell>
          <cell r="E212" t="str">
            <v>EA</v>
          </cell>
          <cell r="F212">
            <v>476</v>
          </cell>
        </row>
        <row r="213">
          <cell r="A213">
            <v>21740</v>
          </cell>
          <cell r="B213" t="str">
            <v>Marketing</v>
          </cell>
          <cell r="C213" t="str">
            <v>Wooden Food Tag Holder</v>
          </cell>
          <cell r="D213" t="str">
            <v>EA</v>
          </cell>
          <cell r="E213" t="str">
            <v>EA</v>
          </cell>
          <cell r="F213">
            <v>53.76</v>
          </cell>
        </row>
        <row r="214">
          <cell r="A214">
            <v>19447</v>
          </cell>
          <cell r="B214" t="str">
            <v>Marketing</v>
          </cell>
          <cell r="C214" t="str">
            <v>Chocolate Wooden Stand</v>
          </cell>
          <cell r="D214" t="str">
            <v>EA</v>
          </cell>
          <cell r="E214" t="str">
            <v>EA</v>
          </cell>
          <cell r="F214">
            <v>425.6</v>
          </cell>
        </row>
        <row r="215">
          <cell r="A215">
            <v>17361</v>
          </cell>
          <cell r="B215" t="str">
            <v>Marketing</v>
          </cell>
          <cell r="C215" t="str">
            <v>Wooden Easel Stand</v>
          </cell>
          <cell r="D215" t="str">
            <v>EA</v>
          </cell>
          <cell r="E215" t="str">
            <v>EA</v>
          </cell>
          <cell r="F215">
            <v>1344</v>
          </cell>
        </row>
        <row r="216">
          <cell r="A216">
            <v>19445</v>
          </cell>
          <cell r="B216" t="str">
            <v>Marketing</v>
          </cell>
          <cell r="C216" t="str">
            <v>Wodden Display-Small</v>
          </cell>
          <cell r="D216" t="str">
            <v>EA</v>
          </cell>
          <cell r="E216" t="str">
            <v>EA</v>
          </cell>
          <cell r="F216">
            <v>201.6</v>
          </cell>
        </row>
        <row r="217">
          <cell r="A217">
            <v>19446</v>
          </cell>
          <cell r="B217" t="str">
            <v>Marketing</v>
          </cell>
          <cell r="C217" t="str">
            <v>Wodden Display-BAG</v>
          </cell>
          <cell r="D217" t="str">
            <v>EA</v>
          </cell>
          <cell r="E217" t="str">
            <v>EA</v>
          </cell>
          <cell r="F217">
            <v>235.2</v>
          </cell>
        </row>
        <row r="218">
          <cell r="A218">
            <v>15740</v>
          </cell>
          <cell r="B218" t="str">
            <v>Marketing</v>
          </cell>
          <cell r="C218" t="str">
            <v>Feedback Form</v>
          </cell>
          <cell r="D218" t="str">
            <v>PAC</v>
          </cell>
          <cell r="E218" t="str">
            <v>1=100EA</v>
          </cell>
          <cell r="F218">
            <v>89.6</v>
          </cell>
        </row>
        <row r="219">
          <cell r="A219">
            <v>14437</v>
          </cell>
          <cell r="B219" t="str">
            <v>Marketing</v>
          </cell>
          <cell r="C219" t="str">
            <v>French Press</v>
          </cell>
          <cell r="D219" t="str">
            <v>EA</v>
          </cell>
          <cell r="E219" t="str">
            <v>Ea=1 ea</v>
          </cell>
          <cell r="F219">
            <v>207.2</v>
          </cell>
        </row>
        <row r="220">
          <cell r="A220">
            <v>16300</v>
          </cell>
          <cell r="B220" t="str">
            <v>Marketing</v>
          </cell>
          <cell r="C220" t="str">
            <v>Oval Basket</v>
          </cell>
          <cell r="D220" t="str">
            <v>EA</v>
          </cell>
          <cell r="E220" t="str">
            <v>EA</v>
          </cell>
          <cell r="F220">
            <v>95.2</v>
          </cell>
        </row>
        <row r="221">
          <cell r="A221">
            <v>16301</v>
          </cell>
          <cell r="B221" t="str">
            <v>Marketing</v>
          </cell>
          <cell r="C221" t="str">
            <v>Cream Grass</v>
          </cell>
          <cell r="D221" t="str">
            <v>PAC</v>
          </cell>
          <cell r="E221" t="str">
            <v>PAC</v>
          </cell>
          <cell r="F221">
            <v>28</v>
          </cell>
        </row>
        <row r="222">
          <cell r="A222">
            <v>17747</v>
          </cell>
          <cell r="B222" t="str">
            <v>Marketing</v>
          </cell>
          <cell r="C222" t="str">
            <v>Terracotta Diya</v>
          </cell>
          <cell r="D222" t="str">
            <v>EA</v>
          </cell>
          <cell r="E222" t="str">
            <v>EA</v>
          </cell>
          <cell r="F222">
            <v>10.029999999999999</v>
          </cell>
        </row>
        <row r="223">
          <cell r="A223">
            <v>23668</v>
          </cell>
          <cell r="B223" t="str">
            <v>Marketing</v>
          </cell>
          <cell r="C223" t="str">
            <v>Orange Color Net</v>
          </cell>
          <cell r="D223" t="str">
            <v>Mtr</v>
          </cell>
          <cell r="E223" t="str">
            <v>(1 Roll = 50 Mtr.)</v>
          </cell>
          <cell r="F223">
            <v>13.44</v>
          </cell>
        </row>
        <row r="224">
          <cell r="A224">
            <v>21458</v>
          </cell>
          <cell r="B224" t="str">
            <v>Marketing</v>
          </cell>
          <cell r="C224" t="str">
            <v>Brown Ribbon Logo Barista</v>
          </cell>
          <cell r="D224" t="str">
            <v>Mtr</v>
          </cell>
          <cell r="E224" t="str">
            <v>(1 Roll = 10 Mtr.)</v>
          </cell>
          <cell r="F224">
            <v>7.84</v>
          </cell>
        </row>
        <row r="225">
          <cell r="A225">
            <v>21423</v>
          </cell>
          <cell r="B225" t="str">
            <v>Marketing</v>
          </cell>
          <cell r="C225" t="str">
            <v>Diwali Gift Box (Small)</v>
          </cell>
          <cell r="D225" t="str">
            <v>EA</v>
          </cell>
          <cell r="E225" t="str">
            <v>EA</v>
          </cell>
          <cell r="F225">
            <v>42.56</v>
          </cell>
        </row>
        <row r="226">
          <cell r="A226">
            <v>21424</v>
          </cell>
          <cell r="B226" t="str">
            <v>Marketing</v>
          </cell>
          <cell r="C226" t="str">
            <v>Diwali Gift Box (Big)</v>
          </cell>
          <cell r="D226" t="str">
            <v>EA</v>
          </cell>
          <cell r="E226" t="str">
            <v>EA</v>
          </cell>
          <cell r="F226">
            <v>81.760000000000005</v>
          </cell>
        </row>
        <row r="227">
          <cell r="A227">
            <v>19479</v>
          </cell>
          <cell r="B227" t="str">
            <v>Marketing</v>
          </cell>
          <cell r="C227" t="str">
            <v>Cookies Tin Gift Box</v>
          </cell>
          <cell r="D227" t="str">
            <v>EA</v>
          </cell>
          <cell r="E227" t="str">
            <v>EA</v>
          </cell>
          <cell r="F227">
            <v>22.4</v>
          </cell>
        </row>
        <row r="228">
          <cell r="A228">
            <v>19222</v>
          </cell>
          <cell r="B228" t="str">
            <v>Marketing</v>
          </cell>
          <cell r="C228" t="str">
            <v>Barista Chocolate 90gmX4 Bar's Gift Pack</v>
          </cell>
          <cell r="D228" t="str">
            <v>EA</v>
          </cell>
          <cell r="E228" t="str">
            <v>EA</v>
          </cell>
          <cell r="F228">
            <v>32.200000000000003</v>
          </cell>
        </row>
        <row r="229">
          <cell r="A229">
            <v>15842</v>
          </cell>
          <cell r="B229" t="str">
            <v>Marketing</v>
          </cell>
          <cell r="C229" t="str">
            <v>Instore collat open and close both side print</v>
          </cell>
          <cell r="D229" t="str">
            <v>EA</v>
          </cell>
          <cell r="E229" t="str">
            <v>EA</v>
          </cell>
          <cell r="F229">
            <v>61.6</v>
          </cell>
        </row>
        <row r="230">
          <cell r="A230">
            <v>15843</v>
          </cell>
          <cell r="B230" t="str">
            <v>Marketing</v>
          </cell>
          <cell r="C230" t="str">
            <v>Instore collat no smoking zone</v>
          </cell>
          <cell r="D230" t="str">
            <v>EA</v>
          </cell>
          <cell r="E230" t="str">
            <v>EA</v>
          </cell>
          <cell r="F230">
            <v>140</v>
          </cell>
        </row>
        <row r="231">
          <cell r="A231">
            <v>15844</v>
          </cell>
          <cell r="B231" t="str">
            <v>Marketing</v>
          </cell>
          <cell r="C231" t="str">
            <v xml:space="preserve">Instore collat charging for coffee </v>
          </cell>
          <cell r="D231" t="str">
            <v>EA</v>
          </cell>
          <cell r="E231" t="str">
            <v>EA</v>
          </cell>
          <cell r="F231">
            <v>140</v>
          </cell>
        </row>
        <row r="232">
          <cell r="A232">
            <v>15845</v>
          </cell>
          <cell r="B232" t="str">
            <v>Marketing</v>
          </cell>
          <cell r="C232" t="str">
            <v>Instore collat not inspired by outside food</v>
          </cell>
          <cell r="D232" t="str">
            <v>EA</v>
          </cell>
          <cell r="E232" t="str">
            <v>EA</v>
          </cell>
          <cell r="F232">
            <v>140</v>
          </cell>
        </row>
        <row r="233">
          <cell r="A233">
            <v>15846</v>
          </cell>
          <cell r="B233" t="str">
            <v>Marketing</v>
          </cell>
          <cell r="C233" t="str">
            <v>Mind Your Belongings</v>
          </cell>
          <cell r="D233" t="str">
            <v>EA</v>
          </cell>
          <cell r="E233" t="str">
            <v>EA</v>
          </cell>
          <cell r="F233">
            <v>140</v>
          </cell>
        </row>
        <row r="234">
          <cell r="A234">
            <v>15847</v>
          </cell>
          <cell r="B234" t="str">
            <v>Marketing</v>
          </cell>
          <cell r="C234" t="str">
            <v>Barista His / Her</v>
          </cell>
          <cell r="D234" t="str">
            <v>EA</v>
          </cell>
          <cell r="E234" t="str">
            <v>EA</v>
          </cell>
          <cell r="F234">
            <v>140</v>
          </cell>
        </row>
        <row r="235">
          <cell r="A235">
            <v>20256</v>
          </cell>
          <cell r="B235" t="str">
            <v>Marketing</v>
          </cell>
          <cell r="C235" t="str">
            <v>Green Sports Bottle</v>
          </cell>
          <cell r="D235" t="str">
            <v>EA</v>
          </cell>
          <cell r="E235" t="str">
            <v>EA</v>
          </cell>
          <cell r="F235">
            <v>408.8</v>
          </cell>
        </row>
        <row r="236">
          <cell r="A236">
            <v>20493</v>
          </cell>
          <cell r="B236" t="str">
            <v>Marketing</v>
          </cell>
          <cell r="C236" t="str">
            <v>Black Sports Bottle</v>
          </cell>
          <cell r="D236" t="str">
            <v>EA</v>
          </cell>
          <cell r="E236" t="str">
            <v>EA</v>
          </cell>
          <cell r="F236">
            <v>408.8</v>
          </cell>
        </row>
        <row r="237">
          <cell r="A237">
            <v>5526</v>
          </cell>
          <cell r="B237" t="str">
            <v>Stationery</v>
          </cell>
          <cell r="C237" t="str">
            <v>Kot Pad</v>
          </cell>
          <cell r="D237" t="str">
            <v>EA</v>
          </cell>
          <cell r="E237" t="str">
            <v>EA</v>
          </cell>
          <cell r="F237">
            <v>36.96</v>
          </cell>
        </row>
        <row r="238">
          <cell r="A238">
            <v>1125</v>
          </cell>
          <cell r="B238" t="str">
            <v>Stationery</v>
          </cell>
          <cell r="C238" t="str">
            <v>Log Sheet Book</v>
          </cell>
          <cell r="D238" t="str">
            <v>EA</v>
          </cell>
          <cell r="E238" t="str">
            <v>EA=1ea</v>
          </cell>
          <cell r="F238">
            <v>67.2</v>
          </cell>
        </row>
        <row r="239">
          <cell r="A239">
            <v>1126</v>
          </cell>
          <cell r="B239" t="str">
            <v>Stationery</v>
          </cell>
          <cell r="C239" t="str">
            <v>Stock Consumption Book</v>
          </cell>
          <cell r="D239" t="str">
            <v>EA</v>
          </cell>
          <cell r="E239" t="str">
            <v>EA</v>
          </cell>
          <cell r="F239">
            <v>52.64</v>
          </cell>
        </row>
        <row r="240">
          <cell r="A240">
            <v>1128</v>
          </cell>
          <cell r="B240" t="str">
            <v>Stationery</v>
          </cell>
          <cell r="C240" t="str">
            <v>Expense Voucher</v>
          </cell>
          <cell r="D240" t="str">
            <v>EA</v>
          </cell>
          <cell r="E240" t="str">
            <v>EA</v>
          </cell>
          <cell r="F240">
            <v>41.44</v>
          </cell>
        </row>
        <row r="241">
          <cell r="A241">
            <v>5530</v>
          </cell>
          <cell r="B241" t="str">
            <v>Stationery</v>
          </cell>
          <cell r="C241" t="str">
            <v>IMPREST RECORD BOOK</v>
          </cell>
          <cell r="D241" t="str">
            <v>Ea</v>
          </cell>
          <cell r="E241" t="str">
            <v>Ea=1 EA</v>
          </cell>
          <cell r="F241">
            <v>67.2</v>
          </cell>
        </row>
        <row r="242">
          <cell r="A242">
            <v>1131</v>
          </cell>
          <cell r="B242" t="str">
            <v>Stationery</v>
          </cell>
          <cell r="C242" t="str">
            <v>Epson Printer Cardge</v>
          </cell>
          <cell r="D242" t="str">
            <v>EA</v>
          </cell>
          <cell r="E242" t="str">
            <v>EA=1ea</v>
          </cell>
          <cell r="F242">
            <v>78.290000000000006</v>
          </cell>
        </row>
        <row r="243">
          <cell r="A243">
            <v>15966</v>
          </cell>
          <cell r="B243" t="str">
            <v>Uniform</v>
          </cell>
          <cell r="C243" t="str">
            <v>New Barista Cap</v>
          </cell>
          <cell r="D243" t="str">
            <v>EA</v>
          </cell>
          <cell r="E243" t="str">
            <v>Ea=1 ea</v>
          </cell>
          <cell r="F243">
            <v>69.44</v>
          </cell>
        </row>
        <row r="244">
          <cell r="A244">
            <v>13549</v>
          </cell>
          <cell r="B244" t="str">
            <v>Uniform</v>
          </cell>
          <cell r="C244" t="str">
            <v>Name Badge Holder</v>
          </cell>
          <cell r="D244" t="str">
            <v>EA</v>
          </cell>
          <cell r="E244" t="str">
            <v>EA</v>
          </cell>
          <cell r="F244">
            <v>53.76</v>
          </cell>
        </row>
        <row r="245">
          <cell r="A245">
            <v>5499</v>
          </cell>
          <cell r="B245" t="str">
            <v>Uniform</v>
          </cell>
          <cell r="C245" t="str">
            <v>Black Jeans 28</v>
          </cell>
          <cell r="D245" t="str">
            <v>EA</v>
          </cell>
          <cell r="E245" t="str">
            <v>Ea=1 ea</v>
          </cell>
          <cell r="F245">
            <v>436.8</v>
          </cell>
        </row>
        <row r="246">
          <cell r="A246">
            <v>6042</v>
          </cell>
          <cell r="B246" t="str">
            <v>Uniform</v>
          </cell>
          <cell r="C246" t="str">
            <v>Black Jeans 30</v>
          </cell>
          <cell r="D246" t="str">
            <v>EA</v>
          </cell>
          <cell r="E246" t="str">
            <v>Ea=1 ea</v>
          </cell>
          <cell r="F246">
            <v>436.8</v>
          </cell>
        </row>
        <row r="247">
          <cell r="A247">
            <v>6041</v>
          </cell>
          <cell r="B247" t="str">
            <v>Uniform</v>
          </cell>
          <cell r="C247" t="str">
            <v>Black Jeans 32</v>
          </cell>
          <cell r="D247" t="str">
            <v>EA</v>
          </cell>
          <cell r="E247" t="str">
            <v>Ea=1 ea</v>
          </cell>
          <cell r="F247">
            <v>436.8</v>
          </cell>
        </row>
        <row r="248">
          <cell r="A248">
            <v>5600</v>
          </cell>
          <cell r="B248" t="str">
            <v>Uniform</v>
          </cell>
          <cell r="C248" t="str">
            <v>Black Jeans 34</v>
          </cell>
          <cell r="D248" t="str">
            <v>EA</v>
          </cell>
          <cell r="E248" t="str">
            <v>Ea=1 ea</v>
          </cell>
          <cell r="F248">
            <v>436.8</v>
          </cell>
        </row>
        <row r="249">
          <cell r="A249">
            <v>5601</v>
          </cell>
          <cell r="B249" t="str">
            <v>Uniform</v>
          </cell>
          <cell r="C249" t="str">
            <v>Black Jeans 36</v>
          </cell>
          <cell r="D249" t="str">
            <v>EA</v>
          </cell>
          <cell r="E249" t="str">
            <v>Ea=1 ea</v>
          </cell>
          <cell r="F249">
            <v>436.8</v>
          </cell>
        </row>
        <row r="250">
          <cell r="A250">
            <v>5623</v>
          </cell>
          <cell r="B250" t="str">
            <v>Uniform</v>
          </cell>
          <cell r="C250" t="str">
            <v>Black Jeans 38</v>
          </cell>
          <cell r="D250" t="str">
            <v>EA</v>
          </cell>
          <cell r="E250" t="str">
            <v>Ea=1 ea</v>
          </cell>
          <cell r="F250">
            <v>436.8</v>
          </cell>
        </row>
        <row r="251">
          <cell r="A251">
            <v>5624</v>
          </cell>
          <cell r="B251" t="str">
            <v>Uniform</v>
          </cell>
          <cell r="C251" t="str">
            <v>Black Jeans 40</v>
          </cell>
          <cell r="D251" t="str">
            <v>EA</v>
          </cell>
          <cell r="E251" t="str">
            <v>Ea=1 ea</v>
          </cell>
          <cell r="F251">
            <v>436.8</v>
          </cell>
        </row>
        <row r="252">
          <cell r="A252">
            <v>5625</v>
          </cell>
          <cell r="B252" t="str">
            <v>Uniform</v>
          </cell>
          <cell r="C252" t="str">
            <v>Black Jeans 42</v>
          </cell>
          <cell r="D252" t="str">
            <v>EA</v>
          </cell>
          <cell r="E252" t="str">
            <v>Ea=1 ea</v>
          </cell>
          <cell r="F252">
            <v>436.8</v>
          </cell>
        </row>
        <row r="253">
          <cell r="A253">
            <v>5609</v>
          </cell>
          <cell r="B253" t="str">
            <v>Uniform</v>
          </cell>
          <cell r="C253" t="str">
            <v>Black Trousers  28</v>
          </cell>
          <cell r="D253" t="str">
            <v>EA</v>
          </cell>
          <cell r="E253" t="str">
            <v>Ea=1 ea</v>
          </cell>
          <cell r="F253">
            <v>394.24</v>
          </cell>
        </row>
        <row r="254">
          <cell r="A254">
            <v>5610</v>
          </cell>
          <cell r="B254" t="str">
            <v>Uniform</v>
          </cell>
          <cell r="C254" t="str">
            <v>Black Trousers 30</v>
          </cell>
          <cell r="D254" t="str">
            <v>EA</v>
          </cell>
          <cell r="E254" t="str">
            <v>Ea=1 ea</v>
          </cell>
          <cell r="F254">
            <v>394.24</v>
          </cell>
        </row>
        <row r="255">
          <cell r="A255">
            <v>5611</v>
          </cell>
          <cell r="B255" t="str">
            <v>Uniform</v>
          </cell>
          <cell r="C255" t="str">
            <v>Black Trousers  32</v>
          </cell>
          <cell r="D255" t="str">
            <v>EA</v>
          </cell>
          <cell r="E255" t="str">
            <v>Ea=1 ea</v>
          </cell>
          <cell r="F255">
            <v>394.24</v>
          </cell>
        </row>
        <row r="256">
          <cell r="A256">
            <v>5612</v>
          </cell>
          <cell r="B256" t="str">
            <v>Uniform</v>
          </cell>
          <cell r="C256" t="str">
            <v>Black Trousers 34</v>
          </cell>
          <cell r="D256" t="str">
            <v>EA</v>
          </cell>
          <cell r="E256" t="str">
            <v>Ea=1 ea</v>
          </cell>
          <cell r="F256">
            <v>394.24</v>
          </cell>
        </row>
        <row r="257">
          <cell r="A257">
            <v>5613</v>
          </cell>
          <cell r="B257" t="str">
            <v>Uniform</v>
          </cell>
          <cell r="C257" t="str">
            <v>Black Trousers 36</v>
          </cell>
          <cell r="D257" t="str">
            <v>EA</v>
          </cell>
          <cell r="E257" t="str">
            <v>Ea=1 ea</v>
          </cell>
          <cell r="F257">
            <v>394.24</v>
          </cell>
        </row>
        <row r="258">
          <cell r="A258">
            <v>5776</v>
          </cell>
          <cell r="B258" t="str">
            <v>Uniform</v>
          </cell>
          <cell r="C258" t="str">
            <v>Black Trousers 38</v>
          </cell>
          <cell r="D258" t="str">
            <v>EA</v>
          </cell>
          <cell r="E258" t="str">
            <v>Ea=1 ea</v>
          </cell>
          <cell r="F258">
            <v>394.24</v>
          </cell>
        </row>
        <row r="259">
          <cell r="A259">
            <v>5777</v>
          </cell>
          <cell r="B259" t="str">
            <v>Uniform</v>
          </cell>
          <cell r="C259" t="str">
            <v>Black Trousers - 40</v>
          </cell>
          <cell r="D259" t="str">
            <v>EA</v>
          </cell>
          <cell r="E259" t="str">
            <v>Ea=1 ea</v>
          </cell>
          <cell r="F259">
            <v>394.24</v>
          </cell>
        </row>
        <row r="260">
          <cell r="A260">
            <v>5829</v>
          </cell>
          <cell r="B260" t="str">
            <v>Uniform</v>
          </cell>
          <cell r="C260" t="str">
            <v>Black Trousers - 42</v>
          </cell>
          <cell r="D260" t="str">
            <v>EA</v>
          </cell>
          <cell r="E260" t="str">
            <v>Ea=1 ea</v>
          </cell>
          <cell r="F260">
            <v>394.24</v>
          </cell>
        </row>
        <row r="261">
          <cell r="A261">
            <v>19903</v>
          </cell>
          <cell r="B261" t="str">
            <v>Uniform</v>
          </cell>
          <cell r="C261" t="str">
            <v>Apron New With Belt</v>
          </cell>
          <cell r="D261" t="str">
            <v>EA</v>
          </cell>
          <cell r="E261" t="str">
            <v>EA</v>
          </cell>
          <cell r="F261">
            <v>386.4</v>
          </cell>
        </row>
        <row r="262">
          <cell r="A262">
            <v>20195</v>
          </cell>
          <cell r="B262" t="str">
            <v>Uniform</v>
          </cell>
          <cell r="C262" t="str">
            <v>Barista Grey Shirt - 36</v>
          </cell>
          <cell r="D262" t="str">
            <v>EA</v>
          </cell>
          <cell r="E262" t="str">
            <v>EA</v>
          </cell>
          <cell r="F262">
            <v>498.4</v>
          </cell>
        </row>
        <row r="263">
          <cell r="A263">
            <v>20196</v>
          </cell>
          <cell r="B263" t="str">
            <v>Uniform</v>
          </cell>
          <cell r="C263" t="str">
            <v>Barista Grey Shirt - 38</v>
          </cell>
          <cell r="D263" t="str">
            <v>EA</v>
          </cell>
          <cell r="E263" t="str">
            <v>EA</v>
          </cell>
          <cell r="F263">
            <v>498.4</v>
          </cell>
        </row>
        <row r="264">
          <cell r="A264">
            <v>20197</v>
          </cell>
          <cell r="B264" t="str">
            <v>Uniform</v>
          </cell>
          <cell r="C264" t="str">
            <v>Barista Grey Shirt - 40</v>
          </cell>
          <cell r="D264" t="str">
            <v>EA</v>
          </cell>
          <cell r="E264" t="str">
            <v>EA</v>
          </cell>
          <cell r="F264">
            <v>498.4</v>
          </cell>
        </row>
        <row r="265">
          <cell r="A265">
            <v>20198</v>
          </cell>
          <cell r="B265" t="str">
            <v>Uniform</v>
          </cell>
          <cell r="C265" t="str">
            <v>Barista Grey Shirt - 42</v>
          </cell>
          <cell r="D265" t="str">
            <v>EA</v>
          </cell>
          <cell r="E265" t="str">
            <v>EA</v>
          </cell>
          <cell r="F265">
            <v>498.4</v>
          </cell>
        </row>
        <row r="266">
          <cell r="A266">
            <v>20199</v>
          </cell>
          <cell r="B266" t="str">
            <v>Uniform</v>
          </cell>
          <cell r="C266" t="str">
            <v>Barista Grey Shirt - 44</v>
          </cell>
          <cell r="D266" t="str">
            <v>EA</v>
          </cell>
          <cell r="E266" t="str">
            <v>EA</v>
          </cell>
          <cell r="F266">
            <v>498.4</v>
          </cell>
        </row>
        <row r="267">
          <cell r="A267">
            <v>20235</v>
          </cell>
          <cell r="B267" t="str">
            <v>Uniform</v>
          </cell>
          <cell r="C267" t="str">
            <v>Black Apron Diner</v>
          </cell>
          <cell r="D267" t="str">
            <v>EA</v>
          </cell>
          <cell r="E267" t="str">
            <v>EA</v>
          </cell>
          <cell r="F267">
            <v>386.4</v>
          </cell>
        </row>
        <row r="268">
          <cell r="A268">
            <v>20230</v>
          </cell>
          <cell r="B268" t="str">
            <v>Uniform</v>
          </cell>
          <cell r="C268" t="str">
            <v>Barista Diner Black Shirt - 36</v>
          </cell>
          <cell r="D268" t="str">
            <v>EA</v>
          </cell>
          <cell r="E268" t="str">
            <v>EA</v>
          </cell>
          <cell r="F268">
            <v>498.4</v>
          </cell>
        </row>
        <row r="269">
          <cell r="A269">
            <v>20231</v>
          </cell>
          <cell r="B269" t="str">
            <v>Uniform</v>
          </cell>
          <cell r="C269" t="str">
            <v>Barista Diner Black Shirt - 38</v>
          </cell>
          <cell r="D269" t="str">
            <v>EA</v>
          </cell>
          <cell r="E269" t="str">
            <v>EA</v>
          </cell>
          <cell r="F269">
            <v>498.4</v>
          </cell>
        </row>
        <row r="270">
          <cell r="A270">
            <v>20232</v>
          </cell>
          <cell r="B270" t="str">
            <v>Uniform</v>
          </cell>
          <cell r="C270" t="str">
            <v>Barista Diner Black Shirt - 40</v>
          </cell>
          <cell r="D270" t="str">
            <v>EA</v>
          </cell>
          <cell r="E270" t="str">
            <v>EA</v>
          </cell>
          <cell r="F270">
            <v>498.4</v>
          </cell>
        </row>
        <row r="271">
          <cell r="A271">
            <v>20233</v>
          </cell>
          <cell r="B271" t="str">
            <v>Uniform</v>
          </cell>
          <cell r="C271" t="str">
            <v>Barista Diner Black Shirt - 42</v>
          </cell>
          <cell r="D271" t="str">
            <v>EA</v>
          </cell>
          <cell r="E271" t="str">
            <v>EA</v>
          </cell>
          <cell r="F271">
            <v>498.4</v>
          </cell>
        </row>
        <row r="272">
          <cell r="A272">
            <v>20234</v>
          </cell>
          <cell r="B272" t="str">
            <v>Uniform</v>
          </cell>
          <cell r="C272" t="str">
            <v>Barista Diner Black Shirt - 44</v>
          </cell>
          <cell r="D272" t="str">
            <v>EA</v>
          </cell>
          <cell r="E272" t="str">
            <v>EA</v>
          </cell>
          <cell r="F272">
            <v>498.4</v>
          </cell>
        </row>
        <row r="273">
          <cell r="A273">
            <v>19794</v>
          </cell>
          <cell r="B273" t="str">
            <v>Uniform</v>
          </cell>
          <cell r="C273" t="str">
            <v>Diner Sweat-Shirt</v>
          </cell>
          <cell r="D273" t="str">
            <v>EA</v>
          </cell>
          <cell r="E273" t="str">
            <v>EA</v>
          </cell>
          <cell r="F273">
            <v>481.6</v>
          </cell>
        </row>
        <row r="274">
          <cell r="A274">
            <v>20406</v>
          </cell>
          <cell r="B274" t="str">
            <v>Uniform</v>
          </cell>
          <cell r="C274" t="str">
            <v>Barista Store Manager Black Shirt – 36</v>
          </cell>
          <cell r="D274" t="str">
            <v>EA</v>
          </cell>
          <cell r="E274" t="str">
            <v>EA</v>
          </cell>
          <cell r="F274">
            <v>498.4</v>
          </cell>
        </row>
        <row r="275">
          <cell r="A275">
            <v>20407</v>
          </cell>
          <cell r="B275" t="str">
            <v>Uniform</v>
          </cell>
          <cell r="C275" t="str">
            <v>Barista Store Manager Black Shirt – 38</v>
          </cell>
          <cell r="D275" t="str">
            <v>EA</v>
          </cell>
          <cell r="E275" t="str">
            <v>EA</v>
          </cell>
          <cell r="F275">
            <v>498.4</v>
          </cell>
        </row>
        <row r="276">
          <cell r="A276">
            <v>20408</v>
          </cell>
          <cell r="B276" t="str">
            <v>Uniform</v>
          </cell>
          <cell r="C276" t="str">
            <v>Barista Store Manager Black Shirt – 40</v>
          </cell>
          <cell r="D276" t="str">
            <v>EA</v>
          </cell>
          <cell r="E276" t="str">
            <v>EA</v>
          </cell>
          <cell r="F276">
            <v>498.4</v>
          </cell>
        </row>
        <row r="277">
          <cell r="A277">
            <v>20409</v>
          </cell>
          <cell r="B277" t="str">
            <v>Uniform</v>
          </cell>
          <cell r="C277" t="str">
            <v>Barista Store Manager Black Shirt – 42</v>
          </cell>
          <cell r="D277" t="str">
            <v>EA</v>
          </cell>
          <cell r="E277" t="str">
            <v>EA</v>
          </cell>
          <cell r="F277">
            <v>498.4</v>
          </cell>
        </row>
        <row r="278">
          <cell r="A278">
            <v>20410</v>
          </cell>
          <cell r="B278" t="str">
            <v>Uniform</v>
          </cell>
          <cell r="C278" t="str">
            <v>Barista Store Manager Black Shirt – 44</v>
          </cell>
          <cell r="D278" t="str">
            <v>EA</v>
          </cell>
          <cell r="E278" t="str">
            <v>EA</v>
          </cell>
          <cell r="F278">
            <v>498.4</v>
          </cell>
        </row>
        <row r="279">
          <cell r="A279">
            <v>19792</v>
          </cell>
          <cell r="B279" t="str">
            <v>Uniform</v>
          </cell>
          <cell r="C279" t="str">
            <v>Black T-shirt Dinner (Caption) S</v>
          </cell>
          <cell r="D279" t="str">
            <v>EA</v>
          </cell>
          <cell r="E279" t="str">
            <v>EA</v>
          </cell>
          <cell r="F279">
            <v>392</v>
          </cell>
        </row>
        <row r="280">
          <cell r="A280">
            <v>16107</v>
          </cell>
          <cell r="B280" t="str">
            <v>Uniform</v>
          </cell>
          <cell r="C280" t="str">
            <v>Grey Sweater-M (FS)</v>
          </cell>
          <cell r="D280" t="str">
            <v>EA</v>
          </cell>
          <cell r="E280" t="str">
            <v>Ea=1 ea</v>
          </cell>
          <cell r="F280">
            <v>515.20000000000005</v>
          </cell>
        </row>
        <row r="281">
          <cell r="A281">
            <v>16108</v>
          </cell>
          <cell r="B281" t="str">
            <v>Uniform</v>
          </cell>
          <cell r="C281" t="str">
            <v>Grey Sweater - L (FS)</v>
          </cell>
          <cell r="D281" t="str">
            <v>EA</v>
          </cell>
          <cell r="E281" t="str">
            <v>Ea=1 ea</v>
          </cell>
          <cell r="F281">
            <v>515.20000000000005</v>
          </cell>
        </row>
        <row r="282">
          <cell r="A282">
            <v>16109</v>
          </cell>
          <cell r="B282" t="str">
            <v>Uniform</v>
          </cell>
          <cell r="C282" t="str">
            <v>Grey Sweater -XL (FS)</v>
          </cell>
          <cell r="D282" t="str">
            <v>EA</v>
          </cell>
          <cell r="E282" t="str">
            <v>Ea=1 ea</v>
          </cell>
          <cell r="F282">
            <v>515.20000000000005</v>
          </cell>
        </row>
        <row r="283">
          <cell r="A283">
            <v>16110</v>
          </cell>
          <cell r="B283" t="str">
            <v>Uniform</v>
          </cell>
          <cell r="C283" t="str">
            <v>Grey Sweater-XXL (FS)</v>
          </cell>
          <cell r="D283" t="str">
            <v>EA</v>
          </cell>
          <cell r="E283" t="str">
            <v>Ea=1 ea</v>
          </cell>
          <cell r="F283">
            <v>515.20000000000005</v>
          </cell>
        </row>
        <row r="284">
          <cell r="A284">
            <v>1111</v>
          </cell>
          <cell r="B284" t="str">
            <v>Crockery &amp; Cuttlery</v>
          </cell>
          <cell r="C284" t="str">
            <v>Spoon Demitasse Coffee</v>
          </cell>
          <cell r="D284" t="str">
            <v>EA</v>
          </cell>
          <cell r="E284" t="str">
            <v>EA</v>
          </cell>
          <cell r="F284">
            <v>15.68</v>
          </cell>
        </row>
        <row r="285">
          <cell r="A285">
            <v>1112</v>
          </cell>
          <cell r="B285" t="str">
            <v>Crockery &amp; Cuttlery</v>
          </cell>
          <cell r="C285" t="str">
            <v>Spoon Tea</v>
          </cell>
          <cell r="D285" t="str">
            <v>EA</v>
          </cell>
          <cell r="E285" t="str">
            <v>EA</v>
          </cell>
          <cell r="F285">
            <v>17.920000000000002</v>
          </cell>
        </row>
        <row r="286">
          <cell r="A286">
            <v>5991</v>
          </cell>
          <cell r="B286" t="str">
            <v>Crockery &amp; Cuttlery</v>
          </cell>
          <cell r="C286" t="str">
            <v>Spoon Parafit Soda 9" Big</v>
          </cell>
          <cell r="D286" t="str">
            <v>EA</v>
          </cell>
          <cell r="E286" t="str">
            <v>EA</v>
          </cell>
          <cell r="F286">
            <v>26.88</v>
          </cell>
        </row>
        <row r="287">
          <cell r="A287">
            <v>5411</v>
          </cell>
          <cell r="B287" t="str">
            <v>Crockery &amp; Cuttlery</v>
          </cell>
          <cell r="C287" t="str">
            <v>Fork Dessert</v>
          </cell>
          <cell r="D287" t="str">
            <v>EA</v>
          </cell>
          <cell r="E287" t="str">
            <v>EA</v>
          </cell>
          <cell r="F287">
            <v>29.12</v>
          </cell>
        </row>
        <row r="288">
          <cell r="A288">
            <v>5504</v>
          </cell>
          <cell r="B288" t="str">
            <v>Crockery &amp; Cuttlery</v>
          </cell>
          <cell r="C288" t="str">
            <v>Butter Knife</v>
          </cell>
          <cell r="D288" t="str">
            <v>EA</v>
          </cell>
          <cell r="E288" t="str">
            <v>EA</v>
          </cell>
          <cell r="F288">
            <v>49.28</v>
          </cell>
        </row>
        <row r="289">
          <cell r="A289">
            <v>1115</v>
          </cell>
          <cell r="B289" t="str">
            <v>Crockery &amp; Cuttlery</v>
          </cell>
          <cell r="C289" t="str">
            <v>Service Tray</v>
          </cell>
          <cell r="D289" t="str">
            <v>EA</v>
          </cell>
          <cell r="E289" t="str">
            <v>EA</v>
          </cell>
          <cell r="F289">
            <v>190.4</v>
          </cell>
        </row>
        <row r="290">
          <cell r="A290">
            <v>1122</v>
          </cell>
          <cell r="B290" t="str">
            <v>Crockery &amp; Cuttlery</v>
          </cell>
          <cell r="C290" t="str">
            <v>Tea Cup and Saucer</v>
          </cell>
          <cell r="D290" t="str">
            <v>EA</v>
          </cell>
          <cell r="E290" t="str">
            <v>EA</v>
          </cell>
          <cell r="F290">
            <v>153.44</v>
          </cell>
        </row>
        <row r="291">
          <cell r="A291">
            <v>1123</v>
          </cell>
          <cell r="B291" t="str">
            <v>Crockery &amp; Cuttlery</v>
          </cell>
          <cell r="C291" t="str">
            <v>S S Tea Strainer</v>
          </cell>
          <cell r="D291" t="str">
            <v>EA</v>
          </cell>
          <cell r="E291" t="str">
            <v>EA</v>
          </cell>
          <cell r="F291">
            <v>66.08</v>
          </cell>
        </row>
        <row r="292">
          <cell r="A292">
            <v>1124</v>
          </cell>
          <cell r="B292" t="str">
            <v>Crockery &amp; Cuttlery</v>
          </cell>
          <cell r="C292" t="str">
            <v>Cello Water Jug</v>
          </cell>
          <cell r="D292" t="str">
            <v>EA</v>
          </cell>
          <cell r="E292" t="str">
            <v>EA</v>
          </cell>
          <cell r="F292">
            <v>224</v>
          </cell>
        </row>
        <row r="293">
          <cell r="A293">
            <v>5540</v>
          </cell>
          <cell r="B293" t="str">
            <v>Crockery &amp; Cuttlery</v>
          </cell>
          <cell r="C293" t="str">
            <v>Frothin Jug 500 Ml</v>
          </cell>
          <cell r="D293" t="str">
            <v>EA</v>
          </cell>
          <cell r="E293" t="str">
            <v>EA</v>
          </cell>
          <cell r="F293">
            <v>548.79999999999995</v>
          </cell>
        </row>
        <row r="294">
          <cell r="A294">
            <v>5508</v>
          </cell>
          <cell r="B294" t="str">
            <v>Crockery &amp; Cuttlery</v>
          </cell>
          <cell r="C294" t="str">
            <v>Frothing Jug 750 Ml</v>
          </cell>
          <cell r="D294" t="str">
            <v>EA</v>
          </cell>
          <cell r="E294" t="str">
            <v>EA</v>
          </cell>
          <cell r="F294">
            <v>604.79999999999995</v>
          </cell>
        </row>
        <row r="295">
          <cell r="A295">
            <v>1117</v>
          </cell>
          <cell r="B295" t="str">
            <v>Crockery &amp; Cuttlery</v>
          </cell>
          <cell r="C295" t="str">
            <v>Cookies Jar  Jolly Jar With Wood</v>
          </cell>
          <cell r="D295" t="str">
            <v>EA</v>
          </cell>
          <cell r="E295" t="str">
            <v>Ea=1 ea</v>
          </cell>
          <cell r="F295">
            <v>442.4</v>
          </cell>
        </row>
        <row r="296">
          <cell r="A296">
            <v>1121</v>
          </cell>
          <cell r="B296" t="str">
            <v>Crockery &amp; Cuttlery</v>
          </cell>
          <cell r="C296" t="str">
            <v>Kenyan Mug  320 Ml</v>
          </cell>
          <cell r="D296" t="str">
            <v>EA</v>
          </cell>
          <cell r="E296" t="str">
            <v>EA</v>
          </cell>
          <cell r="F296">
            <v>103.04</v>
          </cell>
        </row>
        <row r="297">
          <cell r="A297">
            <v>5500</v>
          </cell>
          <cell r="B297" t="str">
            <v>Crockery &amp; Cuttlery</v>
          </cell>
          <cell r="C297" t="str">
            <v>Measuring Jar 500 Ml</v>
          </cell>
          <cell r="D297" t="str">
            <v>EA</v>
          </cell>
          <cell r="E297" t="str">
            <v>EA</v>
          </cell>
          <cell r="F297">
            <v>94.08</v>
          </cell>
        </row>
        <row r="298">
          <cell r="A298">
            <v>5501</v>
          </cell>
          <cell r="B298" t="str">
            <v>Crockery &amp; Cuttlery</v>
          </cell>
          <cell r="C298" t="str">
            <v>Peg Measure 30 60 Ml</v>
          </cell>
          <cell r="D298" t="str">
            <v>EA</v>
          </cell>
          <cell r="E298" t="str">
            <v>EA</v>
          </cell>
          <cell r="F298">
            <v>86.24</v>
          </cell>
        </row>
        <row r="299">
          <cell r="A299">
            <v>5518</v>
          </cell>
          <cell r="B299" t="str">
            <v>Crockery &amp; Cuttlery</v>
          </cell>
          <cell r="C299" t="str">
            <v>Measuring Jar 10 ml</v>
          </cell>
          <cell r="D299" t="str">
            <v>EA</v>
          </cell>
          <cell r="E299" t="str">
            <v>EA</v>
          </cell>
          <cell r="F299">
            <v>17.920000000000002</v>
          </cell>
        </row>
        <row r="300">
          <cell r="A300">
            <v>5547</v>
          </cell>
          <cell r="B300" t="str">
            <v>Crockery &amp; Cuttlery</v>
          </cell>
          <cell r="C300" t="str">
            <v>Measuring Jar 50ml</v>
          </cell>
          <cell r="D300" t="str">
            <v>EA</v>
          </cell>
          <cell r="E300" t="str">
            <v>EA</v>
          </cell>
          <cell r="F300">
            <v>43.68</v>
          </cell>
        </row>
        <row r="301">
          <cell r="A301">
            <v>8292</v>
          </cell>
          <cell r="B301" t="str">
            <v>Crockery &amp; Cuttlery</v>
          </cell>
          <cell r="C301" t="str">
            <v>Measuring Jug 250 ml</v>
          </cell>
          <cell r="D301" t="str">
            <v>EA</v>
          </cell>
          <cell r="E301" t="str">
            <v>EA</v>
          </cell>
          <cell r="F301">
            <v>56</v>
          </cell>
        </row>
        <row r="302">
          <cell r="A302">
            <v>5796</v>
          </cell>
          <cell r="B302" t="str">
            <v>Crockery &amp; Cuttlery</v>
          </cell>
          <cell r="C302" t="str">
            <v>Barista Espresso Cup</v>
          </cell>
          <cell r="D302" t="str">
            <v>EA</v>
          </cell>
          <cell r="E302" t="str">
            <v>EA</v>
          </cell>
          <cell r="F302">
            <v>100.8</v>
          </cell>
        </row>
        <row r="303">
          <cell r="A303">
            <v>15527</v>
          </cell>
          <cell r="B303" t="str">
            <v>Crockery &amp; Cuttlery</v>
          </cell>
          <cell r="C303" t="str">
            <v>Food Display Platter</v>
          </cell>
          <cell r="D303" t="str">
            <v>EA</v>
          </cell>
          <cell r="E303" t="str">
            <v>EA</v>
          </cell>
          <cell r="F303">
            <v>470.4</v>
          </cell>
        </row>
        <row r="304">
          <cell r="A304">
            <v>21691</v>
          </cell>
          <cell r="B304" t="str">
            <v>Crockery &amp; Cuttlery</v>
          </cell>
          <cell r="C304" t="str">
            <v>Acrylic Food Palette 8MM</v>
          </cell>
          <cell r="D304" t="str">
            <v>EA</v>
          </cell>
          <cell r="E304" t="str">
            <v>EA</v>
          </cell>
          <cell r="F304">
            <v>425.6</v>
          </cell>
        </row>
        <row r="305">
          <cell r="A305">
            <v>15633</v>
          </cell>
          <cell r="B305" t="str">
            <v>Crockery &amp; Cuttlery</v>
          </cell>
          <cell r="C305" t="str">
            <v>Zen Plate- 7 Inch</v>
          </cell>
          <cell r="D305" t="str">
            <v>EA</v>
          </cell>
          <cell r="E305" t="str">
            <v>EA</v>
          </cell>
          <cell r="F305">
            <v>170.24</v>
          </cell>
        </row>
        <row r="306">
          <cell r="A306">
            <v>15634</v>
          </cell>
          <cell r="B306" t="str">
            <v>Crockery &amp; Cuttlery</v>
          </cell>
          <cell r="C306" t="str">
            <v>Zen Plate- 10 Inch</v>
          </cell>
          <cell r="D306" t="str">
            <v>EA</v>
          </cell>
          <cell r="E306" t="str">
            <v>EA</v>
          </cell>
          <cell r="F306">
            <v>336</v>
          </cell>
        </row>
        <row r="307">
          <cell r="A307">
            <v>1120</v>
          </cell>
          <cell r="B307" t="str">
            <v>Crockery &amp; Cuttlery</v>
          </cell>
          <cell r="C307" t="str">
            <v>Cake Plate N Dome</v>
          </cell>
          <cell r="D307" t="str">
            <v>EA</v>
          </cell>
          <cell r="E307" t="str">
            <v>EA</v>
          </cell>
          <cell r="F307">
            <v>616</v>
          </cell>
        </row>
        <row r="308">
          <cell r="A308">
            <v>19507</v>
          </cell>
          <cell r="B308" t="str">
            <v>Crockery &amp; Cuttlery</v>
          </cell>
          <cell r="C308" t="str">
            <v>Barista Cappuccino Regural Mug 20CL</v>
          </cell>
          <cell r="D308" t="str">
            <v>EA</v>
          </cell>
          <cell r="E308" t="str">
            <v>EA</v>
          </cell>
          <cell r="F308">
            <v>159.94</v>
          </cell>
        </row>
        <row r="309">
          <cell r="A309">
            <v>19505</v>
          </cell>
          <cell r="B309" t="str">
            <v>Crockery &amp; Cuttlery</v>
          </cell>
          <cell r="C309" t="str">
            <v>Barista Cappuccino Regural Saucer 20CL</v>
          </cell>
          <cell r="D309" t="str">
            <v>EA</v>
          </cell>
          <cell r="E309" t="str">
            <v>EA</v>
          </cell>
          <cell r="F309">
            <v>74.89</v>
          </cell>
        </row>
        <row r="310">
          <cell r="A310">
            <v>19508</v>
          </cell>
          <cell r="B310" t="str">
            <v>Crockery &amp; Cuttlery</v>
          </cell>
          <cell r="C310" t="str">
            <v>Barista Cappuccino Mug 30CL</v>
          </cell>
          <cell r="D310" t="str">
            <v>EA</v>
          </cell>
          <cell r="E310" t="str">
            <v>EA</v>
          </cell>
          <cell r="F310">
            <v>236.31</v>
          </cell>
        </row>
        <row r="311">
          <cell r="A311">
            <v>19506</v>
          </cell>
          <cell r="B311" t="str">
            <v>Crockery &amp; Cuttlery</v>
          </cell>
          <cell r="C311" t="str">
            <v>Barista Cappuccino Large Mug  Saucer30CL</v>
          </cell>
          <cell r="D311" t="str">
            <v>EA</v>
          </cell>
          <cell r="E311" t="str">
            <v>EA</v>
          </cell>
          <cell r="F311">
            <v>100.93</v>
          </cell>
        </row>
        <row r="312">
          <cell r="A312">
            <v>20501</v>
          </cell>
          <cell r="B312" t="str">
            <v>Crockery &amp; Cuttlery</v>
          </cell>
          <cell r="C312" t="str">
            <v>Barista Cappuccino Large Saucer</v>
          </cell>
          <cell r="D312" t="str">
            <v>EA</v>
          </cell>
          <cell r="E312" t="str">
            <v>EA</v>
          </cell>
          <cell r="F312">
            <v>109.2</v>
          </cell>
        </row>
        <row r="313">
          <cell r="A313">
            <v>20502</v>
          </cell>
          <cell r="B313" t="str">
            <v>Crockery &amp; Cuttlery</v>
          </cell>
          <cell r="C313" t="str">
            <v>Barista Cappuccino Large Mug</v>
          </cell>
          <cell r="D313" t="str">
            <v>EA</v>
          </cell>
          <cell r="E313" t="str">
            <v>EA</v>
          </cell>
          <cell r="F313">
            <v>256.70999999999998</v>
          </cell>
        </row>
        <row r="314">
          <cell r="A314">
            <v>18906</v>
          </cell>
          <cell r="B314" t="str">
            <v>Crockery &amp; Cuttlery</v>
          </cell>
          <cell r="C314" t="str">
            <v>Round Glass Bottale -300 ML</v>
          </cell>
          <cell r="D314" t="str">
            <v>EA</v>
          </cell>
          <cell r="E314" t="str">
            <v>EA</v>
          </cell>
          <cell r="F314">
            <v>11.76</v>
          </cell>
        </row>
        <row r="315">
          <cell r="A315">
            <v>18907</v>
          </cell>
          <cell r="B315" t="str">
            <v>Crockery &amp; Cuttlery</v>
          </cell>
          <cell r="C315" t="str">
            <v>Round Glass Bottale -500 ML</v>
          </cell>
          <cell r="D315" t="str">
            <v>EA</v>
          </cell>
          <cell r="E315" t="str">
            <v>EA</v>
          </cell>
          <cell r="F315">
            <v>14.34</v>
          </cell>
        </row>
        <row r="316">
          <cell r="A316">
            <v>18908</v>
          </cell>
          <cell r="B316" t="str">
            <v>Crockery &amp; Cuttlery</v>
          </cell>
          <cell r="C316" t="str">
            <v>Glass Bottal Black Cap (300/500ML)</v>
          </cell>
          <cell r="D316" t="str">
            <v>EA</v>
          </cell>
          <cell r="E316" t="str">
            <v>EA</v>
          </cell>
          <cell r="F316">
            <v>2.1800000000000002</v>
          </cell>
        </row>
        <row r="317">
          <cell r="A317">
            <v>6662</v>
          </cell>
          <cell r="B317" t="str">
            <v>Crockery &amp; Cuttlery</v>
          </cell>
          <cell r="C317" t="str">
            <v>Cocktail Shaker (Inbuilt Strainer)</v>
          </cell>
          <cell r="D317" t="str">
            <v>EA</v>
          </cell>
          <cell r="E317" t="str">
            <v>EA</v>
          </cell>
          <cell r="F317">
            <v>196</v>
          </cell>
        </row>
        <row r="318">
          <cell r="A318">
            <v>5515</v>
          </cell>
          <cell r="B318" t="str">
            <v>Crockery &amp; Cuttlery</v>
          </cell>
          <cell r="C318" t="str">
            <v>Ice Cream Scooper Medium</v>
          </cell>
          <cell r="D318" t="str">
            <v>EA</v>
          </cell>
          <cell r="E318" t="str">
            <v>EA</v>
          </cell>
          <cell r="F318">
            <v>84</v>
          </cell>
        </row>
        <row r="319">
          <cell r="A319">
            <v>1097</v>
          </cell>
          <cell r="B319" t="str">
            <v>Crockery &amp; Cuttlery</v>
          </cell>
          <cell r="C319" t="str">
            <v>Thermometer</v>
          </cell>
          <cell r="D319" t="str">
            <v>EA</v>
          </cell>
          <cell r="E319" t="str">
            <v>EA</v>
          </cell>
          <cell r="F319">
            <v>347.2</v>
          </cell>
        </row>
        <row r="320">
          <cell r="A320">
            <v>6090</v>
          </cell>
          <cell r="B320" t="str">
            <v>Crockery &amp; Cuttlery</v>
          </cell>
          <cell r="C320" t="str">
            <v>Cream Charger</v>
          </cell>
          <cell r="D320" t="str">
            <v>PAC</v>
          </cell>
          <cell r="E320" t="str">
            <v>PAC=10ea</v>
          </cell>
          <cell r="F320">
            <v>324.8</v>
          </cell>
        </row>
        <row r="321">
          <cell r="A321">
            <v>15596</v>
          </cell>
          <cell r="B321" t="str">
            <v>Crockery &amp; Cuttlery</v>
          </cell>
          <cell r="C321" t="str">
            <v>Bullet Shelf Tag Holder-3''</v>
          </cell>
          <cell r="D321" t="str">
            <v>EA</v>
          </cell>
          <cell r="E321" t="str">
            <v>EA</v>
          </cell>
          <cell r="F321">
            <v>39.200000000000003</v>
          </cell>
        </row>
        <row r="322">
          <cell r="A322">
            <v>19001</v>
          </cell>
          <cell r="B322" t="str">
            <v>Crockery &amp; Cuttlery</v>
          </cell>
          <cell r="C322" t="str">
            <v>Wooden Hammer</v>
          </cell>
          <cell r="D322" t="str">
            <v>EA</v>
          </cell>
          <cell r="E322" t="str">
            <v>EA</v>
          </cell>
          <cell r="F322">
            <v>72.8</v>
          </cell>
        </row>
        <row r="323">
          <cell r="A323">
            <v>13821</v>
          </cell>
          <cell r="B323" t="str">
            <v>Crockery &amp; Cuttlery</v>
          </cell>
          <cell r="C323" t="str">
            <v>Tango Grandee 425ml</v>
          </cell>
          <cell r="D323" t="str">
            <v>EA</v>
          </cell>
          <cell r="E323" t="str">
            <v>EA=1 ea</v>
          </cell>
          <cell r="F323">
            <v>110.88</v>
          </cell>
        </row>
        <row r="324">
          <cell r="A324">
            <v>13822</v>
          </cell>
          <cell r="B324" t="str">
            <v>Crockery &amp; Cuttlery</v>
          </cell>
          <cell r="C324" t="str">
            <v>Tango Regular 315ml</v>
          </cell>
          <cell r="D324" t="str">
            <v>EA</v>
          </cell>
          <cell r="E324" t="str">
            <v>EA=1 ea</v>
          </cell>
          <cell r="F324">
            <v>98.56</v>
          </cell>
        </row>
        <row r="325">
          <cell r="A325">
            <v>19097</v>
          </cell>
          <cell r="B325" t="str">
            <v>Crockery &amp; Cuttlery</v>
          </cell>
          <cell r="C325" t="str">
            <v>Creamer 150ML</v>
          </cell>
          <cell r="D325" t="str">
            <v>EA</v>
          </cell>
          <cell r="E325" t="str">
            <v>EA</v>
          </cell>
          <cell r="F325">
            <v>199.36</v>
          </cell>
        </row>
        <row r="326">
          <cell r="A326">
            <v>20871</v>
          </cell>
          <cell r="B326" t="str">
            <v>Crockery &amp; Cuttlery</v>
          </cell>
          <cell r="C326" t="str">
            <v>Glass Tea Kettle 500 ML</v>
          </cell>
          <cell r="D326" t="str">
            <v>EA</v>
          </cell>
          <cell r="E326" t="str">
            <v>EA</v>
          </cell>
          <cell r="F326">
            <v>649.6</v>
          </cell>
        </row>
        <row r="327">
          <cell r="A327">
            <v>5700</v>
          </cell>
          <cell r="B327" t="str">
            <v>Crockery &amp; Cuttlery</v>
          </cell>
          <cell r="C327" t="str">
            <v>Bottle Opener With Cutter</v>
          </cell>
          <cell r="D327" t="str">
            <v>EA</v>
          </cell>
          <cell r="E327" t="str">
            <v>EA</v>
          </cell>
          <cell r="F327">
            <v>74.25</v>
          </cell>
        </row>
        <row r="328">
          <cell r="A328">
            <v>19121</v>
          </cell>
          <cell r="B328" t="str">
            <v>Crockery &amp; Cuttlery</v>
          </cell>
          <cell r="C328" t="str">
            <v>Supreme Basket Caret</v>
          </cell>
          <cell r="D328" t="str">
            <v>EA</v>
          </cell>
          <cell r="E328" t="str">
            <v>EA</v>
          </cell>
          <cell r="F328">
            <v>420</v>
          </cell>
        </row>
        <row r="329">
          <cell r="A329">
            <v>22485</v>
          </cell>
          <cell r="B329" t="str">
            <v>Crockery &amp; Cuttlery</v>
          </cell>
          <cell r="C329" t="str">
            <v>SS laddles 30 ML</v>
          </cell>
          <cell r="D329" t="str">
            <v>EA</v>
          </cell>
          <cell r="E329" t="str">
            <v>EA</v>
          </cell>
          <cell r="F329">
            <v>44.8</v>
          </cell>
        </row>
        <row r="330">
          <cell r="A330">
            <v>22492</v>
          </cell>
          <cell r="B330" t="str">
            <v>Crockery &amp; Cuttlery</v>
          </cell>
          <cell r="C330" t="str">
            <v>Bread Box</v>
          </cell>
          <cell r="D330" t="str">
            <v>EA</v>
          </cell>
          <cell r="E330" t="str">
            <v>EA</v>
          </cell>
          <cell r="F330">
            <v>179.2</v>
          </cell>
        </row>
        <row r="331">
          <cell r="A331">
            <v>5800</v>
          </cell>
          <cell r="B331" t="str">
            <v>Crockery &amp; Cuttlery</v>
          </cell>
          <cell r="C331" t="str">
            <v>Barista Cappuccino Large Mug 30CL</v>
          </cell>
          <cell r="D331" t="str">
            <v>EA</v>
          </cell>
          <cell r="E331" t="str">
            <v>EA</v>
          </cell>
          <cell r="F331">
            <v>88.48</v>
          </cell>
        </row>
        <row r="332">
          <cell r="A332">
            <v>5798</v>
          </cell>
          <cell r="B332" t="str">
            <v>Crockery &amp; Cuttlery</v>
          </cell>
          <cell r="C332" t="str">
            <v>Barista Cappuccino Regular Mug 20CL</v>
          </cell>
          <cell r="D332" t="str">
            <v>EA</v>
          </cell>
          <cell r="E332" t="str">
            <v>EA</v>
          </cell>
          <cell r="F332">
            <v>87.36</v>
          </cell>
        </row>
        <row r="333">
          <cell r="A333">
            <v>19055</v>
          </cell>
          <cell r="B333" t="str">
            <v>Paper &amp; Packing</v>
          </cell>
          <cell r="C333" t="str">
            <v>Corrugated Bottal Holder</v>
          </cell>
          <cell r="D333" t="str">
            <v>EA</v>
          </cell>
          <cell r="E333" t="str">
            <v>EA</v>
          </cell>
          <cell r="F333">
            <v>4</v>
          </cell>
        </row>
        <row r="334">
          <cell r="A334">
            <v>17642</v>
          </cell>
          <cell r="B334" t="str">
            <v>Paper &amp; Packing</v>
          </cell>
          <cell r="C334" t="str">
            <v>St2-with Lid</v>
          </cell>
          <cell r="D334" t="str">
            <v>EA</v>
          </cell>
          <cell r="E334" t="str">
            <v>EA</v>
          </cell>
          <cell r="F334">
            <v>8.1999999999999993</v>
          </cell>
        </row>
        <row r="335">
          <cell r="A335">
            <v>15738</v>
          </cell>
          <cell r="B335" t="str">
            <v>Paper &amp; Packing</v>
          </cell>
          <cell r="C335" t="str">
            <v>Lid Takeaway Coffee Glass-8oz</v>
          </cell>
          <cell r="D335" t="str">
            <v>PAC</v>
          </cell>
          <cell r="E335" t="str">
            <v>1 pkt =100</v>
          </cell>
          <cell r="F335">
            <v>107.96</v>
          </cell>
        </row>
        <row r="336">
          <cell r="A336">
            <v>15739</v>
          </cell>
          <cell r="B336" t="str">
            <v>Paper &amp; Packing</v>
          </cell>
          <cell r="C336" t="str">
            <v>Lid Takeaway Coffee Glass-12oz</v>
          </cell>
          <cell r="D336" t="str">
            <v>PAC</v>
          </cell>
          <cell r="E336" t="str">
            <v>1 pkt =100</v>
          </cell>
          <cell r="F336">
            <v>122.09</v>
          </cell>
        </row>
        <row r="337">
          <cell r="A337">
            <v>18102</v>
          </cell>
          <cell r="B337" t="str">
            <v>Paper &amp; Packing</v>
          </cell>
          <cell r="C337" t="str">
            <v>Single Wall Glass Lid 16oz</v>
          </cell>
          <cell r="D337" t="str">
            <v>EA</v>
          </cell>
          <cell r="E337" t="str">
            <v>EA</v>
          </cell>
          <cell r="F337">
            <v>0.78</v>
          </cell>
        </row>
        <row r="338">
          <cell r="A338">
            <v>23853</v>
          </cell>
          <cell r="B338" t="str">
            <v>Merchandise</v>
          </cell>
          <cell r="C338" t="str">
            <v>Lets Try Peri Peri Makhana</v>
          </cell>
          <cell r="D338" t="str">
            <v>EA</v>
          </cell>
          <cell r="E338" t="str">
            <v>1 box = 48 ea</v>
          </cell>
          <cell r="F338">
            <v>80.36</v>
          </cell>
        </row>
        <row r="339">
          <cell r="A339">
            <v>23854</v>
          </cell>
          <cell r="B339" t="str">
            <v>Merchandise</v>
          </cell>
          <cell r="C339" t="str">
            <v>Lets Try Kettle Cooked Potato Wafers</v>
          </cell>
          <cell r="D339" t="str">
            <v>EA</v>
          </cell>
          <cell r="E339" t="str">
            <v>1 box = 48 ea</v>
          </cell>
          <cell r="F339">
            <v>53.57</v>
          </cell>
        </row>
        <row r="340">
          <cell r="A340">
            <v>23836</v>
          </cell>
          <cell r="B340" t="str">
            <v>Merchandise</v>
          </cell>
          <cell r="C340" t="str">
            <v>Coolberg Cranberry</v>
          </cell>
          <cell r="D340" t="str">
            <v>EA</v>
          </cell>
          <cell r="E340" t="str">
            <v>1 box = 24 ea</v>
          </cell>
          <cell r="F340">
            <v>52.97</v>
          </cell>
        </row>
        <row r="341">
          <cell r="A341">
            <v>23837</v>
          </cell>
          <cell r="B341" t="str">
            <v>Merchandise</v>
          </cell>
          <cell r="C341" t="str">
            <v>Coolberg Peach</v>
          </cell>
          <cell r="D341" t="str">
            <v>EA</v>
          </cell>
          <cell r="E341" t="str">
            <v>1 box = 24 ea</v>
          </cell>
          <cell r="F341">
            <v>52.97</v>
          </cell>
        </row>
        <row r="342">
          <cell r="A342">
            <v>23838</v>
          </cell>
          <cell r="B342" t="str">
            <v>Merchandise</v>
          </cell>
          <cell r="C342" t="str">
            <v>Coolberg Ginger</v>
          </cell>
          <cell r="D342" t="str">
            <v>EA</v>
          </cell>
          <cell r="E342" t="str">
            <v>1 box = 24 ea</v>
          </cell>
          <cell r="F342">
            <v>52.97</v>
          </cell>
        </row>
        <row r="343">
          <cell r="A343">
            <v>23839</v>
          </cell>
          <cell r="B343" t="str">
            <v>Merchandise</v>
          </cell>
          <cell r="C343" t="str">
            <v>Coolberg Mint</v>
          </cell>
          <cell r="D343" t="str">
            <v>EA</v>
          </cell>
          <cell r="E343" t="str">
            <v>1 box = 24 ea</v>
          </cell>
          <cell r="F343">
            <v>52.97</v>
          </cell>
        </row>
        <row r="344">
          <cell r="A344">
            <v>23874</v>
          </cell>
          <cell r="B344" t="str">
            <v>Merchandise</v>
          </cell>
          <cell r="C344" t="str">
            <v>Barista Festive Blend</v>
          </cell>
          <cell r="D344" t="str">
            <v>EA</v>
          </cell>
          <cell r="E344" t="str">
            <v>EA</v>
          </cell>
          <cell r="F344">
            <v>170</v>
          </cell>
        </row>
        <row r="345">
          <cell r="A345">
            <v>21844</v>
          </cell>
          <cell r="B345" t="str">
            <v>Paper &amp; Packing</v>
          </cell>
          <cell r="C345" t="str">
            <v>Diner Paper Container with Lid 80ML</v>
          </cell>
          <cell r="D345" t="str">
            <v>Ea</v>
          </cell>
          <cell r="E345" t="str">
            <v>Ea=1 EA</v>
          </cell>
          <cell r="F345">
            <v>1.57</v>
          </cell>
        </row>
        <row r="346">
          <cell r="A346">
            <v>21845</v>
          </cell>
          <cell r="B346" t="str">
            <v>Paper &amp; Packing</v>
          </cell>
          <cell r="C346" t="str">
            <v>Diner White Container with Lid 350ML</v>
          </cell>
          <cell r="D346" t="str">
            <v>Ea</v>
          </cell>
          <cell r="E346" t="str">
            <v>Ea=1 EA</v>
          </cell>
          <cell r="F346">
            <v>7.28</v>
          </cell>
        </row>
        <row r="347">
          <cell r="A347">
            <v>21846</v>
          </cell>
          <cell r="B347" t="str">
            <v>Paper &amp; Packing</v>
          </cell>
          <cell r="C347" t="str">
            <v>Diner Burger Box</v>
          </cell>
          <cell r="D347" t="str">
            <v>Ea</v>
          </cell>
          <cell r="E347" t="str">
            <v>Ea=1 EA</v>
          </cell>
          <cell r="F347">
            <v>5.6</v>
          </cell>
        </row>
        <row r="348">
          <cell r="A348">
            <v>21847</v>
          </cell>
          <cell r="B348" t="str">
            <v>Paper &amp; Packing</v>
          </cell>
          <cell r="C348" t="str">
            <v>Diner Cake Box 8*8*5</v>
          </cell>
          <cell r="D348" t="str">
            <v>Ea</v>
          </cell>
          <cell r="E348" t="str">
            <v>Ea=1 EA</v>
          </cell>
          <cell r="F348">
            <v>22.4</v>
          </cell>
        </row>
        <row r="349">
          <cell r="A349">
            <v>21848</v>
          </cell>
          <cell r="B349" t="str">
            <v>Paper &amp; Packing</v>
          </cell>
          <cell r="C349" t="str">
            <v>Diner Cake Box 8*8*8</v>
          </cell>
          <cell r="D349" t="str">
            <v>Ea</v>
          </cell>
          <cell r="E349" t="str">
            <v>Ea=1 EA</v>
          </cell>
          <cell r="F349">
            <v>32.479999999999997</v>
          </cell>
        </row>
        <row r="350">
          <cell r="A350">
            <v>21849</v>
          </cell>
          <cell r="B350" t="str">
            <v>Paper &amp; Packing</v>
          </cell>
          <cell r="C350" t="str">
            <v>Diner Cake Box 10*10*8</v>
          </cell>
          <cell r="D350" t="str">
            <v>Ea</v>
          </cell>
          <cell r="E350" t="str">
            <v>Ea=1 EA</v>
          </cell>
          <cell r="F350">
            <v>40.32</v>
          </cell>
        </row>
        <row r="351">
          <cell r="A351">
            <v>21850</v>
          </cell>
          <cell r="B351" t="str">
            <v>Paper &amp; Packing</v>
          </cell>
          <cell r="C351" t="str">
            <v>Diner Carry Bag - Small</v>
          </cell>
          <cell r="D351" t="str">
            <v>Ea</v>
          </cell>
          <cell r="E351" t="str">
            <v>Ea=1 EA</v>
          </cell>
          <cell r="F351">
            <v>10.64</v>
          </cell>
        </row>
        <row r="352">
          <cell r="A352">
            <v>21851</v>
          </cell>
          <cell r="B352" t="str">
            <v>Paper &amp; Packing</v>
          </cell>
          <cell r="C352" t="str">
            <v>Diner Carry Bag - Big</v>
          </cell>
          <cell r="D352" t="str">
            <v>EA</v>
          </cell>
          <cell r="E352" t="str">
            <v>Ea=1 EA</v>
          </cell>
          <cell r="F352">
            <v>14.28</v>
          </cell>
        </row>
        <row r="353">
          <cell r="A353">
            <v>21852</v>
          </cell>
          <cell r="B353" t="str">
            <v>Paper &amp; Packing</v>
          </cell>
          <cell r="C353" t="str">
            <v>Diner Salad Container</v>
          </cell>
          <cell r="D353" t="str">
            <v>Ea</v>
          </cell>
          <cell r="E353" t="str">
            <v>Ea=1 EA</v>
          </cell>
          <cell r="F353">
            <v>10.08</v>
          </cell>
        </row>
        <row r="354">
          <cell r="A354">
            <v>21853</v>
          </cell>
          <cell r="B354" t="str">
            <v>Paper &amp; Packing</v>
          </cell>
          <cell r="C354" t="str">
            <v>Diner Paper Envelop</v>
          </cell>
          <cell r="D354" t="str">
            <v>Ea</v>
          </cell>
          <cell r="E354" t="str">
            <v>Ea=1 EA</v>
          </cell>
          <cell r="F354">
            <v>3.76</v>
          </cell>
        </row>
        <row r="355">
          <cell r="A355">
            <v>21854</v>
          </cell>
          <cell r="B355" t="str">
            <v>Paper &amp; Packing</v>
          </cell>
          <cell r="C355" t="str">
            <v>Diner Pizza Box</v>
          </cell>
          <cell r="D355" t="str">
            <v>Ea</v>
          </cell>
          <cell r="E355" t="str">
            <v>Ea=1 EA</v>
          </cell>
          <cell r="F355">
            <v>15.4</v>
          </cell>
        </row>
        <row r="356">
          <cell r="A356">
            <v>23697</v>
          </cell>
          <cell r="B356" t="str">
            <v>Paper &amp; Packing</v>
          </cell>
          <cell r="C356" t="str">
            <v>Dinner Paper Napkin</v>
          </cell>
          <cell r="D356" t="str">
            <v>Pkt</v>
          </cell>
          <cell r="E356" t="str">
            <v>Pkt = 100 ea</v>
          </cell>
          <cell r="F356">
            <v>22.4</v>
          </cell>
        </row>
        <row r="357">
          <cell r="A357">
            <v>23825</v>
          </cell>
          <cell r="B357" t="str">
            <v>Paper &amp; Packing</v>
          </cell>
          <cell r="C357" t="str">
            <v>Diner Pastry Box 2pcs</v>
          </cell>
          <cell r="D357" t="str">
            <v>EA</v>
          </cell>
          <cell r="E357" t="str">
            <v>EA</v>
          </cell>
          <cell r="F357">
            <v>9.52</v>
          </cell>
        </row>
        <row r="358">
          <cell r="A358">
            <v>23861</v>
          </cell>
          <cell r="B358" t="str">
            <v>Paper &amp; Packing</v>
          </cell>
          <cell r="C358" t="str">
            <v>Diner Flat Bowls-Paper 750ml White</v>
          </cell>
          <cell r="D358" t="str">
            <v>EA</v>
          </cell>
          <cell r="E358" t="str">
            <v>EA</v>
          </cell>
          <cell r="F358">
            <v>7.28</v>
          </cell>
        </row>
        <row r="359">
          <cell r="A359">
            <v>23862</v>
          </cell>
          <cell r="B359" t="str">
            <v>Paper &amp; Packing</v>
          </cell>
          <cell r="C359" t="str">
            <v>Diner Pet LID 148MM</v>
          </cell>
          <cell r="D359" t="str">
            <v>EA</v>
          </cell>
          <cell r="E359" t="str">
            <v>EA</v>
          </cell>
          <cell r="F359">
            <v>4.5999999999999996</v>
          </cell>
        </row>
        <row r="360">
          <cell r="A360">
            <v>23870</v>
          </cell>
          <cell r="B360" t="str">
            <v>Paper &amp; Packing</v>
          </cell>
          <cell r="C360" t="str">
            <v>Pasta Diner Sticker-2 Set (750 Ml)</v>
          </cell>
          <cell r="D360" t="str">
            <v>EA</v>
          </cell>
          <cell r="E360" t="str">
            <v>EA</v>
          </cell>
          <cell r="F360">
            <v>8.9600000000000009</v>
          </cell>
        </row>
        <row r="361">
          <cell r="A361">
            <v>23753</v>
          </cell>
          <cell r="B361" t="str">
            <v>Marketing</v>
          </cell>
          <cell r="C361" t="str">
            <v>SS Mugg with Barista Logo</v>
          </cell>
          <cell r="D361" t="str">
            <v>Pkt</v>
          </cell>
          <cell r="E361" t="str">
            <v>EA</v>
          </cell>
          <cell r="F361">
            <v>199.36</v>
          </cell>
        </row>
        <row r="362">
          <cell r="A362">
            <v>20331</v>
          </cell>
          <cell r="B362" t="str">
            <v>Uniform</v>
          </cell>
          <cell r="C362" t="str">
            <v>Black T-shirt Dinner (Caption) M</v>
          </cell>
          <cell r="D362" t="str">
            <v>EA</v>
          </cell>
          <cell r="E362" t="str">
            <v>EA</v>
          </cell>
          <cell r="F362">
            <v>392</v>
          </cell>
        </row>
        <row r="363">
          <cell r="A363">
            <v>20332</v>
          </cell>
          <cell r="B363" t="str">
            <v>Uniform</v>
          </cell>
          <cell r="C363" t="str">
            <v>Black T-shirt Dinner (Caption) L</v>
          </cell>
          <cell r="D363" t="str">
            <v>EA</v>
          </cell>
          <cell r="E363" t="str">
            <v>EA</v>
          </cell>
          <cell r="F363">
            <v>392</v>
          </cell>
        </row>
        <row r="364">
          <cell r="A364">
            <v>20333</v>
          </cell>
          <cell r="B364" t="str">
            <v>Uniform</v>
          </cell>
          <cell r="C364" t="str">
            <v>Black T-shirt Dinner (Caption) XL</v>
          </cell>
          <cell r="D364" t="str">
            <v>EA</v>
          </cell>
          <cell r="E364" t="str">
            <v>EA</v>
          </cell>
          <cell r="F364">
            <v>392</v>
          </cell>
        </row>
        <row r="365">
          <cell r="A365">
            <v>23602</v>
          </cell>
          <cell r="B365" t="str">
            <v>Uniform</v>
          </cell>
          <cell r="C365" t="str">
            <v>Black T-Shirt Dinner (Crew) S</v>
          </cell>
          <cell r="D365" t="str">
            <v>EA</v>
          </cell>
          <cell r="E365" t="str">
            <v>EA</v>
          </cell>
          <cell r="F365">
            <v>392</v>
          </cell>
        </row>
        <row r="366">
          <cell r="A366">
            <v>23603</v>
          </cell>
          <cell r="B366" t="str">
            <v>Uniform</v>
          </cell>
          <cell r="C366" t="str">
            <v>Black T-Shirt Dinner (Crew) M</v>
          </cell>
          <cell r="D366" t="str">
            <v>EA</v>
          </cell>
          <cell r="E366" t="str">
            <v>EA</v>
          </cell>
          <cell r="F366">
            <v>392</v>
          </cell>
        </row>
        <row r="367">
          <cell r="A367">
            <v>23604</v>
          </cell>
          <cell r="B367" t="str">
            <v>Uniform</v>
          </cell>
          <cell r="C367" t="str">
            <v>Black T-Shirt Dinner(Crew) L</v>
          </cell>
          <cell r="D367" t="str">
            <v>EA</v>
          </cell>
          <cell r="E367" t="str">
            <v>EA</v>
          </cell>
          <cell r="F367">
            <v>392</v>
          </cell>
        </row>
        <row r="368">
          <cell r="A368">
            <v>23605</v>
          </cell>
          <cell r="B368" t="str">
            <v>Uniform</v>
          </cell>
          <cell r="C368" t="str">
            <v>Black T-Shirt Dinner(Crew) XL</v>
          </cell>
          <cell r="D368" t="str">
            <v>EA</v>
          </cell>
          <cell r="E368" t="str">
            <v>EA</v>
          </cell>
          <cell r="F368">
            <v>392</v>
          </cell>
        </row>
        <row r="369">
          <cell r="A369">
            <v>23598</v>
          </cell>
          <cell r="B369" t="str">
            <v>Uniform</v>
          </cell>
          <cell r="C369" t="str">
            <v>Black Chef Coat Diner S</v>
          </cell>
          <cell r="D369" t="str">
            <v>EA</v>
          </cell>
          <cell r="E369" t="str">
            <v>EA</v>
          </cell>
          <cell r="F369">
            <v>728</v>
          </cell>
        </row>
        <row r="370">
          <cell r="A370">
            <v>23599</v>
          </cell>
          <cell r="B370" t="str">
            <v>Uniform</v>
          </cell>
          <cell r="C370" t="str">
            <v>Black Chef Coat Diner M</v>
          </cell>
          <cell r="D370" t="str">
            <v>EA</v>
          </cell>
          <cell r="E370" t="str">
            <v>EA</v>
          </cell>
          <cell r="F370">
            <v>728</v>
          </cell>
        </row>
        <row r="371">
          <cell r="A371">
            <v>23600</v>
          </cell>
          <cell r="B371" t="str">
            <v>Uniform</v>
          </cell>
          <cell r="C371" t="str">
            <v>Black Chef Coat Diner L</v>
          </cell>
          <cell r="D371" t="str">
            <v>EA</v>
          </cell>
          <cell r="E371" t="str">
            <v>EA</v>
          </cell>
          <cell r="F371">
            <v>728</v>
          </cell>
        </row>
        <row r="372">
          <cell r="A372">
            <v>23601</v>
          </cell>
          <cell r="B372" t="str">
            <v>Uniform</v>
          </cell>
          <cell r="C372" t="str">
            <v>Black Chef Coat Diner XL</v>
          </cell>
          <cell r="D372" t="str">
            <v>EA</v>
          </cell>
          <cell r="E372" t="str">
            <v>EA</v>
          </cell>
          <cell r="F372">
            <v>728</v>
          </cell>
        </row>
        <row r="373">
          <cell r="A373">
            <v>6181</v>
          </cell>
          <cell r="B373" t="str">
            <v>Crockery &amp; Cuttlery</v>
          </cell>
          <cell r="C373" t="str">
            <v xml:space="preserve">All Purpose Spoon </v>
          </cell>
          <cell r="D373" t="str">
            <v>EA</v>
          </cell>
          <cell r="E373" t="str">
            <v>EA</v>
          </cell>
          <cell r="F373">
            <v>23.040000000000003</v>
          </cell>
        </row>
        <row r="374">
          <cell r="A374">
            <v>23898</v>
          </cell>
          <cell r="B374" t="str">
            <v>Merchandise</v>
          </cell>
          <cell r="C374" t="str">
            <v>Fruit Punch</v>
          </cell>
          <cell r="D374" t="str">
            <v>EA</v>
          </cell>
          <cell r="F374">
            <v>188.16</v>
          </cell>
        </row>
        <row r="375">
          <cell r="A375">
            <v>5904</v>
          </cell>
          <cell r="B375" t="str">
            <v>Paper &amp; Packing</v>
          </cell>
          <cell r="C375" t="str">
            <v>Packing Tape Rolls</v>
          </cell>
          <cell r="D375" t="str">
            <v>Ea</v>
          </cell>
          <cell r="E375" t="str">
            <v>Ea=1 EA</v>
          </cell>
          <cell r="F375">
            <v>30</v>
          </cell>
        </row>
        <row r="376">
          <cell r="A376">
            <v>5908</v>
          </cell>
          <cell r="B376" t="str">
            <v>Paper &amp; Packing</v>
          </cell>
          <cell r="C376" t="str">
            <v>Packing Cartons Big</v>
          </cell>
          <cell r="D376" t="str">
            <v>Ea</v>
          </cell>
          <cell r="E376" t="str">
            <v>Ea=1 EA</v>
          </cell>
          <cell r="F376">
            <v>43</v>
          </cell>
        </row>
        <row r="377">
          <cell r="A377">
            <v>5753</v>
          </cell>
          <cell r="B377" t="str">
            <v>Paper &amp; Packing</v>
          </cell>
          <cell r="C377" t="str">
            <v>Packing Cartons Small</v>
          </cell>
          <cell r="D377" t="str">
            <v>Ea</v>
          </cell>
          <cell r="E377" t="str">
            <v>Ea=1 EA</v>
          </cell>
          <cell r="F377">
            <v>37</v>
          </cell>
        </row>
        <row r="378">
          <cell r="A378">
            <v>8226</v>
          </cell>
          <cell r="B378" t="str">
            <v>Paper &amp; Packing</v>
          </cell>
          <cell r="C378" t="str">
            <v>Bubble Wrap</v>
          </cell>
          <cell r="D378" t="str">
            <v>M</v>
          </cell>
          <cell r="E378" t="str">
            <v>N/A#</v>
          </cell>
          <cell r="F378">
            <v>30</v>
          </cell>
        </row>
        <row r="379">
          <cell r="A379">
            <v>9316</v>
          </cell>
          <cell r="B379" t="str">
            <v>Paper &amp; Packing</v>
          </cell>
          <cell r="C379" t="str">
            <v>Thermocole Sheet</v>
          </cell>
          <cell r="D379" t="str">
            <v>EA</v>
          </cell>
          <cell r="E379" t="str">
            <v>N/A#</v>
          </cell>
          <cell r="F379">
            <v>16.25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personal sheet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BOH</v>
          </cell>
          <cell r="D2" t="str">
            <v>Sugar Sachet</v>
          </cell>
          <cell r="E2" t="str">
            <v>PAC</v>
          </cell>
          <cell r="F2" t="str">
            <v>Pac=200sc</v>
          </cell>
          <cell r="G2">
            <v>75.900000000000006</v>
          </cell>
        </row>
        <row r="3">
          <cell r="A3">
            <v>1002</v>
          </cell>
          <cell r="B3" t="str">
            <v>Raw Material</v>
          </cell>
          <cell r="C3" t="str">
            <v>BOH</v>
          </cell>
          <cell r="D3" t="str">
            <v>Sugar Demerara</v>
          </cell>
          <cell r="E3" t="str">
            <v>PAC</v>
          </cell>
          <cell r="F3" t="str">
            <v>Pac=200sc</v>
          </cell>
          <cell r="G3">
            <v>80.5</v>
          </cell>
        </row>
        <row r="4">
          <cell r="A4">
            <v>24657</v>
          </cell>
          <cell r="B4" t="str">
            <v>Raw Material</v>
          </cell>
          <cell r="C4" t="str">
            <v>BOH</v>
          </cell>
          <cell r="D4" t="str">
            <v>Sugar Free Gold Sachet 100*0.75Gm</v>
          </cell>
          <cell r="E4" t="str">
            <v>PAC</v>
          </cell>
          <cell r="F4" t="str">
            <v>1 pkt = 100 CS</v>
          </cell>
          <cell r="G4">
            <v>109.25</v>
          </cell>
        </row>
        <row r="5">
          <cell r="A5">
            <v>1008</v>
          </cell>
          <cell r="B5" t="str">
            <v>Raw Material</v>
          </cell>
          <cell r="C5" t="str">
            <v>BOH</v>
          </cell>
          <cell r="D5" t="str">
            <v>Mustard Sachet 8 Gm</v>
          </cell>
          <cell r="E5" t="str">
            <v>PAC</v>
          </cell>
          <cell r="F5" t="str">
            <v>PAC=100 sc</v>
          </cell>
          <cell r="G5">
            <v>92</v>
          </cell>
        </row>
        <row r="6">
          <cell r="A6">
            <v>1009</v>
          </cell>
          <cell r="B6" t="str">
            <v>Raw Material</v>
          </cell>
          <cell r="C6" t="str">
            <v>BOH</v>
          </cell>
          <cell r="D6" t="str">
            <v>Tomato Ketchup 100 Sachet</v>
          </cell>
          <cell r="E6" t="str">
            <v>PAC</v>
          </cell>
          <cell r="F6" t="str">
            <v>PAC-100 sc</v>
          </cell>
          <cell r="G6">
            <v>74.75</v>
          </cell>
        </row>
        <row r="7">
          <cell r="A7">
            <v>7508</v>
          </cell>
          <cell r="B7" t="str">
            <v>Raw Material</v>
          </cell>
          <cell r="C7" t="str">
            <v>BOH</v>
          </cell>
          <cell r="D7" t="str">
            <v>Syrup Chocolate Topping</v>
          </cell>
          <cell r="E7" t="str">
            <v>BT</v>
          </cell>
          <cell r="F7" t="str">
            <v>Kg=1000g</v>
          </cell>
          <cell r="G7">
            <v>142.6</v>
          </cell>
        </row>
        <row r="8">
          <cell r="A8">
            <v>18931</v>
          </cell>
          <cell r="B8" t="str">
            <v>Raw Material</v>
          </cell>
          <cell r="C8" t="str">
            <v>BOH</v>
          </cell>
          <cell r="D8" t="str">
            <v>Alphonso Mango Puree(550GM)</v>
          </cell>
          <cell r="E8" t="str">
            <v>BT</v>
          </cell>
          <cell r="F8" t="str">
            <v>Box =12 BT</v>
          </cell>
          <cell r="G8">
            <v>155.25</v>
          </cell>
        </row>
        <row r="9">
          <cell r="A9">
            <v>22562</v>
          </cell>
          <cell r="B9" t="str">
            <v>Raw Material</v>
          </cell>
          <cell r="C9" t="str">
            <v>BOH</v>
          </cell>
          <cell r="D9" t="str">
            <v>Oregano Flakes</v>
          </cell>
          <cell r="E9" t="str">
            <v>PAC</v>
          </cell>
          <cell r="F9" t="str">
            <v>PAC=150ea</v>
          </cell>
          <cell r="G9">
            <v>77.63000000000001</v>
          </cell>
        </row>
        <row r="10">
          <cell r="A10">
            <v>22561</v>
          </cell>
          <cell r="B10" t="str">
            <v>Raw Material</v>
          </cell>
          <cell r="C10" t="str">
            <v>BOH</v>
          </cell>
          <cell r="D10" t="str">
            <v>Chilly Flakes</v>
          </cell>
          <cell r="E10" t="str">
            <v>PAC</v>
          </cell>
          <cell r="F10" t="str">
            <v>PAC=150ea</v>
          </cell>
          <cell r="G10">
            <v>77.63000000000001</v>
          </cell>
        </row>
        <row r="11">
          <cell r="A11">
            <v>25015</v>
          </cell>
          <cell r="B11" t="str">
            <v>Raw Material</v>
          </cell>
          <cell r="C11" t="str">
            <v>BOH</v>
          </cell>
          <cell r="D11" t="str">
            <v>Peanut Chikki 1X 25</v>
          </cell>
          <cell r="E11" t="str">
            <v>Pac</v>
          </cell>
          <cell r="F11" t="str">
            <v>Pac</v>
          </cell>
          <cell r="G11">
            <v>128.80000000000001</v>
          </cell>
        </row>
        <row r="12">
          <cell r="A12">
            <v>24971</v>
          </cell>
          <cell r="B12" t="str">
            <v>Other Edibles</v>
          </cell>
          <cell r="C12" t="str">
            <v>BOH</v>
          </cell>
          <cell r="D12" t="str">
            <v>Belgium Chocolate Powder</v>
          </cell>
          <cell r="E12" t="str">
            <v>Pac</v>
          </cell>
          <cell r="F12" t="str">
            <v>Pac</v>
          </cell>
          <cell r="G12">
            <v>552</v>
          </cell>
        </row>
        <row r="13">
          <cell r="A13">
            <v>25002</v>
          </cell>
          <cell r="B13" t="str">
            <v>Other Edibles</v>
          </cell>
          <cell r="C13" t="str">
            <v>BOH</v>
          </cell>
          <cell r="D13" t="str">
            <v>Berry Flavour Popping Bobas 3.2kg</v>
          </cell>
          <cell r="E13" t="str">
            <v>Pac</v>
          </cell>
          <cell r="F13" t="str">
            <v>Pac</v>
          </cell>
          <cell r="G13">
            <v>1495</v>
          </cell>
        </row>
        <row r="14">
          <cell r="A14">
            <v>25003</v>
          </cell>
          <cell r="B14" t="str">
            <v>Other Edibles</v>
          </cell>
          <cell r="C14" t="str">
            <v>BOH</v>
          </cell>
          <cell r="D14" t="str">
            <v>Coffee Flavour Poping Bobas 3.2kg</v>
          </cell>
          <cell r="E14" t="str">
            <v>Pac</v>
          </cell>
          <cell r="F14" t="str">
            <v>Pac</v>
          </cell>
          <cell r="G14">
            <v>1495</v>
          </cell>
        </row>
        <row r="15">
          <cell r="A15">
            <v>11286</v>
          </cell>
          <cell r="B15" t="str">
            <v>Tea &amp; Coffee</v>
          </cell>
          <cell r="C15" t="str">
            <v>BOH</v>
          </cell>
          <cell r="D15" t="str">
            <v>Masala Chai Catering Pouch 250g</v>
          </cell>
          <cell r="E15" t="str">
            <v>PAC</v>
          </cell>
          <cell r="F15" t="str">
            <v>1 PAC = 250G</v>
          </cell>
          <cell r="G15">
            <v>287.5</v>
          </cell>
        </row>
        <row r="16">
          <cell r="A16">
            <v>15483</v>
          </cell>
          <cell r="B16" t="str">
            <v>Tea &amp; Coffee</v>
          </cell>
          <cell r="C16" t="str">
            <v>BOH</v>
          </cell>
          <cell r="D16" t="str">
            <v>Darjeeling black Tea-Blended</v>
          </cell>
          <cell r="E16" t="str">
            <v>PAC</v>
          </cell>
          <cell r="F16" t="str">
            <v>1 PAC = 250G</v>
          </cell>
          <cell r="G16">
            <v>281.75</v>
          </cell>
        </row>
        <row r="17">
          <cell r="A17">
            <v>15484</v>
          </cell>
          <cell r="B17" t="str">
            <v>Tea &amp; Coffee</v>
          </cell>
          <cell r="C17" t="str">
            <v>BOH</v>
          </cell>
          <cell r="D17" t="str">
            <v>Assam long Leaf Tea(TGFOP1)</v>
          </cell>
          <cell r="E17" t="str">
            <v>PAC</v>
          </cell>
          <cell r="F17" t="str">
            <v>1 PAC = 250G</v>
          </cell>
          <cell r="G17">
            <v>132.25</v>
          </cell>
        </row>
        <row r="18">
          <cell r="A18">
            <v>17818</v>
          </cell>
          <cell r="B18" t="str">
            <v>Tea &amp; Coffee</v>
          </cell>
          <cell r="C18" t="str">
            <v>BOH</v>
          </cell>
          <cell r="D18" t="str">
            <v>Tulsi Green Tea - 100G</v>
          </cell>
          <cell r="E18" t="str">
            <v>PAC</v>
          </cell>
          <cell r="F18" t="str">
            <v>1 PAC = 250G</v>
          </cell>
          <cell r="G18">
            <v>105.8</v>
          </cell>
        </row>
        <row r="19">
          <cell r="A19">
            <v>4962</v>
          </cell>
          <cell r="B19" t="str">
            <v>Tea &amp; Coffee</v>
          </cell>
          <cell r="C19" t="str">
            <v>Barista Core</v>
          </cell>
          <cell r="D19" t="str">
            <v>Coffee Beans F &amp; H 1 Kg</v>
          </cell>
          <cell r="E19" t="str">
            <v>Kg</v>
          </cell>
          <cell r="F19" t="str">
            <v>Box =15 kg</v>
          </cell>
          <cell r="G19">
            <v>846</v>
          </cell>
        </row>
        <row r="20">
          <cell r="A20">
            <v>23032</v>
          </cell>
          <cell r="B20" t="str">
            <v>Syrup</v>
          </cell>
          <cell r="C20" t="str">
            <v>BOH</v>
          </cell>
          <cell r="D20" t="str">
            <v xml:space="preserve">Strawberry Fruit Squash 500 ML pet </v>
          </cell>
          <cell r="E20" t="str">
            <v>Btl</v>
          </cell>
          <cell r="F20" t="str">
            <v>1 Box = 12 ea</v>
          </cell>
          <cell r="G20">
            <v>151.80000000000001</v>
          </cell>
        </row>
        <row r="21">
          <cell r="A21">
            <v>18051</v>
          </cell>
          <cell r="B21" t="str">
            <v>Syrup</v>
          </cell>
          <cell r="C21" t="str">
            <v>BOH</v>
          </cell>
          <cell r="D21" t="str">
            <v>Lemon Iced Tea  Syrup</v>
          </cell>
          <cell r="E21" t="str">
            <v>BT</v>
          </cell>
          <cell r="F21" t="str">
            <v>1 Box = 6 ea</v>
          </cell>
          <cell r="G21">
            <v>287.5</v>
          </cell>
        </row>
        <row r="22">
          <cell r="A22">
            <v>18052</v>
          </cell>
          <cell r="B22" t="str">
            <v>Syrup</v>
          </cell>
          <cell r="C22" t="str">
            <v>BOH</v>
          </cell>
          <cell r="D22" t="str">
            <v>Peach Iced Tea syrup</v>
          </cell>
          <cell r="E22" t="str">
            <v>BT</v>
          </cell>
          <cell r="F22" t="str">
            <v>1 Box = 6 ea</v>
          </cell>
          <cell r="G22">
            <v>287.5</v>
          </cell>
        </row>
        <row r="23">
          <cell r="A23">
            <v>16825</v>
          </cell>
          <cell r="B23" t="str">
            <v>Syrup</v>
          </cell>
          <cell r="C23" t="str">
            <v>BOH</v>
          </cell>
          <cell r="D23" t="str">
            <v>Apple-Mint Mojito Syrup</v>
          </cell>
          <cell r="E23" t="str">
            <v>BT</v>
          </cell>
          <cell r="F23" t="str">
            <v>1 Box = 6 ea</v>
          </cell>
          <cell r="G23">
            <v>373.75</v>
          </cell>
        </row>
        <row r="24">
          <cell r="A24">
            <v>17874</v>
          </cell>
          <cell r="B24" t="str">
            <v>Syrup</v>
          </cell>
          <cell r="C24" t="str">
            <v>BOH</v>
          </cell>
          <cell r="D24" t="str">
            <v>Mojito Mint Syrup</v>
          </cell>
          <cell r="E24" t="str">
            <v>BT</v>
          </cell>
          <cell r="F24" t="str">
            <v>1 Box = 6 ea</v>
          </cell>
          <cell r="G24">
            <v>237.19</v>
          </cell>
        </row>
        <row r="25">
          <cell r="A25">
            <v>17873</v>
          </cell>
          <cell r="B25" t="str">
            <v>Syrup</v>
          </cell>
          <cell r="C25" t="str">
            <v>BOH</v>
          </cell>
          <cell r="D25" t="str">
            <v>Syrup - Hazelnut</v>
          </cell>
          <cell r="E25" t="str">
            <v>BT</v>
          </cell>
          <cell r="F25" t="str">
            <v>BT-750ML</v>
          </cell>
          <cell r="G25">
            <v>232.87</v>
          </cell>
        </row>
        <row r="26">
          <cell r="A26">
            <v>17875</v>
          </cell>
          <cell r="B26" t="str">
            <v>Syrup</v>
          </cell>
          <cell r="C26" t="str">
            <v>BOH</v>
          </cell>
          <cell r="D26" t="str">
            <v>Iris Syrup</v>
          </cell>
          <cell r="E26" t="str">
            <v>BT</v>
          </cell>
          <cell r="F26" t="str">
            <v>BT-750ML</v>
          </cell>
          <cell r="G26">
            <v>232.87</v>
          </cell>
        </row>
        <row r="27">
          <cell r="A27">
            <v>17877</v>
          </cell>
          <cell r="B27" t="str">
            <v>Syrup</v>
          </cell>
          <cell r="C27" t="str">
            <v>BOH</v>
          </cell>
          <cell r="D27" t="str">
            <v>Caramel Syrup</v>
          </cell>
          <cell r="E27" t="str">
            <v>BT</v>
          </cell>
          <cell r="F27" t="str">
            <v>BT-750ML</v>
          </cell>
          <cell r="G27">
            <v>232.87</v>
          </cell>
        </row>
        <row r="28">
          <cell r="A28">
            <v>24968</v>
          </cell>
          <cell r="B28" t="str">
            <v>Syrup</v>
          </cell>
          <cell r="C28" t="str">
            <v>BOH</v>
          </cell>
          <cell r="D28" t="str">
            <v>Tiramisu Sauce Syrup</v>
          </cell>
          <cell r="E28" t="str">
            <v>BT</v>
          </cell>
          <cell r="F28" t="str">
            <v>BT</v>
          </cell>
          <cell r="G28">
            <v>327.75</v>
          </cell>
        </row>
        <row r="29">
          <cell r="A29">
            <v>24969</v>
          </cell>
          <cell r="B29" t="str">
            <v>Syrup</v>
          </cell>
          <cell r="C29" t="str">
            <v>BOH</v>
          </cell>
          <cell r="D29" t="str">
            <v>Peanut Butter Syrup</v>
          </cell>
          <cell r="E29" t="str">
            <v>BT</v>
          </cell>
          <cell r="F29" t="str">
            <v>BT</v>
          </cell>
          <cell r="G29">
            <v>598</v>
          </cell>
        </row>
        <row r="30">
          <cell r="A30">
            <v>24970</v>
          </cell>
          <cell r="B30" t="str">
            <v>Syrup</v>
          </cell>
          <cell r="C30" t="str">
            <v>BOH</v>
          </cell>
          <cell r="D30" t="str">
            <v>Triple Sec Syrup</v>
          </cell>
          <cell r="E30" t="str">
            <v>BT</v>
          </cell>
          <cell r="F30" t="str">
            <v>BT</v>
          </cell>
          <cell r="G30">
            <v>327.75</v>
          </cell>
        </row>
        <row r="31">
          <cell r="A31">
            <v>24989</v>
          </cell>
          <cell r="B31" t="str">
            <v>Syrup</v>
          </cell>
          <cell r="C31" t="str">
            <v>BOH</v>
          </cell>
          <cell r="D31" t="str">
            <v>Coffee Jelly</v>
          </cell>
          <cell r="E31" t="str">
            <v>BT</v>
          </cell>
          <cell r="F31" t="str">
            <v>BT</v>
          </cell>
          <cell r="G31">
            <v>195.5</v>
          </cell>
        </row>
        <row r="32">
          <cell r="A32">
            <v>24972</v>
          </cell>
          <cell r="B32" t="str">
            <v>Syrup</v>
          </cell>
          <cell r="C32" t="str">
            <v>BOH</v>
          </cell>
          <cell r="D32" t="str">
            <v>Hibiscus Mint Syrup</v>
          </cell>
          <cell r="E32" t="str">
            <v>Pac</v>
          </cell>
          <cell r="F32" t="str">
            <v>Pac</v>
          </cell>
          <cell r="G32">
            <v>333.5</v>
          </cell>
        </row>
        <row r="33">
          <cell r="A33">
            <v>24973</v>
          </cell>
          <cell r="B33" t="str">
            <v>Syrup</v>
          </cell>
          <cell r="C33" t="str">
            <v>BOH</v>
          </cell>
          <cell r="D33" t="str">
            <v>Lemon Tea (no added sugar) Syrup</v>
          </cell>
          <cell r="E33" t="str">
            <v>Pac</v>
          </cell>
          <cell r="F33" t="str">
            <v>Pac</v>
          </cell>
          <cell r="G33">
            <v>471.5</v>
          </cell>
        </row>
        <row r="34">
          <cell r="A34">
            <v>25021</v>
          </cell>
          <cell r="B34" t="str">
            <v>Syrup</v>
          </cell>
          <cell r="C34" t="str">
            <v>BOH</v>
          </cell>
          <cell r="D34" t="str">
            <v>Vanilla Syrup</v>
          </cell>
          <cell r="E34" t="str">
            <v>Pac</v>
          </cell>
          <cell r="F34" t="str">
            <v>Pac</v>
          </cell>
          <cell r="G34">
            <v>322</v>
          </cell>
        </row>
        <row r="35">
          <cell r="A35">
            <v>12012</v>
          </cell>
          <cell r="B35" t="str">
            <v>Paper &amp; Packing</v>
          </cell>
          <cell r="C35" t="str">
            <v>BOH</v>
          </cell>
          <cell r="D35" t="str">
            <v>Double Wall Glass-8oz</v>
          </cell>
          <cell r="E35" t="str">
            <v>PAC</v>
          </cell>
          <cell r="F35" t="str">
            <v>PAC=20PC</v>
          </cell>
          <cell r="G35">
            <v>58.989999999999995</v>
          </cell>
        </row>
        <row r="36">
          <cell r="A36">
            <v>12013</v>
          </cell>
          <cell r="B36" t="str">
            <v>Paper &amp; Packing</v>
          </cell>
          <cell r="C36" t="str">
            <v>BOH</v>
          </cell>
          <cell r="D36" t="str">
            <v>Double Wall Glass-12oz</v>
          </cell>
          <cell r="E36" t="str">
            <v>PAC</v>
          </cell>
          <cell r="F36" t="str">
            <v>PAC=20PC</v>
          </cell>
          <cell r="G36">
            <v>82.68</v>
          </cell>
        </row>
        <row r="37">
          <cell r="A37">
            <v>20399</v>
          </cell>
          <cell r="B37" t="str">
            <v>Paper &amp; Packing</v>
          </cell>
          <cell r="C37" t="str">
            <v>BOH</v>
          </cell>
          <cell r="D37" t="str">
            <v>Single Wall Christmas Glasse-16oz/450ML</v>
          </cell>
          <cell r="E37" t="str">
            <v>PAC</v>
          </cell>
          <cell r="F37" t="str">
            <v>1 PAC=20 PCS</v>
          </cell>
          <cell r="G37">
            <v>92.87</v>
          </cell>
        </row>
        <row r="38">
          <cell r="A38">
            <v>20400</v>
          </cell>
          <cell r="B38" t="str">
            <v>Paper &amp; Packing</v>
          </cell>
          <cell r="C38" t="str">
            <v>BOH</v>
          </cell>
          <cell r="D38" t="str">
            <v>Single Wall Christmas Glasse-12oz/350ML</v>
          </cell>
          <cell r="E38" t="str">
            <v>PAC</v>
          </cell>
          <cell r="F38" t="str">
            <v>1 PAC=20 PCS</v>
          </cell>
          <cell r="G38">
            <v>67.75</v>
          </cell>
        </row>
        <row r="39">
          <cell r="A39">
            <v>24205</v>
          </cell>
          <cell r="B39" t="str">
            <v>Paper &amp; Packing</v>
          </cell>
          <cell r="C39" t="str">
            <v>BOH</v>
          </cell>
          <cell r="D39" t="str">
            <v>Bagasse 80Z LID for Hot Beverage</v>
          </cell>
          <cell r="E39" t="str">
            <v>Pac</v>
          </cell>
          <cell r="F39" t="str">
            <v>1 Pkt = 50 Ea</v>
          </cell>
          <cell r="G39">
            <v>126.5</v>
          </cell>
        </row>
        <row r="40">
          <cell r="A40">
            <v>24206</v>
          </cell>
          <cell r="B40" t="str">
            <v>Paper &amp; Packing</v>
          </cell>
          <cell r="C40" t="str">
            <v>BOH</v>
          </cell>
          <cell r="D40" t="str">
            <v>Bagasse 120Z LID for Hot Beverage</v>
          </cell>
          <cell r="E40" t="str">
            <v>Pac</v>
          </cell>
          <cell r="F40" t="str">
            <v>1 Pkt = 50 Ea</v>
          </cell>
          <cell r="G40">
            <v>132.25</v>
          </cell>
        </row>
        <row r="41">
          <cell r="A41">
            <v>24350</v>
          </cell>
          <cell r="B41" t="str">
            <v>Paper &amp; Packing</v>
          </cell>
          <cell r="C41" t="str">
            <v>BOH</v>
          </cell>
          <cell r="D41" t="str">
            <v>Pld Lid 16Oz/12Oz (Single Wall) Cold Dlid</v>
          </cell>
          <cell r="E41" t="str">
            <v>Pkt</v>
          </cell>
          <cell r="F41" t="str">
            <v>1 Pkt = 100 Ea</v>
          </cell>
          <cell r="G41">
            <v>356.5</v>
          </cell>
        </row>
        <row r="42">
          <cell r="A42">
            <v>25031</v>
          </cell>
          <cell r="B42" t="str">
            <v>Paper &amp; Packing</v>
          </cell>
          <cell r="C42" t="str">
            <v>BOH</v>
          </cell>
          <cell r="D42" t="str">
            <v>PLA straw dia 12/lenghth 12"</v>
          </cell>
          <cell r="E42" t="str">
            <v>Pkt</v>
          </cell>
          <cell r="F42" t="str">
            <v>Pkt</v>
          </cell>
          <cell r="G42">
            <v>92</v>
          </cell>
        </row>
        <row r="43">
          <cell r="A43">
            <v>21164</v>
          </cell>
          <cell r="B43" t="str">
            <v>Paper &amp; Packing</v>
          </cell>
          <cell r="C43" t="str">
            <v>BOH</v>
          </cell>
          <cell r="D43" t="str">
            <v xml:space="preserve">Envelope New (1*100)             </v>
          </cell>
          <cell r="E43" t="str">
            <v>PAC</v>
          </cell>
          <cell r="F43" t="str">
            <v>PAC=100ea</v>
          </cell>
          <cell r="G43">
            <v>276</v>
          </cell>
        </row>
        <row r="44">
          <cell r="A44">
            <v>19443</v>
          </cell>
          <cell r="B44" t="str">
            <v>Paper &amp; Packing</v>
          </cell>
          <cell r="C44" t="str">
            <v>BOH</v>
          </cell>
          <cell r="D44" t="str">
            <v>Paper Water Cup 150ml</v>
          </cell>
          <cell r="E44" t="str">
            <v>PAC</v>
          </cell>
          <cell r="F44" t="str">
            <v>PAC</v>
          </cell>
          <cell r="G44">
            <v>56.35</v>
          </cell>
        </row>
        <row r="45">
          <cell r="A45">
            <v>16234</v>
          </cell>
          <cell r="B45" t="str">
            <v>Paper &amp; Packing</v>
          </cell>
          <cell r="C45" t="str">
            <v>BOH</v>
          </cell>
          <cell r="D45" t="str">
            <v>Sandwich Boxes</v>
          </cell>
          <cell r="E45" t="str">
            <v>EA</v>
          </cell>
          <cell r="F45" t="str">
            <v>Ea=1 ea</v>
          </cell>
          <cell r="G45">
            <v>7.36</v>
          </cell>
        </row>
        <row r="46">
          <cell r="A46">
            <v>17854</v>
          </cell>
          <cell r="B46" t="str">
            <v>Paper &amp; Packing</v>
          </cell>
          <cell r="C46" t="str">
            <v>BOH</v>
          </cell>
          <cell r="D46" t="str">
            <v>Sandwich Tikka Box</v>
          </cell>
          <cell r="E46" t="str">
            <v>EA</v>
          </cell>
          <cell r="F46" t="str">
            <v>EA</v>
          </cell>
          <cell r="G46">
            <v>5.81</v>
          </cell>
        </row>
        <row r="47">
          <cell r="A47">
            <v>9313</v>
          </cell>
          <cell r="B47" t="str">
            <v>Paper &amp; Packing</v>
          </cell>
          <cell r="C47" t="str">
            <v>BOH</v>
          </cell>
          <cell r="D47" t="str">
            <v>Barista Tray Mat</v>
          </cell>
          <cell r="E47" t="str">
            <v>PAC</v>
          </cell>
          <cell r="F47" t="str">
            <v>1=200EA</v>
          </cell>
          <cell r="G47">
            <v>151.80000000000001</v>
          </cell>
        </row>
        <row r="48">
          <cell r="A48">
            <v>16628</v>
          </cell>
          <cell r="B48" t="str">
            <v>Paper &amp; Packing</v>
          </cell>
          <cell r="C48" t="str">
            <v>BOH</v>
          </cell>
          <cell r="D48" t="str">
            <v>Tulip Muffin Cups</v>
          </cell>
          <cell r="E48" t="str">
            <v>EA</v>
          </cell>
          <cell r="F48" t="str">
            <v>EA</v>
          </cell>
          <cell r="G48">
            <v>3.28</v>
          </cell>
        </row>
        <row r="49">
          <cell r="A49">
            <v>21817</v>
          </cell>
          <cell r="B49" t="str">
            <v>Paper &amp; Packing</v>
          </cell>
          <cell r="C49" t="str">
            <v>BOH</v>
          </cell>
          <cell r="D49" t="str">
            <v>Biodegradable Plate</v>
          </cell>
          <cell r="E49" t="str">
            <v>PAC</v>
          </cell>
          <cell r="F49" t="str">
            <v>PAC=25ea</v>
          </cell>
          <cell r="G49">
            <v>95.45</v>
          </cell>
        </row>
        <row r="50">
          <cell r="A50">
            <v>23507</v>
          </cell>
          <cell r="B50" t="str">
            <v>Paper &amp; Packing</v>
          </cell>
          <cell r="C50" t="str">
            <v>BOH</v>
          </cell>
          <cell r="D50" t="str">
            <v>Wooden Stirrer (500 each)</v>
          </cell>
          <cell r="E50" t="str">
            <v>PAC</v>
          </cell>
          <cell r="F50" t="str">
            <v>1 pkt =500 ea</v>
          </cell>
          <cell r="G50">
            <v>103.5</v>
          </cell>
        </row>
        <row r="51">
          <cell r="A51">
            <v>22552</v>
          </cell>
          <cell r="B51" t="str">
            <v>Paper &amp; Packing</v>
          </cell>
          <cell r="C51" t="str">
            <v>BOH</v>
          </cell>
          <cell r="D51" t="str">
            <v xml:space="preserve">Wooden Spork 1packet </v>
          </cell>
          <cell r="E51" t="str">
            <v>PAC</v>
          </cell>
          <cell r="F51" t="str">
            <v>PAC</v>
          </cell>
          <cell r="G51">
            <v>115</v>
          </cell>
        </row>
        <row r="52">
          <cell r="A52">
            <v>8657</v>
          </cell>
          <cell r="B52" t="str">
            <v>Paper &amp; Packing</v>
          </cell>
          <cell r="C52" t="str">
            <v>BOH</v>
          </cell>
          <cell r="D52" t="str">
            <v>Cake Box-1kg</v>
          </cell>
          <cell r="E52" t="str">
            <v>EA</v>
          </cell>
          <cell r="F52" t="str">
            <v>1 EA</v>
          </cell>
          <cell r="G52">
            <v>21.85</v>
          </cell>
        </row>
        <row r="53">
          <cell r="A53">
            <v>8658</v>
          </cell>
          <cell r="B53" t="str">
            <v>Paper &amp; Packing</v>
          </cell>
          <cell r="C53" t="str">
            <v>BOH</v>
          </cell>
          <cell r="D53" t="str">
            <v>Cake Box-500gm</v>
          </cell>
          <cell r="E53" t="str">
            <v>EA</v>
          </cell>
          <cell r="F53" t="str">
            <v>1 EA</v>
          </cell>
          <cell r="G53">
            <v>18.399999999999999</v>
          </cell>
        </row>
        <row r="54">
          <cell r="A54">
            <v>21163</v>
          </cell>
          <cell r="B54" t="str">
            <v>Paper &amp; Packing</v>
          </cell>
          <cell r="C54" t="str">
            <v>BOH</v>
          </cell>
          <cell r="D54" t="str">
            <v>Pastry Box Virgin Kraft Board</v>
          </cell>
          <cell r="E54" t="str">
            <v>EA</v>
          </cell>
          <cell r="F54" t="str">
            <v>1 EA</v>
          </cell>
          <cell r="G54">
            <v>10.35</v>
          </cell>
        </row>
        <row r="55">
          <cell r="A55">
            <v>24334</v>
          </cell>
          <cell r="B55" t="str">
            <v>Paper &amp; Packing</v>
          </cell>
          <cell r="C55" t="str">
            <v>BOH</v>
          </cell>
          <cell r="D55" t="str">
            <v>Barista Folder Napkin -Brown</v>
          </cell>
          <cell r="E55" t="str">
            <v>Pac</v>
          </cell>
          <cell r="F55">
            <v>25</v>
          </cell>
          <cell r="G55">
            <v>24.15</v>
          </cell>
        </row>
        <row r="56">
          <cell r="A56">
            <v>24335</v>
          </cell>
          <cell r="B56" t="str">
            <v>Paper &amp; Packing</v>
          </cell>
          <cell r="C56" t="str">
            <v>BOH</v>
          </cell>
          <cell r="D56" t="str">
            <v>Brown-Toilte Paper Roll</v>
          </cell>
          <cell r="E56" t="str">
            <v>EA</v>
          </cell>
          <cell r="F56">
            <v>96</v>
          </cell>
          <cell r="G56">
            <v>12.08</v>
          </cell>
        </row>
        <row r="57">
          <cell r="A57">
            <v>24344</v>
          </cell>
          <cell r="B57" t="str">
            <v>Paper &amp; Packing</v>
          </cell>
          <cell r="C57" t="str">
            <v>BOH</v>
          </cell>
          <cell r="D57" t="str">
            <v xml:space="preserve">Cut Carry Bag Big </v>
          </cell>
          <cell r="E57" t="str">
            <v>Pac</v>
          </cell>
          <cell r="F57">
            <v>50</v>
          </cell>
          <cell r="G57">
            <v>474.38</v>
          </cell>
        </row>
        <row r="58">
          <cell r="A58">
            <v>24345</v>
          </cell>
          <cell r="B58" t="str">
            <v>Paper &amp; Packing</v>
          </cell>
          <cell r="C58" t="str">
            <v>BOH</v>
          </cell>
          <cell r="D58" t="str">
            <v>Cut Carry Bag Small</v>
          </cell>
          <cell r="E58" t="str">
            <v>Pac</v>
          </cell>
          <cell r="F58">
            <v>50</v>
          </cell>
          <cell r="G58">
            <v>408.25</v>
          </cell>
        </row>
        <row r="59">
          <cell r="A59">
            <v>7961</v>
          </cell>
          <cell r="B59" t="str">
            <v>Paper &amp; Packing</v>
          </cell>
          <cell r="C59" t="str">
            <v>BOH</v>
          </cell>
          <cell r="D59" t="str">
            <v>Pizza Box</v>
          </cell>
          <cell r="E59" t="str">
            <v>EA</v>
          </cell>
          <cell r="F59">
            <v>1</v>
          </cell>
          <cell r="G59">
            <v>10.35</v>
          </cell>
        </row>
        <row r="60">
          <cell r="A60">
            <v>15353</v>
          </cell>
          <cell r="B60" t="str">
            <v>Paper &amp; Packing</v>
          </cell>
          <cell r="C60" t="str">
            <v>BOH</v>
          </cell>
          <cell r="D60" t="str">
            <v>Prd.Spinach &amp; Corn sandwich  Veg  170 /-</v>
          </cell>
          <cell r="E60" t="str">
            <v>EA</v>
          </cell>
          <cell r="F60" t="str">
            <v>EA</v>
          </cell>
          <cell r="G60">
            <v>0.79</v>
          </cell>
        </row>
        <row r="61">
          <cell r="A61">
            <v>15354</v>
          </cell>
          <cell r="B61" t="str">
            <v>Paper &amp; Packing</v>
          </cell>
          <cell r="C61" t="str">
            <v>BOH</v>
          </cell>
          <cell r="D61" t="str">
            <v>Prd.Smoked chicken sandwich  Non Veg  200 /-</v>
          </cell>
          <cell r="E61" t="str">
            <v>EA</v>
          </cell>
          <cell r="F61" t="str">
            <v>EA</v>
          </cell>
          <cell r="G61">
            <v>0.79</v>
          </cell>
        </row>
        <row r="62">
          <cell r="A62">
            <v>15352</v>
          </cell>
          <cell r="B62" t="str">
            <v>Paper &amp; Packing</v>
          </cell>
          <cell r="C62" t="str">
            <v>BOH</v>
          </cell>
          <cell r="D62" t="str">
            <v>Prd.Paneer tikka sandwich  Veg  220 /-</v>
          </cell>
          <cell r="E62" t="str">
            <v>EA</v>
          </cell>
          <cell r="F62" t="str">
            <v>EA</v>
          </cell>
          <cell r="G62">
            <v>0.79</v>
          </cell>
        </row>
        <row r="63">
          <cell r="A63">
            <v>15355</v>
          </cell>
          <cell r="B63" t="str">
            <v>Paper &amp; Packing</v>
          </cell>
          <cell r="C63" t="str">
            <v>BOH</v>
          </cell>
          <cell r="D63" t="str">
            <v>Prd.Chicken Tikka   sandwich  Non Veg  240 /-</v>
          </cell>
          <cell r="E63" t="str">
            <v>EA</v>
          </cell>
          <cell r="F63" t="str">
            <v>EA</v>
          </cell>
          <cell r="G63">
            <v>0.79</v>
          </cell>
        </row>
        <row r="64">
          <cell r="A64">
            <v>1063</v>
          </cell>
          <cell r="B64" t="str">
            <v>Paper &amp; Packing</v>
          </cell>
          <cell r="C64" t="str">
            <v>BOH</v>
          </cell>
          <cell r="D64" t="str">
            <v>Printer Paper Roll Small</v>
          </cell>
          <cell r="E64" t="str">
            <v>EA</v>
          </cell>
          <cell r="F64" t="str">
            <v>EA=1ea</v>
          </cell>
          <cell r="G64">
            <v>23</v>
          </cell>
        </row>
        <row r="65">
          <cell r="A65">
            <v>3676</v>
          </cell>
          <cell r="B65" t="str">
            <v>Paper &amp; Packing</v>
          </cell>
          <cell r="C65" t="str">
            <v>BOH</v>
          </cell>
          <cell r="D65" t="str">
            <v>Butter Paper</v>
          </cell>
          <cell r="E65" t="str">
            <v>EA</v>
          </cell>
          <cell r="F65" t="str">
            <v>EA</v>
          </cell>
          <cell r="G65">
            <v>1.73</v>
          </cell>
        </row>
        <row r="66">
          <cell r="A66">
            <v>18741</v>
          </cell>
          <cell r="B66" t="str">
            <v>Paper &amp; Packing</v>
          </cell>
          <cell r="C66" t="str">
            <v>BOH</v>
          </cell>
          <cell r="D66" t="str">
            <v>Four Cup Holder</v>
          </cell>
          <cell r="E66" t="str">
            <v>EA</v>
          </cell>
          <cell r="F66" t="str">
            <v>EA</v>
          </cell>
          <cell r="G66">
            <v>11.5</v>
          </cell>
        </row>
        <row r="67">
          <cell r="A67">
            <v>21138</v>
          </cell>
          <cell r="B67" t="str">
            <v>Paper &amp; Packing</v>
          </cell>
          <cell r="C67" t="str">
            <v>BOH</v>
          </cell>
          <cell r="D67" t="str">
            <v>White Paper Straw with Individual Pack</v>
          </cell>
          <cell r="E67" t="str">
            <v>PAC</v>
          </cell>
          <cell r="F67" t="str">
            <v>Pac =100 Ea</v>
          </cell>
          <cell r="G67">
            <v>120.75</v>
          </cell>
        </row>
        <row r="68">
          <cell r="A68">
            <v>22131</v>
          </cell>
          <cell r="B68" t="str">
            <v>Paper &amp; Packing</v>
          </cell>
          <cell r="C68" t="str">
            <v>BOH</v>
          </cell>
          <cell r="D68" t="str">
            <v>Foil Pouch 1 lit (Delivery Box)</v>
          </cell>
          <cell r="E68" t="str">
            <v>EA</v>
          </cell>
          <cell r="F68" t="str">
            <v>EA</v>
          </cell>
          <cell r="G68">
            <v>11.79</v>
          </cell>
        </row>
        <row r="69">
          <cell r="A69">
            <v>22132</v>
          </cell>
          <cell r="B69" t="str">
            <v>Paper &amp; Packing</v>
          </cell>
          <cell r="C69" t="str">
            <v>BOH</v>
          </cell>
          <cell r="D69" t="str">
            <v>Foil Pouch 500 ml (Delivery Box)</v>
          </cell>
          <cell r="E69" t="str">
            <v>EA</v>
          </cell>
          <cell r="F69" t="str">
            <v>EA</v>
          </cell>
          <cell r="G69">
            <v>10.64</v>
          </cell>
        </row>
        <row r="70">
          <cell r="A70">
            <v>22171</v>
          </cell>
          <cell r="B70" t="str">
            <v>Paper &amp; Packing</v>
          </cell>
          <cell r="C70" t="str">
            <v>BOH</v>
          </cell>
          <cell r="D70" t="str">
            <v>Paper Kettle 1 lit (Delivery Box)</v>
          </cell>
          <cell r="E70" t="str">
            <v>EA</v>
          </cell>
          <cell r="F70" t="str">
            <v>EA</v>
          </cell>
          <cell r="G70">
            <v>12.08</v>
          </cell>
        </row>
        <row r="71">
          <cell r="A71">
            <v>22172</v>
          </cell>
          <cell r="B71" t="str">
            <v>Paper &amp; Packing</v>
          </cell>
          <cell r="C71" t="str">
            <v>BOH</v>
          </cell>
          <cell r="D71" t="str">
            <v>Paper Kettle 400 ml (Delivery Box)</v>
          </cell>
          <cell r="E71" t="str">
            <v>EA</v>
          </cell>
          <cell r="F71" t="str">
            <v>EA</v>
          </cell>
          <cell r="G71">
            <v>10.07</v>
          </cell>
        </row>
        <row r="72">
          <cell r="A72">
            <v>23183</v>
          </cell>
          <cell r="B72" t="str">
            <v>Paper &amp; Packing</v>
          </cell>
          <cell r="C72" t="str">
            <v>BOH</v>
          </cell>
          <cell r="D72" t="str">
            <v>Glass Delivery Packiging (SB)</v>
          </cell>
          <cell r="E72" t="str">
            <v>EA</v>
          </cell>
          <cell r="F72" t="str">
            <v>EA</v>
          </cell>
          <cell r="G72">
            <v>12.65</v>
          </cell>
        </row>
        <row r="73">
          <cell r="A73">
            <v>17717</v>
          </cell>
          <cell r="B73" t="str">
            <v>Paper &amp; Packing</v>
          </cell>
          <cell r="C73" t="str">
            <v>BOH</v>
          </cell>
          <cell r="D73" t="str">
            <v>Thermal Paper Roll</v>
          </cell>
          <cell r="E73" t="str">
            <v>EA</v>
          </cell>
          <cell r="F73" t="str">
            <v>EA</v>
          </cell>
          <cell r="G73">
            <v>40.25</v>
          </cell>
        </row>
        <row r="74">
          <cell r="A74">
            <v>12662</v>
          </cell>
          <cell r="B74" t="str">
            <v>Paper &amp; Packing</v>
          </cell>
          <cell r="C74" t="str">
            <v>BOH</v>
          </cell>
          <cell r="D74" t="str">
            <v>MRD Sticker</v>
          </cell>
          <cell r="E74" t="str">
            <v>EA</v>
          </cell>
          <cell r="F74" t="str">
            <v>EA</v>
          </cell>
          <cell r="G74">
            <v>0.52</v>
          </cell>
        </row>
        <row r="75">
          <cell r="A75">
            <v>24348</v>
          </cell>
          <cell r="B75" t="str">
            <v>Paper &amp; Packing</v>
          </cell>
          <cell r="C75" t="str">
            <v>BOH</v>
          </cell>
          <cell r="D75" t="str">
            <v>Glass inserts Three Slots</v>
          </cell>
          <cell r="E75" t="str">
            <v>Pkt</v>
          </cell>
          <cell r="F75" t="str">
            <v>1 Pkt = 50 Ea</v>
          </cell>
          <cell r="G75">
            <v>120.75</v>
          </cell>
        </row>
        <row r="76">
          <cell r="A76">
            <v>24349</v>
          </cell>
          <cell r="B76" t="str">
            <v>Paper &amp; Packing</v>
          </cell>
          <cell r="C76" t="str">
            <v>BOH</v>
          </cell>
          <cell r="D76" t="str">
            <v>Glass inserts One Slots</v>
          </cell>
          <cell r="E76" t="str">
            <v>Pkt</v>
          </cell>
          <cell r="F76" t="str">
            <v>1 Pkt = 50 Ea</v>
          </cell>
          <cell r="G76">
            <v>109.25</v>
          </cell>
        </row>
        <row r="77">
          <cell r="A77">
            <v>24893</v>
          </cell>
          <cell r="B77" t="str">
            <v>Paper &amp; Packing</v>
          </cell>
          <cell r="C77" t="str">
            <v>BOH</v>
          </cell>
          <cell r="D77" t="str">
            <v>Stickers Pastry Box Roll (1K Pcs)</v>
          </cell>
          <cell r="E77" t="str">
            <v>Roll</v>
          </cell>
          <cell r="F77" t="str">
            <v>1 roll-1000 EA</v>
          </cell>
          <cell r="G77">
            <v>805</v>
          </cell>
        </row>
        <row r="78">
          <cell r="A78">
            <v>24894</v>
          </cell>
          <cell r="B78" t="str">
            <v>Paper &amp; Packing</v>
          </cell>
          <cell r="C78" t="str">
            <v>BOH</v>
          </cell>
          <cell r="D78" t="str">
            <v>PVC Transparent Stickers Roll (1k Pcs)</v>
          </cell>
          <cell r="E78" t="str">
            <v>Roll</v>
          </cell>
          <cell r="F78" t="str">
            <v>1 roll-1000 EA</v>
          </cell>
          <cell r="G78">
            <v>828</v>
          </cell>
        </row>
        <row r="79">
          <cell r="A79">
            <v>19479</v>
          </cell>
          <cell r="B79" t="str">
            <v>Paper &amp; Packing</v>
          </cell>
          <cell r="C79" t="str">
            <v>BOH</v>
          </cell>
          <cell r="D79" t="str">
            <v>Cookies Tin Gift Box</v>
          </cell>
          <cell r="E79" t="str">
            <v>EA</v>
          </cell>
          <cell r="F79" t="str">
            <v>EA</v>
          </cell>
          <cell r="G79">
            <v>23</v>
          </cell>
        </row>
        <row r="80">
          <cell r="A80">
            <v>24541</v>
          </cell>
          <cell r="B80" t="str">
            <v>Paper &amp; Packing</v>
          </cell>
          <cell r="C80" t="str">
            <v>BOH</v>
          </cell>
          <cell r="D80" t="str">
            <v>Diwali Gift Box (Small) Gold Leafing</v>
          </cell>
          <cell r="E80" t="str">
            <v>EA</v>
          </cell>
          <cell r="F80" t="str">
            <v>EA</v>
          </cell>
          <cell r="G80">
            <v>59.8</v>
          </cell>
        </row>
        <row r="81">
          <cell r="A81">
            <v>19222</v>
          </cell>
          <cell r="B81" t="str">
            <v>Paper &amp; Packing</v>
          </cell>
          <cell r="C81" t="str">
            <v>BOH</v>
          </cell>
          <cell r="D81" t="str">
            <v>Barista Chocolate 90gmX4 Bar's Gift Pack</v>
          </cell>
          <cell r="E81" t="str">
            <v>EA</v>
          </cell>
          <cell r="F81" t="str">
            <v>EA</v>
          </cell>
          <cell r="G81">
            <v>33.07</v>
          </cell>
        </row>
        <row r="82">
          <cell r="A82">
            <v>20894</v>
          </cell>
          <cell r="B82" t="str">
            <v>Cleaning Material</v>
          </cell>
          <cell r="C82" t="str">
            <v>BOH</v>
          </cell>
          <cell r="D82" t="str">
            <v>Biodegradable Garbage Bag B Green</v>
          </cell>
          <cell r="E82" t="str">
            <v>PAC</v>
          </cell>
          <cell r="F82" t="str">
            <v>Pac</v>
          </cell>
          <cell r="G82">
            <v>644</v>
          </cell>
        </row>
        <row r="83">
          <cell r="A83">
            <v>20891</v>
          </cell>
          <cell r="B83" t="str">
            <v>Cleaning Material</v>
          </cell>
          <cell r="C83" t="str">
            <v>BOH</v>
          </cell>
          <cell r="D83" t="str">
            <v>Biodegradable Garbage Bag B Blue</v>
          </cell>
          <cell r="E83" t="str">
            <v>Pac</v>
          </cell>
          <cell r="F83" t="str">
            <v>Pac</v>
          </cell>
          <cell r="G83">
            <v>644</v>
          </cell>
        </row>
        <row r="84">
          <cell r="A84">
            <v>20892</v>
          </cell>
          <cell r="B84" t="str">
            <v>Cleaning Material</v>
          </cell>
          <cell r="C84" t="str">
            <v>BOH</v>
          </cell>
          <cell r="D84" t="str">
            <v>Biodegradable Garbage Bag S Green</v>
          </cell>
          <cell r="E84" t="str">
            <v>Pac</v>
          </cell>
          <cell r="F84" t="str">
            <v>Pac</v>
          </cell>
          <cell r="G84">
            <v>168</v>
          </cell>
        </row>
        <row r="85">
          <cell r="A85">
            <v>20893</v>
          </cell>
          <cell r="B85" t="str">
            <v>Cleaning Material</v>
          </cell>
          <cell r="C85" t="str">
            <v>BOH</v>
          </cell>
          <cell r="D85" t="str">
            <v>Biodegradable Garbage Bag S Blue</v>
          </cell>
          <cell r="E85" t="str">
            <v>Pac</v>
          </cell>
          <cell r="F85" t="str">
            <v>Pac</v>
          </cell>
          <cell r="G85">
            <v>168</v>
          </cell>
        </row>
        <row r="86">
          <cell r="A86">
            <v>23597</v>
          </cell>
          <cell r="B86" t="str">
            <v>Cleaning Material</v>
          </cell>
          <cell r="C86" t="str">
            <v>BOH</v>
          </cell>
          <cell r="D86" t="str">
            <v>Nitrile Gloves-Medium-size</v>
          </cell>
          <cell r="E86" t="str">
            <v>Pkt</v>
          </cell>
          <cell r="F86" t="str">
            <v>Pac = 100 EA</v>
          </cell>
          <cell r="G86">
            <v>258.75</v>
          </cell>
        </row>
        <row r="87">
          <cell r="A87">
            <v>20657</v>
          </cell>
          <cell r="B87" t="str">
            <v>Cleaning Material</v>
          </cell>
          <cell r="C87" t="str">
            <v>BOH</v>
          </cell>
          <cell r="D87" t="str">
            <v>Coffee Machine Cleaning Brush</v>
          </cell>
          <cell r="E87" t="str">
            <v>EA</v>
          </cell>
          <cell r="F87" t="str">
            <v>EA</v>
          </cell>
          <cell r="G87">
            <v>241.5</v>
          </cell>
        </row>
        <row r="88">
          <cell r="A88">
            <v>5648</v>
          </cell>
          <cell r="B88" t="str">
            <v>Cleaning Material</v>
          </cell>
          <cell r="C88" t="str">
            <v>BOH</v>
          </cell>
          <cell r="D88" t="str">
            <v>White Duster</v>
          </cell>
          <cell r="E88" t="str">
            <v>EA</v>
          </cell>
          <cell r="F88" t="str">
            <v>1pkt = 12 ea</v>
          </cell>
          <cell r="G88">
            <v>18.399999999999999</v>
          </cell>
        </row>
        <row r="89">
          <cell r="A89">
            <v>5649</v>
          </cell>
          <cell r="B89" t="str">
            <v>Cleaning Material</v>
          </cell>
          <cell r="C89" t="str">
            <v>BOH</v>
          </cell>
          <cell r="D89" t="str">
            <v>Maroon Duster</v>
          </cell>
          <cell r="E89" t="str">
            <v>EA</v>
          </cell>
          <cell r="F89" t="str">
            <v>1pkt = 12 ea</v>
          </cell>
          <cell r="G89">
            <v>18.399999999999999</v>
          </cell>
        </row>
        <row r="90">
          <cell r="A90">
            <v>7261</v>
          </cell>
          <cell r="B90" t="str">
            <v>Cleaning Material</v>
          </cell>
          <cell r="C90" t="str">
            <v>BOH</v>
          </cell>
          <cell r="D90" t="str">
            <v>Tooth Pick Wooden</v>
          </cell>
          <cell r="E90" t="str">
            <v>PAC</v>
          </cell>
          <cell r="F90" t="str">
            <v>PAC</v>
          </cell>
          <cell r="G90">
            <v>11.5</v>
          </cell>
        </row>
        <row r="91">
          <cell r="A91">
            <v>15341</v>
          </cell>
          <cell r="B91" t="str">
            <v>Cleaning Material</v>
          </cell>
          <cell r="C91" t="str">
            <v>BOH</v>
          </cell>
          <cell r="D91" t="str">
            <v>Cafiza Espresso Clean</v>
          </cell>
          <cell r="E91" t="str">
            <v>SC</v>
          </cell>
          <cell r="F91" t="str">
            <v>1 PAC X 100</v>
          </cell>
          <cell r="G91">
            <v>9.35</v>
          </cell>
        </row>
        <row r="92">
          <cell r="A92">
            <v>24198</v>
          </cell>
          <cell r="B92" t="str">
            <v>Cleaning Material</v>
          </cell>
          <cell r="C92" t="str">
            <v>BOH</v>
          </cell>
          <cell r="D92" t="str">
            <v>Magic(Disinfectant Floor Wash Liquid)5Lt</v>
          </cell>
          <cell r="E92" t="str">
            <v>Can</v>
          </cell>
          <cell r="F92" t="str">
            <v>1 Can = 5Ltr.</v>
          </cell>
          <cell r="G92">
            <v>368</v>
          </cell>
        </row>
        <row r="93">
          <cell r="A93">
            <v>24199</v>
          </cell>
          <cell r="B93" t="str">
            <v>Cleaning Material</v>
          </cell>
          <cell r="C93" t="str">
            <v>BOH</v>
          </cell>
          <cell r="D93" t="str">
            <v>Dish Drop (Ware Wash Liquid) 5ltr</v>
          </cell>
          <cell r="E93" t="str">
            <v>Can</v>
          </cell>
          <cell r="F93" t="str">
            <v>1 Can = 5Ltr.</v>
          </cell>
          <cell r="G93">
            <v>368</v>
          </cell>
        </row>
        <row r="94">
          <cell r="A94">
            <v>24200</v>
          </cell>
          <cell r="B94" t="str">
            <v>Cleaning Material</v>
          </cell>
          <cell r="C94" t="str">
            <v>BOH</v>
          </cell>
          <cell r="D94" t="str">
            <v>Zero Bac(Hard Surface Sanitizer) 5ltr</v>
          </cell>
          <cell r="E94" t="str">
            <v>Can</v>
          </cell>
          <cell r="F94" t="str">
            <v>1 Can = 5Ltr.</v>
          </cell>
          <cell r="G94">
            <v>684.25</v>
          </cell>
        </row>
        <row r="95">
          <cell r="A95">
            <v>24201</v>
          </cell>
          <cell r="B95" t="str">
            <v>Cleaning Material</v>
          </cell>
          <cell r="C95" t="str">
            <v>BOH</v>
          </cell>
          <cell r="D95" t="str">
            <v>Palm Freah(Hand Cleansar) 5ltr</v>
          </cell>
          <cell r="E95" t="str">
            <v>Can</v>
          </cell>
          <cell r="F95" t="str">
            <v>1 Can = 5Ltr.</v>
          </cell>
          <cell r="G95">
            <v>511.75</v>
          </cell>
        </row>
        <row r="96">
          <cell r="A96">
            <v>24202</v>
          </cell>
          <cell r="B96" t="str">
            <v>Cleaning Material</v>
          </cell>
          <cell r="C96" t="str">
            <v>BOH</v>
          </cell>
          <cell r="D96" t="str">
            <v>Tylo Toilet Cleaner(Toilet Cleaner) 5Ltr</v>
          </cell>
          <cell r="E96" t="str">
            <v>Can</v>
          </cell>
          <cell r="F96" t="str">
            <v>1 Can = 5Ltr.</v>
          </cell>
          <cell r="G96">
            <v>471.5</v>
          </cell>
        </row>
        <row r="97">
          <cell r="A97">
            <v>24203</v>
          </cell>
          <cell r="B97" t="str">
            <v>Cleaning Material</v>
          </cell>
          <cell r="C97" t="str">
            <v>BOH</v>
          </cell>
          <cell r="D97" t="str">
            <v>Tylo Glass Cleaner (Glass Cleaner) 5ltr</v>
          </cell>
          <cell r="E97" t="str">
            <v>Can</v>
          </cell>
          <cell r="F97" t="str">
            <v>1 Can = 5Ltr.</v>
          </cell>
          <cell r="G97">
            <v>454.25</v>
          </cell>
        </row>
        <row r="98">
          <cell r="A98">
            <v>24204</v>
          </cell>
          <cell r="B98" t="str">
            <v>Cleaning Material</v>
          </cell>
          <cell r="C98" t="str">
            <v>BOH</v>
          </cell>
          <cell r="D98" t="str">
            <v>Grillox (Sandwich Griller Cleaner) 5Ltr</v>
          </cell>
          <cell r="E98" t="str">
            <v>Can</v>
          </cell>
          <cell r="F98" t="str">
            <v>1 Can = 5Ltr.</v>
          </cell>
          <cell r="G98">
            <v>874</v>
          </cell>
        </row>
        <row r="99">
          <cell r="A99">
            <v>21740</v>
          </cell>
          <cell r="B99" t="str">
            <v>Marketing</v>
          </cell>
          <cell r="C99" t="str">
            <v>BOH</v>
          </cell>
          <cell r="D99" t="str">
            <v>Wooden Food Tag Holder</v>
          </cell>
          <cell r="E99" t="str">
            <v>EA</v>
          </cell>
          <cell r="F99" t="str">
            <v>EA</v>
          </cell>
          <cell r="G99">
            <v>55.2</v>
          </cell>
        </row>
        <row r="100">
          <cell r="A100">
            <v>17361</v>
          </cell>
          <cell r="B100" t="str">
            <v>Marketing</v>
          </cell>
          <cell r="C100" t="str">
            <v>BOH</v>
          </cell>
          <cell r="D100" t="str">
            <v>Wooden Easel Stand</v>
          </cell>
          <cell r="E100" t="str">
            <v>EA</v>
          </cell>
          <cell r="F100" t="str">
            <v>EA</v>
          </cell>
          <cell r="G100">
            <v>1380</v>
          </cell>
        </row>
        <row r="101">
          <cell r="A101">
            <v>19445</v>
          </cell>
          <cell r="B101" t="str">
            <v>Marketing</v>
          </cell>
          <cell r="C101" t="str">
            <v>BOH</v>
          </cell>
          <cell r="D101" t="str">
            <v>Wodden Display-Small</v>
          </cell>
          <cell r="E101" t="str">
            <v>EA</v>
          </cell>
          <cell r="F101" t="str">
            <v>EA</v>
          </cell>
          <cell r="G101">
            <v>207</v>
          </cell>
        </row>
        <row r="102">
          <cell r="A102">
            <v>19446</v>
          </cell>
          <cell r="B102" t="str">
            <v>Marketing</v>
          </cell>
          <cell r="C102" t="str">
            <v>BOH</v>
          </cell>
          <cell r="D102" t="str">
            <v>Wodden Display-BAG</v>
          </cell>
          <cell r="E102" t="str">
            <v>EA</v>
          </cell>
          <cell r="F102" t="str">
            <v>EA</v>
          </cell>
          <cell r="G102">
            <v>241.5</v>
          </cell>
        </row>
        <row r="103">
          <cell r="A103">
            <v>15740</v>
          </cell>
          <cell r="B103" t="str">
            <v>Marketing</v>
          </cell>
          <cell r="C103" t="str">
            <v>BOH</v>
          </cell>
          <cell r="D103" t="str">
            <v>Feedback Form</v>
          </cell>
          <cell r="E103" t="str">
            <v>PAC</v>
          </cell>
          <cell r="F103" t="str">
            <v>1=100EA</v>
          </cell>
          <cell r="G103">
            <v>112.7</v>
          </cell>
        </row>
        <row r="104">
          <cell r="A104">
            <v>15842</v>
          </cell>
          <cell r="B104" t="str">
            <v>Marketing</v>
          </cell>
          <cell r="C104" t="str">
            <v>BOH</v>
          </cell>
          <cell r="D104" t="str">
            <v>Instore collat open and close both side print</v>
          </cell>
          <cell r="E104" t="str">
            <v>EA</v>
          </cell>
          <cell r="F104" t="str">
            <v>EA</v>
          </cell>
          <cell r="G104">
            <v>63.25</v>
          </cell>
        </row>
        <row r="105">
          <cell r="A105">
            <v>15843</v>
          </cell>
          <cell r="B105" t="str">
            <v>Marketing</v>
          </cell>
          <cell r="C105" t="str">
            <v>BOH</v>
          </cell>
          <cell r="D105" t="str">
            <v>Instore collat no smoking zone</v>
          </cell>
          <cell r="E105" t="str">
            <v>EA</v>
          </cell>
          <cell r="F105" t="str">
            <v>EA</v>
          </cell>
          <cell r="G105">
            <v>143.75</v>
          </cell>
        </row>
        <row r="106">
          <cell r="A106">
            <v>15844</v>
          </cell>
          <cell r="B106" t="str">
            <v>Marketing</v>
          </cell>
          <cell r="C106" t="str">
            <v>BOH</v>
          </cell>
          <cell r="D106" t="str">
            <v xml:space="preserve">Instore collat charging for coffee </v>
          </cell>
          <cell r="E106" t="str">
            <v>EA</v>
          </cell>
          <cell r="F106" t="str">
            <v>EA</v>
          </cell>
          <cell r="G106">
            <v>143.75</v>
          </cell>
        </row>
        <row r="107">
          <cell r="A107">
            <v>15845</v>
          </cell>
          <cell r="B107" t="str">
            <v>Marketing</v>
          </cell>
          <cell r="C107" t="str">
            <v>BOH</v>
          </cell>
          <cell r="D107" t="str">
            <v>Instore collat not inspired by outside food</v>
          </cell>
          <cell r="E107" t="str">
            <v>EA</v>
          </cell>
          <cell r="F107" t="str">
            <v>EA</v>
          </cell>
          <cell r="G107">
            <v>143.75</v>
          </cell>
        </row>
        <row r="108">
          <cell r="A108">
            <v>15846</v>
          </cell>
          <cell r="B108" t="str">
            <v>Marketing</v>
          </cell>
          <cell r="C108" t="str">
            <v>BOH</v>
          </cell>
          <cell r="D108" t="str">
            <v>Mind Your Belongings</v>
          </cell>
          <cell r="E108" t="str">
            <v>EA</v>
          </cell>
          <cell r="F108" t="str">
            <v>EA</v>
          </cell>
          <cell r="G108">
            <v>143.75</v>
          </cell>
        </row>
        <row r="109">
          <cell r="A109">
            <v>15847</v>
          </cell>
          <cell r="B109" t="str">
            <v>Marketing</v>
          </cell>
          <cell r="C109" t="str">
            <v>BOH</v>
          </cell>
          <cell r="D109" t="str">
            <v>Barista His / Her</v>
          </cell>
          <cell r="E109" t="str">
            <v>EA</v>
          </cell>
          <cell r="F109" t="str">
            <v>EA</v>
          </cell>
          <cell r="G109">
            <v>143.75</v>
          </cell>
        </row>
        <row r="110">
          <cell r="A110">
            <v>19447</v>
          </cell>
          <cell r="B110" t="str">
            <v>Marketing</v>
          </cell>
          <cell r="C110" t="str">
            <v>BOH</v>
          </cell>
          <cell r="D110" t="str">
            <v>Chocolate Wooden Stand</v>
          </cell>
          <cell r="E110" t="str">
            <v>EA</v>
          </cell>
          <cell r="F110" t="str">
            <v>EA</v>
          </cell>
          <cell r="G110">
            <v>437</v>
          </cell>
        </row>
        <row r="111">
          <cell r="A111">
            <v>13448</v>
          </cell>
          <cell r="B111" t="str">
            <v>Marketing</v>
          </cell>
          <cell r="C111" t="str">
            <v>BOH</v>
          </cell>
          <cell r="D111" t="str">
            <v>Barista Milano Coaster</v>
          </cell>
          <cell r="E111" t="str">
            <v>EA</v>
          </cell>
          <cell r="F111" t="str">
            <v>EA</v>
          </cell>
          <cell r="G111">
            <v>155.25</v>
          </cell>
        </row>
        <row r="112">
          <cell r="A112">
            <v>16300</v>
          </cell>
          <cell r="B112" t="str">
            <v>Marketing</v>
          </cell>
          <cell r="C112" t="str">
            <v>BOH</v>
          </cell>
          <cell r="D112" t="str">
            <v>Oval Basket</v>
          </cell>
          <cell r="E112" t="str">
            <v>EA</v>
          </cell>
          <cell r="F112" t="str">
            <v>EA</v>
          </cell>
          <cell r="G112">
            <v>97.75</v>
          </cell>
        </row>
        <row r="113">
          <cell r="A113">
            <v>16301</v>
          </cell>
          <cell r="B113" t="str">
            <v>Marketing</v>
          </cell>
          <cell r="C113" t="str">
            <v>BOH</v>
          </cell>
          <cell r="D113" t="str">
            <v>Cream Grass</v>
          </cell>
          <cell r="E113" t="str">
            <v>PAC</v>
          </cell>
          <cell r="F113" t="str">
            <v>PAC</v>
          </cell>
          <cell r="G113">
            <v>32.200000000000003</v>
          </cell>
        </row>
        <row r="114">
          <cell r="A114">
            <v>17747</v>
          </cell>
          <cell r="B114" t="str">
            <v>Marketing</v>
          </cell>
          <cell r="C114" t="str">
            <v>BOH</v>
          </cell>
          <cell r="D114" t="str">
            <v>Terracotta Diya</v>
          </cell>
          <cell r="E114" t="str">
            <v>EA</v>
          </cell>
          <cell r="F114" t="str">
            <v>EA</v>
          </cell>
          <cell r="G114">
            <v>11.5</v>
          </cell>
        </row>
        <row r="115">
          <cell r="A115">
            <v>23668</v>
          </cell>
          <cell r="B115" t="str">
            <v>Marketing</v>
          </cell>
          <cell r="C115" t="str">
            <v>BOH</v>
          </cell>
          <cell r="D115" t="str">
            <v>Orange Color Net</v>
          </cell>
          <cell r="E115" t="str">
            <v>Mtr</v>
          </cell>
          <cell r="F115" t="str">
            <v>(1 Roll = 50 Mtr.)</v>
          </cell>
          <cell r="G115">
            <v>13.8</v>
          </cell>
        </row>
        <row r="116">
          <cell r="A116">
            <v>5526</v>
          </cell>
          <cell r="B116" t="str">
            <v>Stationery</v>
          </cell>
          <cell r="C116" t="str">
            <v>BOH</v>
          </cell>
          <cell r="D116" t="str">
            <v>Kot Pad</v>
          </cell>
          <cell r="E116" t="str">
            <v>EA</v>
          </cell>
          <cell r="F116" t="str">
            <v>EA</v>
          </cell>
          <cell r="G116">
            <v>44.85</v>
          </cell>
        </row>
        <row r="117">
          <cell r="A117">
            <v>1125</v>
          </cell>
          <cell r="B117" t="str">
            <v>Stationery</v>
          </cell>
          <cell r="C117" t="str">
            <v>BOH</v>
          </cell>
          <cell r="D117" t="str">
            <v>Log Sheet Book</v>
          </cell>
          <cell r="E117" t="str">
            <v>EA</v>
          </cell>
          <cell r="F117" t="str">
            <v>EA=1ea</v>
          </cell>
          <cell r="G117">
            <v>87.4</v>
          </cell>
        </row>
        <row r="118">
          <cell r="A118">
            <v>1126</v>
          </cell>
          <cell r="B118" t="str">
            <v>Stationery</v>
          </cell>
          <cell r="C118" t="str">
            <v>BOH</v>
          </cell>
          <cell r="D118" t="str">
            <v>Stock Consumption Book</v>
          </cell>
          <cell r="E118" t="str">
            <v>EA</v>
          </cell>
          <cell r="F118" t="str">
            <v>EA</v>
          </cell>
          <cell r="G118">
            <v>54.05</v>
          </cell>
        </row>
        <row r="119">
          <cell r="A119">
            <v>1128</v>
          </cell>
          <cell r="B119" t="str">
            <v>Stationery</v>
          </cell>
          <cell r="C119" t="str">
            <v>BOH</v>
          </cell>
          <cell r="D119" t="str">
            <v>Expense Voucher</v>
          </cell>
          <cell r="E119" t="str">
            <v>EA</v>
          </cell>
          <cell r="F119" t="str">
            <v>EA</v>
          </cell>
          <cell r="G119">
            <v>43.7</v>
          </cell>
        </row>
        <row r="120">
          <cell r="A120">
            <v>5530</v>
          </cell>
          <cell r="B120" t="str">
            <v>Stationery</v>
          </cell>
          <cell r="C120" t="str">
            <v>BOH</v>
          </cell>
          <cell r="D120" t="str">
            <v>IMPREST RECORD BOOK</v>
          </cell>
          <cell r="E120" t="str">
            <v>Ea</v>
          </cell>
          <cell r="F120" t="str">
            <v>Ea=1 EA</v>
          </cell>
          <cell r="G120">
            <v>86.25</v>
          </cell>
        </row>
        <row r="121">
          <cell r="A121">
            <v>1131</v>
          </cell>
          <cell r="B121" t="str">
            <v>Stationery</v>
          </cell>
          <cell r="C121" t="str">
            <v>BOH</v>
          </cell>
          <cell r="D121" t="str">
            <v>Epson Printer Cardge</v>
          </cell>
          <cell r="E121" t="str">
            <v>EA</v>
          </cell>
          <cell r="F121" t="str">
            <v>EA=1ea</v>
          </cell>
          <cell r="G121">
            <v>80.39</v>
          </cell>
        </row>
        <row r="122">
          <cell r="A122">
            <v>15966</v>
          </cell>
          <cell r="B122" t="str">
            <v>Uniform</v>
          </cell>
          <cell r="C122" t="str">
            <v>BOH</v>
          </cell>
          <cell r="D122" t="str">
            <v>New Barista Cap</v>
          </cell>
          <cell r="E122" t="str">
            <v>EA</v>
          </cell>
          <cell r="F122" t="str">
            <v>Ea=1 ea</v>
          </cell>
          <cell r="G122">
            <v>71.3</v>
          </cell>
        </row>
        <row r="123">
          <cell r="A123">
            <v>13549</v>
          </cell>
          <cell r="B123" t="str">
            <v>Uniform</v>
          </cell>
          <cell r="C123" t="str">
            <v>BOH</v>
          </cell>
          <cell r="D123" t="str">
            <v>Name Badge Holder</v>
          </cell>
          <cell r="E123" t="str">
            <v>EA</v>
          </cell>
          <cell r="F123" t="str">
            <v>EA</v>
          </cell>
          <cell r="G123">
            <v>54.05</v>
          </cell>
        </row>
        <row r="124">
          <cell r="A124">
            <v>5499</v>
          </cell>
          <cell r="B124" t="str">
            <v>Uniform</v>
          </cell>
          <cell r="C124" t="str">
            <v>BOH</v>
          </cell>
          <cell r="D124" t="str">
            <v>Black Jeans 28</v>
          </cell>
          <cell r="E124" t="str">
            <v>EA</v>
          </cell>
          <cell r="F124" t="str">
            <v>Ea=1 ea</v>
          </cell>
          <cell r="G124">
            <v>448.5</v>
          </cell>
        </row>
        <row r="125">
          <cell r="A125">
            <v>6042</v>
          </cell>
          <cell r="B125" t="str">
            <v>Uniform</v>
          </cell>
          <cell r="C125" t="str">
            <v>BOH</v>
          </cell>
          <cell r="D125" t="str">
            <v>Black Jeans 30</v>
          </cell>
          <cell r="E125" t="str">
            <v>EA</v>
          </cell>
          <cell r="F125" t="str">
            <v>Ea=1 ea</v>
          </cell>
          <cell r="G125">
            <v>448.5</v>
          </cell>
        </row>
        <row r="126">
          <cell r="A126">
            <v>6041</v>
          </cell>
          <cell r="B126" t="str">
            <v>Uniform</v>
          </cell>
          <cell r="C126" t="str">
            <v>BOH</v>
          </cell>
          <cell r="D126" t="str">
            <v>Black Jeans 32</v>
          </cell>
          <cell r="E126" t="str">
            <v>EA</v>
          </cell>
          <cell r="F126" t="str">
            <v>Ea=1 ea</v>
          </cell>
          <cell r="G126">
            <v>448.5</v>
          </cell>
        </row>
        <row r="127">
          <cell r="A127">
            <v>5600</v>
          </cell>
          <cell r="B127" t="str">
            <v>Uniform</v>
          </cell>
          <cell r="C127" t="str">
            <v>BOH</v>
          </cell>
          <cell r="D127" t="str">
            <v>Black Jeans 34</v>
          </cell>
          <cell r="E127" t="str">
            <v>EA</v>
          </cell>
          <cell r="F127" t="str">
            <v>Ea=1 ea</v>
          </cell>
          <cell r="G127">
            <v>448.5</v>
          </cell>
        </row>
        <row r="128">
          <cell r="A128">
            <v>5601</v>
          </cell>
          <cell r="B128" t="str">
            <v>Uniform</v>
          </cell>
          <cell r="C128" t="str">
            <v>BOH</v>
          </cell>
          <cell r="D128" t="str">
            <v>Black Jeans 36</v>
          </cell>
          <cell r="E128" t="str">
            <v>EA</v>
          </cell>
          <cell r="F128" t="str">
            <v>Ea=1 ea</v>
          </cell>
          <cell r="G128">
            <v>448.5</v>
          </cell>
        </row>
        <row r="129">
          <cell r="A129">
            <v>5623</v>
          </cell>
          <cell r="B129" t="str">
            <v>Uniform</v>
          </cell>
          <cell r="C129" t="str">
            <v>BOH</v>
          </cell>
          <cell r="D129" t="str">
            <v>Black Jeans 38</v>
          </cell>
          <cell r="E129" t="str">
            <v>EA</v>
          </cell>
          <cell r="F129" t="str">
            <v>Ea=1 ea</v>
          </cell>
          <cell r="G129">
            <v>448.5</v>
          </cell>
        </row>
        <row r="130">
          <cell r="A130">
            <v>5624</v>
          </cell>
          <cell r="B130" t="str">
            <v>Uniform</v>
          </cell>
          <cell r="C130" t="str">
            <v>BOH</v>
          </cell>
          <cell r="D130" t="str">
            <v>Black Jeans 40</v>
          </cell>
          <cell r="E130" t="str">
            <v>EA</v>
          </cell>
          <cell r="F130" t="str">
            <v>Ea=1 ea</v>
          </cell>
          <cell r="G130">
            <v>448.5</v>
          </cell>
        </row>
        <row r="131">
          <cell r="A131">
            <v>5625</v>
          </cell>
          <cell r="B131" t="str">
            <v>Uniform</v>
          </cell>
          <cell r="C131" t="str">
            <v>BOH</v>
          </cell>
          <cell r="D131" t="str">
            <v>Black Jeans 42</v>
          </cell>
          <cell r="E131" t="str">
            <v>EA</v>
          </cell>
          <cell r="F131" t="str">
            <v>Ea=1 ea</v>
          </cell>
          <cell r="G131">
            <v>448.5</v>
          </cell>
        </row>
        <row r="132">
          <cell r="A132">
            <v>5609</v>
          </cell>
          <cell r="B132" t="str">
            <v>Uniform</v>
          </cell>
          <cell r="C132" t="str">
            <v>BOH</v>
          </cell>
          <cell r="D132" t="str">
            <v>Black Trousers  28</v>
          </cell>
          <cell r="E132" t="str">
            <v>EA</v>
          </cell>
          <cell r="F132" t="str">
            <v>Ea=1 ea</v>
          </cell>
          <cell r="G132">
            <v>404.8</v>
          </cell>
        </row>
        <row r="133">
          <cell r="A133">
            <v>5610</v>
          </cell>
          <cell r="B133" t="str">
            <v>Uniform</v>
          </cell>
          <cell r="C133" t="str">
            <v>BOH</v>
          </cell>
          <cell r="D133" t="str">
            <v>Black Trousers 30</v>
          </cell>
          <cell r="E133" t="str">
            <v>EA</v>
          </cell>
          <cell r="F133" t="str">
            <v>Ea=1 ea</v>
          </cell>
          <cell r="G133">
            <v>404.8</v>
          </cell>
        </row>
        <row r="134">
          <cell r="A134">
            <v>5611</v>
          </cell>
          <cell r="B134" t="str">
            <v>Uniform</v>
          </cell>
          <cell r="C134" t="str">
            <v>BOH</v>
          </cell>
          <cell r="D134" t="str">
            <v>Black Trousers  32</v>
          </cell>
          <cell r="E134" t="str">
            <v>EA</v>
          </cell>
          <cell r="F134" t="str">
            <v>Ea=1 ea</v>
          </cell>
          <cell r="G134">
            <v>404.8</v>
          </cell>
        </row>
        <row r="135">
          <cell r="A135">
            <v>5612</v>
          </cell>
          <cell r="B135" t="str">
            <v>Uniform</v>
          </cell>
          <cell r="C135" t="str">
            <v>BOH</v>
          </cell>
          <cell r="D135" t="str">
            <v>Black Trousers 34</v>
          </cell>
          <cell r="E135" t="str">
            <v>EA</v>
          </cell>
          <cell r="F135" t="str">
            <v>Ea=1 ea</v>
          </cell>
          <cell r="G135">
            <v>404.8</v>
          </cell>
        </row>
        <row r="136">
          <cell r="A136">
            <v>5613</v>
          </cell>
          <cell r="B136" t="str">
            <v>Uniform</v>
          </cell>
          <cell r="C136" t="str">
            <v>BOH</v>
          </cell>
          <cell r="D136" t="str">
            <v>Black Trousers 36</v>
          </cell>
          <cell r="E136" t="str">
            <v>EA</v>
          </cell>
          <cell r="F136" t="str">
            <v>Ea=1 ea</v>
          </cell>
          <cell r="G136">
            <v>404.8</v>
          </cell>
        </row>
        <row r="137">
          <cell r="A137">
            <v>5776</v>
          </cell>
          <cell r="B137" t="str">
            <v>Uniform</v>
          </cell>
          <cell r="C137" t="str">
            <v>BOH</v>
          </cell>
          <cell r="D137" t="str">
            <v>Black Trousers 38</v>
          </cell>
          <cell r="E137" t="str">
            <v>EA</v>
          </cell>
          <cell r="F137" t="str">
            <v>Ea=1 ea</v>
          </cell>
          <cell r="G137">
            <v>404.8</v>
          </cell>
        </row>
        <row r="138">
          <cell r="A138">
            <v>5777</v>
          </cell>
          <cell r="B138" t="str">
            <v>Uniform</v>
          </cell>
          <cell r="C138" t="str">
            <v>BOH</v>
          </cell>
          <cell r="D138" t="str">
            <v>Black Trousers - 40</v>
          </cell>
          <cell r="E138" t="str">
            <v>EA</v>
          </cell>
          <cell r="F138" t="str">
            <v>Ea=1 ea</v>
          </cell>
          <cell r="G138">
            <v>404.8</v>
          </cell>
        </row>
        <row r="139">
          <cell r="A139">
            <v>5829</v>
          </cell>
          <cell r="B139" t="str">
            <v>Uniform</v>
          </cell>
          <cell r="C139" t="str">
            <v>BOH</v>
          </cell>
          <cell r="D139" t="str">
            <v>Black Trousers - 42</v>
          </cell>
          <cell r="E139" t="str">
            <v>EA</v>
          </cell>
          <cell r="F139" t="str">
            <v>Ea=1 ea</v>
          </cell>
          <cell r="G139">
            <v>404.8</v>
          </cell>
        </row>
        <row r="140">
          <cell r="A140">
            <v>19903</v>
          </cell>
          <cell r="B140" t="str">
            <v>Uniform</v>
          </cell>
          <cell r="C140" t="str">
            <v>BOH</v>
          </cell>
          <cell r="D140" t="str">
            <v>Apron New With Belt</v>
          </cell>
          <cell r="E140" t="str">
            <v>EA</v>
          </cell>
          <cell r="F140" t="str">
            <v>EA</v>
          </cell>
          <cell r="G140">
            <v>396.75</v>
          </cell>
        </row>
        <row r="141">
          <cell r="A141">
            <v>20195</v>
          </cell>
          <cell r="B141" t="str">
            <v>Uniform</v>
          </cell>
          <cell r="C141" t="str">
            <v>BOH</v>
          </cell>
          <cell r="D141" t="str">
            <v>Barista Grey Shirt - 36</v>
          </cell>
          <cell r="E141" t="str">
            <v>EA</v>
          </cell>
          <cell r="F141" t="str">
            <v>EA</v>
          </cell>
          <cell r="G141">
            <v>511.75</v>
          </cell>
        </row>
        <row r="142">
          <cell r="A142">
            <v>20196</v>
          </cell>
          <cell r="B142" t="str">
            <v>Uniform</v>
          </cell>
          <cell r="C142" t="str">
            <v>BOH</v>
          </cell>
          <cell r="D142" t="str">
            <v>Barista Grey Shirt - 38</v>
          </cell>
          <cell r="E142" t="str">
            <v>EA</v>
          </cell>
          <cell r="F142" t="str">
            <v>EA</v>
          </cell>
          <cell r="G142">
            <v>511.75</v>
          </cell>
        </row>
        <row r="143">
          <cell r="A143">
            <v>20197</v>
          </cell>
          <cell r="B143" t="str">
            <v>Uniform</v>
          </cell>
          <cell r="C143" t="str">
            <v>BOH</v>
          </cell>
          <cell r="D143" t="str">
            <v>Barista Grey Shirt - 40</v>
          </cell>
          <cell r="E143" t="str">
            <v>EA</v>
          </cell>
          <cell r="F143" t="str">
            <v>EA</v>
          </cell>
          <cell r="G143">
            <v>511.75</v>
          </cell>
        </row>
        <row r="144">
          <cell r="A144">
            <v>20198</v>
          </cell>
          <cell r="B144" t="str">
            <v>Uniform</v>
          </cell>
          <cell r="C144" t="str">
            <v>BOH</v>
          </cell>
          <cell r="D144" t="str">
            <v>Barista Grey Shirt - 42</v>
          </cell>
          <cell r="E144" t="str">
            <v>EA</v>
          </cell>
          <cell r="F144" t="str">
            <v>EA</v>
          </cell>
          <cell r="G144">
            <v>511.75</v>
          </cell>
        </row>
        <row r="145">
          <cell r="A145">
            <v>20199</v>
          </cell>
          <cell r="B145" t="str">
            <v>Uniform</v>
          </cell>
          <cell r="C145" t="str">
            <v>BOH</v>
          </cell>
          <cell r="D145" t="str">
            <v>Barista Grey Shirt - 44</v>
          </cell>
          <cell r="E145" t="str">
            <v>EA</v>
          </cell>
          <cell r="F145" t="str">
            <v>EA</v>
          </cell>
          <cell r="G145">
            <v>511.75</v>
          </cell>
        </row>
        <row r="146">
          <cell r="A146">
            <v>20406</v>
          </cell>
          <cell r="B146" t="str">
            <v>Uniform</v>
          </cell>
          <cell r="C146" t="str">
            <v>BOH</v>
          </cell>
          <cell r="D146" t="str">
            <v>Barista Store Manager Black Shirt – 36</v>
          </cell>
          <cell r="E146" t="str">
            <v>EA</v>
          </cell>
          <cell r="F146" t="str">
            <v>EA</v>
          </cell>
          <cell r="G146">
            <v>511.75</v>
          </cell>
        </row>
        <row r="147">
          <cell r="A147">
            <v>20407</v>
          </cell>
          <cell r="B147" t="str">
            <v>Uniform</v>
          </cell>
          <cell r="C147" t="str">
            <v>BOH</v>
          </cell>
          <cell r="D147" t="str">
            <v>Barista Store Manager Black Shirt – 38</v>
          </cell>
          <cell r="E147" t="str">
            <v>EA</v>
          </cell>
          <cell r="F147" t="str">
            <v>EA</v>
          </cell>
          <cell r="G147">
            <v>511.75</v>
          </cell>
        </row>
        <row r="148">
          <cell r="A148">
            <v>20408</v>
          </cell>
          <cell r="B148" t="str">
            <v>Uniform</v>
          </cell>
          <cell r="C148" t="str">
            <v>BOH</v>
          </cell>
          <cell r="D148" t="str">
            <v>Barista Store Manager Black Shirt – 40</v>
          </cell>
          <cell r="E148" t="str">
            <v>EA</v>
          </cell>
          <cell r="F148" t="str">
            <v>EA</v>
          </cell>
          <cell r="G148">
            <v>511.75</v>
          </cell>
        </row>
        <row r="149">
          <cell r="A149">
            <v>20409</v>
          </cell>
          <cell r="B149" t="str">
            <v>Uniform</v>
          </cell>
          <cell r="C149" t="str">
            <v>BOH</v>
          </cell>
          <cell r="D149" t="str">
            <v>Barista Store Manager Black Shirt – 42</v>
          </cell>
          <cell r="E149" t="str">
            <v>EA</v>
          </cell>
          <cell r="F149" t="str">
            <v>EA</v>
          </cell>
          <cell r="G149">
            <v>511.75</v>
          </cell>
        </row>
        <row r="150">
          <cell r="A150">
            <v>20410</v>
          </cell>
          <cell r="B150" t="str">
            <v>Uniform</v>
          </cell>
          <cell r="C150" t="str">
            <v>BOH</v>
          </cell>
          <cell r="D150" t="str">
            <v>Barista Store Manager Black Shirt – 44</v>
          </cell>
          <cell r="E150" t="str">
            <v>EA</v>
          </cell>
          <cell r="F150" t="str">
            <v>EA</v>
          </cell>
          <cell r="G150">
            <v>511.75</v>
          </cell>
        </row>
        <row r="151">
          <cell r="A151">
            <v>16108</v>
          </cell>
          <cell r="B151" t="str">
            <v>Uniform</v>
          </cell>
          <cell r="C151" t="str">
            <v>BOH</v>
          </cell>
          <cell r="D151" t="str">
            <v>Grey Sweater - L (FS)</v>
          </cell>
          <cell r="E151" t="str">
            <v>EA</v>
          </cell>
          <cell r="F151" t="str">
            <v>Ea=1 ea</v>
          </cell>
          <cell r="G151">
            <v>529</v>
          </cell>
        </row>
        <row r="152">
          <cell r="A152">
            <v>16107</v>
          </cell>
          <cell r="B152" t="str">
            <v>Uniform</v>
          </cell>
          <cell r="C152" t="str">
            <v>BOH</v>
          </cell>
          <cell r="D152" t="str">
            <v>Grey Sweater-M (FS)</v>
          </cell>
          <cell r="E152" t="str">
            <v>EA</v>
          </cell>
          <cell r="F152" t="str">
            <v>EA</v>
          </cell>
          <cell r="G152">
            <v>529</v>
          </cell>
        </row>
        <row r="153">
          <cell r="A153">
            <v>16109</v>
          </cell>
          <cell r="B153" t="str">
            <v>Uniform</v>
          </cell>
          <cell r="C153" t="str">
            <v>BOH</v>
          </cell>
          <cell r="D153" t="str">
            <v>Grey Sweater -XL (FS)</v>
          </cell>
          <cell r="E153" t="str">
            <v>EA</v>
          </cell>
          <cell r="F153" t="str">
            <v>Ea=1 ea</v>
          </cell>
          <cell r="G153">
            <v>529</v>
          </cell>
        </row>
        <row r="154">
          <cell r="A154">
            <v>16110</v>
          </cell>
          <cell r="B154" t="str">
            <v>Uniform</v>
          </cell>
          <cell r="C154" t="str">
            <v>BOH</v>
          </cell>
          <cell r="D154" t="str">
            <v>Grey Sweater-XXL (FS)</v>
          </cell>
          <cell r="E154" t="str">
            <v>EA</v>
          </cell>
          <cell r="F154" t="str">
            <v>Ea=1 ea</v>
          </cell>
          <cell r="G154">
            <v>529</v>
          </cell>
        </row>
        <row r="155">
          <cell r="A155">
            <v>1111</v>
          </cell>
          <cell r="B155" t="str">
            <v>Crockery &amp; Cuttlery</v>
          </cell>
          <cell r="C155" t="str">
            <v>BOH</v>
          </cell>
          <cell r="D155" t="str">
            <v>Spoon Demitasse Coffee</v>
          </cell>
          <cell r="E155" t="str">
            <v>EA</v>
          </cell>
          <cell r="F155" t="str">
            <v>EA</v>
          </cell>
          <cell r="G155">
            <v>16.100000000000001</v>
          </cell>
        </row>
        <row r="156">
          <cell r="A156">
            <v>1112</v>
          </cell>
          <cell r="B156" t="str">
            <v>Crockery &amp; Cuttlery</v>
          </cell>
          <cell r="C156" t="str">
            <v>BOH</v>
          </cell>
          <cell r="D156" t="str">
            <v>Spoon Tea</v>
          </cell>
          <cell r="E156" t="str">
            <v>EA</v>
          </cell>
          <cell r="F156" t="str">
            <v>EA</v>
          </cell>
          <cell r="G156">
            <v>18.399999999999999</v>
          </cell>
        </row>
        <row r="157">
          <cell r="A157">
            <v>5991</v>
          </cell>
          <cell r="B157" t="str">
            <v>Crockery &amp; Cuttlery</v>
          </cell>
          <cell r="C157" t="str">
            <v>BOH</v>
          </cell>
          <cell r="D157" t="str">
            <v>Spoon Parafit Soda 9" Big</v>
          </cell>
          <cell r="E157" t="str">
            <v>EA</v>
          </cell>
          <cell r="F157" t="str">
            <v>EA</v>
          </cell>
          <cell r="G157">
            <v>27.6</v>
          </cell>
        </row>
        <row r="158">
          <cell r="A158">
            <v>5411</v>
          </cell>
          <cell r="B158" t="str">
            <v>Crockery &amp; Cuttlery</v>
          </cell>
          <cell r="C158" t="str">
            <v>BOH</v>
          </cell>
          <cell r="D158" t="str">
            <v>Fork Dessert</v>
          </cell>
          <cell r="E158" t="str">
            <v>EA</v>
          </cell>
          <cell r="F158" t="str">
            <v>EA</v>
          </cell>
          <cell r="G158">
            <v>29.9</v>
          </cell>
        </row>
        <row r="159">
          <cell r="A159">
            <v>5504</v>
          </cell>
          <cell r="B159" t="str">
            <v>Crockery &amp; Cuttlery</v>
          </cell>
          <cell r="C159" t="str">
            <v>BOH</v>
          </cell>
          <cell r="D159" t="str">
            <v>Butter Knife</v>
          </cell>
          <cell r="E159" t="str">
            <v>EA</v>
          </cell>
          <cell r="F159" t="str">
            <v>EA</v>
          </cell>
          <cell r="G159">
            <v>50.6</v>
          </cell>
        </row>
        <row r="160">
          <cell r="A160">
            <v>1115</v>
          </cell>
          <cell r="B160" t="str">
            <v>Crockery &amp; Cuttlery</v>
          </cell>
          <cell r="C160" t="str">
            <v>BOH</v>
          </cell>
          <cell r="D160" t="str">
            <v>Service Tray</v>
          </cell>
          <cell r="E160" t="str">
            <v>EA</v>
          </cell>
          <cell r="F160" t="str">
            <v>EA</v>
          </cell>
          <cell r="G160">
            <v>195.5</v>
          </cell>
        </row>
        <row r="161">
          <cell r="A161">
            <v>1122</v>
          </cell>
          <cell r="B161" t="str">
            <v>Crockery &amp; Cuttlery</v>
          </cell>
          <cell r="C161" t="str">
            <v>BOH</v>
          </cell>
          <cell r="D161" t="str">
            <v>Tea Cup and Saucer</v>
          </cell>
          <cell r="E161" t="str">
            <v>EA</v>
          </cell>
          <cell r="F161" t="str">
            <v>EA</v>
          </cell>
          <cell r="G161">
            <v>157.55000000000001</v>
          </cell>
        </row>
        <row r="162">
          <cell r="A162">
            <v>1123</v>
          </cell>
          <cell r="B162" t="str">
            <v>Crockery &amp; Cuttlery</v>
          </cell>
          <cell r="C162" t="str">
            <v>BOH</v>
          </cell>
          <cell r="D162" t="str">
            <v>S S Tea Strainer</v>
          </cell>
          <cell r="E162" t="str">
            <v>EA</v>
          </cell>
          <cell r="F162" t="str">
            <v>EA</v>
          </cell>
          <cell r="G162">
            <v>67.849999999999994</v>
          </cell>
        </row>
        <row r="163">
          <cell r="A163">
            <v>1124</v>
          </cell>
          <cell r="B163" t="str">
            <v>Crockery &amp; Cuttlery</v>
          </cell>
          <cell r="C163" t="str">
            <v>BOH</v>
          </cell>
          <cell r="D163" t="str">
            <v>Cello Water Jug</v>
          </cell>
          <cell r="E163" t="str">
            <v>EA</v>
          </cell>
          <cell r="F163" t="str">
            <v>EA</v>
          </cell>
          <cell r="G163">
            <v>230</v>
          </cell>
        </row>
        <row r="164">
          <cell r="A164">
            <v>5540</v>
          </cell>
          <cell r="B164" t="str">
            <v>Crockery &amp; Cuttlery</v>
          </cell>
          <cell r="C164" t="str">
            <v>BOH</v>
          </cell>
          <cell r="D164" t="str">
            <v>Frothin Jug 500 Ml</v>
          </cell>
          <cell r="E164" t="str">
            <v>EA</v>
          </cell>
          <cell r="F164" t="str">
            <v>EA</v>
          </cell>
          <cell r="G164">
            <v>563.5</v>
          </cell>
        </row>
        <row r="165">
          <cell r="A165">
            <v>5508</v>
          </cell>
          <cell r="B165" t="str">
            <v>Crockery &amp; Cuttlery</v>
          </cell>
          <cell r="C165" t="str">
            <v>BOH</v>
          </cell>
          <cell r="D165" t="str">
            <v>Frothing Jug 750 Ml</v>
          </cell>
          <cell r="E165" t="str">
            <v>EA</v>
          </cell>
          <cell r="F165" t="str">
            <v>EA</v>
          </cell>
          <cell r="G165">
            <v>621</v>
          </cell>
        </row>
        <row r="166">
          <cell r="A166">
            <v>1117</v>
          </cell>
          <cell r="B166" t="str">
            <v>Crockery &amp; Cuttlery</v>
          </cell>
          <cell r="C166" t="str">
            <v>BOH</v>
          </cell>
          <cell r="D166" t="str">
            <v>Cookies Jar  Jolly Jar With Wood</v>
          </cell>
          <cell r="E166" t="str">
            <v>EA</v>
          </cell>
          <cell r="F166" t="str">
            <v>Ea=1 ea</v>
          </cell>
          <cell r="G166">
            <v>454.25</v>
          </cell>
        </row>
        <row r="167">
          <cell r="A167">
            <v>1121</v>
          </cell>
          <cell r="B167" t="str">
            <v>Crockery &amp; Cuttlery</v>
          </cell>
          <cell r="C167" t="str">
            <v>BOH</v>
          </cell>
          <cell r="D167" t="str">
            <v>Kenyan Mug  320 Ml</v>
          </cell>
          <cell r="E167" t="str">
            <v>EA</v>
          </cell>
          <cell r="F167" t="str">
            <v>EA</v>
          </cell>
          <cell r="G167">
            <v>105.8</v>
          </cell>
        </row>
        <row r="168">
          <cell r="A168">
            <v>5796</v>
          </cell>
          <cell r="B168" t="str">
            <v>Crockery &amp; Cuttlery</v>
          </cell>
          <cell r="C168" t="str">
            <v>BOH</v>
          </cell>
          <cell r="D168" t="str">
            <v>Barista Espresso Cup</v>
          </cell>
          <cell r="E168" t="str">
            <v>EA</v>
          </cell>
          <cell r="F168" t="str">
            <v>EA</v>
          </cell>
          <cell r="G168">
            <v>103.5</v>
          </cell>
        </row>
        <row r="169">
          <cell r="A169">
            <v>15527</v>
          </cell>
          <cell r="B169" t="str">
            <v>Crockery &amp; Cuttlery</v>
          </cell>
          <cell r="C169" t="str">
            <v>BOH</v>
          </cell>
          <cell r="D169" t="str">
            <v>Food Display Platter</v>
          </cell>
          <cell r="E169" t="str">
            <v>EA</v>
          </cell>
          <cell r="F169" t="str">
            <v>EA</v>
          </cell>
          <cell r="G169">
            <v>483</v>
          </cell>
        </row>
        <row r="170">
          <cell r="A170">
            <v>21691</v>
          </cell>
          <cell r="B170" t="str">
            <v>Crockery &amp; Cuttlery</v>
          </cell>
          <cell r="C170" t="str">
            <v>BOH</v>
          </cell>
          <cell r="D170" t="str">
            <v>Acrylic Food Palette 8MM</v>
          </cell>
          <cell r="E170" t="str">
            <v>EA</v>
          </cell>
          <cell r="F170" t="str">
            <v>EA</v>
          </cell>
          <cell r="G170">
            <v>437</v>
          </cell>
        </row>
        <row r="171">
          <cell r="A171">
            <v>24149</v>
          </cell>
          <cell r="B171" t="str">
            <v>Crockery &amp; Cuttlery</v>
          </cell>
          <cell r="C171" t="str">
            <v>BOH</v>
          </cell>
          <cell r="D171" t="str">
            <v>Acrylic Food Palette 6mm</v>
          </cell>
          <cell r="E171" t="str">
            <v>EA</v>
          </cell>
          <cell r="F171" t="str">
            <v>EA</v>
          </cell>
          <cell r="G171">
            <v>368</v>
          </cell>
        </row>
        <row r="172">
          <cell r="A172">
            <v>15633</v>
          </cell>
          <cell r="B172" t="str">
            <v>Crockery &amp; Cuttlery</v>
          </cell>
          <cell r="C172" t="str">
            <v>BOH</v>
          </cell>
          <cell r="D172" t="str">
            <v>Zen Plate- 7 Inch</v>
          </cell>
          <cell r="E172" t="str">
            <v>EA</v>
          </cell>
          <cell r="F172" t="str">
            <v>EA</v>
          </cell>
          <cell r="G172">
            <v>236.62</v>
          </cell>
        </row>
        <row r="173">
          <cell r="A173">
            <v>15634</v>
          </cell>
          <cell r="B173" t="str">
            <v>Crockery &amp; Cuttlery</v>
          </cell>
          <cell r="C173" t="str">
            <v>BOH</v>
          </cell>
          <cell r="D173" t="str">
            <v>Zen Plate- 10 Inch</v>
          </cell>
          <cell r="E173" t="str">
            <v>EA</v>
          </cell>
          <cell r="F173" t="str">
            <v>EA</v>
          </cell>
          <cell r="G173">
            <v>334.52</v>
          </cell>
        </row>
        <row r="174">
          <cell r="A174">
            <v>1120</v>
          </cell>
          <cell r="B174" t="str">
            <v>Crockery &amp; Cuttlery</v>
          </cell>
          <cell r="C174" t="str">
            <v>BOH</v>
          </cell>
          <cell r="D174" t="str">
            <v>Cake Plate N Dome</v>
          </cell>
          <cell r="E174" t="str">
            <v>EA</v>
          </cell>
          <cell r="F174" t="str">
            <v>EA</v>
          </cell>
          <cell r="G174">
            <v>632.5</v>
          </cell>
        </row>
        <row r="175">
          <cell r="A175">
            <v>19507</v>
          </cell>
          <cell r="B175" t="str">
            <v>Crockery &amp; Cuttlery</v>
          </cell>
          <cell r="C175" t="str">
            <v>BOH</v>
          </cell>
          <cell r="D175" t="str">
            <v>Barista Cappuccino Regural Mug 20CL</v>
          </cell>
          <cell r="E175" t="str">
            <v>EA</v>
          </cell>
          <cell r="F175" t="str">
            <v>EA</v>
          </cell>
          <cell r="G175">
            <v>164.22</v>
          </cell>
        </row>
        <row r="176">
          <cell r="A176">
            <v>19505</v>
          </cell>
          <cell r="B176" t="str">
            <v>Crockery &amp; Cuttlery</v>
          </cell>
          <cell r="C176" t="str">
            <v>BOH</v>
          </cell>
          <cell r="D176" t="str">
            <v>Barista Cappuccino Regural Saucer 20CL</v>
          </cell>
          <cell r="E176" t="str">
            <v>EA</v>
          </cell>
          <cell r="F176" t="str">
            <v>EA</v>
          </cell>
          <cell r="G176">
            <v>76.89</v>
          </cell>
        </row>
        <row r="177">
          <cell r="A177">
            <v>19508</v>
          </cell>
          <cell r="B177" t="str">
            <v>Crockery &amp; Cuttlery</v>
          </cell>
          <cell r="C177" t="str">
            <v>BOH</v>
          </cell>
          <cell r="D177" t="str">
            <v>Barista Cappuccino Mug 30CL</v>
          </cell>
          <cell r="E177" t="str">
            <v>EA</v>
          </cell>
          <cell r="F177" t="str">
            <v>EA</v>
          </cell>
          <cell r="G177">
            <v>242.64</v>
          </cell>
        </row>
        <row r="178">
          <cell r="A178">
            <v>19506</v>
          </cell>
          <cell r="B178" t="str">
            <v>Crockery &amp; Cuttlery</v>
          </cell>
          <cell r="C178" t="str">
            <v>BOH</v>
          </cell>
          <cell r="D178" t="str">
            <v>Barista Cappuccino Large Mug  Saucer30CL</v>
          </cell>
          <cell r="E178" t="str">
            <v>EA</v>
          </cell>
          <cell r="F178" t="str">
            <v>EA</v>
          </cell>
          <cell r="G178">
            <v>103.63000000000001</v>
          </cell>
        </row>
        <row r="179">
          <cell r="A179">
            <v>20501</v>
          </cell>
          <cell r="B179" t="str">
            <v>Crockery &amp; Cuttlery</v>
          </cell>
          <cell r="C179" t="str">
            <v>BOH</v>
          </cell>
          <cell r="D179" t="str">
            <v>Barista Cappuccino Large Saucer</v>
          </cell>
          <cell r="E179" t="str">
            <v>EA</v>
          </cell>
          <cell r="F179" t="str">
            <v>EA</v>
          </cell>
          <cell r="G179">
            <v>112.13000000000001</v>
          </cell>
        </row>
        <row r="180">
          <cell r="A180">
            <v>20502</v>
          </cell>
          <cell r="B180" t="str">
            <v>Crockery &amp; Cuttlery</v>
          </cell>
          <cell r="C180" t="str">
            <v>BOH</v>
          </cell>
          <cell r="D180" t="str">
            <v>Barista Cappuccino Large Mug</v>
          </cell>
          <cell r="E180" t="str">
            <v>EA</v>
          </cell>
          <cell r="F180" t="str">
            <v>EA</v>
          </cell>
          <cell r="G180">
            <v>263.58</v>
          </cell>
        </row>
        <row r="181">
          <cell r="A181">
            <v>18906</v>
          </cell>
          <cell r="B181" t="str">
            <v>Crockery &amp; Cuttlery</v>
          </cell>
          <cell r="C181" t="str">
            <v>BOH</v>
          </cell>
          <cell r="D181" t="str">
            <v>Round Glass Bottale -300 ML</v>
          </cell>
          <cell r="E181" t="str">
            <v>EA</v>
          </cell>
          <cell r="F181" t="str">
            <v>EA</v>
          </cell>
          <cell r="G181">
            <v>12.08</v>
          </cell>
        </row>
        <row r="182">
          <cell r="A182">
            <v>18907</v>
          </cell>
          <cell r="B182" t="str">
            <v>Crockery &amp; Cuttlery</v>
          </cell>
          <cell r="C182" t="str">
            <v>BOH</v>
          </cell>
          <cell r="D182" t="str">
            <v>Round Glass Bottale -500 ML</v>
          </cell>
          <cell r="E182" t="str">
            <v>EA</v>
          </cell>
          <cell r="F182" t="str">
            <v>EA</v>
          </cell>
          <cell r="G182">
            <v>14.72</v>
          </cell>
        </row>
        <row r="183">
          <cell r="A183">
            <v>18908</v>
          </cell>
          <cell r="B183" t="str">
            <v>Crockery &amp; Cuttlery</v>
          </cell>
          <cell r="C183" t="str">
            <v>BOH</v>
          </cell>
          <cell r="D183" t="str">
            <v>Glass Bottal Black Cap (300/500ML)</v>
          </cell>
          <cell r="E183" t="str">
            <v>EA</v>
          </cell>
          <cell r="F183" t="str">
            <v>EA</v>
          </cell>
          <cell r="G183">
            <v>2.25</v>
          </cell>
        </row>
        <row r="184">
          <cell r="A184">
            <v>6662</v>
          </cell>
          <cell r="B184" t="str">
            <v>Crockery &amp; Cuttlery</v>
          </cell>
          <cell r="C184" t="str">
            <v>BOH</v>
          </cell>
          <cell r="D184" t="str">
            <v>Cocktail Shaker (Inbuilt Strainer)</v>
          </cell>
          <cell r="E184" t="str">
            <v>EA</v>
          </cell>
          <cell r="F184" t="str">
            <v>EA</v>
          </cell>
          <cell r="G184">
            <v>201.25</v>
          </cell>
        </row>
        <row r="185">
          <cell r="A185">
            <v>5515</v>
          </cell>
          <cell r="B185" t="str">
            <v>Crockery &amp; Cuttlery</v>
          </cell>
          <cell r="C185" t="str">
            <v>BOH</v>
          </cell>
          <cell r="D185" t="str">
            <v>Ice Cream Scooper Medium</v>
          </cell>
          <cell r="E185" t="str">
            <v>EA</v>
          </cell>
          <cell r="F185" t="str">
            <v>EA</v>
          </cell>
          <cell r="G185">
            <v>86.25</v>
          </cell>
        </row>
        <row r="186">
          <cell r="A186">
            <v>1097</v>
          </cell>
          <cell r="B186" t="str">
            <v>Crockery &amp; Cuttlery</v>
          </cell>
          <cell r="C186" t="str">
            <v>BOH</v>
          </cell>
          <cell r="D186" t="str">
            <v>Thermometer</v>
          </cell>
          <cell r="E186" t="str">
            <v>EA</v>
          </cell>
          <cell r="F186" t="str">
            <v>EA</v>
          </cell>
          <cell r="G186">
            <v>356.5</v>
          </cell>
        </row>
        <row r="187">
          <cell r="A187">
            <v>6090</v>
          </cell>
          <cell r="B187" t="str">
            <v>Crockery &amp; Cuttlery</v>
          </cell>
          <cell r="C187" t="str">
            <v>BOH</v>
          </cell>
          <cell r="D187" t="str">
            <v>Cream Charger</v>
          </cell>
          <cell r="E187" t="str">
            <v>PAC</v>
          </cell>
          <cell r="F187" t="str">
            <v>PAC=10ea</v>
          </cell>
          <cell r="G187">
            <v>333.5</v>
          </cell>
        </row>
        <row r="188">
          <cell r="A188">
            <v>15596</v>
          </cell>
          <cell r="B188" t="str">
            <v>Crockery &amp; Cuttlery</v>
          </cell>
          <cell r="C188" t="str">
            <v>BOH</v>
          </cell>
          <cell r="D188" t="str">
            <v>Bullet Shelf Tag Holder-3''</v>
          </cell>
          <cell r="E188" t="str">
            <v>EA</v>
          </cell>
          <cell r="F188" t="str">
            <v>EA</v>
          </cell>
          <cell r="G188">
            <v>55.2</v>
          </cell>
        </row>
        <row r="189">
          <cell r="A189">
            <v>13821</v>
          </cell>
          <cell r="B189" t="str">
            <v>Crockery &amp; Cuttlery</v>
          </cell>
          <cell r="C189" t="str">
            <v>BOH</v>
          </cell>
          <cell r="D189" t="str">
            <v>Tango Grandee 425ml</v>
          </cell>
          <cell r="E189" t="str">
            <v>EA</v>
          </cell>
          <cell r="F189" t="str">
            <v>EA=1 ea</v>
          </cell>
          <cell r="G189">
            <v>113.85</v>
          </cell>
        </row>
        <row r="190">
          <cell r="A190">
            <v>13822</v>
          </cell>
          <cell r="B190" t="str">
            <v>Crockery &amp; Cuttlery</v>
          </cell>
          <cell r="C190" t="str">
            <v>BOH</v>
          </cell>
          <cell r="D190" t="str">
            <v>Tango Regular 315ml</v>
          </cell>
          <cell r="E190" t="str">
            <v>EA</v>
          </cell>
          <cell r="F190" t="str">
            <v>EA=1 ea</v>
          </cell>
          <cell r="G190">
            <v>101.2</v>
          </cell>
        </row>
        <row r="191">
          <cell r="A191">
            <v>19097</v>
          </cell>
          <cell r="B191" t="str">
            <v>Crockery &amp; Cuttlery</v>
          </cell>
          <cell r="C191" t="str">
            <v>BOH</v>
          </cell>
          <cell r="D191" t="str">
            <v>Creamer 150ML</v>
          </cell>
          <cell r="E191" t="str">
            <v>EA</v>
          </cell>
          <cell r="F191" t="str">
            <v>EA</v>
          </cell>
          <cell r="G191">
            <v>204.7</v>
          </cell>
        </row>
        <row r="192">
          <cell r="A192">
            <v>20871</v>
          </cell>
          <cell r="B192" t="str">
            <v>Crockery &amp; Cuttlery</v>
          </cell>
          <cell r="C192" t="str">
            <v>BOH</v>
          </cell>
          <cell r="D192" t="str">
            <v>Glass Tea Kettle 500 ML</v>
          </cell>
          <cell r="E192" t="str">
            <v>EA</v>
          </cell>
          <cell r="F192" t="str">
            <v>EA</v>
          </cell>
          <cell r="G192">
            <v>661.25</v>
          </cell>
        </row>
        <row r="193">
          <cell r="A193">
            <v>22485</v>
          </cell>
          <cell r="B193" t="str">
            <v>Crockery &amp; Cuttlery</v>
          </cell>
          <cell r="C193" t="str">
            <v>BOH</v>
          </cell>
          <cell r="D193" t="str">
            <v>SS laddles 30 ML</v>
          </cell>
          <cell r="E193" t="str">
            <v>EA</v>
          </cell>
          <cell r="F193" t="str">
            <v>EA</v>
          </cell>
          <cell r="G193">
            <v>46</v>
          </cell>
        </row>
        <row r="194">
          <cell r="A194">
            <v>22492</v>
          </cell>
          <cell r="B194" t="str">
            <v>Crockery &amp; Cuttlery</v>
          </cell>
          <cell r="C194" t="str">
            <v>BOH</v>
          </cell>
          <cell r="D194" t="str">
            <v>Bread Box</v>
          </cell>
          <cell r="E194" t="str">
            <v>EA</v>
          </cell>
          <cell r="F194" t="str">
            <v>EA</v>
          </cell>
          <cell r="G194">
            <v>184</v>
          </cell>
        </row>
        <row r="195">
          <cell r="A195">
            <v>24975</v>
          </cell>
          <cell r="B195" t="str">
            <v>Crockery &amp; Cuttlery</v>
          </cell>
          <cell r="C195" t="str">
            <v>BOH</v>
          </cell>
          <cell r="D195" t="str">
            <v>Measuring jar 30ml and 60ml</v>
          </cell>
          <cell r="E195" t="str">
            <v>EA</v>
          </cell>
          <cell r="F195" t="str">
            <v>EA</v>
          </cell>
          <cell r="G195">
            <v>1380</v>
          </cell>
        </row>
        <row r="196">
          <cell r="A196">
            <v>25009</v>
          </cell>
          <cell r="B196" t="str">
            <v>Crockery &amp; Cuttlery</v>
          </cell>
          <cell r="C196" t="str">
            <v>BOH</v>
          </cell>
          <cell r="D196" t="str">
            <v>Casablanca glass 365 ml</v>
          </cell>
          <cell r="E196" t="str">
            <v>EA</v>
          </cell>
          <cell r="F196" t="str">
            <v>EA</v>
          </cell>
          <cell r="G196">
            <v>98.61</v>
          </cell>
        </row>
        <row r="197">
          <cell r="A197">
            <v>25010</v>
          </cell>
          <cell r="B197" t="str">
            <v>Crockery &amp; Cuttlery</v>
          </cell>
          <cell r="C197" t="str">
            <v>BOH</v>
          </cell>
          <cell r="D197" t="str">
            <v>Casablanca glass 475 ml</v>
          </cell>
          <cell r="E197" t="str">
            <v>EA</v>
          </cell>
          <cell r="F197" t="str">
            <v>EA</v>
          </cell>
          <cell r="G197">
            <v>123.11</v>
          </cell>
        </row>
        <row r="198">
          <cell r="A198">
            <v>25024</v>
          </cell>
          <cell r="B198" t="str">
            <v>Crockery &amp; Cuttlery</v>
          </cell>
          <cell r="C198" t="str">
            <v>BOH</v>
          </cell>
          <cell r="D198" t="str">
            <v>Casablanca Glass 145ML</v>
          </cell>
          <cell r="E198" t="str">
            <v>EA</v>
          </cell>
          <cell r="F198" t="str">
            <v>EA</v>
          </cell>
          <cell r="G198">
            <v>67.190000000000012</v>
          </cell>
        </row>
        <row r="199">
          <cell r="A199">
            <v>25032</v>
          </cell>
          <cell r="B199" t="str">
            <v>Crockery &amp; Cuttlery</v>
          </cell>
          <cell r="C199" t="str">
            <v>BOH</v>
          </cell>
          <cell r="D199" t="str">
            <v>Pearl pet Jar 1 Liter</v>
          </cell>
          <cell r="E199" t="str">
            <v>EA</v>
          </cell>
          <cell r="F199" t="str">
            <v>EA</v>
          </cell>
          <cell r="G199">
            <v>66.7</v>
          </cell>
        </row>
        <row r="200">
          <cell r="A200">
            <v>21846</v>
          </cell>
          <cell r="B200" t="str">
            <v>Diner Paper &amp; Packing</v>
          </cell>
          <cell r="C200" t="str">
            <v>BOH</v>
          </cell>
          <cell r="D200" t="str">
            <v>Diner Burger Box</v>
          </cell>
          <cell r="E200" t="str">
            <v>Ea</v>
          </cell>
          <cell r="F200" t="str">
            <v>Ea=1 EA</v>
          </cell>
          <cell r="G200">
            <v>11.5</v>
          </cell>
        </row>
        <row r="201">
          <cell r="A201">
            <v>21850</v>
          </cell>
          <cell r="B201" t="str">
            <v>Diner Paper &amp; Packing</v>
          </cell>
          <cell r="C201" t="str">
            <v>BOH</v>
          </cell>
          <cell r="D201" t="str">
            <v>Diner Carry Bag - Small</v>
          </cell>
          <cell r="E201" t="str">
            <v>Ea</v>
          </cell>
          <cell r="F201" t="str">
            <v>Ea=1 EA</v>
          </cell>
          <cell r="G201">
            <v>7.59</v>
          </cell>
        </row>
        <row r="202">
          <cell r="A202">
            <v>21851</v>
          </cell>
          <cell r="B202" t="str">
            <v>Diner Paper &amp; Packing</v>
          </cell>
          <cell r="C202" t="str">
            <v>BOH</v>
          </cell>
          <cell r="D202" t="str">
            <v>Diner Carry Bag - Big</v>
          </cell>
          <cell r="E202" t="str">
            <v>EA</v>
          </cell>
          <cell r="F202" t="str">
            <v>Ea=1 EA</v>
          </cell>
          <cell r="G202">
            <v>8.86</v>
          </cell>
        </row>
        <row r="203">
          <cell r="A203">
            <v>21853</v>
          </cell>
          <cell r="B203" t="str">
            <v>Diner Paper &amp; Packing</v>
          </cell>
          <cell r="C203" t="str">
            <v>BOH</v>
          </cell>
          <cell r="D203" t="str">
            <v>Diner Paper Envelop</v>
          </cell>
          <cell r="E203" t="str">
            <v>Pkt</v>
          </cell>
          <cell r="F203" t="str">
            <v>Pkt = 100 ea</v>
          </cell>
          <cell r="G203">
            <v>276</v>
          </cell>
        </row>
        <row r="204">
          <cell r="A204">
            <v>21854</v>
          </cell>
          <cell r="B204" t="str">
            <v>Diner Paper &amp; Packing</v>
          </cell>
          <cell r="C204" t="str">
            <v>BOH</v>
          </cell>
          <cell r="D204" t="str">
            <v>Diner Pizza Box</v>
          </cell>
          <cell r="E204" t="str">
            <v>Ea</v>
          </cell>
          <cell r="F204" t="str">
            <v>Ea=1 EA</v>
          </cell>
          <cell r="G204">
            <v>14.95</v>
          </cell>
        </row>
        <row r="205">
          <cell r="A205">
            <v>23697</v>
          </cell>
          <cell r="B205" t="str">
            <v>Diner Paper &amp; Packing</v>
          </cell>
          <cell r="C205" t="str">
            <v>BOH</v>
          </cell>
          <cell r="D205" t="str">
            <v>Dinner Paper Napkin</v>
          </cell>
          <cell r="E205" t="str">
            <v>Pkt</v>
          </cell>
          <cell r="F205" t="str">
            <v>Pkt = 100 ea</v>
          </cell>
          <cell r="G205">
            <v>23.580000000000002</v>
          </cell>
        </row>
        <row r="206">
          <cell r="A206">
            <v>23825</v>
          </cell>
          <cell r="B206" t="str">
            <v>Diner Paper &amp; Packing</v>
          </cell>
          <cell r="C206" t="str">
            <v>BOH</v>
          </cell>
          <cell r="D206" t="str">
            <v>Diner Pastry Box 2pcs</v>
          </cell>
          <cell r="E206" t="str">
            <v>EA</v>
          </cell>
          <cell r="F206" t="str">
            <v>EA</v>
          </cell>
          <cell r="G206">
            <v>9.7799999999999994</v>
          </cell>
        </row>
        <row r="207">
          <cell r="A207">
            <v>23861</v>
          </cell>
          <cell r="B207" t="str">
            <v>Diner Paper &amp; Packing</v>
          </cell>
          <cell r="C207" t="str">
            <v>BOH</v>
          </cell>
          <cell r="D207" t="str">
            <v>Diner Flat Bowls-Paper 750ml White</v>
          </cell>
          <cell r="E207" t="str">
            <v>EA</v>
          </cell>
          <cell r="F207" t="str">
            <v>EA</v>
          </cell>
          <cell r="G207">
            <v>13.23</v>
          </cell>
        </row>
        <row r="208">
          <cell r="A208">
            <v>23862</v>
          </cell>
          <cell r="B208" t="str">
            <v>Diner Paper &amp; Packing</v>
          </cell>
          <cell r="C208" t="str">
            <v>BOH</v>
          </cell>
          <cell r="D208" t="str">
            <v>Diner Pet LID 148MM</v>
          </cell>
          <cell r="E208" t="str">
            <v>EA</v>
          </cell>
          <cell r="F208" t="str">
            <v>EA</v>
          </cell>
          <cell r="G208">
            <v>7.02</v>
          </cell>
        </row>
        <row r="209">
          <cell r="A209">
            <v>20235</v>
          </cell>
          <cell r="B209" t="str">
            <v>Diner Uniform</v>
          </cell>
          <cell r="C209" t="str">
            <v>BOH</v>
          </cell>
          <cell r="D209" t="str">
            <v>Black Apron Diner</v>
          </cell>
          <cell r="E209" t="str">
            <v>EA</v>
          </cell>
          <cell r="F209" t="str">
            <v>EA</v>
          </cell>
          <cell r="G209">
            <v>396.75</v>
          </cell>
        </row>
        <row r="210">
          <cell r="A210">
            <v>20230</v>
          </cell>
          <cell r="B210" t="str">
            <v>Diner Uniform</v>
          </cell>
          <cell r="C210" t="str">
            <v>BOH</v>
          </cell>
          <cell r="D210" t="str">
            <v>Barista Diner Black Shirt - 36</v>
          </cell>
          <cell r="E210" t="str">
            <v>EA</v>
          </cell>
          <cell r="F210" t="str">
            <v>EA</v>
          </cell>
          <cell r="G210">
            <v>511.75</v>
          </cell>
        </row>
        <row r="211">
          <cell r="A211">
            <v>20232</v>
          </cell>
          <cell r="B211" t="str">
            <v>Diner Uniform</v>
          </cell>
          <cell r="C211" t="str">
            <v>BOH</v>
          </cell>
          <cell r="D211" t="str">
            <v>Barista Diner Black Shirt - 40</v>
          </cell>
          <cell r="E211" t="str">
            <v>EA</v>
          </cell>
          <cell r="F211" t="str">
            <v>EA</v>
          </cell>
          <cell r="G211">
            <v>511.75</v>
          </cell>
        </row>
        <row r="212">
          <cell r="A212">
            <v>20233</v>
          </cell>
          <cell r="B212" t="str">
            <v>Diner Uniform</v>
          </cell>
          <cell r="C212" t="str">
            <v>BOH</v>
          </cell>
          <cell r="D212" t="str">
            <v>Barista Diner Black Shirt - 42</v>
          </cell>
          <cell r="E212" t="str">
            <v>EA</v>
          </cell>
          <cell r="F212" t="str">
            <v>EA</v>
          </cell>
          <cell r="G212">
            <v>511.75</v>
          </cell>
        </row>
        <row r="213">
          <cell r="A213">
            <v>20234</v>
          </cell>
          <cell r="B213" t="str">
            <v>Diner Uniform</v>
          </cell>
          <cell r="C213" t="str">
            <v>BOH</v>
          </cell>
          <cell r="D213" t="str">
            <v>Barista Diner Black Shirt - 44</v>
          </cell>
          <cell r="E213" t="str">
            <v>EA</v>
          </cell>
          <cell r="F213" t="str">
            <v>EA</v>
          </cell>
          <cell r="G213">
            <v>511.75</v>
          </cell>
        </row>
        <row r="214">
          <cell r="A214">
            <v>20331</v>
          </cell>
          <cell r="B214" t="str">
            <v>Diner Uniform</v>
          </cell>
          <cell r="C214" t="str">
            <v>BOH</v>
          </cell>
          <cell r="D214" t="str">
            <v>Black T-shirt Dinner (Caption) M</v>
          </cell>
          <cell r="E214" t="str">
            <v>EA</v>
          </cell>
          <cell r="F214" t="str">
            <v>EA</v>
          </cell>
          <cell r="G214">
            <v>402.5</v>
          </cell>
        </row>
        <row r="215">
          <cell r="A215">
            <v>20332</v>
          </cell>
          <cell r="B215" t="str">
            <v>Diner Uniform</v>
          </cell>
          <cell r="C215" t="str">
            <v>BOH</v>
          </cell>
          <cell r="D215" t="str">
            <v>Black T-shirt Dinner (Caption) L</v>
          </cell>
          <cell r="E215" t="str">
            <v>EA</v>
          </cell>
          <cell r="F215" t="str">
            <v>EA</v>
          </cell>
          <cell r="G215">
            <v>402.5</v>
          </cell>
        </row>
        <row r="216">
          <cell r="A216">
            <v>20333</v>
          </cell>
          <cell r="B216" t="str">
            <v>Diner Uniform</v>
          </cell>
          <cell r="C216" t="str">
            <v>BOH</v>
          </cell>
          <cell r="D216" t="str">
            <v>Black T-shirt Dinner (Caption) XL</v>
          </cell>
          <cell r="E216" t="str">
            <v>EA</v>
          </cell>
          <cell r="F216" t="str">
            <v>EA</v>
          </cell>
          <cell r="G216">
            <v>402.5</v>
          </cell>
        </row>
        <row r="217">
          <cell r="A217">
            <v>23602</v>
          </cell>
          <cell r="B217" t="str">
            <v>Diner Uniform</v>
          </cell>
          <cell r="C217" t="str">
            <v>BOH</v>
          </cell>
          <cell r="D217" t="str">
            <v>Black T-Shirt Dinner (Crew) S</v>
          </cell>
          <cell r="E217" t="str">
            <v>EA</v>
          </cell>
          <cell r="F217" t="str">
            <v>EA</v>
          </cell>
          <cell r="G217">
            <v>402.5</v>
          </cell>
        </row>
        <row r="218">
          <cell r="A218">
            <v>23603</v>
          </cell>
          <cell r="B218" t="str">
            <v>Diner Uniform</v>
          </cell>
          <cell r="C218" t="str">
            <v>BOH</v>
          </cell>
          <cell r="D218" t="str">
            <v>Black T-Shirt Dinner (Crew) M</v>
          </cell>
          <cell r="E218" t="str">
            <v>EA</v>
          </cell>
          <cell r="F218" t="str">
            <v>EA</v>
          </cell>
          <cell r="G218">
            <v>402.5</v>
          </cell>
        </row>
        <row r="219">
          <cell r="A219">
            <v>23604</v>
          </cell>
          <cell r="B219" t="str">
            <v>Diner Uniform</v>
          </cell>
          <cell r="C219" t="str">
            <v>BOH</v>
          </cell>
          <cell r="D219" t="str">
            <v>Black T-Shirt Dinner(Crew) L</v>
          </cell>
          <cell r="E219" t="str">
            <v>EA</v>
          </cell>
          <cell r="F219" t="str">
            <v>EA</v>
          </cell>
          <cell r="G219">
            <v>402.5</v>
          </cell>
        </row>
        <row r="220">
          <cell r="A220">
            <v>23605</v>
          </cell>
          <cell r="B220" t="str">
            <v>Diner Uniform</v>
          </cell>
          <cell r="C220" t="str">
            <v>BOH</v>
          </cell>
          <cell r="D220" t="str">
            <v>Black T-Shirt Dinner(Crew) XL</v>
          </cell>
          <cell r="E220" t="str">
            <v>EA</v>
          </cell>
          <cell r="F220" t="str">
            <v>EA</v>
          </cell>
          <cell r="G220">
            <v>402.5</v>
          </cell>
        </row>
        <row r="221">
          <cell r="A221">
            <v>23600</v>
          </cell>
          <cell r="B221" t="str">
            <v>Diner Uniform</v>
          </cell>
          <cell r="C221" t="str">
            <v>BOH</v>
          </cell>
          <cell r="D221" t="str">
            <v>Black Chef Coat Diner L</v>
          </cell>
          <cell r="E221" t="str">
            <v>EA</v>
          </cell>
          <cell r="F221" t="str">
            <v>EA</v>
          </cell>
          <cell r="G221">
            <v>747.5</v>
          </cell>
        </row>
        <row r="222">
          <cell r="A222">
            <v>23601</v>
          </cell>
          <cell r="B222" t="str">
            <v>Diner Uniform</v>
          </cell>
          <cell r="C222" t="str">
            <v>BOH</v>
          </cell>
          <cell r="D222" t="str">
            <v>Black Chef Coat Diner XL</v>
          </cell>
          <cell r="E222" t="str">
            <v>EA</v>
          </cell>
          <cell r="F222" t="str">
            <v>EA</v>
          </cell>
          <cell r="G222">
            <v>747.5</v>
          </cell>
        </row>
        <row r="223">
          <cell r="A223">
            <v>10072</v>
          </cell>
          <cell r="B223" t="str">
            <v>Paper &amp; Packing</v>
          </cell>
          <cell r="C223" t="str">
            <v>BOH</v>
          </cell>
          <cell r="D223" t="str">
            <v>Lid For Ripple Coffee Glass 250ml</v>
          </cell>
          <cell r="E223" t="str">
            <v>PAC</v>
          </cell>
          <cell r="F223" t="str">
            <v>EA</v>
          </cell>
          <cell r="G223">
            <v>28.540000000000003</v>
          </cell>
        </row>
        <row r="224">
          <cell r="A224">
            <v>15881</v>
          </cell>
          <cell r="B224" t="str">
            <v>Brand Merchandise</v>
          </cell>
          <cell r="C224" t="str">
            <v>Barista Core</v>
          </cell>
          <cell r="D224" t="str">
            <v>BARISTA PACKAGED DRINKING WATER - 300ml</v>
          </cell>
          <cell r="E224" t="str">
            <v>BT</v>
          </cell>
          <cell r="F224" t="str">
            <v>Box = 20</v>
          </cell>
          <cell r="G224">
            <v>9.1999999999999993</v>
          </cell>
        </row>
        <row r="225">
          <cell r="A225">
            <v>11403</v>
          </cell>
          <cell r="B225" t="str">
            <v>Brand Merchandise</v>
          </cell>
          <cell r="C225" t="str">
            <v>Prop M</v>
          </cell>
          <cell r="D225" t="str">
            <v>Barista Lavazza House Blend 200g</v>
          </cell>
          <cell r="E225" t="str">
            <v>PAC</v>
          </cell>
          <cell r="F225" t="str">
            <v>1 box = 60 ea</v>
          </cell>
          <cell r="G225">
            <v>215</v>
          </cell>
        </row>
        <row r="226">
          <cell r="A226">
            <v>19457</v>
          </cell>
          <cell r="B226" t="str">
            <v>Brand Merchandise</v>
          </cell>
          <cell r="C226" t="str">
            <v>Prop M</v>
          </cell>
          <cell r="D226" t="str">
            <v>CHOC-O-AFFAIR (Dark Choco Slab)</v>
          </cell>
          <cell r="E226" t="str">
            <v>Box</v>
          </cell>
          <cell r="F226" t="str">
            <v>1 box = 1 slab</v>
          </cell>
          <cell r="G226">
            <v>64</v>
          </cell>
        </row>
        <row r="227">
          <cell r="A227">
            <v>19458</v>
          </cell>
          <cell r="B227" t="str">
            <v>Brand Merchandise</v>
          </cell>
          <cell r="C227" t="str">
            <v>Prop M</v>
          </cell>
          <cell r="D227" t="str">
            <v>CHOC-O-AFFAIR (Milk Choco Slab)</v>
          </cell>
          <cell r="E227" t="str">
            <v>Box</v>
          </cell>
          <cell r="F227" t="str">
            <v>1 box = 1 slab</v>
          </cell>
          <cell r="G227">
            <v>64</v>
          </cell>
        </row>
        <row r="228">
          <cell r="A228">
            <v>21760</v>
          </cell>
          <cell r="B228" t="str">
            <v>Brand Merchandise</v>
          </cell>
          <cell r="C228" t="str">
            <v>Prop M</v>
          </cell>
          <cell r="D228" t="str">
            <v>Morning Glory - Beans 200G</v>
          </cell>
          <cell r="E228" t="str">
            <v>EA</v>
          </cell>
          <cell r="F228" t="str">
            <v>EA</v>
          </cell>
          <cell r="G228">
            <v>197.8</v>
          </cell>
        </row>
        <row r="229">
          <cell r="A229">
            <v>21781</v>
          </cell>
          <cell r="B229" t="str">
            <v>Brand Merchandise</v>
          </cell>
          <cell r="C229" t="str">
            <v>Prop M</v>
          </cell>
          <cell r="D229" t="str">
            <v>Evening Twilight - Beans 200G</v>
          </cell>
          <cell r="E229" t="str">
            <v>EA</v>
          </cell>
          <cell r="F229" t="str">
            <v>EA</v>
          </cell>
          <cell r="G229">
            <v>197.8</v>
          </cell>
        </row>
        <row r="230">
          <cell r="A230">
            <v>23754</v>
          </cell>
          <cell r="B230" t="str">
            <v>Brand Merchandise</v>
          </cell>
          <cell r="C230" t="str">
            <v>Prop M</v>
          </cell>
          <cell r="D230" t="str">
            <v>New Drip Coffee(Pack of 5)</v>
          </cell>
          <cell r="E230" t="str">
            <v>PAC</v>
          </cell>
          <cell r="F230" t="str">
            <v>1 pkt 5 EA</v>
          </cell>
          <cell r="G230">
            <v>117.71000000000001</v>
          </cell>
        </row>
        <row r="231">
          <cell r="A231">
            <v>6582</v>
          </cell>
          <cell r="B231" t="str">
            <v>Brand Merchandise</v>
          </cell>
          <cell r="C231" t="str">
            <v>Prop M</v>
          </cell>
          <cell r="D231" t="str">
            <v>Biscotti Almond</v>
          </cell>
          <cell r="E231" t="str">
            <v>Pac</v>
          </cell>
          <cell r="F231" t="str">
            <v>Box =20 Ea</v>
          </cell>
          <cell r="G231">
            <v>51.47</v>
          </cell>
        </row>
        <row r="232">
          <cell r="A232">
            <v>17743</v>
          </cell>
          <cell r="B232" t="str">
            <v>Brand Merchandise</v>
          </cell>
          <cell r="C232" t="str">
            <v>Prop M</v>
          </cell>
          <cell r="D232" t="str">
            <v>Chocolate Chip Cookies Tin - 100G</v>
          </cell>
          <cell r="E232" t="str">
            <v>EA</v>
          </cell>
          <cell r="F232" t="str">
            <v>1 box = 40 EA</v>
          </cell>
          <cell r="G232">
            <v>77.7</v>
          </cell>
        </row>
        <row r="233">
          <cell r="A233">
            <v>17744</v>
          </cell>
          <cell r="B233" t="str">
            <v>Brand Merchandise</v>
          </cell>
          <cell r="C233" t="str">
            <v>Prop M</v>
          </cell>
          <cell r="D233" t="str">
            <v>Choco Mocha Cookies Tin - 100G</v>
          </cell>
          <cell r="E233" t="str">
            <v>EA</v>
          </cell>
          <cell r="F233" t="str">
            <v>1 box = 40 EA</v>
          </cell>
          <cell r="G233">
            <v>77.7</v>
          </cell>
        </row>
        <row r="234">
          <cell r="A234">
            <v>17745</v>
          </cell>
          <cell r="B234" t="str">
            <v>Brand Merchandise</v>
          </cell>
          <cell r="C234" t="str">
            <v>Prop M</v>
          </cell>
          <cell r="D234" t="str">
            <v>Honey Oat Rissian Cookies Tin - 100G</v>
          </cell>
          <cell r="E234" t="str">
            <v>EA</v>
          </cell>
          <cell r="F234" t="str">
            <v>1 box = 40 EA</v>
          </cell>
          <cell r="G234">
            <v>77.7</v>
          </cell>
        </row>
        <row r="235">
          <cell r="A235">
            <v>15089</v>
          </cell>
          <cell r="B235" t="str">
            <v>Brand Merchandise</v>
          </cell>
          <cell r="C235" t="str">
            <v>Prop M</v>
          </cell>
          <cell r="D235" t="str">
            <v>Ginger Honey Tea jar-200g</v>
          </cell>
          <cell r="E235" t="str">
            <v>BT</v>
          </cell>
          <cell r="F235" t="str">
            <v>Box =12 bt</v>
          </cell>
          <cell r="G235">
            <v>62.54</v>
          </cell>
        </row>
        <row r="236">
          <cell r="A236">
            <v>25039</v>
          </cell>
          <cell r="B236" t="str">
            <v>Beverages</v>
          </cell>
          <cell r="C236" t="str">
            <v>BOH</v>
          </cell>
          <cell r="D236" t="str">
            <v>Tonic Water (300 ml)</v>
          </cell>
          <cell r="E236" t="str">
            <v>Can</v>
          </cell>
          <cell r="F236" t="str">
            <v>Can</v>
          </cell>
          <cell r="G236">
            <v>31.16</v>
          </cell>
        </row>
        <row r="237">
          <cell r="A237">
            <v>21371</v>
          </cell>
          <cell r="B237" t="str">
            <v>Merchandise</v>
          </cell>
          <cell r="C237" t="str">
            <v>Merchandise</v>
          </cell>
          <cell r="D237" t="str">
            <v>Blue Pine Water Bottle 1L</v>
          </cell>
          <cell r="E237" t="str">
            <v>EA</v>
          </cell>
          <cell r="F237" t="str">
            <v>Box = 15</v>
          </cell>
          <cell r="G237">
            <v>47.3</v>
          </cell>
        </row>
        <row r="238">
          <cell r="A238">
            <v>21784</v>
          </cell>
          <cell r="B238" t="str">
            <v>Merchandise</v>
          </cell>
          <cell r="C238" t="str">
            <v>Merchandise</v>
          </cell>
          <cell r="D238" t="str">
            <v>Mast Masala Cup Noodles</v>
          </cell>
          <cell r="E238" t="str">
            <v>EA</v>
          </cell>
          <cell r="F238" t="str">
            <v>1 box = 48 ea</v>
          </cell>
          <cell r="G238">
            <v>53.57</v>
          </cell>
        </row>
        <row r="239">
          <cell r="A239">
            <v>21786</v>
          </cell>
          <cell r="B239" t="str">
            <v>Merchandise</v>
          </cell>
          <cell r="C239" t="str">
            <v>Merchandise</v>
          </cell>
          <cell r="D239" t="str">
            <v>Spiced Chunky Chicken Cup Noodles</v>
          </cell>
          <cell r="E239" t="str">
            <v>EA</v>
          </cell>
          <cell r="F239" t="str">
            <v>1 box = 48 ea</v>
          </cell>
          <cell r="G239">
            <v>53.57</v>
          </cell>
        </row>
        <row r="240">
          <cell r="A240">
            <v>22256</v>
          </cell>
          <cell r="B240" t="str">
            <v>Merchandise</v>
          </cell>
          <cell r="C240" t="str">
            <v>Merchandise</v>
          </cell>
          <cell r="D240" t="str">
            <v>Sex on the Beach</v>
          </cell>
          <cell r="E240" t="str">
            <v>EA</v>
          </cell>
          <cell r="F240" t="str">
            <v>Box = 24 EA</v>
          </cell>
          <cell r="G240">
            <v>57.46</v>
          </cell>
        </row>
        <row r="241">
          <cell r="A241">
            <v>22645</v>
          </cell>
          <cell r="B241" t="str">
            <v>Merchandise</v>
          </cell>
          <cell r="C241" t="str">
            <v>Merchandise</v>
          </cell>
          <cell r="D241" t="str">
            <v>Melts- Healthy Hair</v>
          </cell>
          <cell r="E241" t="str">
            <v>EA</v>
          </cell>
          <cell r="F241" t="str">
            <v>EA</v>
          </cell>
          <cell r="G241">
            <v>330</v>
          </cell>
        </row>
        <row r="242">
          <cell r="A242">
            <v>22646</v>
          </cell>
          <cell r="B242" t="str">
            <v>Merchandise</v>
          </cell>
          <cell r="C242" t="str">
            <v>Merchandise</v>
          </cell>
          <cell r="D242" t="str">
            <v>Melts- Restful Sleep</v>
          </cell>
          <cell r="E242" t="str">
            <v>EA</v>
          </cell>
          <cell r="F242" t="str">
            <v>EA</v>
          </cell>
          <cell r="G242">
            <v>330</v>
          </cell>
        </row>
        <row r="243">
          <cell r="A243">
            <v>22647</v>
          </cell>
          <cell r="B243" t="str">
            <v>Merchandise</v>
          </cell>
          <cell r="C243" t="str">
            <v>Merchandise</v>
          </cell>
          <cell r="D243" t="str">
            <v>Melts- Natural Vitamin D3</v>
          </cell>
          <cell r="E243" t="str">
            <v>EA</v>
          </cell>
          <cell r="F243" t="str">
            <v>EA</v>
          </cell>
          <cell r="G243">
            <v>330</v>
          </cell>
        </row>
        <row r="244">
          <cell r="A244">
            <v>22648</v>
          </cell>
          <cell r="B244" t="str">
            <v>Merchandise</v>
          </cell>
          <cell r="C244" t="str">
            <v>Merchandise</v>
          </cell>
          <cell r="D244" t="str">
            <v>Melts- Vegan Vitamin B12</v>
          </cell>
          <cell r="E244" t="str">
            <v>EA</v>
          </cell>
          <cell r="F244" t="str">
            <v>EA</v>
          </cell>
          <cell r="G244">
            <v>330</v>
          </cell>
        </row>
        <row r="245">
          <cell r="A245">
            <v>22651</v>
          </cell>
          <cell r="B245" t="str">
            <v>Merchandise</v>
          </cell>
          <cell r="C245" t="str">
            <v>Merchandise</v>
          </cell>
          <cell r="D245" t="str">
            <v>Melts- Multivitamins</v>
          </cell>
          <cell r="E245" t="str">
            <v>EA</v>
          </cell>
          <cell r="F245" t="str">
            <v>EA</v>
          </cell>
          <cell r="G245">
            <v>355.42</v>
          </cell>
        </row>
        <row r="246">
          <cell r="A246">
            <v>24173</v>
          </cell>
          <cell r="B246" t="str">
            <v>Merchandise</v>
          </cell>
          <cell r="C246" t="str">
            <v>Merchandise</v>
          </cell>
          <cell r="D246" t="str">
            <v>Melts-Superfood Latte</v>
          </cell>
          <cell r="E246" t="str">
            <v>EA</v>
          </cell>
          <cell r="F246" t="str">
            <v>1 pkt = 15 EA</v>
          </cell>
          <cell r="G246">
            <v>152.03</v>
          </cell>
        </row>
        <row r="247">
          <cell r="A247">
            <v>24822</v>
          </cell>
          <cell r="B247" t="str">
            <v>Merchandise</v>
          </cell>
          <cell r="C247" t="str">
            <v>Merchandise</v>
          </cell>
          <cell r="D247" t="str">
            <v>Oat Milk 1Ltr</v>
          </cell>
          <cell r="E247" t="str">
            <v>PAC</v>
          </cell>
          <cell r="F247" t="str">
            <v>1 Box = 12 EA</v>
          </cell>
          <cell r="G247">
            <v>184.75</v>
          </cell>
        </row>
        <row r="248">
          <cell r="A248">
            <v>24792</v>
          </cell>
          <cell r="B248" t="str">
            <v>Merchandise</v>
          </cell>
          <cell r="C248" t="str">
            <v>Merchandise</v>
          </cell>
          <cell r="D248" t="str">
            <v>Quinoa Chips- Jalapeno</v>
          </cell>
          <cell r="E248" t="str">
            <v>Ea</v>
          </cell>
          <cell r="F248" t="str">
            <v>1 Box = 30 EA</v>
          </cell>
          <cell r="G248">
            <v>89.13</v>
          </cell>
        </row>
        <row r="249">
          <cell r="A249">
            <v>24793</v>
          </cell>
          <cell r="B249" t="str">
            <v>Merchandise</v>
          </cell>
          <cell r="C249" t="str">
            <v>Merchandise</v>
          </cell>
          <cell r="D249" t="str">
            <v>Quinoa Chips- Piri Piri</v>
          </cell>
          <cell r="E249" t="str">
            <v>Ea</v>
          </cell>
          <cell r="F249" t="str">
            <v>1 Box = 30 EA</v>
          </cell>
          <cell r="G249">
            <v>89.13</v>
          </cell>
        </row>
        <row r="250">
          <cell r="A250">
            <v>24917</v>
          </cell>
          <cell r="B250" t="str">
            <v>Merchandise</v>
          </cell>
          <cell r="C250" t="str">
            <v>Merchandise</v>
          </cell>
          <cell r="D250" t="str">
            <v>BRB Rice Chips- Peri Peri</v>
          </cell>
          <cell r="E250" t="str">
            <v>EA</v>
          </cell>
          <cell r="F250" t="str">
            <v>1 box = 36 EA</v>
          </cell>
          <cell r="G250">
            <v>41.95</v>
          </cell>
        </row>
        <row r="251">
          <cell r="A251">
            <v>24918</v>
          </cell>
          <cell r="B251" t="str">
            <v>Merchandise</v>
          </cell>
          <cell r="C251" t="str">
            <v>Merchandise</v>
          </cell>
          <cell r="D251" t="str">
            <v>BRB Rice Chips- Jalapeno &amp; Tomato</v>
          </cell>
          <cell r="E251" t="str">
            <v>EA</v>
          </cell>
          <cell r="F251" t="str">
            <v>1 box = 36 EA</v>
          </cell>
          <cell r="G251">
            <v>41.95</v>
          </cell>
        </row>
        <row r="252">
          <cell r="A252">
            <v>24790</v>
          </cell>
          <cell r="B252" t="str">
            <v>Merchandise</v>
          </cell>
          <cell r="C252" t="str">
            <v>Merchandise</v>
          </cell>
          <cell r="D252" t="str">
            <v>Oat Chips- Cream &amp; Onion</v>
          </cell>
          <cell r="E252" t="str">
            <v>Ea</v>
          </cell>
          <cell r="F252" t="str">
            <v>1 Box = 30 EA</v>
          </cell>
          <cell r="G252">
            <v>89.13</v>
          </cell>
        </row>
        <row r="253">
          <cell r="A253">
            <v>24791</v>
          </cell>
          <cell r="B253" t="str">
            <v>Merchandise</v>
          </cell>
          <cell r="C253" t="str">
            <v>Merchandise</v>
          </cell>
          <cell r="D253" t="str">
            <v>Ragi Chips- Indian Masala</v>
          </cell>
          <cell r="E253" t="str">
            <v>Ea</v>
          </cell>
          <cell r="F253" t="str">
            <v>1 Box = 30 EA</v>
          </cell>
          <cell r="G253">
            <v>89.13</v>
          </cell>
        </row>
        <row r="254">
          <cell r="A254">
            <v>23115</v>
          </cell>
          <cell r="B254" t="str">
            <v>Merchandise</v>
          </cell>
          <cell r="C254" t="str">
            <v>Merchandise</v>
          </cell>
          <cell r="D254" t="str">
            <v>Raw- Tender Coconut Water</v>
          </cell>
          <cell r="E254" t="str">
            <v>EA</v>
          </cell>
          <cell r="F254" t="str">
            <v>Box = 48 EA</v>
          </cell>
          <cell r="G254">
            <v>58.04</v>
          </cell>
        </row>
        <row r="255">
          <cell r="A255">
            <v>24394</v>
          </cell>
          <cell r="B255" t="str">
            <v>Merchandise</v>
          </cell>
          <cell r="C255" t="str">
            <v>Merchandise</v>
          </cell>
          <cell r="D255" t="str">
            <v>Storia- Mango Shake</v>
          </cell>
          <cell r="E255" t="str">
            <v>EA</v>
          </cell>
          <cell r="F255" t="str">
            <v>1 box = 30 EA</v>
          </cell>
          <cell r="G255">
            <v>80.36</v>
          </cell>
        </row>
        <row r="256">
          <cell r="A256">
            <v>16140</v>
          </cell>
          <cell r="B256" t="str">
            <v>Merchandise</v>
          </cell>
          <cell r="C256" t="str">
            <v>Merchandise</v>
          </cell>
          <cell r="D256" t="str">
            <v>Opera Salt &amp; Black Pepper Chips</v>
          </cell>
          <cell r="E256" t="str">
            <v>EA</v>
          </cell>
          <cell r="F256" t="str">
            <v>1 box = 24</v>
          </cell>
          <cell r="G256">
            <v>55.8</v>
          </cell>
        </row>
        <row r="257">
          <cell r="A257">
            <v>16141</v>
          </cell>
          <cell r="B257" t="str">
            <v>Merchandise</v>
          </cell>
          <cell r="C257" t="str">
            <v>Merchandise</v>
          </cell>
          <cell r="D257" t="str">
            <v>Opera Piri - Piri Chips</v>
          </cell>
          <cell r="E257" t="str">
            <v>EA</v>
          </cell>
          <cell r="F257" t="str">
            <v>1 box = 24 EA</v>
          </cell>
          <cell r="G257">
            <v>55.8</v>
          </cell>
        </row>
        <row r="258">
          <cell r="A258">
            <v>23812</v>
          </cell>
          <cell r="B258" t="str">
            <v>Merchandise</v>
          </cell>
          <cell r="C258" t="str">
            <v>Merchandise</v>
          </cell>
          <cell r="D258" t="str">
            <v xml:space="preserve">Opera Chips- Tangy Chipotle chips </v>
          </cell>
          <cell r="E258" t="str">
            <v>EA</v>
          </cell>
          <cell r="F258" t="str">
            <v>1 box = 24 EA</v>
          </cell>
          <cell r="G258">
            <v>55.8</v>
          </cell>
        </row>
        <row r="259">
          <cell r="A259">
            <v>22255</v>
          </cell>
          <cell r="B259" t="str">
            <v>Merchandise</v>
          </cell>
          <cell r="C259" t="str">
            <v>Merchandise</v>
          </cell>
          <cell r="D259" t="str">
            <v>Mango Chilli Mojito</v>
          </cell>
          <cell r="E259" t="str">
            <v>EA</v>
          </cell>
          <cell r="F259" t="str">
            <v>1 box = 24 ea</v>
          </cell>
          <cell r="G259">
            <v>57.46</v>
          </cell>
        </row>
        <row r="260">
          <cell r="A260">
            <v>22643</v>
          </cell>
          <cell r="B260" t="str">
            <v>Merchandise</v>
          </cell>
          <cell r="C260" t="str">
            <v>Merchandise</v>
          </cell>
          <cell r="D260" t="str">
            <v>Orion Choco Pie</v>
          </cell>
          <cell r="E260" t="str">
            <v>EA</v>
          </cell>
          <cell r="F260" t="str">
            <v>1 Box = 96 ea</v>
          </cell>
          <cell r="G260">
            <v>50.85</v>
          </cell>
        </row>
        <row r="261">
          <cell r="A261">
            <v>24731</v>
          </cell>
          <cell r="B261" t="str">
            <v>Merchandise</v>
          </cell>
          <cell r="C261" t="str">
            <v>Merchandise</v>
          </cell>
          <cell r="D261" t="str">
            <v>Jimmy,s Classic Lemond</v>
          </cell>
          <cell r="E261" t="str">
            <v>Ea</v>
          </cell>
          <cell r="F261" t="str">
            <v>1 box = 24 EA</v>
          </cell>
          <cell r="G261">
            <v>45.96</v>
          </cell>
        </row>
        <row r="262">
          <cell r="A262">
            <v>25181</v>
          </cell>
          <cell r="B262" t="str">
            <v>Merchandise</v>
          </cell>
          <cell r="C262" t="str">
            <v>Merchandise</v>
          </cell>
          <cell r="D262" t="str">
            <v>Munch Fit - Choco Chip (TA)</v>
          </cell>
          <cell r="E262" t="str">
            <v>EA</v>
          </cell>
          <cell r="F262" t="str">
            <v>1 box = 180 EA</v>
          </cell>
          <cell r="G262">
            <v>30.51</v>
          </cell>
        </row>
        <row r="263">
          <cell r="A263">
            <v>25182</v>
          </cell>
          <cell r="B263" t="str">
            <v>Merchandise</v>
          </cell>
          <cell r="C263" t="str">
            <v>Merchandise</v>
          </cell>
          <cell r="D263" t="str">
            <v>Munch Fit - Tahini (TA)</v>
          </cell>
          <cell r="E263" t="str">
            <v>EA</v>
          </cell>
          <cell r="F263" t="str">
            <v>1 box = 180 EA</v>
          </cell>
          <cell r="G263">
            <v>30.51</v>
          </cell>
        </row>
        <row r="264">
          <cell r="A264">
            <v>25183</v>
          </cell>
          <cell r="B264" t="str">
            <v>Merchandise</v>
          </cell>
          <cell r="C264" t="str">
            <v>Merchandise</v>
          </cell>
          <cell r="D264" t="str">
            <v>Munch Fit - Multi Millets (TA)</v>
          </cell>
          <cell r="E264" t="str">
            <v>EA</v>
          </cell>
          <cell r="F264" t="str">
            <v>1 box = 180 EA</v>
          </cell>
          <cell r="G264">
            <v>30.51</v>
          </cell>
        </row>
        <row r="265">
          <cell r="A265">
            <v>25204</v>
          </cell>
          <cell r="B265" t="str">
            <v>Merchandise</v>
          </cell>
          <cell r="C265" t="str">
            <v>Merchandise</v>
          </cell>
          <cell r="D265" t="str">
            <v>3 Sisters- German Lager Beer</v>
          </cell>
          <cell r="E265" t="str">
            <v>EA</v>
          </cell>
          <cell r="F265" t="str">
            <v>1 box = 24 EA</v>
          </cell>
          <cell r="G265">
            <v>75.760000000000005</v>
          </cell>
        </row>
        <row r="266">
          <cell r="A266">
            <v>25205</v>
          </cell>
          <cell r="B266" t="str">
            <v>Merchandise</v>
          </cell>
          <cell r="C266" t="str">
            <v>Merchandise</v>
          </cell>
          <cell r="D266" t="str">
            <v>3 Sisters- Cranberry Beer</v>
          </cell>
          <cell r="E266" t="str">
            <v>EA</v>
          </cell>
          <cell r="F266" t="str">
            <v>1 box = 24 EA</v>
          </cell>
          <cell r="G266">
            <v>75.760000000000005</v>
          </cell>
        </row>
        <row r="267">
          <cell r="A267">
            <v>25206</v>
          </cell>
          <cell r="B267" t="str">
            <v>Merchandise</v>
          </cell>
          <cell r="C267" t="str">
            <v>Merchandise</v>
          </cell>
          <cell r="D267" t="str">
            <v>3 Sisters- Jerk Energy Drink</v>
          </cell>
          <cell r="E267" t="str">
            <v>EA</v>
          </cell>
          <cell r="F267" t="str">
            <v>1 box = 24 EA</v>
          </cell>
          <cell r="G267">
            <v>42.43</v>
          </cell>
        </row>
        <row r="268">
          <cell r="A268">
            <v>25285</v>
          </cell>
          <cell r="B268" t="str">
            <v>Merchandise</v>
          </cell>
          <cell r="C268" t="str">
            <v>Merchandise</v>
          </cell>
          <cell r="D268" t="str">
            <v>Yoga Bar- Candid Celebration Box (TA)</v>
          </cell>
          <cell r="E268" t="str">
            <v>EA</v>
          </cell>
          <cell r="F268" t="str">
            <v>EA</v>
          </cell>
          <cell r="G268">
            <v>428.57</v>
          </cell>
        </row>
        <row r="269">
          <cell r="A269">
            <v>24638</v>
          </cell>
          <cell r="B269" t="str">
            <v>Merchandise</v>
          </cell>
          <cell r="C269" t="str">
            <v>Merchandise</v>
          </cell>
          <cell r="D269" t="str">
            <v>Knack- Peach Iced Tea</v>
          </cell>
          <cell r="E269" t="str">
            <v>EA</v>
          </cell>
          <cell r="F269" t="str">
            <v>1 box = 12 EA</v>
          </cell>
          <cell r="G269">
            <v>76.27</v>
          </cell>
        </row>
        <row r="270">
          <cell r="A270">
            <v>24639</v>
          </cell>
          <cell r="B270" t="str">
            <v>Merchandise</v>
          </cell>
          <cell r="C270" t="str">
            <v>Merchandise</v>
          </cell>
          <cell r="D270" t="str">
            <v>Knack- Lemon Mint Iced Tea</v>
          </cell>
          <cell r="E270" t="str">
            <v>EA</v>
          </cell>
          <cell r="F270" t="str">
            <v>1 box = 12 EA</v>
          </cell>
          <cell r="G270">
            <v>76.27</v>
          </cell>
        </row>
        <row r="271">
          <cell r="A271">
            <v>24640</v>
          </cell>
          <cell r="B271" t="str">
            <v>Merchandise</v>
          </cell>
          <cell r="C271" t="str">
            <v>Merchandise</v>
          </cell>
          <cell r="D271" t="str">
            <v>Knack- Green Iced Tea</v>
          </cell>
          <cell r="E271" t="str">
            <v>EA</v>
          </cell>
          <cell r="F271" t="str">
            <v>1 box = 12 EA</v>
          </cell>
          <cell r="G271">
            <v>76.27</v>
          </cell>
        </row>
        <row r="272">
          <cell r="A272">
            <v>25233</v>
          </cell>
          <cell r="B272" t="str">
            <v>Merchandise</v>
          </cell>
          <cell r="C272" t="str">
            <v>Merchandise</v>
          </cell>
          <cell r="D272" t="str">
            <v>Knack- Cool Pop Mango Pineapple</v>
          </cell>
          <cell r="E272" t="str">
            <v>EA</v>
          </cell>
          <cell r="F272" t="str">
            <v>1 box = 12 EA</v>
          </cell>
          <cell r="G272">
            <v>76.27</v>
          </cell>
        </row>
        <row r="273">
          <cell r="A273">
            <v>25238</v>
          </cell>
          <cell r="B273" t="str">
            <v>Merchandise</v>
          </cell>
          <cell r="C273" t="str">
            <v>Merchandise</v>
          </cell>
          <cell r="D273" t="str">
            <v>Knack- Cool Pop Strawberry Watermelon</v>
          </cell>
          <cell r="E273" t="str">
            <v>EA</v>
          </cell>
          <cell r="F273" t="str">
            <v>1 box = 12 EA</v>
          </cell>
          <cell r="G273">
            <v>76.27</v>
          </cell>
        </row>
        <row r="274">
          <cell r="A274">
            <v>25240</v>
          </cell>
          <cell r="B274" t="str">
            <v>Merchandise</v>
          </cell>
          <cell r="C274" t="str">
            <v>Merchandise</v>
          </cell>
          <cell r="D274" t="str">
            <v>No Filter Juice- Orange</v>
          </cell>
          <cell r="E274" t="str">
            <v>EA</v>
          </cell>
          <cell r="F274" t="str">
            <v>1 box = 12 EA</v>
          </cell>
          <cell r="G274">
            <v>92.28</v>
          </cell>
        </row>
        <row r="275">
          <cell r="A275">
            <v>25241</v>
          </cell>
          <cell r="B275" t="str">
            <v>Merchandise</v>
          </cell>
          <cell r="C275" t="str">
            <v>Merchandise</v>
          </cell>
          <cell r="D275" t="str">
            <v>No Filter Juice- Strawberry</v>
          </cell>
          <cell r="E275" t="str">
            <v>EA</v>
          </cell>
          <cell r="F275" t="str">
            <v>1 box = 12 EA</v>
          </cell>
          <cell r="G275">
            <v>92.28</v>
          </cell>
        </row>
        <row r="276">
          <cell r="A276">
            <v>25242</v>
          </cell>
          <cell r="B276" t="str">
            <v>Merchandise</v>
          </cell>
          <cell r="C276" t="str">
            <v>Merchandise</v>
          </cell>
          <cell r="D276" t="str">
            <v>No Filter Juice- Lychee</v>
          </cell>
          <cell r="E276" t="str">
            <v>EA</v>
          </cell>
          <cell r="F276" t="str">
            <v>1 box = 12 EA</v>
          </cell>
          <cell r="G276">
            <v>92.28</v>
          </cell>
        </row>
        <row r="277">
          <cell r="A277">
            <v>25243</v>
          </cell>
          <cell r="B277" t="str">
            <v>Merchandise</v>
          </cell>
          <cell r="C277" t="str">
            <v>Merchandise</v>
          </cell>
          <cell r="D277" t="str">
            <v>No Filter Juice- ABC</v>
          </cell>
          <cell r="E277" t="str">
            <v>EA</v>
          </cell>
          <cell r="F277" t="str">
            <v>1 box = 12 EA</v>
          </cell>
          <cell r="G277">
            <v>92.28</v>
          </cell>
        </row>
        <row r="278">
          <cell r="A278">
            <v>25281</v>
          </cell>
          <cell r="B278" t="str">
            <v>Merchandise</v>
          </cell>
          <cell r="C278" t="str">
            <v>Merchandise</v>
          </cell>
          <cell r="D278" t="str">
            <v>BRB Wafer Bites - Classic (TA)</v>
          </cell>
          <cell r="E278" t="str">
            <v>EA</v>
          </cell>
          <cell r="F278" t="str">
            <v>1 box = 20 EA</v>
          </cell>
          <cell r="G278">
            <v>52.97</v>
          </cell>
        </row>
        <row r="279">
          <cell r="A279">
            <v>25282</v>
          </cell>
          <cell r="B279" t="str">
            <v>Merchandise</v>
          </cell>
          <cell r="C279" t="str">
            <v>Merchandise</v>
          </cell>
          <cell r="D279" t="str">
            <v>BRB Wafer Bites - Chocolate (TA)</v>
          </cell>
          <cell r="E279" t="str">
            <v>EA</v>
          </cell>
          <cell r="F279" t="str">
            <v>1 box = 20 EA</v>
          </cell>
          <cell r="G279">
            <v>52.97</v>
          </cell>
        </row>
        <row r="280">
          <cell r="A280">
            <v>25150</v>
          </cell>
          <cell r="B280" t="str">
            <v>Merchandise</v>
          </cell>
          <cell r="C280" t="str">
            <v>Merchandise</v>
          </cell>
          <cell r="D280" t="str">
            <v>Geki (Hot &amp; Spicy) - Veg (TA)</v>
          </cell>
          <cell r="E280" t="str">
            <v>EA</v>
          </cell>
          <cell r="F280" t="str">
            <v>1 box = 48 EA</v>
          </cell>
          <cell r="G280">
            <v>47.68</v>
          </cell>
        </row>
        <row r="281">
          <cell r="A281">
            <v>25151</v>
          </cell>
          <cell r="B281" t="str">
            <v>Merchandise</v>
          </cell>
          <cell r="C281" t="str">
            <v>Merchandise</v>
          </cell>
          <cell r="D281" t="str">
            <v>Geki (Hot &amp; Spicy) - Non Veg (TA)</v>
          </cell>
          <cell r="E281" t="str">
            <v>EA</v>
          </cell>
          <cell r="F281" t="str">
            <v>1 box = 48 EA</v>
          </cell>
          <cell r="G281">
            <v>47.68</v>
          </cell>
        </row>
        <row r="282">
          <cell r="A282">
            <v>22258</v>
          </cell>
          <cell r="B282" t="str">
            <v>Merchandise</v>
          </cell>
          <cell r="C282" t="str">
            <v>Merchandise</v>
          </cell>
          <cell r="D282" t="str">
            <v>Margarita</v>
          </cell>
          <cell r="E282" t="str">
            <v>EA</v>
          </cell>
          <cell r="F282" t="str">
            <v>1 box = 24 ea</v>
          </cell>
          <cell r="G282">
            <v>57.46</v>
          </cell>
        </row>
        <row r="283">
          <cell r="A283">
            <v>22480</v>
          </cell>
          <cell r="B283" t="str">
            <v>Merchandise</v>
          </cell>
          <cell r="C283" t="str">
            <v>Merchandise</v>
          </cell>
          <cell r="D283" t="str">
            <v>CHOCO ALMOND NUTTY COOKIES</v>
          </cell>
          <cell r="E283" t="str">
            <v>EA</v>
          </cell>
          <cell r="F283" t="str">
            <v>1 box = 60 ea</v>
          </cell>
          <cell r="G283">
            <v>30.51</v>
          </cell>
        </row>
        <row r="284">
          <cell r="A284">
            <v>22481</v>
          </cell>
          <cell r="B284" t="str">
            <v>Merchandise</v>
          </cell>
          <cell r="C284" t="str">
            <v>Merchandise</v>
          </cell>
          <cell r="D284" t="str">
            <v xml:space="preserve">WHITE CHOCO CASHEW NUTTY </v>
          </cell>
          <cell r="E284" t="str">
            <v>EA</v>
          </cell>
          <cell r="F284" t="str">
            <v>1 box = 60 ea</v>
          </cell>
          <cell r="G284">
            <v>30.51</v>
          </cell>
        </row>
        <row r="285">
          <cell r="A285">
            <v>16142</v>
          </cell>
          <cell r="B285" t="str">
            <v>Merchandise</v>
          </cell>
          <cell r="C285" t="str">
            <v>Merchandise</v>
          </cell>
          <cell r="D285" t="str">
            <v>Opera Italian Herbs Chips</v>
          </cell>
          <cell r="E285" t="str">
            <v>EA</v>
          </cell>
          <cell r="F285" t="str">
            <v>1 box = 24 EA</v>
          </cell>
          <cell r="G285">
            <v>55.8</v>
          </cell>
        </row>
        <row r="286">
          <cell r="A286">
            <v>24938</v>
          </cell>
          <cell r="B286" t="str">
            <v>Merchandise</v>
          </cell>
          <cell r="C286" t="str">
            <v>Merchandise</v>
          </cell>
          <cell r="D286" t="str">
            <v>Almond Milk</v>
          </cell>
          <cell r="E286" t="str">
            <v>Pkt</v>
          </cell>
          <cell r="F286" t="str">
            <v>1 box = 27 ea</v>
          </cell>
          <cell r="G286">
            <v>38.14</v>
          </cell>
        </row>
        <row r="287">
          <cell r="A287">
            <v>22262</v>
          </cell>
          <cell r="B287" t="str">
            <v>Merchandise</v>
          </cell>
          <cell r="C287" t="str">
            <v>Merchandise</v>
          </cell>
          <cell r="D287" t="str">
            <v>Strawberry</v>
          </cell>
          <cell r="E287" t="str">
            <v>EA</v>
          </cell>
          <cell r="F287" t="str">
            <v>1 box = 24 ea</v>
          </cell>
          <cell r="G287">
            <v>71.430000000000007</v>
          </cell>
        </row>
        <row r="288">
          <cell r="A288">
            <v>22263</v>
          </cell>
          <cell r="B288" t="str">
            <v>Merchandise</v>
          </cell>
          <cell r="C288" t="str">
            <v>Merchandise</v>
          </cell>
          <cell r="D288" t="str">
            <v>Orange</v>
          </cell>
          <cell r="E288" t="str">
            <v>EA</v>
          </cell>
          <cell r="F288" t="str">
            <v>1 box = 24 ea</v>
          </cell>
          <cell r="G288">
            <v>71.430000000000007</v>
          </cell>
        </row>
        <row r="289">
          <cell r="A289">
            <v>22264</v>
          </cell>
          <cell r="B289" t="str">
            <v>Merchandise</v>
          </cell>
          <cell r="C289" t="str">
            <v>Merchandise</v>
          </cell>
          <cell r="D289" t="str">
            <v>Mixed Fruit</v>
          </cell>
          <cell r="E289" t="str">
            <v>EA</v>
          </cell>
          <cell r="F289" t="str">
            <v>1 box = 24 EA</v>
          </cell>
          <cell r="G289">
            <v>71.430000000000007</v>
          </cell>
        </row>
        <row r="290">
          <cell r="A290">
            <v>22265</v>
          </cell>
          <cell r="B290" t="str">
            <v>Merchandise</v>
          </cell>
          <cell r="C290" t="str">
            <v>Merchandise</v>
          </cell>
          <cell r="D290" t="str">
            <v>Litchi</v>
          </cell>
          <cell r="E290" t="str">
            <v>EA</v>
          </cell>
          <cell r="F290" t="str">
            <v>1 box = 24 ea</v>
          </cell>
          <cell r="G290">
            <v>71.430000000000007</v>
          </cell>
        </row>
        <row r="291">
          <cell r="A291">
            <v>25370</v>
          </cell>
          <cell r="B291" t="str">
            <v>Merchandise</v>
          </cell>
          <cell r="C291" t="str">
            <v>Merchandise</v>
          </cell>
          <cell r="D291" t="str">
            <v>8AM- Muesli Cappuccino</v>
          </cell>
          <cell r="E291" t="str">
            <v>EA</v>
          </cell>
          <cell r="F291" t="str">
            <v>1 box = 120 ea</v>
          </cell>
          <cell r="G291">
            <v>30.51</v>
          </cell>
        </row>
        <row r="292">
          <cell r="A292">
            <v>25371</v>
          </cell>
          <cell r="B292" t="str">
            <v>Merchandise</v>
          </cell>
          <cell r="C292" t="str">
            <v>Merchandise</v>
          </cell>
          <cell r="D292" t="str">
            <v>8AM- Muesli Latte</v>
          </cell>
          <cell r="E292" t="str">
            <v>EA</v>
          </cell>
          <cell r="F292" t="str">
            <v>1 box = 120 ea</v>
          </cell>
          <cell r="G292">
            <v>30.51</v>
          </cell>
        </row>
        <row r="293">
          <cell r="A293">
            <v>25454</v>
          </cell>
          <cell r="B293" t="str">
            <v>Brand Merchandise</v>
          </cell>
          <cell r="C293" t="str">
            <v>Prop M</v>
          </cell>
          <cell r="D293" t="str">
            <v>Plum Cake - 250gm (SD)</v>
          </cell>
          <cell r="E293" t="str">
            <v>EA</v>
          </cell>
          <cell r="F293" t="str">
            <v>1 box = 54 pkt</v>
          </cell>
          <cell r="G293">
            <v>212</v>
          </cell>
        </row>
        <row r="294">
          <cell r="A294">
            <v>24306</v>
          </cell>
          <cell r="B294" t="str">
            <v>Imp. Merchandise</v>
          </cell>
          <cell r="C294" t="str">
            <v>Prop M</v>
          </cell>
          <cell r="D294" t="str">
            <v>Coffee Mug 450 ML 2023</v>
          </cell>
          <cell r="E294" t="str">
            <v>EA</v>
          </cell>
          <cell r="F294" t="str">
            <v>1 box =24 EA</v>
          </cell>
          <cell r="G294">
            <v>220</v>
          </cell>
        </row>
        <row r="295">
          <cell r="A295">
            <v>24312</v>
          </cell>
          <cell r="B295" t="str">
            <v>Imp. Merchandise</v>
          </cell>
          <cell r="C295" t="str">
            <v>Prop M</v>
          </cell>
          <cell r="D295" t="str">
            <v>Sipper - Ceramic Pink  2023</v>
          </cell>
          <cell r="E295" t="str">
            <v>EA</v>
          </cell>
          <cell r="F295" t="str">
            <v>1 box =72 EA</v>
          </cell>
          <cell r="G295">
            <v>312</v>
          </cell>
        </row>
        <row r="296">
          <cell r="A296">
            <v>24314</v>
          </cell>
          <cell r="B296" t="str">
            <v>Imp. Merchandise</v>
          </cell>
          <cell r="C296" t="str">
            <v>Prop M</v>
          </cell>
          <cell r="D296" t="str">
            <v>Sipper - Ceramic Green 2023</v>
          </cell>
          <cell r="E296" t="str">
            <v>EA</v>
          </cell>
          <cell r="F296" t="str">
            <v>1 box =72 EA</v>
          </cell>
          <cell r="G296">
            <v>312</v>
          </cell>
        </row>
        <row r="297">
          <cell r="A297">
            <v>24316</v>
          </cell>
          <cell r="B297" t="str">
            <v>Imp. Merchandise</v>
          </cell>
          <cell r="C297" t="str">
            <v>Prop M</v>
          </cell>
          <cell r="D297" t="str">
            <v>French Press 2023</v>
          </cell>
          <cell r="E297" t="str">
            <v>EA</v>
          </cell>
          <cell r="F297" t="str">
            <v>1 box =30 EA</v>
          </cell>
          <cell r="G297">
            <v>271</v>
          </cell>
        </row>
        <row r="298">
          <cell r="A298">
            <v>24318</v>
          </cell>
          <cell r="B298" t="str">
            <v>Imp. Merchandise</v>
          </cell>
          <cell r="C298" t="str">
            <v>Prop M</v>
          </cell>
          <cell r="D298" t="str">
            <v>EspressoCup-Set Pack Of 4 2023</v>
          </cell>
          <cell r="E298" t="str">
            <v>EA</v>
          </cell>
          <cell r="F298" t="str">
            <v>1 box =16 EA</v>
          </cell>
          <cell r="G298">
            <v>455</v>
          </cell>
        </row>
        <row r="299">
          <cell r="A299">
            <v>20970</v>
          </cell>
          <cell r="B299" t="str">
            <v>Crockery &amp; Cuttlery</v>
          </cell>
          <cell r="C299" t="str">
            <v>BOH</v>
          </cell>
          <cell r="D299" t="str">
            <v>Ceather Round Bowl 7"</v>
          </cell>
          <cell r="E299" t="str">
            <v>EA</v>
          </cell>
          <cell r="F299" t="str">
            <v>1 box = 5 EA</v>
          </cell>
          <cell r="G299">
            <v>330.05</v>
          </cell>
        </row>
        <row r="300">
          <cell r="A300">
            <v>25401</v>
          </cell>
          <cell r="B300" t="str">
            <v>Raw Material</v>
          </cell>
          <cell r="C300" t="str">
            <v>BOH</v>
          </cell>
          <cell r="D300" t="str">
            <v>Chocolate Fudge</v>
          </cell>
          <cell r="E300" t="str">
            <v>PAC</v>
          </cell>
          <cell r="F300" t="str">
            <v>1 box =12 Pkt</v>
          </cell>
          <cell r="G300">
            <v>279.45</v>
          </cell>
        </row>
        <row r="301">
          <cell r="A301">
            <v>25270</v>
          </cell>
          <cell r="B301" t="str">
            <v>Brand Merchandise</v>
          </cell>
          <cell r="C301" t="str">
            <v>Prop M</v>
          </cell>
          <cell r="D301" t="str">
            <v>Cafiza Capsules Dark (Pack of 8)</v>
          </cell>
          <cell r="E301" t="str">
            <v>PAC</v>
          </cell>
          <cell r="F301" t="str">
            <v>1 box = 10 pkt</v>
          </cell>
          <cell r="G301">
            <v>231.28</v>
          </cell>
        </row>
        <row r="302">
          <cell r="A302">
            <v>25271</v>
          </cell>
          <cell r="B302" t="str">
            <v>Brand Merchandise</v>
          </cell>
          <cell r="C302" t="str">
            <v>Prop M</v>
          </cell>
          <cell r="D302" t="str">
            <v>Cafiza Capsules Classic (Pack of 8)</v>
          </cell>
          <cell r="E302" t="str">
            <v>PAC</v>
          </cell>
          <cell r="F302" t="str">
            <v>1 box = 10 pkt</v>
          </cell>
          <cell r="G302">
            <v>231.28</v>
          </cell>
        </row>
        <row r="303">
          <cell r="A303">
            <v>5753</v>
          </cell>
          <cell r="B303" t="str">
            <v>Paper &amp; Packing</v>
          </cell>
          <cell r="C303" t="str">
            <v>BOH</v>
          </cell>
          <cell r="D303" t="str">
            <v>Packing Cartons Small</v>
          </cell>
          <cell r="E303" t="str">
            <v>EA</v>
          </cell>
          <cell r="F303" t="str">
            <v>EA</v>
          </cell>
          <cell r="G303">
            <v>70</v>
          </cell>
        </row>
        <row r="304">
          <cell r="A304">
            <v>5908</v>
          </cell>
          <cell r="B304" t="str">
            <v>Paper &amp; Packing</v>
          </cell>
          <cell r="C304" t="str">
            <v>Paper &amp; Packing</v>
          </cell>
          <cell r="D304" t="str">
            <v>CORRUGATED BOX 16X16X 18(Big)</v>
          </cell>
          <cell r="E304" t="str">
            <v>EA</v>
          </cell>
          <cell r="F304" t="str">
            <v>EA</v>
          </cell>
          <cell r="G304">
            <v>84</v>
          </cell>
        </row>
        <row r="305">
          <cell r="A305">
            <v>5904</v>
          </cell>
          <cell r="B305" t="str">
            <v>Paper &amp; Packing</v>
          </cell>
          <cell r="C305" t="str">
            <v>Paper &amp; Packing</v>
          </cell>
          <cell r="D305" t="str">
            <v>Packing Tape Rolls</v>
          </cell>
          <cell r="E305" t="str">
            <v>EA</v>
          </cell>
          <cell r="F305" t="str">
            <v>EA</v>
          </cell>
          <cell r="G305">
            <v>30</v>
          </cell>
        </row>
        <row r="306">
          <cell r="A306">
            <v>8226</v>
          </cell>
          <cell r="B306" t="str">
            <v>Paper &amp; Packing</v>
          </cell>
          <cell r="C306" t="str">
            <v>Paper &amp; Packing</v>
          </cell>
          <cell r="D306" t="str">
            <v>Bubble Wrap</v>
          </cell>
          <cell r="E306" t="str">
            <v>M</v>
          </cell>
          <cell r="F306" t="str">
            <v>M</v>
          </cell>
          <cell r="G306">
            <v>12.5</v>
          </cell>
        </row>
        <row r="307">
          <cell r="A307">
            <v>9316</v>
          </cell>
          <cell r="B307" t="str">
            <v>Paper &amp; Packing</v>
          </cell>
          <cell r="C307" t="str">
            <v>Paper &amp; Packing</v>
          </cell>
          <cell r="D307" t="str">
            <v>Thermocole Sheet</v>
          </cell>
          <cell r="E307" t="str">
            <v>EA</v>
          </cell>
          <cell r="F307" t="str">
            <v>EA</v>
          </cell>
          <cell r="G307">
            <v>16.25</v>
          </cell>
        </row>
        <row r="308">
          <cell r="A308">
            <v>16432</v>
          </cell>
          <cell r="B308" t="str">
            <v>Paper &amp; Packing</v>
          </cell>
          <cell r="C308" t="str">
            <v>Paper &amp; Packing</v>
          </cell>
          <cell r="D308" t="str">
            <v>Shrink Sheet</v>
          </cell>
          <cell r="E308" t="str">
            <v>G</v>
          </cell>
          <cell r="F308" t="str">
            <v>G</v>
          </cell>
          <cell r="G308">
            <v>180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ngalore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BOH</v>
          </cell>
          <cell r="D2" t="str">
            <v>Sugar Sachet</v>
          </cell>
          <cell r="E2" t="str">
            <v>PAC</v>
          </cell>
          <cell r="F2" t="str">
            <v>Pac=200sc</v>
          </cell>
          <cell r="G2">
            <v>75.900000000000006</v>
          </cell>
        </row>
        <row r="3">
          <cell r="A3">
            <v>1002</v>
          </cell>
          <cell r="B3" t="str">
            <v>Raw Material</v>
          </cell>
          <cell r="C3" t="str">
            <v>BOH</v>
          </cell>
          <cell r="D3" t="str">
            <v>Sugar Demerara</v>
          </cell>
          <cell r="E3" t="str">
            <v>PAC</v>
          </cell>
          <cell r="F3" t="str">
            <v>Pac=200sc</v>
          </cell>
          <cell r="G3">
            <v>80.5</v>
          </cell>
        </row>
        <row r="4">
          <cell r="A4">
            <v>24657</v>
          </cell>
          <cell r="B4" t="str">
            <v>Raw Material</v>
          </cell>
          <cell r="C4" t="str">
            <v>BOH</v>
          </cell>
          <cell r="D4" t="str">
            <v>Sugar Free Gold Sachet 100*0.75Gm</v>
          </cell>
          <cell r="E4" t="str">
            <v>PAC</v>
          </cell>
          <cell r="F4" t="str">
            <v>1 pkt = 100 CS</v>
          </cell>
          <cell r="G4">
            <v>109.25</v>
          </cell>
        </row>
        <row r="5">
          <cell r="A5">
            <v>1008</v>
          </cell>
          <cell r="B5" t="str">
            <v>Raw Material</v>
          </cell>
          <cell r="C5" t="str">
            <v>BOH</v>
          </cell>
          <cell r="D5" t="str">
            <v>Mustard Sachet 8 Gm</v>
          </cell>
          <cell r="E5" t="str">
            <v>PAC</v>
          </cell>
          <cell r="F5" t="str">
            <v>PAC=100 sc</v>
          </cell>
          <cell r="G5">
            <v>92</v>
          </cell>
        </row>
        <row r="6">
          <cell r="A6">
            <v>1009</v>
          </cell>
          <cell r="B6" t="str">
            <v>Raw Material</v>
          </cell>
          <cell r="C6" t="str">
            <v>BOH</v>
          </cell>
          <cell r="D6" t="str">
            <v>Tomato Ketchup 100 Sachet</v>
          </cell>
          <cell r="E6" t="str">
            <v>PAC</v>
          </cell>
          <cell r="F6" t="str">
            <v>PAC-100 sc</v>
          </cell>
          <cell r="G6">
            <v>74.75</v>
          </cell>
        </row>
        <row r="7">
          <cell r="A7">
            <v>7508</v>
          </cell>
          <cell r="B7" t="str">
            <v>Raw Material</v>
          </cell>
          <cell r="C7" t="str">
            <v>BOH</v>
          </cell>
          <cell r="D7" t="str">
            <v>Syrup Chocolate Topping</v>
          </cell>
          <cell r="E7" t="str">
            <v>BT</v>
          </cell>
          <cell r="F7" t="str">
            <v>Kg=1000g</v>
          </cell>
          <cell r="G7">
            <v>142.6</v>
          </cell>
        </row>
        <row r="8">
          <cell r="A8">
            <v>18931</v>
          </cell>
          <cell r="B8" t="str">
            <v>Raw Material</v>
          </cell>
          <cell r="C8" t="str">
            <v>BOH</v>
          </cell>
          <cell r="D8" t="str">
            <v>Alphonso Mango Puree(550GM)</v>
          </cell>
          <cell r="E8" t="str">
            <v>BT</v>
          </cell>
          <cell r="F8" t="str">
            <v>Box =12 BT</v>
          </cell>
          <cell r="G8">
            <v>155.25</v>
          </cell>
        </row>
        <row r="9">
          <cell r="A9">
            <v>22562</v>
          </cell>
          <cell r="B9" t="str">
            <v>Raw Material</v>
          </cell>
          <cell r="C9" t="str">
            <v>BOH</v>
          </cell>
          <cell r="D9" t="str">
            <v>Oregano Flakes</v>
          </cell>
          <cell r="E9" t="str">
            <v>PAC</v>
          </cell>
          <cell r="F9" t="str">
            <v>PAC=150ea</v>
          </cell>
          <cell r="G9">
            <v>77.63000000000001</v>
          </cell>
        </row>
        <row r="10">
          <cell r="A10">
            <v>22561</v>
          </cell>
          <cell r="B10" t="str">
            <v>Raw Material</v>
          </cell>
          <cell r="C10" t="str">
            <v>BOH</v>
          </cell>
          <cell r="D10" t="str">
            <v>Chilly Flakes</v>
          </cell>
          <cell r="E10" t="str">
            <v>PAC</v>
          </cell>
          <cell r="F10" t="str">
            <v>PAC=150ea</v>
          </cell>
          <cell r="G10">
            <v>77.63000000000001</v>
          </cell>
        </row>
        <row r="11">
          <cell r="A11">
            <v>14593</v>
          </cell>
          <cell r="B11" t="str">
            <v>Tea &amp; Coffee</v>
          </cell>
          <cell r="C11" t="str">
            <v>BOH</v>
          </cell>
          <cell r="D11" t="str">
            <v>Earl gray 400g</v>
          </cell>
          <cell r="E11" t="str">
            <v>PAC</v>
          </cell>
          <cell r="F11" t="str">
            <v>1 PAC = 250G</v>
          </cell>
          <cell r="G11">
            <v>299</v>
          </cell>
        </row>
        <row r="12">
          <cell r="A12">
            <v>11286</v>
          </cell>
          <cell r="B12" t="str">
            <v>Tea &amp; Coffee</v>
          </cell>
          <cell r="C12" t="str">
            <v>BOH</v>
          </cell>
          <cell r="D12" t="str">
            <v>Masala Chai Catering Pouch 250g</v>
          </cell>
          <cell r="E12" t="str">
            <v>PAC</v>
          </cell>
          <cell r="F12" t="str">
            <v>1 PAC = 250G</v>
          </cell>
          <cell r="G12">
            <v>287.5</v>
          </cell>
        </row>
        <row r="13">
          <cell r="A13">
            <v>15483</v>
          </cell>
          <cell r="B13" t="str">
            <v>Tea &amp; Coffee</v>
          </cell>
          <cell r="C13" t="str">
            <v>BOH</v>
          </cell>
          <cell r="D13" t="str">
            <v>Darjeeling black Tea-Blended</v>
          </cell>
          <cell r="E13" t="str">
            <v>PAC</v>
          </cell>
          <cell r="F13" t="str">
            <v>1 PAC = 250G</v>
          </cell>
          <cell r="G13">
            <v>281.75</v>
          </cell>
        </row>
        <row r="14">
          <cell r="A14">
            <v>15484</v>
          </cell>
          <cell r="B14" t="str">
            <v>Tea &amp; Coffee</v>
          </cell>
          <cell r="C14" t="str">
            <v>BOH</v>
          </cell>
          <cell r="D14" t="str">
            <v>Assam long Leaf Tea(TGFOP1)</v>
          </cell>
          <cell r="E14" t="str">
            <v>PAC</v>
          </cell>
          <cell r="F14" t="str">
            <v>1 PAC = 250G</v>
          </cell>
          <cell r="G14">
            <v>132.25</v>
          </cell>
        </row>
        <row r="15">
          <cell r="A15">
            <v>17818</v>
          </cell>
          <cell r="B15" t="str">
            <v>Tea &amp; Coffee</v>
          </cell>
          <cell r="C15" t="str">
            <v>BOH</v>
          </cell>
          <cell r="D15" t="str">
            <v>Tulsi Green Tea - 100G</v>
          </cell>
          <cell r="E15" t="str">
            <v>PAC</v>
          </cell>
          <cell r="F15" t="str">
            <v>1 PAC = 250G</v>
          </cell>
          <cell r="G15">
            <v>105.8</v>
          </cell>
        </row>
        <row r="16">
          <cell r="A16">
            <v>24678</v>
          </cell>
          <cell r="B16" t="str">
            <v>Tea &amp; Coffee</v>
          </cell>
          <cell r="C16" t="str">
            <v>BOH</v>
          </cell>
          <cell r="D16" t="str">
            <v>Coffee Beans Red Wine</v>
          </cell>
          <cell r="E16" t="str">
            <v>Pac</v>
          </cell>
          <cell r="F16" t="str">
            <v>1 box = 50 Pkt</v>
          </cell>
          <cell r="G16">
            <v>318.95999999999998</v>
          </cell>
        </row>
        <row r="17">
          <cell r="A17">
            <v>4962</v>
          </cell>
          <cell r="B17" t="str">
            <v>Tea &amp; Coffee</v>
          </cell>
          <cell r="C17" t="str">
            <v>Barista Core</v>
          </cell>
          <cell r="D17" t="str">
            <v>Coffee Beans F &amp; H 1 Kg</v>
          </cell>
          <cell r="E17" t="str">
            <v>Kg</v>
          </cell>
          <cell r="F17" t="str">
            <v>Box =15 kg</v>
          </cell>
          <cell r="G17">
            <v>810</v>
          </cell>
        </row>
        <row r="18">
          <cell r="A18">
            <v>18404</v>
          </cell>
          <cell r="B18" t="str">
            <v>Syrup</v>
          </cell>
          <cell r="C18" t="str">
            <v>BOH</v>
          </cell>
          <cell r="D18" t="str">
            <v>Triple Red Berry</v>
          </cell>
          <cell r="E18" t="str">
            <v>BT</v>
          </cell>
          <cell r="F18" t="str">
            <v>1 Box = 12 ea</v>
          </cell>
          <cell r="G18">
            <v>272.55</v>
          </cell>
        </row>
        <row r="19">
          <cell r="A19">
            <v>18902</v>
          </cell>
          <cell r="B19" t="str">
            <v>Syrup</v>
          </cell>
          <cell r="C19" t="str">
            <v>BOH</v>
          </cell>
          <cell r="D19" t="str">
            <v>Chocolate Tiramisu Sauce</v>
          </cell>
          <cell r="E19" t="str">
            <v>BT</v>
          </cell>
          <cell r="F19" t="str">
            <v>1 Box = 12 ea</v>
          </cell>
          <cell r="G19">
            <v>310.5</v>
          </cell>
        </row>
        <row r="20">
          <cell r="A20">
            <v>19942</v>
          </cell>
          <cell r="B20" t="str">
            <v>Syrup</v>
          </cell>
          <cell r="C20" t="str">
            <v>BOH</v>
          </cell>
          <cell r="D20" t="str">
            <v>Apple Rose Squash (Rose Faluda)</v>
          </cell>
          <cell r="E20" t="str">
            <v>BT</v>
          </cell>
          <cell r="F20" t="str">
            <v>1 Box = 12 ea</v>
          </cell>
          <cell r="G20">
            <v>133.4</v>
          </cell>
        </row>
        <row r="21">
          <cell r="A21">
            <v>23032</v>
          </cell>
          <cell r="B21" t="str">
            <v>Syrup</v>
          </cell>
          <cell r="C21" t="str">
            <v>BOH</v>
          </cell>
          <cell r="D21" t="str">
            <v xml:space="preserve">Strawberry Fruit Squash 500 ML pet </v>
          </cell>
          <cell r="E21" t="str">
            <v>Btl</v>
          </cell>
          <cell r="F21" t="str">
            <v>1 Box = 12 ea</v>
          </cell>
          <cell r="G21">
            <v>151.80000000000001</v>
          </cell>
        </row>
        <row r="22">
          <cell r="A22">
            <v>18051</v>
          </cell>
          <cell r="B22" t="str">
            <v>Syrup</v>
          </cell>
          <cell r="C22" t="str">
            <v>BOH</v>
          </cell>
          <cell r="D22" t="str">
            <v>Lemon Iced Tea  Syrup</v>
          </cell>
          <cell r="E22" t="str">
            <v>BT</v>
          </cell>
          <cell r="F22" t="str">
            <v>1 Box = 6 ea</v>
          </cell>
          <cell r="G22">
            <v>287.5</v>
          </cell>
        </row>
        <row r="23">
          <cell r="A23">
            <v>18052</v>
          </cell>
          <cell r="B23" t="str">
            <v>Syrup</v>
          </cell>
          <cell r="C23" t="str">
            <v>BOH</v>
          </cell>
          <cell r="D23" t="str">
            <v>Peach Iced Tea syrup</v>
          </cell>
          <cell r="E23" t="str">
            <v>BT</v>
          </cell>
          <cell r="F23" t="str">
            <v>1 Box = 6 ea</v>
          </cell>
          <cell r="G23">
            <v>287.5</v>
          </cell>
        </row>
        <row r="24">
          <cell r="A24">
            <v>16825</v>
          </cell>
          <cell r="B24" t="str">
            <v>Syrup</v>
          </cell>
          <cell r="C24" t="str">
            <v>BOH</v>
          </cell>
          <cell r="D24" t="str">
            <v>Apple-Mint Mojito Syrup</v>
          </cell>
          <cell r="E24" t="str">
            <v>BT</v>
          </cell>
          <cell r="F24" t="str">
            <v>1 Box = 6 ea</v>
          </cell>
          <cell r="G24">
            <v>373.75</v>
          </cell>
        </row>
        <row r="25">
          <cell r="A25">
            <v>17874</v>
          </cell>
          <cell r="B25" t="str">
            <v>Syrup</v>
          </cell>
          <cell r="C25" t="str">
            <v>BOH</v>
          </cell>
          <cell r="D25" t="str">
            <v>Mojito Mint Syrup</v>
          </cell>
          <cell r="E25" t="str">
            <v>BT</v>
          </cell>
          <cell r="F25" t="str">
            <v>1 Box = 6 ea</v>
          </cell>
          <cell r="G25">
            <v>237.19</v>
          </cell>
        </row>
        <row r="26">
          <cell r="A26">
            <v>17676</v>
          </cell>
          <cell r="B26" t="str">
            <v>Syrup</v>
          </cell>
          <cell r="C26" t="str">
            <v>BOH</v>
          </cell>
          <cell r="D26" t="str">
            <v>Hot Chocolate</v>
          </cell>
          <cell r="E26" t="str">
            <v>PAC</v>
          </cell>
          <cell r="F26" t="str">
            <v>PAC=1000ML</v>
          </cell>
          <cell r="G26">
            <v>381.8</v>
          </cell>
        </row>
        <row r="27">
          <cell r="A27">
            <v>17873</v>
          </cell>
          <cell r="B27" t="str">
            <v>Syrup</v>
          </cell>
          <cell r="C27" t="str">
            <v>BOH</v>
          </cell>
          <cell r="D27" t="str">
            <v>Syrup - Hazelnut</v>
          </cell>
          <cell r="E27" t="str">
            <v>BT</v>
          </cell>
          <cell r="F27" t="str">
            <v>BT-750ML</v>
          </cell>
          <cell r="G27">
            <v>232.86</v>
          </cell>
        </row>
        <row r="28">
          <cell r="A28">
            <v>17875</v>
          </cell>
          <cell r="B28" t="str">
            <v>Syrup</v>
          </cell>
          <cell r="C28" t="str">
            <v>BOH</v>
          </cell>
          <cell r="D28" t="str">
            <v>Iris Syrup</v>
          </cell>
          <cell r="E28" t="str">
            <v>BT</v>
          </cell>
          <cell r="F28" t="str">
            <v>BT-750ML</v>
          </cell>
          <cell r="G28">
            <v>232.86</v>
          </cell>
        </row>
        <row r="29">
          <cell r="A29">
            <v>17876</v>
          </cell>
          <cell r="B29" t="str">
            <v>Syrup</v>
          </cell>
          <cell r="C29" t="str">
            <v>BOH</v>
          </cell>
          <cell r="D29" t="str">
            <v>Vanilla Syrup</v>
          </cell>
          <cell r="E29" t="str">
            <v>BT</v>
          </cell>
          <cell r="F29" t="str">
            <v>BT-750ML</v>
          </cell>
          <cell r="G29">
            <v>232.86</v>
          </cell>
        </row>
        <row r="30">
          <cell r="A30">
            <v>17877</v>
          </cell>
          <cell r="B30" t="str">
            <v>Syrup</v>
          </cell>
          <cell r="C30" t="str">
            <v>BOH</v>
          </cell>
          <cell r="D30" t="str">
            <v>Caramel Syrup</v>
          </cell>
          <cell r="E30" t="str">
            <v>BT</v>
          </cell>
          <cell r="F30" t="str">
            <v>BT-750ML</v>
          </cell>
          <cell r="G30">
            <v>232.86</v>
          </cell>
        </row>
        <row r="31">
          <cell r="A31">
            <v>24608</v>
          </cell>
          <cell r="B31" t="str">
            <v>Syrup</v>
          </cell>
          <cell r="C31" t="str">
            <v>BOH</v>
          </cell>
          <cell r="D31" t="str">
            <v>Apple Pi Syrup</v>
          </cell>
          <cell r="E31" t="str">
            <v>BT</v>
          </cell>
          <cell r="F31" t="str">
            <v>1 box = 24 btl</v>
          </cell>
          <cell r="G31">
            <v>340.4</v>
          </cell>
        </row>
        <row r="32">
          <cell r="A32">
            <v>24609</v>
          </cell>
          <cell r="B32" t="str">
            <v>Syrup</v>
          </cell>
          <cell r="C32" t="str">
            <v>BOH</v>
          </cell>
          <cell r="D32" t="str">
            <v>Carmel Almond Praline</v>
          </cell>
          <cell r="E32" t="str">
            <v>BT</v>
          </cell>
          <cell r="F32" t="str">
            <v>1 box = 24 btl</v>
          </cell>
          <cell r="G32">
            <v>289.8</v>
          </cell>
        </row>
        <row r="33">
          <cell r="A33">
            <v>15881</v>
          </cell>
          <cell r="B33" t="str">
            <v>Brand Merchandise</v>
          </cell>
          <cell r="C33" t="str">
            <v>Barista Core</v>
          </cell>
          <cell r="D33" t="str">
            <v>BARISTA PACKAGED DRINKING WATER - 300ml</v>
          </cell>
          <cell r="E33" t="str">
            <v>BT</v>
          </cell>
          <cell r="F33" t="str">
            <v>Box = 20</v>
          </cell>
          <cell r="G33">
            <v>9.1999999999999993</v>
          </cell>
        </row>
        <row r="34">
          <cell r="A34">
            <v>11403</v>
          </cell>
          <cell r="B34" t="str">
            <v>Brand Merchandise</v>
          </cell>
          <cell r="C34" t="str">
            <v>Barista Core</v>
          </cell>
          <cell r="D34" t="str">
            <v>Barista House Blend (Rs.200gm)</v>
          </cell>
          <cell r="E34" t="str">
            <v>PAC</v>
          </cell>
          <cell r="F34" t="str">
            <v>1 box = 60 ea</v>
          </cell>
          <cell r="G34">
            <v>182</v>
          </cell>
        </row>
        <row r="35">
          <cell r="A35">
            <v>11654</v>
          </cell>
          <cell r="B35" t="str">
            <v>Brand Merchandise</v>
          </cell>
          <cell r="C35" t="str">
            <v>Prop M</v>
          </cell>
          <cell r="D35" t="str">
            <v>Ginger Honey 450g</v>
          </cell>
          <cell r="E35" t="str">
            <v>BT</v>
          </cell>
          <cell r="F35" t="str">
            <v>EA=12 ea</v>
          </cell>
          <cell r="G35">
            <v>122.72</v>
          </cell>
        </row>
        <row r="36">
          <cell r="A36">
            <v>20255</v>
          </cell>
          <cell r="B36" t="str">
            <v>Brand Merchandise</v>
          </cell>
          <cell r="C36" t="str">
            <v>Prop M</v>
          </cell>
          <cell r="D36" t="str">
            <v>Pure instant coffee-100 GM Jar</v>
          </cell>
          <cell r="E36" t="str">
            <v>EA</v>
          </cell>
          <cell r="F36" t="str">
            <v>Box =24 bt</v>
          </cell>
          <cell r="G36">
            <v>135.42999999999998</v>
          </cell>
        </row>
        <row r="37">
          <cell r="A37">
            <v>20872</v>
          </cell>
          <cell r="B37" t="str">
            <v>Brand Merchandise</v>
          </cell>
          <cell r="C37" t="str">
            <v>Prop M</v>
          </cell>
          <cell r="D37" t="str">
            <v>100% Pure Instant coffee - 50GM Jar</v>
          </cell>
          <cell r="E37" t="str">
            <v>EA</v>
          </cell>
          <cell r="F37" t="str">
            <v>Box =24 bt</v>
          </cell>
          <cell r="G37">
            <v>86.36</v>
          </cell>
        </row>
        <row r="38">
          <cell r="A38">
            <v>24931</v>
          </cell>
          <cell r="B38" t="str">
            <v>Brand Merchandise</v>
          </cell>
          <cell r="C38" t="str">
            <v>Prop M</v>
          </cell>
          <cell r="D38" t="str">
            <v>Barista Almond 40gm-PRD</v>
          </cell>
          <cell r="E38" t="str">
            <v>EA</v>
          </cell>
          <cell r="F38" t="str">
            <v>Box =60 EA</v>
          </cell>
          <cell r="G38">
            <v>48.89</v>
          </cell>
        </row>
        <row r="39">
          <cell r="A39">
            <v>24932</v>
          </cell>
          <cell r="B39" t="str">
            <v>Brand Merchandise</v>
          </cell>
          <cell r="C39" t="str">
            <v>Prop M</v>
          </cell>
          <cell r="D39" t="str">
            <v>Barista Cashew 40gm-PRD</v>
          </cell>
          <cell r="E39" t="str">
            <v>EA</v>
          </cell>
          <cell r="F39" t="str">
            <v>Box =60 EA</v>
          </cell>
          <cell r="G39">
            <v>53.55</v>
          </cell>
        </row>
        <row r="40">
          <cell r="A40">
            <v>19457</v>
          </cell>
          <cell r="B40" t="str">
            <v>Brand Merchandise</v>
          </cell>
          <cell r="C40" t="str">
            <v>Prop M</v>
          </cell>
          <cell r="D40" t="str">
            <v>CHOC-O-AFFAIR (Dark Choco Slab)</v>
          </cell>
          <cell r="E40" t="str">
            <v>Box</v>
          </cell>
          <cell r="F40" t="str">
            <v>1 box = 1 slab</v>
          </cell>
          <cell r="G40">
            <v>64</v>
          </cell>
        </row>
        <row r="41">
          <cell r="A41">
            <v>19458</v>
          </cell>
          <cell r="B41" t="str">
            <v>Brand Merchandise</v>
          </cell>
          <cell r="C41" t="str">
            <v>Prop M</v>
          </cell>
          <cell r="D41" t="str">
            <v>CHOC-O-AFFAIR (Milk Choco Slab)</v>
          </cell>
          <cell r="E41" t="str">
            <v>Box</v>
          </cell>
          <cell r="F41" t="str">
            <v>1 box = 1 slab</v>
          </cell>
          <cell r="G41">
            <v>64</v>
          </cell>
        </row>
        <row r="42">
          <cell r="A42">
            <v>15089</v>
          </cell>
          <cell r="B42" t="str">
            <v>Brand Merchandise</v>
          </cell>
          <cell r="C42" t="str">
            <v>Prop M</v>
          </cell>
          <cell r="D42" t="str">
            <v>Ginger Honey Tea jar-200g</v>
          </cell>
          <cell r="E42" t="str">
            <v>BT</v>
          </cell>
          <cell r="F42" t="str">
            <v>Box =12 bt</v>
          </cell>
          <cell r="G42">
            <v>62.54</v>
          </cell>
        </row>
        <row r="43">
          <cell r="A43">
            <v>21760</v>
          </cell>
          <cell r="B43" t="str">
            <v>Brand Merchandise</v>
          </cell>
          <cell r="C43" t="str">
            <v>Prop M</v>
          </cell>
          <cell r="D43" t="str">
            <v>Morning Glory - Beans 200G</v>
          </cell>
          <cell r="E43" t="str">
            <v>EA</v>
          </cell>
          <cell r="F43" t="str">
            <v>EA</v>
          </cell>
          <cell r="G43">
            <v>197.8</v>
          </cell>
        </row>
        <row r="44">
          <cell r="A44">
            <v>21781</v>
          </cell>
          <cell r="B44" t="str">
            <v>Brand Merchandise</v>
          </cell>
          <cell r="C44" t="str">
            <v>Prop M</v>
          </cell>
          <cell r="D44" t="str">
            <v>Evening Twilight - Beans 200G</v>
          </cell>
          <cell r="E44" t="str">
            <v>EA</v>
          </cell>
          <cell r="F44" t="str">
            <v>EA</v>
          </cell>
          <cell r="G44">
            <v>197.8</v>
          </cell>
        </row>
        <row r="45">
          <cell r="A45">
            <v>21782</v>
          </cell>
          <cell r="B45" t="str">
            <v>Brand Merchandise</v>
          </cell>
          <cell r="C45" t="str">
            <v>Prop M</v>
          </cell>
          <cell r="D45" t="str">
            <v>Morning Glory - Powder 200G</v>
          </cell>
          <cell r="E45" t="str">
            <v>EA</v>
          </cell>
          <cell r="F45" t="str">
            <v>EA</v>
          </cell>
          <cell r="G45">
            <v>197.8</v>
          </cell>
        </row>
        <row r="46">
          <cell r="A46">
            <v>21783</v>
          </cell>
          <cell r="B46" t="str">
            <v>Brand Merchandise</v>
          </cell>
          <cell r="C46" t="str">
            <v>Prop M</v>
          </cell>
          <cell r="D46" t="str">
            <v>Evening Twilight - Powder 200G</v>
          </cell>
          <cell r="E46" t="str">
            <v>EA</v>
          </cell>
          <cell r="F46" t="str">
            <v>EA</v>
          </cell>
          <cell r="G46">
            <v>197.8</v>
          </cell>
        </row>
        <row r="47">
          <cell r="A47">
            <v>6582</v>
          </cell>
          <cell r="B47" t="str">
            <v>Brand Merchandise</v>
          </cell>
          <cell r="C47" t="str">
            <v>Prop M</v>
          </cell>
          <cell r="D47" t="str">
            <v>Biscotti Almond</v>
          </cell>
          <cell r="E47" t="str">
            <v>Pac</v>
          </cell>
          <cell r="F47" t="str">
            <v>Box =20 Ea</v>
          </cell>
          <cell r="G47">
            <v>51.47</v>
          </cell>
        </row>
        <row r="48">
          <cell r="A48">
            <v>17743</v>
          </cell>
          <cell r="B48" t="str">
            <v>Brand Merchandise</v>
          </cell>
          <cell r="C48" t="str">
            <v>Prop M</v>
          </cell>
          <cell r="D48" t="str">
            <v>Chocolate Chip Cookies Tin - 100G</v>
          </cell>
          <cell r="E48" t="str">
            <v>EA</v>
          </cell>
          <cell r="F48" t="str">
            <v>1 box = 40 EA</v>
          </cell>
          <cell r="G48">
            <v>77.7</v>
          </cell>
        </row>
        <row r="49">
          <cell r="A49">
            <v>17744</v>
          </cell>
          <cell r="B49" t="str">
            <v>Brand Merchandise</v>
          </cell>
          <cell r="C49" t="str">
            <v>Prop M</v>
          </cell>
          <cell r="D49" t="str">
            <v>Choco Mocha Cookies Tin - 100G</v>
          </cell>
          <cell r="E49" t="str">
            <v>EA</v>
          </cell>
          <cell r="F49" t="str">
            <v>1 box = 40 EA</v>
          </cell>
          <cell r="G49">
            <v>77.7</v>
          </cell>
        </row>
        <row r="50">
          <cell r="A50">
            <v>17745</v>
          </cell>
          <cell r="B50" t="str">
            <v>Brand Merchandise</v>
          </cell>
          <cell r="C50" t="str">
            <v>Prop M</v>
          </cell>
          <cell r="D50" t="str">
            <v>Honey Oat Rissian Cookies Tin - 100G</v>
          </cell>
          <cell r="E50" t="str">
            <v>EA</v>
          </cell>
          <cell r="F50" t="str">
            <v>1 box = 40 EA</v>
          </cell>
          <cell r="G50">
            <v>77.7</v>
          </cell>
        </row>
        <row r="51">
          <cell r="A51">
            <v>23754</v>
          </cell>
          <cell r="B51" t="str">
            <v>Brand Merchandise</v>
          </cell>
          <cell r="C51" t="str">
            <v>Prop M</v>
          </cell>
          <cell r="D51" t="str">
            <v>New Drip Coffee(Pack of 5)</v>
          </cell>
          <cell r="E51" t="str">
            <v>PAC</v>
          </cell>
          <cell r="F51" t="str">
            <v>1 pkt 5 EA</v>
          </cell>
          <cell r="G51">
            <v>117.71000000000001</v>
          </cell>
        </row>
        <row r="52">
          <cell r="A52">
            <v>21371</v>
          </cell>
          <cell r="B52" t="str">
            <v>Bev .Merchandise</v>
          </cell>
          <cell r="C52" t="str">
            <v>Merchandise</v>
          </cell>
          <cell r="D52" t="str">
            <v>Blue Pine Water Bottle 1L</v>
          </cell>
          <cell r="E52" t="str">
            <v>EA</v>
          </cell>
          <cell r="F52" t="str">
            <v>Box = 15</v>
          </cell>
          <cell r="G52">
            <v>47.3</v>
          </cell>
        </row>
        <row r="53">
          <cell r="A53">
            <v>21784</v>
          </cell>
          <cell r="B53" t="str">
            <v>Merchandise</v>
          </cell>
          <cell r="C53" t="str">
            <v>Merchandise</v>
          </cell>
          <cell r="D53" t="str">
            <v>Mast Masala Cup Noodles</v>
          </cell>
          <cell r="E53" t="str">
            <v>EA</v>
          </cell>
          <cell r="F53" t="str">
            <v>1 box = 48 ea</v>
          </cell>
          <cell r="G53">
            <v>53.57</v>
          </cell>
        </row>
        <row r="54">
          <cell r="A54">
            <v>21786</v>
          </cell>
          <cell r="B54" t="str">
            <v>Merchandise</v>
          </cell>
          <cell r="C54" t="str">
            <v>Merchandise</v>
          </cell>
          <cell r="D54" t="str">
            <v>Spiced Chunky Chicken Cup Noodles</v>
          </cell>
          <cell r="E54" t="str">
            <v>EA</v>
          </cell>
          <cell r="F54" t="str">
            <v>1 box = 48 ea</v>
          </cell>
          <cell r="G54">
            <v>53.57</v>
          </cell>
        </row>
        <row r="55">
          <cell r="A55">
            <v>22256</v>
          </cell>
          <cell r="B55" t="str">
            <v>Merchandise</v>
          </cell>
          <cell r="C55" t="str">
            <v>Merchandise</v>
          </cell>
          <cell r="D55" t="str">
            <v>Sex on the Beach</v>
          </cell>
          <cell r="E55" t="str">
            <v>EA</v>
          </cell>
          <cell r="F55" t="str">
            <v>Box = 24 EA</v>
          </cell>
          <cell r="G55">
            <v>57.46</v>
          </cell>
        </row>
        <row r="56">
          <cell r="A56">
            <v>22258</v>
          </cell>
          <cell r="B56" t="str">
            <v>Merchandise</v>
          </cell>
          <cell r="C56" t="str">
            <v>Merchandise</v>
          </cell>
          <cell r="D56" t="str">
            <v>Margarita</v>
          </cell>
          <cell r="E56" t="str">
            <v>EA</v>
          </cell>
          <cell r="F56" t="str">
            <v>1 box = 24 ea</v>
          </cell>
          <cell r="G56">
            <v>57.46</v>
          </cell>
        </row>
        <row r="57">
          <cell r="A57">
            <v>23707</v>
          </cell>
          <cell r="B57" t="str">
            <v>Merchandise</v>
          </cell>
          <cell r="C57" t="str">
            <v>Merchandise</v>
          </cell>
          <cell r="D57" t="str">
            <v>Just-Vanilla Protein Plus Shake</v>
          </cell>
          <cell r="E57" t="str">
            <v>EA</v>
          </cell>
          <cell r="F57" t="str">
            <v>Box = 12 EA</v>
          </cell>
          <cell r="G57">
            <v>112.5</v>
          </cell>
        </row>
        <row r="58">
          <cell r="A58">
            <v>23706</v>
          </cell>
          <cell r="B58" t="str">
            <v>Merchandise</v>
          </cell>
          <cell r="C58" t="str">
            <v>Merchandise</v>
          </cell>
          <cell r="D58" t="str">
            <v>Just- Chocolate Protein Plus Shake</v>
          </cell>
          <cell r="E58" t="str">
            <v>EA</v>
          </cell>
          <cell r="F58" t="str">
            <v>Box = 12 EA</v>
          </cell>
          <cell r="G58">
            <v>112.5</v>
          </cell>
        </row>
        <row r="59">
          <cell r="A59">
            <v>16140</v>
          </cell>
          <cell r="B59" t="str">
            <v>Merchandise</v>
          </cell>
          <cell r="C59" t="str">
            <v>Merchandise</v>
          </cell>
          <cell r="D59" t="str">
            <v>Opera Salt &amp; Black Pepper Chips</v>
          </cell>
          <cell r="E59" t="str">
            <v>EA</v>
          </cell>
          <cell r="F59" t="str">
            <v>1 box = 24</v>
          </cell>
          <cell r="G59">
            <v>44.64</v>
          </cell>
        </row>
        <row r="60">
          <cell r="A60">
            <v>16141</v>
          </cell>
          <cell r="B60" t="str">
            <v>Merchandise</v>
          </cell>
          <cell r="C60" t="str">
            <v>Merchandise</v>
          </cell>
          <cell r="D60" t="str">
            <v>Opera Piri - Piri Chips</v>
          </cell>
          <cell r="E60" t="str">
            <v>EA</v>
          </cell>
          <cell r="F60" t="str">
            <v>1 box = 24</v>
          </cell>
          <cell r="G60">
            <v>44.64</v>
          </cell>
        </row>
        <row r="61">
          <cell r="A61">
            <v>23812</v>
          </cell>
          <cell r="B61" t="str">
            <v>Merchandise</v>
          </cell>
          <cell r="C61" t="str">
            <v>Merchandise</v>
          </cell>
          <cell r="D61" t="str">
            <v>Opera Chips- Tangy Chipotle</v>
          </cell>
          <cell r="E61" t="str">
            <v>EA</v>
          </cell>
          <cell r="F61" t="str">
            <v>1 box = 24</v>
          </cell>
          <cell r="G61">
            <v>44.64</v>
          </cell>
        </row>
        <row r="62">
          <cell r="A62">
            <v>16142</v>
          </cell>
          <cell r="B62" t="str">
            <v>Merchandise</v>
          </cell>
          <cell r="C62" t="str">
            <v>Merchandise</v>
          </cell>
          <cell r="D62" t="str">
            <v>Opera Italian Herbs Chips</v>
          </cell>
          <cell r="E62" t="str">
            <v>Pac</v>
          </cell>
          <cell r="F62" t="str">
            <v>1 box = 24</v>
          </cell>
          <cell r="G62">
            <v>44.64</v>
          </cell>
        </row>
        <row r="63">
          <cell r="A63">
            <v>22486</v>
          </cell>
          <cell r="B63" t="str">
            <v>Merchandise</v>
          </cell>
          <cell r="C63" t="str">
            <v>Merchandise</v>
          </cell>
          <cell r="D63" t="str">
            <v>Italian chesse Dribblin</v>
          </cell>
          <cell r="E63" t="str">
            <v>EA</v>
          </cell>
          <cell r="F63" t="str">
            <v>1 box = 24 ea</v>
          </cell>
          <cell r="G63">
            <v>49.11</v>
          </cell>
        </row>
        <row r="64">
          <cell r="A64">
            <v>23546</v>
          </cell>
          <cell r="B64" t="str">
            <v>Merchandise</v>
          </cell>
          <cell r="C64" t="str">
            <v>Merchandise</v>
          </cell>
          <cell r="D64" t="str">
            <v>Tage-Salt Trippin</v>
          </cell>
          <cell r="E64" t="str">
            <v>EA</v>
          </cell>
          <cell r="F64" t="str">
            <v>1 box = 24 ea</v>
          </cell>
          <cell r="G64">
            <v>49.11</v>
          </cell>
        </row>
        <row r="65">
          <cell r="A65">
            <v>21831</v>
          </cell>
          <cell r="B65" t="str">
            <v>Merchandise</v>
          </cell>
          <cell r="C65" t="str">
            <v>Merchandise</v>
          </cell>
          <cell r="D65" t="str">
            <v>Tagz - Cream Onion Divin Chips</v>
          </cell>
          <cell r="E65" t="str">
            <v>EA</v>
          </cell>
          <cell r="F65" t="str">
            <v>Box = 24 EA</v>
          </cell>
          <cell r="G65">
            <v>49.11</v>
          </cell>
        </row>
        <row r="66">
          <cell r="A66">
            <v>21833</v>
          </cell>
          <cell r="B66" t="str">
            <v>Merchandise</v>
          </cell>
          <cell r="C66" t="str">
            <v>Merchandise</v>
          </cell>
          <cell r="D66" t="str">
            <v>Tagz - Masala Trekkin Chips</v>
          </cell>
          <cell r="E66" t="str">
            <v>EA</v>
          </cell>
          <cell r="F66" t="str">
            <v>1 box = 24 ea</v>
          </cell>
          <cell r="G66">
            <v>49.11</v>
          </cell>
        </row>
        <row r="67">
          <cell r="A67">
            <v>22487</v>
          </cell>
          <cell r="B67" t="str">
            <v>Merchandise</v>
          </cell>
          <cell r="C67" t="str">
            <v>Merchandise</v>
          </cell>
          <cell r="D67" t="str">
            <v>Beer n Barbeque</v>
          </cell>
          <cell r="E67" t="str">
            <v>EA</v>
          </cell>
          <cell r="F67" t="str">
            <v>EA</v>
          </cell>
          <cell r="G67">
            <v>49.11</v>
          </cell>
        </row>
        <row r="68">
          <cell r="A68">
            <v>22483</v>
          </cell>
          <cell r="B68" t="str">
            <v>Merchandise</v>
          </cell>
          <cell r="C68" t="str">
            <v>Merchandise</v>
          </cell>
          <cell r="D68" t="str">
            <v>Fitsport 20% Protein Bar</v>
          </cell>
          <cell r="E68" t="str">
            <v>EA</v>
          </cell>
          <cell r="F68" t="str">
            <v>1 PAC=20 PCS</v>
          </cell>
          <cell r="G68">
            <v>55.08</v>
          </cell>
        </row>
        <row r="69">
          <cell r="A69">
            <v>23711</v>
          </cell>
          <cell r="B69" t="str">
            <v>Merchandise</v>
          </cell>
          <cell r="C69" t="str">
            <v>Merchandise</v>
          </cell>
          <cell r="D69" t="str">
            <v>Fitsport- Thop Energy Bar</v>
          </cell>
          <cell r="E69" t="str">
            <v>EA</v>
          </cell>
          <cell r="F69" t="str">
            <v>EA</v>
          </cell>
          <cell r="G69">
            <v>53.57</v>
          </cell>
        </row>
        <row r="70">
          <cell r="A70">
            <v>22645</v>
          </cell>
          <cell r="B70" t="str">
            <v>Merchandise</v>
          </cell>
          <cell r="C70" t="str">
            <v>Merchandise</v>
          </cell>
          <cell r="D70" t="str">
            <v>Melts- Healthy Hair</v>
          </cell>
          <cell r="E70" t="str">
            <v>EA</v>
          </cell>
          <cell r="F70" t="str">
            <v>EA</v>
          </cell>
          <cell r="G70">
            <v>330</v>
          </cell>
        </row>
        <row r="71">
          <cell r="A71">
            <v>22647</v>
          </cell>
          <cell r="B71" t="str">
            <v>Merchandise</v>
          </cell>
          <cell r="C71" t="str">
            <v>Merchandise</v>
          </cell>
          <cell r="D71" t="str">
            <v>Melts- Natural Vitamin D3</v>
          </cell>
          <cell r="E71" t="str">
            <v>EA</v>
          </cell>
          <cell r="F71" t="str">
            <v>EA</v>
          </cell>
          <cell r="G71">
            <v>330</v>
          </cell>
        </row>
        <row r="72">
          <cell r="A72">
            <v>22648</v>
          </cell>
          <cell r="B72" t="str">
            <v>Merchandise</v>
          </cell>
          <cell r="C72" t="str">
            <v>Merchandise</v>
          </cell>
          <cell r="D72" t="str">
            <v>Melts- Vegan Vitamin B12</v>
          </cell>
          <cell r="E72" t="str">
            <v>EA</v>
          </cell>
          <cell r="F72" t="str">
            <v>EA</v>
          </cell>
          <cell r="G72">
            <v>330</v>
          </cell>
        </row>
        <row r="73">
          <cell r="A73">
            <v>22649</v>
          </cell>
          <cell r="B73" t="str">
            <v>Merchandise</v>
          </cell>
          <cell r="C73" t="str">
            <v>Merchandise</v>
          </cell>
          <cell r="D73" t="str">
            <v>Melts- Throat Relief</v>
          </cell>
          <cell r="E73" t="str">
            <v>EA</v>
          </cell>
          <cell r="F73" t="str">
            <v>EA</v>
          </cell>
          <cell r="G73">
            <v>279.14999999999998</v>
          </cell>
        </row>
        <row r="74">
          <cell r="A74">
            <v>22651</v>
          </cell>
          <cell r="B74" t="str">
            <v>Merchandise</v>
          </cell>
          <cell r="C74" t="str">
            <v>Merchandise</v>
          </cell>
          <cell r="D74" t="str">
            <v>Melts- Multivitamins</v>
          </cell>
          <cell r="E74" t="str">
            <v>EA</v>
          </cell>
          <cell r="F74" t="str">
            <v>EA</v>
          </cell>
          <cell r="G74">
            <v>355.42</v>
          </cell>
        </row>
        <row r="75">
          <cell r="A75">
            <v>24564</v>
          </cell>
          <cell r="B75" t="str">
            <v>Merchandise</v>
          </cell>
          <cell r="C75" t="str">
            <v>Merchandise</v>
          </cell>
          <cell r="D75" t="str">
            <v>Melts- Testo Power</v>
          </cell>
          <cell r="E75" t="str">
            <v>EA</v>
          </cell>
          <cell r="F75" t="str">
            <v>EA</v>
          </cell>
          <cell r="G75">
            <v>330</v>
          </cell>
        </row>
        <row r="76">
          <cell r="A76">
            <v>24171</v>
          </cell>
          <cell r="B76" t="str">
            <v>Merchandise</v>
          </cell>
          <cell r="C76" t="str">
            <v>Merchandise</v>
          </cell>
          <cell r="D76" t="str">
            <v>Melts-Energy Mocha</v>
          </cell>
          <cell r="E76" t="str">
            <v>EA</v>
          </cell>
          <cell r="F76" t="str">
            <v>1 pkt = 15 EA</v>
          </cell>
          <cell r="G76">
            <v>152.03</v>
          </cell>
        </row>
        <row r="77">
          <cell r="A77">
            <v>24172</v>
          </cell>
          <cell r="B77" t="str">
            <v>Merchandise</v>
          </cell>
          <cell r="C77" t="str">
            <v>Merchandise</v>
          </cell>
          <cell r="D77" t="str">
            <v>Melts-Slim Espreso</v>
          </cell>
          <cell r="E77" t="str">
            <v>EA</v>
          </cell>
          <cell r="F77" t="str">
            <v>1 pkt = 15 EA</v>
          </cell>
          <cell r="G77">
            <v>152.03</v>
          </cell>
        </row>
        <row r="78">
          <cell r="A78">
            <v>24173</v>
          </cell>
          <cell r="B78" t="str">
            <v>Merchandise</v>
          </cell>
          <cell r="C78" t="str">
            <v>Merchandise</v>
          </cell>
          <cell r="D78" t="str">
            <v>Melts-Superfood Latte</v>
          </cell>
          <cell r="E78" t="str">
            <v>EA</v>
          </cell>
          <cell r="F78" t="str">
            <v>1 pkt = 15 EA</v>
          </cell>
          <cell r="G78">
            <v>152.03</v>
          </cell>
        </row>
        <row r="79">
          <cell r="A79">
            <v>22652</v>
          </cell>
          <cell r="B79" t="str">
            <v>Merchandise</v>
          </cell>
          <cell r="C79" t="str">
            <v>Merchandise</v>
          </cell>
          <cell r="D79" t="str">
            <v>Melts- Eye Care</v>
          </cell>
          <cell r="E79" t="str">
            <v>EA</v>
          </cell>
          <cell r="F79" t="str">
            <v>EA</v>
          </cell>
          <cell r="G79">
            <v>355.42</v>
          </cell>
        </row>
        <row r="80">
          <cell r="A80">
            <v>22653</v>
          </cell>
          <cell r="B80" t="str">
            <v>Merchandise</v>
          </cell>
          <cell r="C80" t="str">
            <v>Merchandise</v>
          </cell>
          <cell r="D80" t="str">
            <v>Melts- Healthy Gut</v>
          </cell>
          <cell r="E80" t="str">
            <v>EA</v>
          </cell>
          <cell r="F80" t="str">
            <v>EA</v>
          </cell>
          <cell r="G80">
            <v>355.42</v>
          </cell>
        </row>
        <row r="81">
          <cell r="A81">
            <v>22646</v>
          </cell>
          <cell r="B81" t="str">
            <v>Merchandise</v>
          </cell>
          <cell r="C81" t="str">
            <v>Merchandise</v>
          </cell>
          <cell r="D81" t="str">
            <v>Melts- Restful Sleep</v>
          </cell>
          <cell r="E81" t="str">
            <v>EA</v>
          </cell>
          <cell r="F81" t="str">
            <v>EA</v>
          </cell>
          <cell r="G81">
            <v>330</v>
          </cell>
        </row>
        <row r="82">
          <cell r="A82">
            <v>22334</v>
          </cell>
          <cell r="B82" t="str">
            <v>Merchandise</v>
          </cell>
          <cell r="C82" t="str">
            <v>Merchandise</v>
          </cell>
          <cell r="D82" t="str">
            <v>Wild Tribe</v>
          </cell>
          <cell r="E82" t="str">
            <v>EA</v>
          </cell>
          <cell r="F82" t="str">
            <v>Ea=1 EA</v>
          </cell>
          <cell r="G82">
            <v>123.19</v>
          </cell>
        </row>
        <row r="83">
          <cell r="A83">
            <v>16266</v>
          </cell>
          <cell r="B83" t="str">
            <v>Merchandise</v>
          </cell>
          <cell r="C83" t="str">
            <v>Merchandise</v>
          </cell>
          <cell r="D83" t="str">
            <v>Wild Vitamin Drink Lemonade Flavored</v>
          </cell>
          <cell r="E83" t="str">
            <v>EA</v>
          </cell>
          <cell r="F83" t="str">
            <v>EA</v>
          </cell>
          <cell r="G83">
            <v>42.5</v>
          </cell>
        </row>
        <row r="84">
          <cell r="A84">
            <v>16267</v>
          </cell>
          <cell r="B84" t="str">
            <v>Merchandise</v>
          </cell>
          <cell r="C84" t="str">
            <v>Merchandise</v>
          </cell>
          <cell r="D84" t="str">
            <v>Wild Vitamin Drink Dragonfruit Flavored</v>
          </cell>
          <cell r="E84" t="str">
            <v>EA</v>
          </cell>
          <cell r="F84" t="str">
            <v>EA</v>
          </cell>
          <cell r="G84">
            <v>50.42</v>
          </cell>
        </row>
        <row r="85">
          <cell r="A85">
            <v>22316</v>
          </cell>
          <cell r="B85" t="str">
            <v>Merchandise</v>
          </cell>
          <cell r="C85" t="str">
            <v>Merchandise</v>
          </cell>
          <cell r="D85" t="str">
            <v>Lakadong Turmeric Herbal Latte</v>
          </cell>
          <cell r="E85" t="str">
            <v>Pkt</v>
          </cell>
          <cell r="F85" t="str">
            <v>Pac= 40 EA</v>
          </cell>
          <cell r="G85">
            <v>247</v>
          </cell>
        </row>
        <row r="86">
          <cell r="A86">
            <v>22320</v>
          </cell>
          <cell r="B86" t="str">
            <v>Merchandise</v>
          </cell>
          <cell r="C86" t="str">
            <v>Merchandise</v>
          </cell>
          <cell r="D86" t="str">
            <v>Wild Green Tea/Lemongrass &amp; Black Pepper</v>
          </cell>
          <cell r="E86" t="str">
            <v>Pkt</v>
          </cell>
          <cell r="F86" t="str">
            <v>EA</v>
          </cell>
          <cell r="G86">
            <v>185.1</v>
          </cell>
        </row>
        <row r="87">
          <cell r="A87">
            <v>24127</v>
          </cell>
          <cell r="B87" t="str">
            <v>Merchandise</v>
          </cell>
          <cell r="C87" t="str">
            <v>Merchandise</v>
          </cell>
          <cell r="D87" t="str">
            <v>Happilo-Almond Brittle Box</v>
          </cell>
          <cell r="E87" t="str">
            <v>EA</v>
          </cell>
          <cell r="F87" t="str">
            <v>1 box = 12</v>
          </cell>
          <cell r="G87">
            <v>76.28</v>
          </cell>
        </row>
        <row r="88">
          <cell r="A88">
            <v>24131</v>
          </cell>
          <cell r="B88" t="str">
            <v>Merchandise</v>
          </cell>
          <cell r="C88" t="str">
            <v>Merchandise</v>
          </cell>
          <cell r="D88" t="str">
            <v>Happilo-Chilli Garlic Chickpeas</v>
          </cell>
          <cell r="E88" t="str">
            <v>EA</v>
          </cell>
          <cell r="F88" t="str">
            <v>1 box = 12</v>
          </cell>
          <cell r="G88">
            <v>66.52000000000001</v>
          </cell>
        </row>
        <row r="89">
          <cell r="A89">
            <v>24132</v>
          </cell>
          <cell r="B89" t="str">
            <v>Merchandise</v>
          </cell>
          <cell r="C89" t="str">
            <v>Merchandise</v>
          </cell>
          <cell r="D89" t="str">
            <v>Happilo-Spicy Chilly Garlic</v>
          </cell>
          <cell r="E89" t="str">
            <v>EA</v>
          </cell>
          <cell r="F89" t="str">
            <v>1 box = 12</v>
          </cell>
          <cell r="G89">
            <v>145.09</v>
          </cell>
        </row>
        <row r="90">
          <cell r="A90">
            <v>24133</v>
          </cell>
          <cell r="B90" t="str">
            <v>Merchandise</v>
          </cell>
          <cell r="C90" t="str">
            <v>Merchandise</v>
          </cell>
          <cell r="D90" t="str">
            <v>Happilo-Hot Peri Peri</v>
          </cell>
          <cell r="E90" t="str">
            <v>EA</v>
          </cell>
          <cell r="F90" t="str">
            <v>1 box = 12</v>
          </cell>
          <cell r="G90">
            <v>145.09</v>
          </cell>
        </row>
        <row r="91">
          <cell r="A91">
            <v>22643</v>
          </cell>
          <cell r="B91" t="str">
            <v>Merchandise</v>
          </cell>
          <cell r="C91" t="str">
            <v>Merchandise</v>
          </cell>
          <cell r="D91" t="str">
            <v>Orian Choco Pie</v>
          </cell>
          <cell r="E91" t="str">
            <v>EA</v>
          </cell>
          <cell r="F91" t="str">
            <v>1 Box = 96 ea</v>
          </cell>
          <cell r="G91">
            <v>50.85</v>
          </cell>
        </row>
        <row r="92">
          <cell r="A92">
            <v>22644</v>
          </cell>
          <cell r="B92" t="str">
            <v>Merchandise</v>
          </cell>
          <cell r="C92" t="str">
            <v>Merchandise</v>
          </cell>
          <cell r="D92" t="str">
            <v>Orion O'Rice Cracker</v>
          </cell>
          <cell r="E92" t="str">
            <v>EA</v>
          </cell>
          <cell r="F92" t="str">
            <v>1 Box = 96 ea</v>
          </cell>
          <cell r="G92">
            <v>50.85</v>
          </cell>
        </row>
        <row r="93">
          <cell r="A93">
            <v>22262</v>
          </cell>
          <cell r="B93" t="str">
            <v>Merchandise</v>
          </cell>
          <cell r="C93" t="str">
            <v>Merchandise</v>
          </cell>
          <cell r="D93" t="str">
            <v>Strawberry</v>
          </cell>
          <cell r="E93" t="str">
            <v>EA</v>
          </cell>
          <cell r="F93" t="str">
            <v>1 box = 24 ea</v>
          </cell>
          <cell r="G93">
            <v>71.430000000000007</v>
          </cell>
        </row>
        <row r="94">
          <cell r="A94">
            <v>22263</v>
          </cell>
          <cell r="B94" t="str">
            <v>Merchandise</v>
          </cell>
          <cell r="C94" t="str">
            <v>Merchandise</v>
          </cell>
          <cell r="D94" t="str">
            <v>Orange</v>
          </cell>
          <cell r="E94" t="str">
            <v>EA</v>
          </cell>
          <cell r="F94" t="str">
            <v>1 box = 24 ea</v>
          </cell>
          <cell r="G94">
            <v>71.430000000000007</v>
          </cell>
        </row>
        <row r="95">
          <cell r="A95">
            <v>22264</v>
          </cell>
          <cell r="B95" t="str">
            <v>Merchandise</v>
          </cell>
          <cell r="C95" t="str">
            <v>Merchandise</v>
          </cell>
          <cell r="D95" t="str">
            <v>Mixed Fruit</v>
          </cell>
          <cell r="E95" t="str">
            <v>EA</v>
          </cell>
          <cell r="F95" t="str">
            <v>1 box = 24 EA</v>
          </cell>
          <cell r="G95">
            <v>71.430000000000007</v>
          </cell>
        </row>
        <row r="96">
          <cell r="A96">
            <v>22265</v>
          </cell>
          <cell r="B96" t="str">
            <v>Merchandise</v>
          </cell>
          <cell r="C96" t="str">
            <v>Merchandise</v>
          </cell>
          <cell r="D96" t="str">
            <v>Litchi</v>
          </cell>
          <cell r="E96" t="str">
            <v>EA</v>
          </cell>
          <cell r="F96" t="str">
            <v>1 box = 24 ea</v>
          </cell>
          <cell r="G96">
            <v>71.430000000000007</v>
          </cell>
        </row>
        <row r="97">
          <cell r="A97">
            <v>24227</v>
          </cell>
          <cell r="B97" t="str">
            <v>Merchandise</v>
          </cell>
          <cell r="C97" t="str">
            <v>Merchandise</v>
          </cell>
          <cell r="D97" t="str">
            <v>Loyka- Almond Brittles</v>
          </cell>
          <cell r="E97" t="str">
            <v>EA</v>
          </cell>
          <cell r="F97" t="str">
            <v>EA</v>
          </cell>
          <cell r="G97">
            <v>53.39</v>
          </cell>
        </row>
        <row r="98">
          <cell r="A98">
            <v>24235</v>
          </cell>
          <cell r="B98" t="str">
            <v>Merchandise</v>
          </cell>
          <cell r="C98" t="str">
            <v>Merchandise</v>
          </cell>
          <cell r="D98" t="str">
            <v>Loyka- Brownie Brittles</v>
          </cell>
          <cell r="E98" t="str">
            <v>EA</v>
          </cell>
          <cell r="F98" t="str">
            <v>EA</v>
          </cell>
          <cell r="G98">
            <v>53.39</v>
          </cell>
        </row>
        <row r="99">
          <cell r="A99">
            <v>24237</v>
          </cell>
          <cell r="B99" t="str">
            <v>Merchandise</v>
          </cell>
          <cell r="C99" t="str">
            <v>Merchandise</v>
          </cell>
          <cell r="D99" t="str">
            <v>Loyka- Coffee Brittles</v>
          </cell>
          <cell r="E99" t="str">
            <v>EA</v>
          </cell>
          <cell r="F99" t="str">
            <v>EA</v>
          </cell>
          <cell r="G99">
            <v>53.39</v>
          </cell>
        </row>
        <row r="100">
          <cell r="A100">
            <v>24231</v>
          </cell>
          <cell r="B100" t="str">
            <v>Merchandise</v>
          </cell>
          <cell r="C100" t="str">
            <v>Merchandise</v>
          </cell>
          <cell r="D100" t="str">
            <v>Loyka - Cashew  Brittle</v>
          </cell>
          <cell r="E100" t="str">
            <v>EA</v>
          </cell>
          <cell r="F100">
            <v>250</v>
          </cell>
          <cell r="G100">
            <v>53.39</v>
          </cell>
        </row>
        <row r="101">
          <cell r="A101">
            <v>22319</v>
          </cell>
          <cell r="B101" t="str">
            <v>Merchandise</v>
          </cell>
          <cell r="C101" t="str">
            <v>Merchandise</v>
          </cell>
          <cell r="D101" t="str">
            <v>Wild Smoke Tea with Tulsi and Mint</v>
          </cell>
          <cell r="E101" t="str">
            <v>Pkt</v>
          </cell>
          <cell r="F101" t="str">
            <v>Pac= 20 EA</v>
          </cell>
          <cell r="G101">
            <v>154.13999999999999</v>
          </cell>
        </row>
        <row r="102">
          <cell r="A102">
            <v>22341</v>
          </cell>
          <cell r="B102" t="str">
            <v>Merchandise</v>
          </cell>
          <cell r="C102" t="str">
            <v>Merchandise</v>
          </cell>
          <cell r="D102" t="str">
            <v>WildGreenTea&amp;LakadongTurmericBlackPapper</v>
          </cell>
          <cell r="E102" t="str">
            <v>Pkt</v>
          </cell>
          <cell r="F102" t="str">
            <v>Pac= 20 EA</v>
          </cell>
          <cell r="G102">
            <v>154.13999999999999</v>
          </cell>
        </row>
        <row r="103">
          <cell r="A103">
            <v>24588</v>
          </cell>
          <cell r="B103" t="str">
            <v>Merchandise</v>
          </cell>
          <cell r="C103" t="str">
            <v>Merchandise</v>
          </cell>
          <cell r="D103" t="str">
            <v>Tastilo-Cheesy Cripsy</v>
          </cell>
          <cell r="E103" t="str">
            <v>EA</v>
          </cell>
          <cell r="F103" t="str">
            <v>1 box = 40 EA</v>
          </cell>
          <cell r="G103">
            <v>35.71</v>
          </cell>
        </row>
        <row r="104">
          <cell r="A104">
            <v>24589</v>
          </cell>
          <cell r="B104" t="str">
            <v>Merchandise</v>
          </cell>
          <cell r="C104" t="str">
            <v>Merchandise</v>
          </cell>
          <cell r="D104" t="str">
            <v>Tastilo- Spicy Jalapeno</v>
          </cell>
          <cell r="E104" t="str">
            <v>EA</v>
          </cell>
          <cell r="F104" t="str">
            <v>1 box = 40 EA</v>
          </cell>
          <cell r="G104">
            <v>35.71</v>
          </cell>
        </row>
        <row r="105">
          <cell r="A105">
            <v>24590</v>
          </cell>
          <cell r="B105" t="str">
            <v>Merchandise</v>
          </cell>
          <cell r="C105" t="str">
            <v>Merchandise</v>
          </cell>
          <cell r="D105" t="str">
            <v>Tastilo-  Papdi Chaat</v>
          </cell>
          <cell r="E105" t="str">
            <v>EA</v>
          </cell>
          <cell r="F105" t="str">
            <v>1 box = 40 EA</v>
          </cell>
          <cell r="G105">
            <v>35.71</v>
          </cell>
        </row>
        <row r="106">
          <cell r="A106">
            <v>24591</v>
          </cell>
          <cell r="B106" t="str">
            <v>Merchandise</v>
          </cell>
          <cell r="C106" t="str">
            <v>Merchandise</v>
          </cell>
          <cell r="D106" t="str">
            <v>Tastilo-  Mexican Salsa</v>
          </cell>
          <cell r="E106" t="str">
            <v>EA</v>
          </cell>
          <cell r="F106" t="str">
            <v>1 box = 40 EA</v>
          </cell>
          <cell r="G106">
            <v>35.71</v>
          </cell>
        </row>
        <row r="107">
          <cell r="A107">
            <v>24592</v>
          </cell>
          <cell r="B107" t="str">
            <v>Merchandise</v>
          </cell>
          <cell r="C107" t="str">
            <v>Merchandise</v>
          </cell>
          <cell r="D107" t="str">
            <v xml:space="preserve">Tastilo-  Peri Peri </v>
          </cell>
          <cell r="E107" t="str">
            <v>EA</v>
          </cell>
          <cell r="F107" t="str">
            <v>1 box = 40 EA</v>
          </cell>
          <cell r="G107">
            <v>35.71</v>
          </cell>
        </row>
        <row r="108">
          <cell r="A108">
            <v>22481</v>
          </cell>
          <cell r="B108" t="str">
            <v>Merchandise</v>
          </cell>
          <cell r="C108" t="str">
            <v>Merchandise</v>
          </cell>
          <cell r="D108" t="str">
            <v>White Choco Cashew Nutty Cookies</v>
          </cell>
          <cell r="E108" t="str">
            <v>EA</v>
          </cell>
          <cell r="F108" t="str">
            <v>EA</v>
          </cell>
          <cell r="G108">
            <v>30.51</v>
          </cell>
        </row>
        <row r="109">
          <cell r="A109">
            <v>22480</v>
          </cell>
          <cell r="B109" t="str">
            <v>Merchandise</v>
          </cell>
          <cell r="C109" t="str">
            <v>Merchandise</v>
          </cell>
          <cell r="D109" t="str">
            <v>Choco Almond Nutty Cookies</v>
          </cell>
          <cell r="E109" t="str">
            <v>EA</v>
          </cell>
          <cell r="F109" t="str">
            <v>EA</v>
          </cell>
          <cell r="G109">
            <v>30.51</v>
          </cell>
        </row>
        <row r="110">
          <cell r="A110">
            <v>24394</v>
          </cell>
          <cell r="B110" t="str">
            <v>Merchandise</v>
          </cell>
          <cell r="C110" t="str">
            <v>Merchandise</v>
          </cell>
          <cell r="D110" t="str">
            <v>Storia -Mango Shake</v>
          </cell>
          <cell r="E110" t="str">
            <v>EA</v>
          </cell>
          <cell r="F110" t="str">
            <v>1 box = 30 EA</v>
          </cell>
          <cell r="G110">
            <v>80.36</v>
          </cell>
        </row>
        <row r="111">
          <cell r="A111">
            <v>24395</v>
          </cell>
          <cell r="B111" t="str">
            <v>Merchandise</v>
          </cell>
          <cell r="C111" t="str">
            <v>Merchandise</v>
          </cell>
          <cell r="D111" t="str">
            <v>Storia -Banana Shake</v>
          </cell>
          <cell r="E111" t="str">
            <v>EA</v>
          </cell>
          <cell r="F111" t="str">
            <v>1 box = 30 EA</v>
          </cell>
          <cell r="G111">
            <v>80.36</v>
          </cell>
        </row>
        <row r="112">
          <cell r="A112">
            <v>22393</v>
          </cell>
          <cell r="B112" t="str">
            <v>Merchandise</v>
          </cell>
          <cell r="C112" t="str">
            <v>Merchandise</v>
          </cell>
          <cell r="D112" t="str">
            <v>Snickers Duo</v>
          </cell>
          <cell r="E112" t="str">
            <v>EA</v>
          </cell>
          <cell r="F112" t="str">
            <v>1 box = 144 EA</v>
          </cell>
          <cell r="G112">
            <v>74.150000000000006</v>
          </cell>
        </row>
        <row r="113">
          <cell r="A113">
            <v>22394</v>
          </cell>
          <cell r="B113" t="str">
            <v>Merchandise</v>
          </cell>
          <cell r="C113" t="str">
            <v>Merchandise</v>
          </cell>
          <cell r="D113" t="str">
            <v>Orbit Mixed Fruit  tube</v>
          </cell>
          <cell r="E113" t="str">
            <v>EA</v>
          </cell>
          <cell r="F113" t="str">
            <v>1 box = 96 EA</v>
          </cell>
          <cell r="G113">
            <v>29.66</v>
          </cell>
        </row>
        <row r="114">
          <cell r="A114">
            <v>22395</v>
          </cell>
          <cell r="B114" t="str">
            <v>Merchandise</v>
          </cell>
          <cell r="C114" t="str">
            <v>Merchandise</v>
          </cell>
          <cell r="D114" t="str">
            <v>Orbit Spearmint Tube</v>
          </cell>
          <cell r="E114" t="str">
            <v>EA</v>
          </cell>
          <cell r="F114" t="str">
            <v>1 box = 96 EA</v>
          </cell>
          <cell r="G114">
            <v>29.66</v>
          </cell>
        </row>
        <row r="115">
          <cell r="A115">
            <v>22396</v>
          </cell>
          <cell r="B115" t="str">
            <v>Merchandise</v>
          </cell>
          <cell r="C115" t="str">
            <v>Merchandise</v>
          </cell>
          <cell r="D115" t="str">
            <v>Doublemint Peppermint Tube</v>
          </cell>
          <cell r="E115" t="str">
            <v>EA</v>
          </cell>
          <cell r="F115" t="str">
            <v>1 box = 96 EA</v>
          </cell>
          <cell r="G115">
            <v>31.25</v>
          </cell>
        </row>
        <row r="116">
          <cell r="A116">
            <v>22397</v>
          </cell>
          <cell r="B116" t="str">
            <v>Merchandise</v>
          </cell>
          <cell r="C116" t="str">
            <v>Merchandise</v>
          </cell>
          <cell r="D116" t="str">
            <v>Doublemint Lemonmint Tube</v>
          </cell>
          <cell r="E116" t="str">
            <v>EA</v>
          </cell>
          <cell r="F116" t="str">
            <v>1 box = 96 EA</v>
          </cell>
          <cell r="G116">
            <v>31.25</v>
          </cell>
        </row>
        <row r="117">
          <cell r="A117">
            <v>22399</v>
          </cell>
          <cell r="B117" t="str">
            <v>Merchandise</v>
          </cell>
          <cell r="C117" t="str">
            <v>Merchandise</v>
          </cell>
          <cell r="D117" t="str">
            <v>Skittles Original Tube</v>
          </cell>
          <cell r="E117" t="str">
            <v>EA</v>
          </cell>
          <cell r="F117" t="str">
            <v>1 box = 96 EA</v>
          </cell>
          <cell r="G117">
            <v>31.25</v>
          </cell>
        </row>
        <row r="118">
          <cell r="A118">
            <v>22398</v>
          </cell>
          <cell r="B118" t="str">
            <v>Merchandise</v>
          </cell>
          <cell r="C118" t="str">
            <v>Merchandise</v>
          </cell>
          <cell r="D118" t="str">
            <v>Skittles Wilberry  tube</v>
          </cell>
          <cell r="E118" t="str">
            <v>EA</v>
          </cell>
          <cell r="F118" t="str">
            <v>1 box = 96 EA</v>
          </cell>
          <cell r="G118">
            <v>31.25</v>
          </cell>
        </row>
        <row r="119">
          <cell r="A119">
            <v>22400</v>
          </cell>
          <cell r="B119" t="str">
            <v>Merchandise</v>
          </cell>
          <cell r="C119" t="str">
            <v>Merchandise</v>
          </cell>
          <cell r="D119" t="str">
            <v>Twix Bar</v>
          </cell>
          <cell r="E119" t="str">
            <v>EA</v>
          </cell>
          <cell r="F119" t="str">
            <v>1 box = 250 EA</v>
          </cell>
          <cell r="G119">
            <v>41.53</v>
          </cell>
        </row>
        <row r="120">
          <cell r="A120">
            <v>23493</v>
          </cell>
          <cell r="B120" t="str">
            <v>Merchandise</v>
          </cell>
          <cell r="C120" t="str">
            <v>Merchandise</v>
          </cell>
          <cell r="D120" t="str">
            <v>Kulturd- Coffee &amp; Orange</v>
          </cell>
          <cell r="E120" t="str">
            <v>EA</v>
          </cell>
          <cell r="F120" t="str">
            <v>1 box = 24 ea</v>
          </cell>
          <cell r="G120">
            <v>76.27</v>
          </cell>
        </row>
        <row r="121">
          <cell r="A121">
            <v>23494</v>
          </cell>
          <cell r="B121" t="str">
            <v>Merchandise</v>
          </cell>
          <cell r="C121" t="str">
            <v>Merchandise</v>
          </cell>
          <cell r="D121" t="str">
            <v>Kulturd- Apple &amp; Cinnamon</v>
          </cell>
          <cell r="E121" t="str">
            <v>EA</v>
          </cell>
          <cell r="F121" t="str">
            <v>1 box = 24 ea</v>
          </cell>
          <cell r="G121">
            <v>76.27</v>
          </cell>
        </row>
        <row r="122">
          <cell r="A122">
            <v>23495</v>
          </cell>
          <cell r="B122" t="str">
            <v>Merchandise</v>
          </cell>
          <cell r="C122" t="str">
            <v>Merchandise</v>
          </cell>
          <cell r="D122" t="str">
            <v>Kulturd- Peach</v>
          </cell>
          <cell r="E122" t="str">
            <v>EA</v>
          </cell>
          <cell r="F122" t="str">
            <v>1 box = 24 ea</v>
          </cell>
          <cell r="G122">
            <v>76.27</v>
          </cell>
        </row>
        <row r="123">
          <cell r="A123">
            <v>23969</v>
          </cell>
          <cell r="B123" t="str">
            <v>Merchandise</v>
          </cell>
          <cell r="C123" t="str">
            <v>Merchandise</v>
          </cell>
          <cell r="D123" t="str">
            <v>Harveys &amp; Sons Chocolate Shake 280ml</v>
          </cell>
          <cell r="E123" t="str">
            <v>EA</v>
          </cell>
          <cell r="F123" t="str">
            <v>1 Box = 24 ea</v>
          </cell>
          <cell r="G123">
            <v>71.98</v>
          </cell>
        </row>
        <row r="124">
          <cell r="A124">
            <v>23970</v>
          </cell>
          <cell r="B124" t="str">
            <v>Merchandise</v>
          </cell>
          <cell r="C124" t="str">
            <v>Merchandise</v>
          </cell>
          <cell r="D124" t="str">
            <v>Harveys &amp; Sons Strawberry Shake 280ml</v>
          </cell>
          <cell r="E124" t="str">
            <v>EA</v>
          </cell>
          <cell r="F124" t="str">
            <v>1 Box = 24 ea</v>
          </cell>
          <cell r="G124">
            <v>71.98</v>
          </cell>
        </row>
        <row r="125">
          <cell r="A125">
            <v>22255</v>
          </cell>
          <cell r="B125" t="str">
            <v>Merchandise</v>
          </cell>
          <cell r="C125" t="str">
            <v>Merchandise</v>
          </cell>
          <cell r="D125" t="str">
            <v>Mango Chilli Mojito</v>
          </cell>
          <cell r="E125" t="str">
            <v>EA</v>
          </cell>
          <cell r="F125" t="str">
            <v>1 box = 24 ea</v>
          </cell>
          <cell r="G125">
            <v>57.46</v>
          </cell>
        </row>
        <row r="126">
          <cell r="A126">
            <v>23115</v>
          </cell>
          <cell r="B126" t="str">
            <v>Merchandise</v>
          </cell>
          <cell r="C126" t="str">
            <v>Merchandise</v>
          </cell>
          <cell r="D126" t="str">
            <v>Raw- Tender Coconut Water</v>
          </cell>
          <cell r="E126" t="str">
            <v>EA</v>
          </cell>
          <cell r="F126" t="str">
            <v>Box = 48 EA</v>
          </cell>
          <cell r="G126">
            <v>58.04</v>
          </cell>
        </row>
        <row r="127">
          <cell r="A127">
            <v>24638</v>
          </cell>
          <cell r="B127" t="str">
            <v>Merchandise</v>
          </cell>
          <cell r="C127" t="str">
            <v>Merchandise</v>
          </cell>
          <cell r="D127" t="str">
            <v>Knack -Peach Ice tea</v>
          </cell>
          <cell r="E127" t="str">
            <v>EA</v>
          </cell>
          <cell r="F127" t="str">
            <v>1 Box = 12EA</v>
          </cell>
          <cell r="G127">
            <v>55.08</v>
          </cell>
        </row>
        <row r="128">
          <cell r="A128">
            <v>24639</v>
          </cell>
          <cell r="B128" t="str">
            <v>Merchandise</v>
          </cell>
          <cell r="C128" t="str">
            <v>Merchandise</v>
          </cell>
          <cell r="D128" t="str">
            <v>Knack -Lemon Mint Ice</v>
          </cell>
          <cell r="E128" t="str">
            <v>EA</v>
          </cell>
          <cell r="F128" t="str">
            <v>1 Box = 12EA</v>
          </cell>
          <cell r="G128">
            <v>55.08</v>
          </cell>
        </row>
        <row r="129">
          <cell r="A129">
            <v>24640</v>
          </cell>
          <cell r="B129" t="str">
            <v>Merchandise</v>
          </cell>
          <cell r="C129" t="str">
            <v>Merchandise</v>
          </cell>
          <cell r="D129" t="str">
            <v>Knack -Green ice Tea</v>
          </cell>
          <cell r="E129" t="str">
            <v>EA</v>
          </cell>
          <cell r="F129" t="str">
            <v>1 Box = 12EA</v>
          </cell>
          <cell r="G129">
            <v>55.08</v>
          </cell>
        </row>
        <row r="130">
          <cell r="A130">
            <v>24731</v>
          </cell>
          <cell r="B130" t="str">
            <v>Merchandise</v>
          </cell>
          <cell r="C130" t="str">
            <v>Merchandise</v>
          </cell>
          <cell r="D130" t="str">
            <v>Jimmy's Classic Lemonade</v>
          </cell>
          <cell r="E130" t="str">
            <v>Ea</v>
          </cell>
          <cell r="F130" t="str">
            <v>1 box = 24 ea</v>
          </cell>
          <cell r="G130">
            <v>45.96</v>
          </cell>
        </row>
        <row r="131">
          <cell r="A131">
            <v>24822</v>
          </cell>
          <cell r="B131" t="str">
            <v>Merchandise</v>
          </cell>
          <cell r="C131" t="str">
            <v>Merchandise</v>
          </cell>
          <cell r="D131" t="str">
            <v>Oat Milk 1Ltr</v>
          </cell>
          <cell r="E131" t="str">
            <v>PAC</v>
          </cell>
          <cell r="F131" t="str">
            <v>1 Box = 12 EA</v>
          </cell>
          <cell r="G131">
            <v>184.75</v>
          </cell>
        </row>
        <row r="132">
          <cell r="A132">
            <v>24790</v>
          </cell>
          <cell r="B132" t="str">
            <v>Merchandise</v>
          </cell>
          <cell r="C132" t="str">
            <v>Merchandise</v>
          </cell>
          <cell r="D132" t="str">
            <v>Oat Chips- Cream &amp; Onion</v>
          </cell>
          <cell r="E132" t="str">
            <v>Ea</v>
          </cell>
          <cell r="F132" t="str">
            <v>1 Box = 30 EA</v>
          </cell>
          <cell r="G132">
            <v>89.13</v>
          </cell>
        </row>
        <row r="133">
          <cell r="A133">
            <v>24791</v>
          </cell>
          <cell r="B133" t="str">
            <v>Merchandise</v>
          </cell>
          <cell r="C133" t="str">
            <v>Merchandise</v>
          </cell>
          <cell r="D133" t="str">
            <v>Ragi Chips- Indian Masala</v>
          </cell>
          <cell r="E133" t="str">
            <v>Ea</v>
          </cell>
          <cell r="F133" t="str">
            <v>1 Box = 30 EA</v>
          </cell>
          <cell r="G133">
            <v>89.13</v>
          </cell>
        </row>
        <row r="134">
          <cell r="A134">
            <v>24792</v>
          </cell>
          <cell r="B134" t="str">
            <v>Merchandise</v>
          </cell>
          <cell r="C134" t="str">
            <v>Merchandise</v>
          </cell>
          <cell r="D134" t="str">
            <v>Quinoa Chips- Jalapeno</v>
          </cell>
          <cell r="E134" t="str">
            <v>Ea</v>
          </cell>
          <cell r="F134" t="str">
            <v>1 Box = 30 EA</v>
          </cell>
          <cell r="G134">
            <v>89.13</v>
          </cell>
        </row>
        <row r="135">
          <cell r="A135">
            <v>24793</v>
          </cell>
          <cell r="B135" t="str">
            <v>Merchandise</v>
          </cell>
          <cell r="C135" t="str">
            <v>Merchandise</v>
          </cell>
          <cell r="D135" t="str">
            <v>Quinoa Chips- Piri Piri</v>
          </cell>
          <cell r="E135" t="str">
            <v>Ea</v>
          </cell>
          <cell r="F135" t="str">
            <v>1 Box = 30 EA</v>
          </cell>
          <cell r="G135">
            <v>89.13</v>
          </cell>
        </row>
        <row r="136">
          <cell r="A136">
            <v>12012</v>
          </cell>
          <cell r="B136" t="str">
            <v>Paper &amp; Packing</v>
          </cell>
          <cell r="C136" t="str">
            <v>BOH</v>
          </cell>
          <cell r="D136" t="str">
            <v>Double Wall Glass-8oz</v>
          </cell>
          <cell r="E136" t="str">
            <v>PAC</v>
          </cell>
          <cell r="F136" t="str">
            <v>PAC=20PC</v>
          </cell>
          <cell r="G136">
            <v>58.98</v>
          </cell>
        </row>
        <row r="137">
          <cell r="A137">
            <v>12013</v>
          </cell>
          <cell r="B137" t="str">
            <v>Paper &amp; Packing</v>
          </cell>
          <cell r="C137" t="str">
            <v>BOH</v>
          </cell>
          <cell r="D137" t="str">
            <v>Double Wall Glass-12oz</v>
          </cell>
          <cell r="E137" t="str">
            <v>PAC</v>
          </cell>
          <cell r="F137" t="str">
            <v>PAC=20PC</v>
          </cell>
          <cell r="G137">
            <v>82.67</v>
          </cell>
        </row>
        <row r="138">
          <cell r="A138">
            <v>20399</v>
          </cell>
          <cell r="B138" t="str">
            <v>Paper &amp; Packing</v>
          </cell>
          <cell r="C138" t="str">
            <v>BOH</v>
          </cell>
          <cell r="D138" t="str">
            <v>Single Wall Christmas Glasse-16oz/450ML</v>
          </cell>
          <cell r="E138" t="str">
            <v>PAC</v>
          </cell>
          <cell r="F138" t="str">
            <v>1 PAC=20 PCS</v>
          </cell>
          <cell r="G138">
            <v>92.87</v>
          </cell>
        </row>
        <row r="139">
          <cell r="A139">
            <v>20400</v>
          </cell>
          <cell r="B139" t="str">
            <v>Paper &amp; Packing</v>
          </cell>
          <cell r="C139" t="str">
            <v>BOH</v>
          </cell>
          <cell r="D139" t="str">
            <v>Single Wall Christmas Glasse-12oz/350ML</v>
          </cell>
          <cell r="E139" t="str">
            <v>PAC</v>
          </cell>
          <cell r="F139" t="str">
            <v>1 PAC=20 PCS</v>
          </cell>
          <cell r="G139">
            <v>67.75</v>
          </cell>
        </row>
        <row r="140">
          <cell r="A140">
            <v>21164</v>
          </cell>
          <cell r="B140" t="str">
            <v>Paper &amp; Packing</v>
          </cell>
          <cell r="C140" t="str">
            <v>BOH</v>
          </cell>
          <cell r="D140" t="str">
            <v xml:space="preserve">Envelope New (1*100)             </v>
          </cell>
          <cell r="E140" t="str">
            <v>PAC</v>
          </cell>
          <cell r="F140" t="str">
            <v>PAC=100ea</v>
          </cell>
          <cell r="G140">
            <v>276</v>
          </cell>
        </row>
        <row r="141">
          <cell r="A141">
            <v>19443</v>
          </cell>
          <cell r="B141" t="str">
            <v>Paper &amp; Packing</v>
          </cell>
          <cell r="C141" t="str">
            <v>BOH</v>
          </cell>
          <cell r="D141" t="str">
            <v>Paper Water Cup 150ml</v>
          </cell>
          <cell r="E141" t="str">
            <v>PAC</v>
          </cell>
          <cell r="F141" t="str">
            <v>PAC</v>
          </cell>
          <cell r="G141">
            <v>56.35</v>
          </cell>
        </row>
        <row r="142">
          <cell r="A142">
            <v>16234</v>
          </cell>
          <cell r="B142" t="str">
            <v>Paper &amp; Packing</v>
          </cell>
          <cell r="C142" t="str">
            <v>BOH</v>
          </cell>
          <cell r="D142" t="str">
            <v>Sandwich Boxes</v>
          </cell>
          <cell r="E142" t="str">
            <v>EA</v>
          </cell>
          <cell r="F142" t="str">
            <v>Ea=1 ea</v>
          </cell>
          <cell r="G142">
            <v>7.36</v>
          </cell>
        </row>
        <row r="143">
          <cell r="A143">
            <v>17854</v>
          </cell>
          <cell r="B143" t="str">
            <v>Paper &amp; Packing</v>
          </cell>
          <cell r="C143" t="str">
            <v>BOH</v>
          </cell>
          <cell r="D143" t="str">
            <v>Sandwich Tikka Box</v>
          </cell>
          <cell r="E143" t="str">
            <v>EA</v>
          </cell>
          <cell r="F143" t="str">
            <v>EA</v>
          </cell>
          <cell r="G143">
            <v>5.81</v>
          </cell>
        </row>
        <row r="144">
          <cell r="A144">
            <v>9313</v>
          </cell>
          <cell r="B144" t="str">
            <v>Paper &amp; Packing</v>
          </cell>
          <cell r="C144" t="str">
            <v>BOH</v>
          </cell>
          <cell r="D144" t="str">
            <v>Barista Tray Mat</v>
          </cell>
          <cell r="E144" t="str">
            <v>PAC</v>
          </cell>
          <cell r="F144" t="str">
            <v>1=200EA</v>
          </cell>
          <cell r="G144">
            <v>151.80000000000001</v>
          </cell>
        </row>
        <row r="145">
          <cell r="A145">
            <v>16628</v>
          </cell>
          <cell r="B145" t="str">
            <v>Paper &amp; Packing</v>
          </cell>
          <cell r="C145" t="str">
            <v>BOH</v>
          </cell>
          <cell r="D145" t="str">
            <v>Tulip Muffin Cups</v>
          </cell>
          <cell r="E145" t="str">
            <v>EA</v>
          </cell>
          <cell r="F145" t="str">
            <v>EA</v>
          </cell>
          <cell r="G145">
            <v>3.28</v>
          </cell>
        </row>
        <row r="146">
          <cell r="A146">
            <v>21817</v>
          </cell>
          <cell r="B146" t="str">
            <v>Paper &amp; Packing</v>
          </cell>
          <cell r="C146" t="str">
            <v>BOH</v>
          </cell>
          <cell r="D146" t="str">
            <v>Biodegradable Plate</v>
          </cell>
          <cell r="E146" t="str">
            <v>PAC</v>
          </cell>
          <cell r="F146" t="str">
            <v>PAC=25ea</v>
          </cell>
          <cell r="G146">
            <v>95.45</v>
          </cell>
        </row>
        <row r="147">
          <cell r="A147">
            <v>23507</v>
          </cell>
          <cell r="B147" t="str">
            <v>Paper &amp; Packing</v>
          </cell>
          <cell r="C147" t="str">
            <v>BOH</v>
          </cell>
          <cell r="D147" t="str">
            <v>Wooden Stirrer (500 each)</v>
          </cell>
          <cell r="E147" t="str">
            <v>PAC</v>
          </cell>
          <cell r="F147" t="str">
            <v>1 pkt =500 ea</v>
          </cell>
          <cell r="G147">
            <v>103.5</v>
          </cell>
        </row>
        <row r="148">
          <cell r="A148">
            <v>22552</v>
          </cell>
          <cell r="B148" t="str">
            <v>Paper &amp; Packing</v>
          </cell>
          <cell r="C148" t="str">
            <v>BOH</v>
          </cell>
          <cell r="D148" t="str">
            <v xml:space="preserve">Wooden Spork 1packet </v>
          </cell>
          <cell r="E148" t="str">
            <v>PAC</v>
          </cell>
          <cell r="F148" t="str">
            <v>PAC</v>
          </cell>
          <cell r="G148">
            <v>115</v>
          </cell>
        </row>
        <row r="149">
          <cell r="A149">
            <v>8657</v>
          </cell>
          <cell r="B149" t="str">
            <v>Paper &amp; Packing</v>
          </cell>
          <cell r="C149" t="str">
            <v>BOH</v>
          </cell>
          <cell r="D149" t="str">
            <v>Cake Box-1kg</v>
          </cell>
          <cell r="E149" t="str">
            <v>EA</v>
          </cell>
          <cell r="F149" t="str">
            <v>1 EA</v>
          </cell>
          <cell r="G149">
            <v>21.85</v>
          </cell>
        </row>
        <row r="150">
          <cell r="A150">
            <v>8658</v>
          </cell>
          <cell r="B150" t="str">
            <v>Paper &amp; Packing</v>
          </cell>
          <cell r="C150" t="str">
            <v>BOH</v>
          </cell>
          <cell r="D150" t="str">
            <v>Cake Box-500gm</v>
          </cell>
          <cell r="E150" t="str">
            <v>EA</v>
          </cell>
          <cell r="F150" t="str">
            <v>1 EA</v>
          </cell>
          <cell r="G150">
            <v>18.399999999999999</v>
          </cell>
        </row>
        <row r="151">
          <cell r="A151">
            <v>21163</v>
          </cell>
          <cell r="B151" t="str">
            <v>Paper &amp; Packing</v>
          </cell>
          <cell r="C151" t="str">
            <v>BOH</v>
          </cell>
          <cell r="D151" t="str">
            <v>Pastry Box Virgin Kraft Board</v>
          </cell>
          <cell r="E151" t="str">
            <v>EA</v>
          </cell>
          <cell r="F151" t="str">
            <v>1 EA</v>
          </cell>
          <cell r="G151">
            <v>10.35</v>
          </cell>
        </row>
        <row r="152">
          <cell r="A152">
            <v>24334</v>
          </cell>
          <cell r="B152" t="str">
            <v>Paper &amp; Packing</v>
          </cell>
          <cell r="C152" t="str">
            <v>BOH</v>
          </cell>
          <cell r="D152" t="str">
            <v>Barista Folder Napkin -Brown</v>
          </cell>
          <cell r="E152" t="str">
            <v>Pac</v>
          </cell>
          <cell r="F152">
            <v>25</v>
          </cell>
          <cell r="G152">
            <v>24.15</v>
          </cell>
        </row>
        <row r="153">
          <cell r="A153">
            <v>24335</v>
          </cell>
          <cell r="B153" t="str">
            <v>Paper &amp; Packing</v>
          </cell>
          <cell r="C153" t="str">
            <v>BOH</v>
          </cell>
          <cell r="D153" t="str">
            <v>Brown-Toilte Paper Roll</v>
          </cell>
          <cell r="E153" t="str">
            <v>EA</v>
          </cell>
          <cell r="F153">
            <v>96</v>
          </cell>
          <cell r="G153">
            <v>12.08</v>
          </cell>
        </row>
        <row r="154">
          <cell r="A154">
            <v>24344</v>
          </cell>
          <cell r="B154" t="str">
            <v>Paper &amp; Packing</v>
          </cell>
          <cell r="C154" t="str">
            <v>BOH</v>
          </cell>
          <cell r="D154" t="str">
            <v xml:space="preserve">Cut Carry Bag Big </v>
          </cell>
          <cell r="E154" t="str">
            <v>Pac</v>
          </cell>
          <cell r="F154">
            <v>50</v>
          </cell>
          <cell r="G154">
            <v>474.38</v>
          </cell>
        </row>
        <row r="155">
          <cell r="A155">
            <v>24345</v>
          </cell>
          <cell r="B155" t="str">
            <v>Paper &amp; Packing</v>
          </cell>
          <cell r="C155" t="str">
            <v>BOH</v>
          </cell>
          <cell r="D155" t="str">
            <v>Cut Carry Bag Small</v>
          </cell>
          <cell r="E155" t="str">
            <v>Pac</v>
          </cell>
          <cell r="F155">
            <v>50</v>
          </cell>
          <cell r="G155">
            <v>408.25</v>
          </cell>
        </row>
        <row r="156">
          <cell r="A156">
            <v>7961</v>
          </cell>
          <cell r="B156" t="str">
            <v>Paper &amp; Packing</v>
          </cell>
          <cell r="C156" t="str">
            <v>BOH</v>
          </cell>
          <cell r="D156" t="str">
            <v>Pizza Box</v>
          </cell>
          <cell r="E156" t="str">
            <v>EA</v>
          </cell>
          <cell r="F156">
            <v>1</v>
          </cell>
          <cell r="G156">
            <v>10.35</v>
          </cell>
        </row>
        <row r="157">
          <cell r="A157">
            <v>15353</v>
          </cell>
          <cell r="B157" t="str">
            <v>Paper &amp; Packing</v>
          </cell>
          <cell r="C157" t="str">
            <v>BOH</v>
          </cell>
          <cell r="D157" t="str">
            <v>Prd.Spinach &amp; Corn sandwich  Veg  170 /-</v>
          </cell>
          <cell r="E157" t="str">
            <v>EA</v>
          </cell>
          <cell r="F157" t="str">
            <v>EA</v>
          </cell>
          <cell r="G157">
            <v>0.79</v>
          </cell>
        </row>
        <row r="158">
          <cell r="A158">
            <v>15354</v>
          </cell>
          <cell r="B158" t="str">
            <v>Paper &amp; Packing</v>
          </cell>
          <cell r="C158" t="str">
            <v>BOH</v>
          </cell>
          <cell r="D158" t="str">
            <v>Prd.Smoked chicken sandwich  Non Veg  200 /-</v>
          </cell>
          <cell r="E158" t="str">
            <v>EA</v>
          </cell>
          <cell r="F158" t="str">
            <v>EA</v>
          </cell>
          <cell r="G158">
            <v>0.79</v>
          </cell>
        </row>
        <row r="159">
          <cell r="A159">
            <v>15352</v>
          </cell>
          <cell r="B159" t="str">
            <v>Paper &amp; Packing</v>
          </cell>
          <cell r="C159" t="str">
            <v>BOH</v>
          </cell>
          <cell r="D159" t="str">
            <v>Prd.Paneer tikka sandwich  Veg  220 /-</v>
          </cell>
          <cell r="E159" t="str">
            <v>EA</v>
          </cell>
          <cell r="F159" t="str">
            <v>EA</v>
          </cell>
          <cell r="G159">
            <v>0.79</v>
          </cell>
        </row>
        <row r="160">
          <cell r="A160">
            <v>15355</v>
          </cell>
          <cell r="B160" t="str">
            <v>Paper &amp; Packing</v>
          </cell>
          <cell r="C160" t="str">
            <v>BOH</v>
          </cell>
          <cell r="D160" t="str">
            <v>Prd.Chicken Tikka   sandwich  Non Veg  240 /-</v>
          </cell>
          <cell r="E160" t="str">
            <v>EA</v>
          </cell>
          <cell r="F160" t="str">
            <v>EA</v>
          </cell>
          <cell r="G160">
            <v>0.79</v>
          </cell>
        </row>
        <row r="161">
          <cell r="A161">
            <v>1063</v>
          </cell>
          <cell r="B161" t="str">
            <v>Paper &amp; Packing</v>
          </cell>
          <cell r="C161" t="str">
            <v>BOH</v>
          </cell>
          <cell r="D161" t="str">
            <v>Printer Paper Roll Small</v>
          </cell>
          <cell r="E161" t="str">
            <v>EA</v>
          </cell>
          <cell r="F161" t="str">
            <v>EA=1ea</v>
          </cell>
          <cell r="G161">
            <v>23</v>
          </cell>
        </row>
        <row r="162">
          <cell r="A162">
            <v>3676</v>
          </cell>
          <cell r="B162" t="str">
            <v>Paper &amp; Packing</v>
          </cell>
          <cell r="C162" t="str">
            <v>BOH</v>
          </cell>
          <cell r="D162" t="str">
            <v>Butter Paper</v>
          </cell>
          <cell r="E162" t="str">
            <v>EA</v>
          </cell>
          <cell r="F162" t="str">
            <v>EA</v>
          </cell>
          <cell r="G162">
            <v>1.73</v>
          </cell>
        </row>
        <row r="163">
          <cell r="A163">
            <v>18741</v>
          </cell>
          <cell r="B163" t="str">
            <v>Paper &amp; Packing</v>
          </cell>
          <cell r="C163" t="str">
            <v>BOH</v>
          </cell>
          <cell r="D163" t="str">
            <v>Four Cup Holder</v>
          </cell>
          <cell r="E163" t="str">
            <v>EA</v>
          </cell>
          <cell r="F163" t="str">
            <v>EA</v>
          </cell>
          <cell r="G163">
            <v>11.5</v>
          </cell>
        </row>
        <row r="164">
          <cell r="A164">
            <v>21138</v>
          </cell>
          <cell r="B164" t="str">
            <v>Paper &amp; Packing</v>
          </cell>
          <cell r="C164" t="str">
            <v>BOH</v>
          </cell>
          <cell r="D164" t="str">
            <v>White Paper Straw with Individual Pack</v>
          </cell>
          <cell r="E164" t="str">
            <v>PAC</v>
          </cell>
          <cell r="F164" t="str">
            <v>Pac =100 Ea</v>
          </cell>
          <cell r="G164">
            <v>120.75</v>
          </cell>
        </row>
        <row r="165">
          <cell r="A165">
            <v>22131</v>
          </cell>
          <cell r="B165" t="str">
            <v>Paper &amp; Packing</v>
          </cell>
          <cell r="C165" t="str">
            <v>BOH</v>
          </cell>
          <cell r="D165" t="str">
            <v>Foil Pouch 1 lit (Delivery Box)</v>
          </cell>
          <cell r="E165" t="str">
            <v>EA</v>
          </cell>
          <cell r="F165" t="str">
            <v>EA</v>
          </cell>
          <cell r="G165">
            <v>11.79</v>
          </cell>
        </row>
        <row r="166">
          <cell r="A166">
            <v>22132</v>
          </cell>
          <cell r="B166" t="str">
            <v>Paper &amp; Packing</v>
          </cell>
          <cell r="C166" t="str">
            <v>BOH</v>
          </cell>
          <cell r="D166" t="str">
            <v>Foil Pouch 500 ml (Delivery Box)</v>
          </cell>
          <cell r="E166" t="str">
            <v>EA</v>
          </cell>
          <cell r="F166" t="str">
            <v>EA</v>
          </cell>
          <cell r="G166">
            <v>10.64</v>
          </cell>
        </row>
        <row r="167">
          <cell r="A167">
            <v>22171</v>
          </cell>
          <cell r="B167" t="str">
            <v>Paper &amp; Packing</v>
          </cell>
          <cell r="C167" t="str">
            <v>BOH</v>
          </cell>
          <cell r="D167" t="str">
            <v>Paper Kettle 1 lit (Delivery Box)</v>
          </cell>
          <cell r="E167" t="str">
            <v>EA</v>
          </cell>
          <cell r="F167" t="str">
            <v>EA</v>
          </cell>
          <cell r="G167">
            <v>12.08</v>
          </cell>
        </row>
        <row r="168">
          <cell r="A168">
            <v>22172</v>
          </cell>
          <cell r="B168" t="str">
            <v>Paper &amp; Packing</v>
          </cell>
          <cell r="C168" t="str">
            <v>BOH</v>
          </cell>
          <cell r="D168" t="str">
            <v>Paper Kettle 400 ml (Delivery Box)</v>
          </cell>
          <cell r="E168" t="str">
            <v>EA</v>
          </cell>
          <cell r="F168" t="str">
            <v>EA</v>
          </cell>
          <cell r="G168">
            <v>10.07</v>
          </cell>
        </row>
        <row r="169">
          <cell r="A169">
            <v>23183</v>
          </cell>
          <cell r="B169" t="str">
            <v>Paper &amp; Packing</v>
          </cell>
          <cell r="C169" t="str">
            <v>BOH</v>
          </cell>
          <cell r="D169" t="str">
            <v>Glass Delivery Packiging (SB)</v>
          </cell>
          <cell r="E169" t="str">
            <v>EA</v>
          </cell>
          <cell r="F169" t="str">
            <v>EA</v>
          </cell>
          <cell r="G169">
            <v>12.65</v>
          </cell>
        </row>
        <row r="170">
          <cell r="A170">
            <v>17717</v>
          </cell>
          <cell r="B170" t="str">
            <v>Paper &amp; Packing</v>
          </cell>
          <cell r="C170" t="str">
            <v>BOH</v>
          </cell>
          <cell r="D170" t="str">
            <v>Thermal Paper Roll</v>
          </cell>
          <cell r="E170" t="str">
            <v>EA</v>
          </cell>
          <cell r="F170" t="str">
            <v>EA</v>
          </cell>
          <cell r="G170">
            <v>40.25</v>
          </cell>
        </row>
        <row r="171">
          <cell r="A171">
            <v>19479</v>
          </cell>
          <cell r="B171" t="str">
            <v>Paper &amp; Packing</v>
          </cell>
          <cell r="C171" t="str">
            <v>BOH</v>
          </cell>
          <cell r="D171" t="str">
            <v>Cookies Tin Gift Box</v>
          </cell>
          <cell r="E171" t="str">
            <v>EA</v>
          </cell>
          <cell r="F171" t="str">
            <v>EA</v>
          </cell>
          <cell r="G171">
            <v>23</v>
          </cell>
        </row>
        <row r="172">
          <cell r="A172">
            <v>12662</v>
          </cell>
          <cell r="B172" t="str">
            <v>Paper &amp; Packing</v>
          </cell>
          <cell r="C172" t="str">
            <v>BOH</v>
          </cell>
          <cell r="D172" t="str">
            <v>MRD Sticker</v>
          </cell>
          <cell r="E172" t="str">
            <v>EA</v>
          </cell>
          <cell r="F172" t="str">
            <v>EA</v>
          </cell>
          <cell r="G172">
            <v>0.52</v>
          </cell>
        </row>
        <row r="173">
          <cell r="A173">
            <v>17803</v>
          </cell>
          <cell r="B173" t="str">
            <v>Paper &amp; Packing</v>
          </cell>
          <cell r="C173" t="str">
            <v>BOH</v>
          </cell>
          <cell r="D173" t="str">
            <v>30 Ml Cups With Lid (DIA 69MM)</v>
          </cell>
          <cell r="E173" t="str">
            <v>EA</v>
          </cell>
          <cell r="F173" t="str">
            <v>EA</v>
          </cell>
          <cell r="G173">
            <v>1.24</v>
          </cell>
        </row>
        <row r="174">
          <cell r="A174">
            <v>24205</v>
          </cell>
          <cell r="B174" t="str">
            <v>Paper &amp; Packing</v>
          </cell>
          <cell r="C174" t="str">
            <v>BOH</v>
          </cell>
          <cell r="D174" t="str">
            <v>Bagasse 80Z LID for Hot Beverage</v>
          </cell>
          <cell r="E174" t="str">
            <v>Pac</v>
          </cell>
          <cell r="F174" t="str">
            <v>1 Pkt = 50 Ea</v>
          </cell>
          <cell r="G174">
            <v>126.5</v>
          </cell>
        </row>
        <row r="175">
          <cell r="A175">
            <v>24206</v>
          </cell>
          <cell r="B175" t="str">
            <v>Paper &amp; Packing</v>
          </cell>
          <cell r="C175" t="str">
            <v>BOH</v>
          </cell>
          <cell r="D175" t="str">
            <v>Bagasse 120Z LID for Hot Beverage</v>
          </cell>
          <cell r="E175" t="str">
            <v>Pac</v>
          </cell>
          <cell r="F175" t="str">
            <v>1 Pkt = 50 Ea</v>
          </cell>
          <cell r="G175">
            <v>132.25</v>
          </cell>
        </row>
        <row r="176">
          <cell r="A176">
            <v>24350</v>
          </cell>
          <cell r="B176" t="str">
            <v>Paper &amp; Packing</v>
          </cell>
          <cell r="C176" t="str">
            <v>BOH</v>
          </cell>
          <cell r="D176" t="str">
            <v>Pld Lid 16Oz/12Oz (Single Wall) Cold Dlid</v>
          </cell>
          <cell r="E176" t="str">
            <v>Pkt</v>
          </cell>
          <cell r="F176" t="str">
            <v>1 Pkt = 100 Ea</v>
          </cell>
          <cell r="G176">
            <v>356.5</v>
          </cell>
        </row>
        <row r="177">
          <cell r="A177">
            <v>24348</v>
          </cell>
          <cell r="B177" t="str">
            <v>Paper &amp; Packing</v>
          </cell>
          <cell r="C177" t="str">
            <v>BOH</v>
          </cell>
          <cell r="D177" t="str">
            <v>Glass inserts Three Slots</v>
          </cell>
          <cell r="E177" t="str">
            <v>Pkt</v>
          </cell>
          <cell r="F177" t="str">
            <v>1 Pkt = 50 Ea</v>
          </cell>
          <cell r="G177">
            <v>120.75</v>
          </cell>
        </row>
        <row r="178">
          <cell r="A178">
            <v>24349</v>
          </cell>
          <cell r="B178" t="str">
            <v>Paper &amp; Packing</v>
          </cell>
          <cell r="C178" t="str">
            <v>BOH</v>
          </cell>
          <cell r="D178" t="str">
            <v>Glass inserts One Slots</v>
          </cell>
          <cell r="E178" t="str">
            <v>Pkt</v>
          </cell>
          <cell r="F178" t="str">
            <v>1 Pkt = 50 Ea</v>
          </cell>
          <cell r="G178">
            <v>109.25</v>
          </cell>
        </row>
        <row r="179">
          <cell r="A179">
            <v>24347</v>
          </cell>
          <cell r="B179" t="str">
            <v>Paper &amp; Packing</v>
          </cell>
          <cell r="C179" t="str">
            <v>BOH</v>
          </cell>
          <cell r="D179" t="str">
            <v>Stickers Pastry box</v>
          </cell>
          <cell r="E179" t="str">
            <v>Ea</v>
          </cell>
          <cell r="F179" t="str">
            <v>1 Sheet = 30 EA</v>
          </cell>
          <cell r="G179">
            <v>0.87</v>
          </cell>
        </row>
        <row r="180">
          <cell r="A180">
            <v>24371</v>
          </cell>
          <cell r="B180" t="str">
            <v>Paper &amp; Packing</v>
          </cell>
          <cell r="C180" t="str">
            <v>BOH</v>
          </cell>
          <cell r="D180" t="str">
            <v>Takeaway PVC Transparent Sticker</v>
          </cell>
          <cell r="E180" t="str">
            <v>EA</v>
          </cell>
          <cell r="F180" t="str">
            <v>1 Sheet = 200 EA</v>
          </cell>
          <cell r="G180">
            <v>1.1399999999999999</v>
          </cell>
        </row>
        <row r="181">
          <cell r="A181">
            <v>21458</v>
          </cell>
          <cell r="B181" t="str">
            <v>Paper &amp; Packing</v>
          </cell>
          <cell r="C181" t="str">
            <v>BOH</v>
          </cell>
          <cell r="D181" t="str">
            <v>Brown Ribbon Logo Barista</v>
          </cell>
          <cell r="E181" t="str">
            <v>M</v>
          </cell>
          <cell r="F181" t="str">
            <v>1 Roll = 20Mtr.</v>
          </cell>
          <cell r="G181">
            <v>8.0500000000000007</v>
          </cell>
        </row>
        <row r="182">
          <cell r="A182">
            <v>24541</v>
          </cell>
          <cell r="B182" t="str">
            <v>Paper &amp; Packing</v>
          </cell>
          <cell r="C182" t="str">
            <v>BOH</v>
          </cell>
          <cell r="D182" t="str">
            <v>Diwali Gift Box (Small) Gold Leafing</v>
          </cell>
          <cell r="E182" t="str">
            <v>EA</v>
          </cell>
          <cell r="F182" t="str">
            <v>EA</v>
          </cell>
          <cell r="G182">
            <v>59.8</v>
          </cell>
        </row>
        <row r="183">
          <cell r="A183">
            <v>24542</v>
          </cell>
          <cell r="B183" t="str">
            <v>Paper &amp; Packing</v>
          </cell>
          <cell r="C183" t="str">
            <v>BOH</v>
          </cell>
          <cell r="D183" t="str">
            <v>Diwali Gift Box (Big) Gold Leafing</v>
          </cell>
          <cell r="E183" t="str">
            <v>EA</v>
          </cell>
          <cell r="F183" t="str">
            <v>EA</v>
          </cell>
          <cell r="G183">
            <v>100.05</v>
          </cell>
        </row>
        <row r="184">
          <cell r="A184">
            <v>19222</v>
          </cell>
          <cell r="B184" t="str">
            <v>Paper &amp; Packing</v>
          </cell>
          <cell r="C184" t="str">
            <v>BOH</v>
          </cell>
          <cell r="D184" t="str">
            <v>Barista Chocolate 90gmX4 Bar's Gift Pack</v>
          </cell>
          <cell r="E184" t="str">
            <v>EA</v>
          </cell>
          <cell r="F184" t="str">
            <v>EA</v>
          </cell>
          <cell r="G184">
            <v>33.07</v>
          </cell>
        </row>
        <row r="185">
          <cell r="A185">
            <v>20894</v>
          </cell>
          <cell r="B185" t="str">
            <v>Cleaning Material</v>
          </cell>
          <cell r="C185" t="str">
            <v>BOH</v>
          </cell>
          <cell r="D185" t="str">
            <v>Biodegradable Garbage Bag B Green</v>
          </cell>
          <cell r="E185" t="str">
            <v>PAC</v>
          </cell>
          <cell r="F185" t="str">
            <v>Pac</v>
          </cell>
          <cell r="G185">
            <v>644</v>
          </cell>
        </row>
        <row r="186">
          <cell r="A186">
            <v>20891</v>
          </cell>
          <cell r="B186" t="str">
            <v>Cleaning Material</v>
          </cell>
          <cell r="C186" t="str">
            <v>BOH</v>
          </cell>
          <cell r="D186" t="str">
            <v>Biodegradable Garbage Bag B Blue</v>
          </cell>
          <cell r="E186" t="str">
            <v>Pac</v>
          </cell>
          <cell r="F186" t="str">
            <v>Pac</v>
          </cell>
          <cell r="G186">
            <v>644</v>
          </cell>
        </row>
        <row r="187">
          <cell r="A187">
            <v>20892</v>
          </cell>
          <cell r="B187" t="str">
            <v>Cleaning Material</v>
          </cell>
          <cell r="C187" t="str">
            <v>BOH</v>
          </cell>
          <cell r="D187" t="str">
            <v>Biodegradable Garbage Bag S Green</v>
          </cell>
          <cell r="E187" t="str">
            <v>Pac</v>
          </cell>
          <cell r="F187" t="str">
            <v>Pac</v>
          </cell>
          <cell r="G187">
            <v>168</v>
          </cell>
        </row>
        <row r="188">
          <cell r="A188">
            <v>20893</v>
          </cell>
          <cell r="B188" t="str">
            <v>Cleaning Material</v>
          </cell>
          <cell r="C188" t="str">
            <v>BOH</v>
          </cell>
          <cell r="D188" t="str">
            <v>Biodegradable Garbage Bag S Blue</v>
          </cell>
          <cell r="E188" t="str">
            <v>Pac</v>
          </cell>
          <cell r="F188" t="str">
            <v>Pac</v>
          </cell>
          <cell r="G188">
            <v>168</v>
          </cell>
        </row>
        <row r="189">
          <cell r="A189">
            <v>23597</v>
          </cell>
          <cell r="B189" t="str">
            <v>Cleaning Material</v>
          </cell>
          <cell r="C189" t="str">
            <v>BOH</v>
          </cell>
          <cell r="D189" t="str">
            <v>Nitrile Gloves-Medium-size</v>
          </cell>
          <cell r="E189" t="str">
            <v>Pkt</v>
          </cell>
          <cell r="F189" t="str">
            <v>Pac = 100 EA</v>
          </cell>
          <cell r="G189">
            <v>258.75</v>
          </cell>
        </row>
        <row r="190">
          <cell r="A190">
            <v>20657</v>
          </cell>
          <cell r="B190" t="str">
            <v>Cleaning Material</v>
          </cell>
          <cell r="C190" t="str">
            <v>BOH</v>
          </cell>
          <cell r="D190" t="str">
            <v>Coffee Machine Cleaning Brush</v>
          </cell>
          <cell r="E190" t="str">
            <v>EA</v>
          </cell>
          <cell r="F190" t="str">
            <v>EA</v>
          </cell>
          <cell r="G190">
            <v>241.5</v>
          </cell>
        </row>
        <row r="191">
          <cell r="A191">
            <v>5648</v>
          </cell>
          <cell r="B191" t="str">
            <v>Cleaning Material</v>
          </cell>
          <cell r="C191" t="str">
            <v>BOH</v>
          </cell>
          <cell r="D191" t="str">
            <v>White Duster</v>
          </cell>
          <cell r="E191" t="str">
            <v>EA</v>
          </cell>
          <cell r="F191" t="str">
            <v>1pkt = 12 ea</v>
          </cell>
          <cell r="G191">
            <v>18.399999999999999</v>
          </cell>
        </row>
        <row r="192">
          <cell r="A192">
            <v>5649</v>
          </cell>
          <cell r="B192" t="str">
            <v>Cleaning Material</v>
          </cell>
          <cell r="C192" t="str">
            <v>BOH</v>
          </cell>
          <cell r="D192" t="str">
            <v>Maroon Duster</v>
          </cell>
          <cell r="E192" t="str">
            <v>EA</v>
          </cell>
          <cell r="F192" t="str">
            <v>1pkt = 12 ea</v>
          </cell>
          <cell r="G192">
            <v>18.399999999999999</v>
          </cell>
        </row>
        <row r="193">
          <cell r="A193">
            <v>7261</v>
          </cell>
          <cell r="B193" t="str">
            <v>Cleaning Material</v>
          </cell>
          <cell r="C193" t="str">
            <v>BOH</v>
          </cell>
          <cell r="D193" t="str">
            <v>Tooth Pick Wooden</v>
          </cell>
          <cell r="E193" t="str">
            <v>PAC</v>
          </cell>
          <cell r="F193" t="str">
            <v>PAC</v>
          </cell>
          <cell r="G193">
            <v>11.5</v>
          </cell>
        </row>
        <row r="194">
          <cell r="A194">
            <v>15341</v>
          </cell>
          <cell r="B194" t="str">
            <v>Cleaning Material</v>
          </cell>
          <cell r="C194" t="str">
            <v>BOH</v>
          </cell>
          <cell r="D194" t="str">
            <v>Cafiza Espresso Clean</v>
          </cell>
          <cell r="E194" t="str">
            <v>SC</v>
          </cell>
          <cell r="F194" t="str">
            <v>1 PAC X 100</v>
          </cell>
          <cell r="G194">
            <v>9.35</v>
          </cell>
        </row>
        <row r="195">
          <cell r="A195">
            <v>24198</v>
          </cell>
          <cell r="B195" t="str">
            <v>Cleaning Material</v>
          </cell>
          <cell r="C195" t="str">
            <v>BOH</v>
          </cell>
          <cell r="D195" t="str">
            <v>Magic(Disinfectant Floor Wash Liquid)5Lt</v>
          </cell>
          <cell r="E195" t="str">
            <v>Can</v>
          </cell>
          <cell r="F195" t="str">
            <v>1 Can = 5Ltr.</v>
          </cell>
          <cell r="G195">
            <v>368</v>
          </cell>
        </row>
        <row r="196">
          <cell r="A196">
            <v>24199</v>
          </cell>
          <cell r="B196" t="str">
            <v>Cleaning Material</v>
          </cell>
          <cell r="C196" t="str">
            <v>BOH</v>
          </cell>
          <cell r="D196" t="str">
            <v>Dish Drop (Ware Wash Liquid) 5ltr</v>
          </cell>
          <cell r="E196" t="str">
            <v>Can</v>
          </cell>
          <cell r="F196" t="str">
            <v>1 Can = 5Ltr.</v>
          </cell>
          <cell r="G196">
            <v>368</v>
          </cell>
        </row>
        <row r="197">
          <cell r="A197">
            <v>24200</v>
          </cell>
          <cell r="B197" t="str">
            <v>Cleaning Material</v>
          </cell>
          <cell r="C197" t="str">
            <v>BOH</v>
          </cell>
          <cell r="D197" t="str">
            <v>Zero Bac(Hard Surface Sanitizer) 5ltr</v>
          </cell>
          <cell r="E197" t="str">
            <v>Can</v>
          </cell>
          <cell r="F197" t="str">
            <v>1 Can = 5Ltr.</v>
          </cell>
          <cell r="G197">
            <v>684.25</v>
          </cell>
        </row>
        <row r="198">
          <cell r="A198">
            <v>24201</v>
          </cell>
          <cell r="B198" t="str">
            <v>Cleaning Material</v>
          </cell>
          <cell r="C198" t="str">
            <v>BOH</v>
          </cell>
          <cell r="D198" t="str">
            <v>Palm Freah(Hand Cleansar) 5ltr</v>
          </cell>
          <cell r="E198" t="str">
            <v>Can</v>
          </cell>
          <cell r="F198" t="str">
            <v>1 Can = 5Ltr.</v>
          </cell>
          <cell r="G198">
            <v>511.75</v>
          </cell>
        </row>
        <row r="199">
          <cell r="A199">
            <v>24202</v>
          </cell>
          <cell r="B199" t="str">
            <v>Cleaning Material</v>
          </cell>
          <cell r="C199" t="str">
            <v>BOH</v>
          </cell>
          <cell r="D199" t="str">
            <v>Tylo Toilet Cleaner(Toilet Cleaner) 5Ltr</v>
          </cell>
          <cell r="E199" t="str">
            <v>Can</v>
          </cell>
          <cell r="F199" t="str">
            <v>1 Can = 5Ltr.</v>
          </cell>
          <cell r="G199">
            <v>471.5</v>
          </cell>
        </row>
        <row r="200">
          <cell r="A200">
            <v>24203</v>
          </cell>
          <cell r="B200" t="str">
            <v>Cleaning Material</v>
          </cell>
          <cell r="C200" t="str">
            <v>BOH</v>
          </cell>
          <cell r="D200" t="str">
            <v>Tylo Glass Cleaner (Glass Cleaner) 5ltr</v>
          </cell>
          <cell r="E200" t="str">
            <v>Can</v>
          </cell>
          <cell r="F200" t="str">
            <v>1 Can = 5Ltr.</v>
          </cell>
          <cell r="G200">
            <v>454.25</v>
          </cell>
        </row>
        <row r="201">
          <cell r="A201">
            <v>24204</v>
          </cell>
          <cell r="B201" t="str">
            <v>Cleaning Material</v>
          </cell>
          <cell r="C201" t="str">
            <v>BOH</v>
          </cell>
          <cell r="D201" t="str">
            <v>Grillox (Sandwich Griller Cleaner) 5Ltr</v>
          </cell>
          <cell r="E201" t="str">
            <v>Can</v>
          </cell>
          <cell r="F201" t="str">
            <v>1 Can = 5Ltr.</v>
          </cell>
          <cell r="G201">
            <v>874</v>
          </cell>
        </row>
        <row r="202">
          <cell r="A202">
            <v>21740</v>
          </cell>
          <cell r="B202" t="str">
            <v>Marketing</v>
          </cell>
          <cell r="C202" t="str">
            <v>BOH</v>
          </cell>
          <cell r="D202" t="str">
            <v>Wooden Food Tag Holder</v>
          </cell>
          <cell r="E202" t="str">
            <v>EA</v>
          </cell>
          <cell r="F202" t="str">
            <v>EA</v>
          </cell>
          <cell r="G202">
            <v>55.2</v>
          </cell>
        </row>
        <row r="203">
          <cell r="A203">
            <v>17361</v>
          </cell>
          <cell r="B203" t="str">
            <v>Marketing</v>
          </cell>
          <cell r="C203" t="str">
            <v>BOH</v>
          </cell>
          <cell r="D203" t="str">
            <v>Wooden Easel Stand</v>
          </cell>
          <cell r="E203" t="str">
            <v>EA</v>
          </cell>
          <cell r="F203" t="str">
            <v>EA</v>
          </cell>
          <cell r="G203">
            <v>1380</v>
          </cell>
        </row>
        <row r="204">
          <cell r="A204">
            <v>19445</v>
          </cell>
          <cell r="B204" t="str">
            <v>Marketing</v>
          </cell>
          <cell r="C204" t="str">
            <v>BOH</v>
          </cell>
          <cell r="D204" t="str">
            <v>Wodden Display-Small</v>
          </cell>
          <cell r="E204" t="str">
            <v>EA</v>
          </cell>
          <cell r="F204" t="str">
            <v>EA</v>
          </cell>
          <cell r="G204">
            <v>207</v>
          </cell>
        </row>
        <row r="205">
          <cell r="A205">
            <v>19446</v>
          </cell>
          <cell r="B205" t="str">
            <v>Marketing</v>
          </cell>
          <cell r="C205" t="str">
            <v>BOH</v>
          </cell>
          <cell r="D205" t="str">
            <v>Wodden Display-BAG</v>
          </cell>
          <cell r="E205" t="str">
            <v>EA</v>
          </cell>
          <cell r="F205" t="str">
            <v>EA</v>
          </cell>
          <cell r="G205">
            <v>241.5</v>
          </cell>
        </row>
        <row r="206">
          <cell r="A206">
            <v>15740</v>
          </cell>
          <cell r="B206" t="str">
            <v>Marketing</v>
          </cell>
          <cell r="C206" t="str">
            <v>BOH</v>
          </cell>
          <cell r="D206" t="str">
            <v>Feedback Form</v>
          </cell>
          <cell r="E206" t="str">
            <v>PAC</v>
          </cell>
          <cell r="F206" t="str">
            <v>1=100EA</v>
          </cell>
          <cell r="G206">
            <v>112.7</v>
          </cell>
        </row>
        <row r="207">
          <cell r="A207">
            <v>14437</v>
          </cell>
          <cell r="B207" t="str">
            <v>Marketing</v>
          </cell>
          <cell r="C207" t="str">
            <v>BOH</v>
          </cell>
          <cell r="D207" t="str">
            <v>French Press</v>
          </cell>
          <cell r="E207" t="str">
            <v>EA</v>
          </cell>
          <cell r="F207" t="str">
            <v>Ea=1 ea</v>
          </cell>
          <cell r="G207">
            <v>212.75</v>
          </cell>
        </row>
        <row r="208">
          <cell r="A208">
            <v>16300</v>
          </cell>
          <cell r="B208" t="str">
            <v>Marketing</v>
          </cell>
          <cell r="C208" t="str">
            <v>BOH</v>
          </cell>
          <cell r="D208" t="str">
            <v>Oval Basket</v>
          </cell>
          <cell r="E208" t="str">
            <v>EA</v>
          </cell>
          <cell r="F208" t="str">
            <v>EA</v>
          </cell>
          <cell r="G208">
            <v>97.75</v>
          </cell>
        </row>
        <row r="209">
          <cell r="A209">
            <v>16301</v>
          </cell>
          <cell r="B209" t="str">
            <v>Marketing</v>
          </cell>
          <cell r="C209" t="str">
            <v>BOH</v>
          </cell>
          <cell r="D209" t="str">
            <v>Cream Grass</v>
          </cell>
          <cell r="E209" t="str">
            <v>PAC</v>
          </cell>
          <cell r="F209" t="str">
            <v>PAC</v>
          </cell>
          <cell r="G209">
            <v>32.200000000000003</v>
          </cell>
        </row>
        <row r="210">
          <cell r="A210">
            <v>17747</v>
          </cell>
          <cell r="B210" t="str">
            <v>Marketing</v>
          </cell>
          <cell r="C210" t="str">
            <v>BOH</v>
          </cell>
          <cell r="D210" t="str">
            <v>Terracotta Diya</v>
          </cell>
          <cell r="E210" t="str">
            <v>EA</v>
          </cell>
          <cell r="F210" t="str">
            <v>EA</v>
          </cell>
          <cell r="G210">
            <v>11.5</v>
          </cell>
        </row>
        <row r="211">
          <cell r="A211">
            <v>23668</v>
          </cell>
          <cell r="B211" t="str">
            <v>Marketing</v>
          </cell>
          <cell r="C211" t="str">
            <v>BOH</v>
          </cell>
          <cell r="D211" t="str">
            <v>Orange Color Net</v>
          </cell>
          <cell r="E211" t="str">
            <v>Mtr</v>
          </cell>
          <cell r="F211" t="str">
            <v>(1 Roll = 50 Mtr.)</v>
          </cell>
          <cell r="G211">
            <v>13.8</v>
          </cell>
        </row>
        <row r="212">
          <cell r="A212">
            <v>15842</v>
          </cell>
          <cell r="B212" t="str">
            <v>Marketing</v>
          </cell>
          <cell r="C212" t="str">
            <v>BOH</v>
          </cell>
          <cell r="D212" t="str">
            <v>Instore collat open and close both side print</v>
          </cell>
          <cell r="E212" t="str">
            <v>EA</v>
          </cell>
          <cell r="F212" t="str">
            <v>EA</v>
          </cell>
          <cell r="G212">
            <v>63.25</v>
          </cell>
        </row>
        <row r="213">
          <cell r="A213">
            <v>15843</v>
          </cell>
          <cell r="B213" t="str">
            <v>Marketing</v>
          </cell>
          <cell r="C213" t="str">
            <v>BOH</v>
          </cell>
          <cell r="D213" t="str">
            <v>Instore collat no smoking zone</v>
          </cell>
          <cell r="E213" t="str">
            <v>EA</v>
          </cell>
          <cell r="F213" t="str">
            <v>EA</v>
          </cell>
          <cell r="G213">
            <v>143.75</v>
          </cell>
        </row>
        <row r="214">
          <cell r="A214">
            <v>15844</v>
          </cell>
          <cell r="B214" t="str">
            <v>Marketing</v>
          </cell>
          <cell r="C214" t="str">
            <v>BOH</v>
          </cell>
          <cell r="D214" t="str">
            <v xml:space="preserve">Instore collat charging for coffee </v>
          </cell>
          <cell r="E214" t="str">
            <v>EA</v>
          </cell>
          <cell r="F214" t="str">
            <v>EA</v>
          </cell>
          <cell r="G214">
            <v>143.75</v>
          </cell>
        </row>
        <row r="215">
          <cell r="A215">
            <v>15845</v>
          </cell>
          <cell r="B215" t="str">
            <v>Marketing</v>
          </cell>
          <cell r="C215" t="str">
            <v>BOH</v>
          </cell>
          <cell r="D215" t="str">
            <v>Instore collat not inspired by outside food</v>
          </cell>
          <cell r="E215" t="str">
            <v>EA</v>
          </cell>
          <cell r="F215" t="str">
            <v>EA</v>
          </cell>
          <cell r="G215">
            <v>143.75</v>
          </cell>
        </row>
        <row r="216">
          <cell r="A216">
            <v>15846</v>
          </cell>
          <cell r="B216" t="str">
            <v>Marketing</v>
          </cell>
          <cell r="C216" t="str">
            <v>BOH</v>
          </cell>
          <cell r="D216" t="str">
            <v>Mind Your Belongings</v>
          </cell>
          <cell r="E216" t="str">
            <v>EA</v>
          </cell>
          <cell r="F216" t="str">
            <v>EA</v>
          </cell>
          <cell r="G216">
            <v>143.75</v>
          </cell>
        </row>
        <row r="217">
          <cell r="A217">
            <v>15847</v>
          </cell>
          <cell r="B217" t="str">
            <v>Marketing</v>
          </cell>
          <cell r="C217" t="str">
            <v>BOH</v>
          </cell>
          <cell r="D217" t="str">
            <v>Barista His / Her</v>
          </cell>
          <cell r="E217" t="str">
            <v>EA</v>
          </cell>
          <cell r="F217" t="str">
            <v>EA</v>
          </cell>
          <cell r="G217">
            <v>143.75</v>
          </cell>
        </row>
        <row r="218">
          <cell r="A218">
            <v>19447</v>
          </cell>
          <cell r="B218" t="str">
            <v>Marketing</v>
          </cell>
          <cell r="C218" t="str">
            <v>BOH</v>
          </cell>
          <cell r="D218" t="str">
            <v>Chocolate Wooden Stand</v>
          </cell>
          <cell r="E218" t="str">
            <v>EA</v>
          </cell>
          <cell r="F218" t="str">
            <v>EA</v>
          </cell>
          <cell r="G218">
            <v>437</v>
          </cell>
        </row>
        <row r="219">
          <cell r="A219">
            <v>13448</v>
          </cell>
          <cell r="B219" t="str">
            <v>Marketing</v>
          </cell>
          <cell r="C219" t="str">
            <v>BOH</v>
          </cell>
          <cell r="D219" t="str">
            <v>Barista Milano Coaster</v>
          </cell>
          <cell r="E219" t="str">
            <v>EA</v>
          </cell>
          <cell r="F219" t="str">
            <v>EA</v>
          </cell>
          <cell r="G219">
            <v>155.25</v>
          </cell>
        </row>
        <row r="220">
          <cell r="A220">
            <v>21855</v>
          </cell>
          <cell r="B220" t="str">
            <v>Marketing</v>
          </cell>
          <cell r="C220" t="str">
            <v>BOH</v>
          </cell>
          <cell r="D220" t="str">
            <v>Copper Bottle 400ML</v>
          </cell>
          <cell r="E220" t="str">
            <v>EA</v>
          </cell>
          <cell r="F220" t="str">
            <v>1 box = 50 Bt</v>
          </cell>
          <cell r="G220">
            <v>454.25</v>
          </cell>
        </row>
        <row r="221">
          <cell r="A221">
            <v>24302</v>
          </cell>
          <cell r="B221" t="str">
            <v>Marketing</v>
          </cell>
          <cell r="C221" t="str">
            <v>BOH</v>
          </cell>
          <cell r="D221" t="str">
            <v>Sipper - SS White and Lite Green 2023</v>
          </cell>
          <cell r="E221" t="str">
            <v>EA</v>
          </cell>
          <cell r="F221" t="str">
            <v>1 box = 50 EA</v>
          </cell>
          <cell r="G221">
            <v>513</v>
          </cell>
        </row>
        <row r="222">
          <cell r="A222">
            <v>24304</v>
          </cell>
          <cell r="B222" t="str">
            <v>Marketing</v>
          </cell>
          <cell r="C222" t="str">
            <v>BOH</v>
          </cell>
          <cell r="D222" t="str">
            <v>Coffee Mug SS Purple 2023</v>
          </cell>
          <cell r="E222" t="str">
            <v>EA</v>
          </cell>
          <cell r="F222" t="str">
            <v>1 box = 50 EA</v>
          </cell>
          <cell r="G222">
            <v>513</v>
          </cell>
        </row>
        <row r="223">
          <cell r="A223">
            <v>24306</v>
          </cell>
          <cell r="B223" t="str">
            <v>Marketing</v>
          </cell>
          <cell r="C223" t="str">
            <v>BOH</v>
          </cell>
          <cell r="D223" t="str">
            <v>Coffee Mug 450 ML 2023</v>
          </cell>
          <cell r="E223" t="str">
            <v>EA</v>
          </cell>
          <cell r="F223" t="str">
            <v>1 box =24 EA</v>
          </cell>
          <cell r="G223">
            <v>220</v>
          </cell>
        </row>
        <row r="224">
          <cell r="A224">
            <v>24312</v>
          </cell>
          <cell r="B224" t="str">
            <v>Marketing</v>
          </cell>
          <cell r="C224" t="str">
            <v>BOH</v>
          </cell>
          <cell r="D224" t="str">
            <v>Sipper - Ceramic Pink  2023</v>
          </cell>
          <cell r="E224" t="str">
            <v>EA</v>
          </cell>
          <cell r="F224" t="str">
            <v>1 box =72 EA</v>
          </cell>
          <cell r="G224">
            <v>312</v>
          </cell>
        </row>
        <row r="225">
          <cell r="A225">
            <v>24314</v>
          </cell>
          <cell r="B225" t="str">
            <v>Marketing</v>
          </cell>
          <cell r="C225" t="str">
            <v>BOH</v>
          </cell>
          <cell r="D225" t="str">
            <v>Sipper - Ceramic Green 2023</v>
          </cell>
          <cell r="E225" t="str">
            <v>EA</v>
          </cell>
          <cell r="F225" t="str">
            <v>1 box =72 EA</v>
          </cell>
          <cell r="G225">
            <v>312</v>
          </cell>
        </row>
        <row r="226">
          <cell r="A226">
            <v>24316</v>
          </cell>
          <cell r="B226" t="str">
            <v>Marketing</v>
          </cell>
          <cell r="C226" t="str">
            <v>BOH</v>
          </cell>
          <cell r="D226" t="str">
            <v>French Press 2023</v>
          </cell>
          <cell r="E226" t="str">
            <v>EA</v>
          </cell>
          <cell r="F226" t="str">
            <v>1 box =30 EA</v>
          </cell>
          <cell r="G226">
            <v>271</v>
          </cell>
        </row>
        <row r="227">
          <cell r="A227">
            <v>24310</v>
          </cell>
          <cell r="B227" t="str">
            <v>Marketing</v>
          </cell>
          <cell r="C227" t="str">
            <v>BOH</v>
          </cell>
          <cell r="D227" t="str">
            <v>Sipper -SS Green 202</v>
          </cell>
          <cell r="E227" t="str">
            <v>EA</v>
          </cell>
          <cell r="F227" t="str">
            <v>1 box =24 EA</v>
          </cell>
          <cell r="G227">
            <v>592</v>
          </cell>
        </row>
        <row r="228">
          <cell r="A228">
            <v>5526</v>
          </cell>
          <cell r="B228" t="str">
            <v>Stationery</v>
          </cell>
          <cell r="C228" t="str">
            <v>BOH</v>
          </cell>
          <cell r="D228" t="str">
            <v>Kot Pad</v>
          </cell>
          <cell r="E228" t="str">
            <v>EA</v>
          </cell>
          <cell r="F228" t="str">
            <v>EA</v>
          </cell>
          <cell r="G228">
            <v>44.85</v>
          </cell>
        </row>
        <row r="229">
          <cell r="A229">
            <v>1125</v>
          </cell>
          <cell r="B229" t="str">
            <v>Stationery</v>
          </cell>
          <cell r="C229" t="str">
            <v>BOH</v>
          </cell>
          <cell r="D229" t="str">
            <v>Log Sheet Book</v>
          </cell>
          <cell r="E229" t="str">
            <v>EA</v>
          </cell>
          <cell r="F229" t="str">
            <v>EA=1ea</v>
          </cell>
          <cell r="G229">
            <v>87.4</v>
          </cell>
        </row>
        <row r="230">
          <cell r="A230">
            <v>1126</v>
          </cell>
          <cell r="B230" t="str">
            <v>Stationery</v>
          </cell>
          <cell r="C230" t="str">
            <v>BOH</v>
          </cell>
          <cell r="D230" t="str">
            <v>Stock Consumption Book</v>
          </cell>
          <cell r="E230" t="str">
            <v>EA</v>
          </cell>
          <cell r="F230" t="str">
            <v>EA</v>
          </cell>
          <cell r="G230">
            <v>54.05</v>
          </cell>
        </row>
        <row r="231">
          <cell r="A231">
            <v>1128</v>
          </cell>
          <cell r="B231" t="str">
            <v>Stationery</v>
          </cell>
          <cell r="C231" t="str">
            <v>BOH</v>
          </cell>
          <cell r="D231" t="str">
            <v>Expense Voucher</v>
          </cell>
          <cell r="E231" t="str">
            <v>EA</v>
          </cell>
          <cell r="F231" t="str">
            <v>EA</v>
          </cell>
          <cell r="G231">
            <v>43.7</v>
          </cell>
        </row>
        <row r="232">
          <cell r="A232">
            <v>5530</v>
          </cell>
          <cell r="B232" t="str">
            <v>Stationery</v>
          </cell>
          <cell r="C232" t="str">
            <v>BOH</v>
          </cell>
          <cell r="D232" t="str">
            <v>IMPREST RECORD BOOK</v>
          </cell>
          <cell r="E232" t="str">
            <v>Ea</v>
          </cell>
          <cell r="F232" t="str">
            <v>Ea=1 EA</v>
          </cell>
          <cell r="G232">
            <v>86.25</v>
          </cell>
        </row>
        <row r="233">
          <cell r="A233">
            <v>1131</v>
          </cell>
          <cell r="B233" t="str">
            <v>Stationery</v>
          </cell>
          <cell r="C233" t="str">
            <v>BOH</v>
          </cell>
          <cell r="D233" t="str">
            <v>Epson Printer Cardge</v>
          </cell>
          <cell r="E233" t="str">
            <v>EA</v>
          </cell>
          <cell r="F233" t="str">
            <v>EA=1ea</v>
          </cell>
          <cell r="G233">
            <v>80.39</v>
          </cell>
        </row>
        <row r="234">
          <cell r="A234">
            <v>15966</v>
          </cell>
          <cell r="B234" t="str">
            <v>Uniform</v>
          </cell>
          <cell r="C234" t="str">
            <v>BOH</v>
          </cell>
          <cell r="D234" t="str">
            <v>New Barista Cap</v>
          </cell>
          <cell r="E234" t="str">
            <v>EA</v>
          </cell>
          <cell r="F234" t="str">
            <v>Ea=1 ea</v>
          </cell>
          <cell r="G234">
            <v>71.3</v>
          </cell>
        </row>
        <row r="235">
          <cell r="A235">
            <v>13549</v>
          </cell>
          <cell r="B235" t="str">
            <v>Uniform</v>
          </cell>
          <cell r="C235" t="str">
            <v>BOH</v>
          </cell>
          <cell r="D235" t="str">
            <v>Name Badge Holder</v>
          </cell>
          <cell r="E235" t="str">
            <v>EA</v>
          </cell>
          <cell r="F235" t="str">
            <v>EA</v>
          </cell>
          <cell r="G235">
            <v>54.05</v>
          </cell>
        </row>
        <row r="236">
          <cell r="A236">
            <v>5499</v>
          </cell>
          <cell r="B236" t="str">
            <v>Uniform</v>
          </cell>
          <cell r="C236" t="str">
            <v>BOH</v>
          </cell>
          <cell r="D236" t="str">
            <v>Black Jeans 28</v>
          </cell>
          <cell r="E236" t="str">
            <v>EA</v>
          </cell>
          <cell r="F236" t="str">
            <v>Ea=1 ea</v>
          </cell>
          <cell r="G236">
            <v>448.5</v>
          </cell>
        </row>
        <row r="237">
          <cell r="A237">
            <v>6042</v>
          </cell>
          <cell r="B237" t="str">
            <v>Uniform</v>
          </cell>
          <cell r="C237" t="str">
            <v>BOH</v>
          </cell>
          <cell r="D237" t="str">
            <v>Black Jeans 30</v>
          </cell>
          <cell r="E237" t="str">
            <v>EA</v>
          </cell>
          <cell r="F237" t="str">
            <v>Ea=1 ea</v>
          </cell>
          <cell r="G237">
            <v>448.5</v>
          </cell>
        </row>
        <row r="238">
          <cell r="A238">
            <v>6041</v>
          </cell>
          <cell r="B238" t="str">
            <v>Uniform</v>
          </cell>
          <cell r="C238" t="str">
            <v>BOH</v>
          </cell>
          <cell r="D238" t="str">
            <v>Black Jeans 32</v>
          </cell>
          <cell r="E238" t="str">
            <v>EA</v>
          </cell>
          <cell r="F238" t="str">
            <v>Ea=1 ea</v>
          </cell>
          <cell r="G238">
            <v>448.5</v>
          </cell>
        </row>
        <row r="239">
          <cell r="A239">
            <v>5600</v>
          </cell>
          <cell r="B239" t="str">
            <v>Uniform</v>
          </cell>
          <cell r="C239" t="str">
            <v>BOH</v>
          </cell>
          <cell r="D239" t="str">
            <v>Black Jeans 34</v>
          </cell>
          <cell r="E239" t="str">
            <v>EA</v>
          </cell>
          <cell r="F239" t="str">
            <v>Ea=1 ea</v>
          </cell>
          <cell r="G239">
            <v>448.5</v>
          </cell>
        </row>
        <row r="240">
          <cell r="A240">
            <v>5601</v>
          </cell>
          <cell r="B240" t="str">
            <v>Uniform</v>
          </cell>
          <cell r="C240" t="str">
            <v>BOH</v>
          </cell>
          <cell r="D240" t="str">
            <v>Black Jeans 36</v>
          </cell>
          <cell r="E240" t="str">
            <v>EA</v>
          </cell>
          <cell r="F240" t="str">
            <v>Ea=1 ea</v>
          </cell>
          <cell r="G240">
            <v>448.5</v>
          </cell>
        </row>
        <row r="241">
          <cell r="A241">
            <v>5623</v>
          </cell>
          <cell r="B241" t="str">
            <v>Uniform</v>
          </cell>
          <cell r="C241" t="str">
            <v>BOH</v>
          </cell>
          <cell r="D241" t="str">
            <v>Black Jeans 38</v>
          </cell>
          <cell r="E241" t="str">
            <v>EA</v>
          </cell>
          <cell r="F241" t="str">
            <v>Ea=1 ea</v>
          </cell>
          <cell r="G241">
            <v>448.5</v>
          </cell>
        </row>
        <row r="242">
          <cell r="A242">
            <v>5624</v>
          </cell>
          <cell r="B242" t="str">
            <v>Uniform</v>
          </cell>
          <cell r="C242" t="str">
            <v>BOH</v>
          </cell>
          <cell r="D242" t="str">
            <v>Black Jeans 40</v>
          </cell>
          <cell r="E242" t="str">
            <v>EA</v>
          </cell>
          <cell r="F242" t="str">
            <v>Ea=1 ea</v>
          </cell>
          <cell r="G242">
            <v>448.5</v>
          </cell>
        </row>
        <row r="243">
          <cell r="A243">
            <v>5625</v>
          </cell>
          <cell r="B243" t="str">
            <v>Uniform</v>
          </cell>
          <cell r="C243" t="str">
            <v>BOH</v>
          </cell>
          <cell r="D243" t="str">
            <v>Black Jeans 42</v>
          </cell>
          <cell r="E243" t="str">
            <v>EA</v>
          </cell>
          <cell r="F243" t="str">
            <v>Ea=1 ea</v>
          </cell>
          <cell r="G243">
            <v>448.5</v>
          </cell>
        </row>
        <row r="244">
          <cell r="A244">
            <v>5609</v>
          </cell>
          <cell r="B244" t="str">
            <v>Uniform</v>
          </cell>
          <cell r="C244" t="str">
            <v>BOH</v>
          </cell>
          <cell r="D244" t="str">
            <v>Black Trousers  28</v>
          </cell>
          <cell r="E244" t="str">
            <v>EA</v>
          </cell>
          <cell r="F244" t="str">
            <v>Ea=1 ea</v>
          </cell>
          <cell r="G244">
            <v>404.8</v>
          </cell>
        </row>
        <row r="245">
          <cell r="A245">
            <v>5610</v>
          </cell>
          <cell r="B245" t="str">
            <v>Uniform</v>
          </cell>
          <cell r="C245" t="str">
            <v>BOH</v>
          </cell>
          <cell r="D245" t="str">
            <v>Black Trousers 30</v>
          </cell>
          <cell r="E245" t="str">
            <v>EA</v>
          </cell>
          <cell r="F245" t="str">
            <v>Ea=1 ea</v>
          </cell>
          <cell r="G245">
            <v>404.8</v>
          </cell>
        </row>
        <row r="246">
          <cell r="A246">
            <v>5611</v>
          </cell>
          <cell r="B246" t="str">
            <v>Uniform</v>
          </cell>
          <cell r="C246" t="str">
            <v>BOH</v>
          </cell>
          <cell r="D246" t="str">
            <v>Black Trousers  32</v>
          </cell>
          <cell r="E246" t="str">
            <v>EA</v>
          </cell>
          <cell r="F246" t="str">
            <v>Ea=1 ea</v>
          </cell>
          <cell r="G246">
            <v>404.8</v>
          </cell>
        </row>
        <row r="247">
          <cell r="A247">
            <v>5612</v>
          </cell>
          <cell r="B247" t="str">
            <v>Uniform</v>
          </cell>
          <cell r="C247" t="str">
            <v>BOH</v>
          </cell>
          <cell r="D247" t="str">
            <v>Black Trousers 34</v>
          </cell>
          <cell r="E247" t="str">
            <v>EA</v>
          </cell>
          <cell r="F247" t="str">
            <v>Ea=1 ea</v>
          </cell>
          <cell r="G247">
            <v>404.8</v>
          </cell>
        </row>
        <row r="248">
          <cell r="A248">
            <v>5613</v>
          </cell>
          <cell r="B248" t="str">
            <v>Uniform</v>
          </cell>
          <cell r="C248" t="str">
            <v>BOH</v>
          </cell>
          <cell r="D248" t="str">
            <v>Black Trousers 36</v>
          </cell>
          <cell r="E248" t="str">
            <v>EA</v>
          </cell>
          <cell r="F248" t="str">
            <v>Ea=1 ea</v>
          </cell>
          <cell r="G248">
            <v>404.8</v>
          </cell>
        </row>
        <row r="249">
          <cell r="A249">
            <v>5776</v>
          </cell>
          <cell r="B249" t="str">
            <v>Uniform</v>
          </cell>
          <cell r="C249" t="str">
            <v>BOH</v>
          </cell>
          <cell r="D249" t="str">
            <v>Black Trousers 38</v>
          </cell>
          <cell r="E249" t="str">
            <v>EA</v>
          </cell>
          <cell r="F249" t="str">
            <v>Ea=1 ea</v>
          </cell>
          <cell r="G249">
            <v>404.8</v>
          </cell>
        </row>
        <row r="250">
          <cell r="A250">
            <v>5777</v>
          </cell>
          <cell r="B250" t="str">
            <v>Uniform</v>
          </cell>
          <cell r="C250" t="str">
            <v>BOH</v>
          </cell>
          <cell r="D250" t="str">
            <v>Black Trousers - 40</v>
          </cell>
          <cell r="E250" t="str">
            <v>EA</v>
          </cell>
          <cell r="F250" t="str">
            <v>Ea=1 ea</v>
          </cell>
          <cell r="G250">
            <v>404.8</v>
          </cell>
        </row>
        <row r="251">
          <cell r="A251">
            <v>5829</v>
          </cell>
          <cell r="B251" t="str">
            <v>Uniform</v>
          </cell>
          <cell r="C251" t="str">
            <v>BOH</v>
          </cell>
          <cell r="D251" t="str">
            <v>Black Trousers - 42</v>
          </cell>
          <cell r="E251" t="str">
            <v>EA</v>
          </cell>
          <cell r="F251" t="str">
            <v>Ea=1 ea</v>
          </cell>
          <cell r="G251">
            <v>404.8</v>
          </cell>
        </row>
        <row r="252">
          <cell r="A252">
            <v>19903</v>
          </cell>
          <cell r="B252" t="str">
            <v>Uniform</v>
          </cell>
          <cell r="C252" t="str">
            <v>BOH</v>
          </cell>
          <cell r="D252" t="str">
            <v>Apron New With Belt</v>
          </cell>
          <cell r="E252" t="str">
            <v>EA</v>
          </cell>
          <cell r="F252" t="str">
            <v>EA</v>
          </cell>
          <cell r="G252">
            <v>396.75</v>
          </cell>
        </row>
        <row r="253">
          <cell r="A253">
            <v>20195</v>
          </cell>
          <cell r="B253" t="str">
            <v>Uniform</v>
          </cell>
          <cell r="C253" t="str">
            <v>BOH</v>
          </cell>
          <cell r="D253" t="str">
            <v>Barista Grey Shirt - 36</v>
          </cell>
          <cell r="E253" t="str">
            <v>EA</v>
          </cell>
          <cell r="F253" t="str">
            <v>EA</v>
          </cell>
          <cell r="G253">
            <v>511.75</v>
          </cell>
        </row>
        <row r="254">
          <cell r="A254">
            <v>20196</v>
          </cell>
          <cell r="B254" t="str">
            <v>Uniform</v>
          </cell>
          <cell r="C254" t="str">
            <v>BOH</v>
          </cell>
          <cell r="D254" t="str">
            <v>Barista Grey Shirt - 38</v>
          </cell>
          <cell r="E254" t="str">
            <v>EA</v>
          </cell>
          <cell r="F254" t="str">
            <v>EA</v>
          </cell>
          <cell r="G254">
            <v>511.75</v>
          </cell>
        </row>
        <row r="255">
          <cell r="A255">
            <v>20197</v>
          </cell>
          <cell r="B255" t="str">
            <v>Uniform</v>
          </cell>
          <cell r="C255" t="str">
            <v>BOH</v>
          </cell>
          <cell r="D255" t="str">
            <v>Barista Grey Shirt - 40</v>
          </cell>
          <cell r="E255" t="str">
            <v>EA</v>
          </cell>
          <cell r="F255" t="str">
            <v>EA</v>
          </cell>
          <cell r="G255">
            <v>511.75</v>
          </cell>
        </row>
        <row r="256">
          <cell r="A256">
            <v>20198</v>
          </cell>
          <cell r="B256" t="str">
            <v>Uniform</v>
          </cell>
          <cell r="C256" t="str">
            <v>BOH</v>
          </cell>
          <cell r="D256" t="str">
            <v>Barista Grey Shirt - 42</v>
          </cell>
          <cell r="E256" t="str">
            <v>EA</v>
          </cell>
          <cell r="F256" t="str">
            <v>EA</v>
          </cell>
          <cell r="G256">
            <v>511.75</v>
          </cell>
        </row>
        <row r="257">
          <cell r="A257">
            <v>20199</v>
          </cell>
          <cell r="B257" t="str">
            <v>Uniform</v>
          </cell>
          <cell r="C257" t="str">
            <v>BOH</v>
          </cell>
          <cell r="D257" t="str">
            <v>Barista Grey Shirt - 44</v>
          </cell>
          <cell r="E257" t="str">
            <v>EA</v>
          </cell>
          <cell r="F257" t="str">
            <v>EA</v>
          </cell>
          <cell r="G257">
            <v>511.75</v>
          </cell>
        </row>
        <row r="258">
          <cell r="A258">
            <v>20406</v>
          </cell>
          <cell r="B258" t="str">
            <v>Uniform</v>
          </cell>
          <cell r="C258" t="str">
            <v>BOH</v>
          </cell>
          <cell r="D258" t="str">
            <v>Barista Store Manager Black Shirt – 36</v>
          </cell>
          <cell r="E258" t="str">
            <v>EA</v>
          </cell>
          <cell r="F258" t="str">
            <v>EA</v>
          </cell>
          <cell r="G258">
            <v>511.75</v>
          </cell>
        </row>
        <row r="259">
          <cell r="A259">
            <v>20407</v>
          </cell>
          <cell r="B259" t="str">
            <v>Uniform</v>
          </cell>
          <cell r="C259" t="str">
            <v>BOH</v>
          </cell>
          <cell r="D259" t="str">
            <v>Barista Store Manager Black Shirt – 38</v>
          </cell>
          <cell r="E259" t="str">
            <v>EA</v>
          </cell>
          <cell r="F259" t="str">
            <v>EA</v>
          </cell>
          <cell r="G259">
            <v>511.75</v>
          </cell>
        </row>
        <row r="260">
          <cell r="A260">
            <v>20408</v>
          </cell>
          <cell r="B260" t="str">
            <v>Uniform</v>
          </cell>
          <cell r="C260" t="str">
            <v>BOH</v>
          </cell>
          <cell r="D260" t="str">
            <v>Barista Store Manager Black Shirt – 40</v>
          </cell>
          <cell r="E260" t="str">
            <v>EA</v>
          </cell>
          <cell r="F260" t="str">
            <v>EA</v>
          </cell>
          <cell r="G260">
            <v>511.75</v>
          </cell>
        </row>
        <row r="261">
          <cell r="A261">
            <v>20409</v>
          </cell>
          <cell r="B261" t="str">
            <v>Uniform</v>
          </cell>
          <cell r="C261" t="str">
            <v>BOH</v>
          </cell>
          <cell r="D261" t="str">
            <v>Barista Store Manager Black Shirt – 42</v>
          </cell>
          <cell r="E261" t="str">
            <v>EA</v>
          </cell>
          <cell r="F261" t="str">
            <v>EA</v>
          </cell>
          <cell r="G261">
            <v>511.75</v>
          </cell>
        </row>
        <row r="262">
          <cell r="A262">
            <v>20410</v>
          </cell>
          <cell r="B262" t="str">
            <v>Uniform</v>
          </cell>
          <cell r="C262" t="str">
            <v>BOH</v>
          </cell>
          <cell r="D262" t="str">
            <v>Barista Store Manager Black Shirt – 44</v>
          </cell>
          <cell r="E262" t="str">
            <v>EA</v>
          </cell>
          <cell r="F262" t="str">
            <v>EA</v>
          </cell>
          <cell r="G262">
            <v>511.75</v>
          </cell>
        </row>
        <row r="263">
          <cell r="A263">
            <v>16107</v>
          </cell>
          <cell r="B263" t="str">
            <v>Uniform</v>
          </cell>
          <cell r="C263" t="str">
            <v>BOH</v>
          </cell>
          <cell r="D263" t="str">
            <v>Grey Sweater-M (FS)</v>
          </cell>
          <cell r="E263" t="str">
            <v>EA</v>
          </cell>
          <cell r="F263" t="str">
            <v>Ea=1 ea</v>
          </cell>
          <cell r="G263">
            <v>529</v>
          </cell>
        </row>
        <row r="264">
          <cell r="A264">
            <v>16108</v>
          </cell>
          <cell r="B264" t="str">
            <v>Uniform</v>
          </cell>
          <cell r="C264" t="str">
            <v>BOH</v>
          </cell>
          <cell r="D264" t="str">
            <v>Grey Sweater - L (FS)</v>
          </cell>
          <cell r="E264" t="str">
            <v>EA</v>
          </cell>
          <cell r="F264" t="str">
            <v>Ea=1 ea</v>
          </cell>
          <cell r="G264">
            <v>529</v>
          </cell>
        </row>
        <row r="265">
          <cell r="A265">
            <v>16109</v>
          </cell>
          <cell r="B265" t="str">
            <v>Uniform</v>
          </cell>
          <cell r="C265" t="str">
            <v>BOH</v>
          </cell>
          <cell r="D265" t="str">
            <v>Grey Sweater -XL (FS)</v>
          </cell>
          <cell r="E265" t="str">
            <v>EA</v>
          </cell>
          <cell r="F265" t="str">
            <v>Ea=1 ea</v>
          </cell>
          <cell r="G265">
            <v>529</v>
          </cell>
        </row>
        <row r="266">
          <cell r="A266">
            <v>16110</v>
          </cell>
          <cell r="B266" t="str">
            <v>Uniform</v>
          </cell>
          <cell r="C266" t="str">
            <v>BOH</v>
          </cell>
          <cell r="D266" t="str">
            <v>Grey Sweater-XXL (FS)</v>
          </cell>
          <cell r="E266" t="str">
            <v>EA</v>
          </cell>
          <cell r="F266" t="str">
            <v>Ea=1 ea</v>
          </cell>
          <cell r="G266">
            <v>529</v>
          </cell>
        </row>
        <row r="267">
          <cell r="A267">
            <v>1111</v>
          </cell>
          <cell r="B267" t="str">
            <v>Crockery &amp; Cuttlery</v>
          </cell>
          <cell r="C267" t="str">
            <v>BOH</v>
          </cell>
          <cell r="D267" t="str">
            <v>Spoon Demitasse Coffee</v>
          </cell>
          <cell r="E267" t="str">
            <v>EA</v>
          </cell>
          <cell r="F267" t="str">
            <v>EA</v>
          </cell>
          <cell r="G267">
            <v>16.100000000000001</v>
          </cell>
        </row>
        <row r="268">
          <cell r="A268">
            <v>1112</v>
          </cell>
          <cell r="B268" t="str">
            <v>Crockery &amp; Cuttlery</v>
          </cell>
          <cell r="C268" t="str">
            <v>BOH</v>
          </cell>
          <cell r="D268" t="str">
            <v>Spoon Tea</v>
          </cell>
          <cell r="E268" t="str">
            <v>EA</v>
          </cell>
          <cell r="F268" t="str">
            <v>EA</v>
          </cell>
          <cell r="G268">
            <v>18.399999999999999</v>
          </cell>
        </row>
        <row r="269">
          <cell r="A269">
            <v>5991</v>
          </cell>
          <cell r="B269" t="str">
            <v>Crockery &amp; Cuttlery</v>
          </cell>
          <cell r="C269" t="str">
            <v>BOH</v>
          </cell>
          <cell r="D269" t="str">
            <v>Spoon Parafit Soda 9" Big</v>
          </cell>
          <cell r="E269" t="str">
            <v>EA</v>
          </cell>
          <cell r="F269" t="str">
            <v>EA</v>
          </cell>
          <cell r="G269">
            <v>27.6</v>
          </cell>
        </row>
        <row r="270">
          <cell r="A270">
            <v>5411</v>
          </cell>
          <cell r="B270" t="str">
            <v>Crockery &amp; Cuttlery</v>
          </cell>
          <cell r="C270" t="str">
            <v>BOH</v>
          </cell>
          <cell r="D270" t="str">
            <v>Fork Dessert</v>
          </cell>
          <cell r="E270" t="str">
            <v>EA</v>
          </cell>
          <cell r="F270" t="str">
            <v>EA</v>
          </cell>
          <cell r="G270">
            <v>29.9</v>
          </cell>
        </row>
        <row r="271">
          <cell r="A271">
            <v>5504</v>
          </cell>
          <cell r="B271" t="str">
            <v>Crockery &amp; Cuttlery</v>
          </cell>
          <cell r="C271" t="str">
            <v>BOH</v>
          </cell>
          <cell r="D271" t="str">
            <v>Butter Knife</v>
          </cell>
          <cell r="E271" t="str">
            <v>EA</v>
          </cell>
          <cell r="F271" t="str">
            <v>EA</v>
          </cell>
          <cell r="G271">
            <v>50.6</v>
          </cell>
        </row>
        <row r="272">
          <cell r="A272">
            <v>1115</v>
          </cell>
          <cell r="B272" t="str">
            <v>Crockery &amp; Cuttlery</v>
          </cell>
          <cell r="C272" t="str">
            <v>BOH</v>
          </cell>
          <cell r="D272" t="str">
            <v>Service Tray</v>
          </cell>
          <cell r="E272" t="str">
            <v>EA</v>
          </cell>
          <cell r="F272" t="str">
            <v>EA</v>
          </cell>
          <cell r="G272">
            <v>195.5</v>
          </cell>
        </row>
        <row r="273">
          <cell r="A273">
            <v>1122</v>
          </cell>
          <cell r="B273" t="str">
            <v>Crockery &amp; Cuttlery</v>
          </cell>
          <cell r="C273" t="str">
            <v>BOH</v>
          </cell>
          <cell r="D273" t="str">
            <v>Tea Cup and Saucer</v>
          </cell>
          <cell r="E273" t="str">
            <v>EA</v>
          </cell>
          <cell r="F273" t="str">
            <v>EA</v>
          </cell>
          <cell r="G273">
            <v>157.55000000000001</v>
          </cell>
        </row>
        <row r="274">
          <cell r="A274">
            <v>1123</v>
          </cell>
          <cell r="B274" t="str">
            <v>Crockery &amp; Cuttlery</v>
          </cell>
          <cell r="C274" t="str">
            <v>BOH</v>
          </cell>
          <cell r="D274" t="str">
            <v>S S Tea Strainer</v>
          </cell>
          <cell r="E274" t="str">
            <v>EA</v>
          </cell>
          <cell r="F274" t="str">
            <v>EA</v>
          </cell>
          <cell r="G274">
            <v>67.849999999999994</v>
          </cell>
        </row>
        <row r="275">
          <cell r="A275">
            <v>1124</v>
          </cell>
          <cell r="B275" t="str">
            <v>Crockery &amp; Cuttlery</v>
          </cell>
          <cell r="C275" t="str">
            <v>BOH</v>
          </cell>
          <cell r="D275" t="str">
            <v>Cello Water Jug</v>
          </cell>
          <cell r="E275" t="str">
            <v>EA</v>
          </cell>
          <cell r="F275" t="str">
            <v>EA</v>
          </cell>
          <cell r="G275">
            <v>230</v>
          </cell>
        </row>
        <row r="276">
          <cell r="A276">
            <v>5540</v>
          </cell>
          <cell r="B276" t="str">
            <v>Crockery &amp; Cuttlery</v>
          </cell>
          <cell r="C276" t="str">
            <v>BOH</v>
          </cell>
          <cell r="D276" t="str">
            <v>Frothin Jug 500 Ml</v>
          </cell>
          <cell r="E276" t="str">
            <v>EA</v>
          </cell>
          <cell r="F276" t="str">
            <v>EA</v>
          </cell>
          <cell r="G276">
            <v>563.5</v>
          </cell>
        </row>
        <row r="277">
          <cell r="A277">
            <v>5508</v>
          </cell>
          <cell r="B277" t="str">
            <v>Crockery &amp; Cuttlery</v>
          </cell>
          <cell r="C277" t="str">
            <v>BOH</v>
          </cell>
          <cell r="D277" t="str">
            <v>Frothing Jug 750 Ml</v>
          </cell>
          <cell r="E277" t="str">
            <v>EA</v>
          </cell>
          <cell r="F277" t="str">
            <v>EA</v>
          </cell>
          <cell r="G277">
            <v>621</v>
          </cell>
        </row>
        <row r="278">
          <cell r="A278">
            <v>1117</v>
          </cell>
          <cell r="B278" t="str">
            <v>Crockery &amp; Cuttlery</v>
          </cell>
          <cell r="C278" t="str">
            <v>BOH</v>
          </cell>
          <cell r="D278" t="str">
            <v>Cookies Jar  Jolly Jar With Wood</v>
          </cell>
          <cell r="E278" t="str">
            <v>EA</v>
          </cell>
          <cell r="F278" t="str">
            <v>Ea=1 ea</v>
          </cell>
          <cell r="G278">
            <v>454.25</v>
          </cell>
        </row>
        <row r="279">
          <cell r="A279">
            <v>1121</v>
          </cell>
          <cell r="B279" t="str">
            <v>Crockery &amp; Cuttlery</v>
          </cell>
          <cell r="C279" t="str">
            <v>BOH</v>
          </cell>
          <cell r="D279" t="str">
            <v>Kenyan Mug  320 Ml</v>
          </cell>
          <cell r="E279" t="str">
            <v>EA</v>
          </cell>
          <cell r="F279" t="str">
            <v>EA</v>
          </cell>
          <cell r="G279">
            <v>105.8</v>
          </cell>
        </row>
        <row r="280">
          <cell r="A280">
            <v>5500</v>
          </cell>
          <cell r="B280" t="str">
            <v>Crockery &amp; Cuttlery</v>
          </cell>
          <cell r="C280" t="str">
            <v>BOH</v>
          </cell>
          <cell r="D280" t="str">
            <v>Measuring Jar 500 Ml</v>
          </cell>
          <cell r="E280" t="str">
            <v>EA</v>
          </cell>
          <cell r="F280" t="str">
            <v>EA</v>
          </cell>
          <cell r="G280">
            <v>96.6</v>
          </cell>
        </row>
        <row r="281">
          <cell r="A281">
            <v>5501</v>
          </cell>
          <cell r="B281" t="str">
            <v>Crockery &amp; Cuttlery</v>
          </cell>
          <cell r="C281" t="str">
            <v>BOH</v>
          </cell>
          <cell r="D281" t="str">
            <v>Peg Measure 30 60 Ml</v>
          </cell>
          <cell r="E281" t="str">
            <v>EA</v>
          </cell>
          <cell r="F281" t="str">
            <v>EA</v>
          </cell>
          <cell r="G281">
            <v>88.55</v>
          </cell>
        </row>
        <row r="282">
          <cell r="A282">
            <v>5518</v>
          </cell>
          <cell r="B282" t="str">
            <v>Crockery &amp; Cuttlery</v>
          </cell>
          <cell r="C282" t="str">
            <v>BOH</v>
          </cell>
          <cell r="D282" t="str">
            <v>Measuring Jar 10 ml</v>
          </cell>
          <cell r="E282" t="str">
            <v>EA</v>
          </cell>
          <cell r="F282" t="str">
            <v>EA</v>
          </cell>
          <cell r="G282">
            <v>18.399999999999999</v>
          </cell>
        </row>
        <row r="283">
          <cell r="A283">
            <v>5547</v>
          </cell>
          <cell r="B283" t="str">
            <v>Crockery &amp; Cuttlery</v>
          </cell>
          <cell r="C283" t="str">
            <v>BOH</v>
          </cell>
          <cell r="D283" t="str">
            <v>Measuring Jar 50ml</v>
          </cell>
          <cell r="E283" t="str">
            <v>EA</v>
          </cell>
          <cell r="F283" t="str">
            <v>EA</v>
          </cell>
          <cell r="G283">
            <v>44.85</v>
          </cell>
        </row>
        <row r="284">
          <cell r="A284">
            <v>8292</v>
          </cell>
          <cell r="B284" t="str">
            <v>Crockery &amp; Cuttlery</v>
          </cell>
          <cell r="C284" t="str">
            <v>BOH</v>
          </cell>
          <cell r="D284" t="str">
            <v>Measuring Jug 250 ml</v>
          </cell>
          <cell r="E284" t="str">
            <v>EA</v>
          </cell>
          <cell r="F284" t="str">
            <v>EA</v>
          </cell>
          <cell r="G284">
            <v>57.5</v>
          </cell>
        </row>
        <row r="285">
          <cell r="A285">
            <v>5796</v>
          </cell>
          <cell r="B285" t="str">
            <v>Crockery &amp; Cuttlery</v>
          </cell>
          <cell r="C285" t="str">
            <v>BOH</v>
          </cell>
          <cell r="D285" t="str">
            <v>Barista Espresso Cup</v>
          </cell>
          <cell r="E285" t="str">
            <v>EA</v>
          </cell>
          <cell r="F285" t="str">
            <v>EA</v>
          </cell>
          <cell r="G285">
            <v>103.5</v>
          </cell>
        </row>
        <row r="286">
          <cell r="A286">
            <v>15527</v>
          </cell>
          <cell r="B286" t="str">
            <v>Crockery &amp; Cuttlery</v>
          </cell>
          <cell r="C286" t="str">
            <v>BOH</v>
          </cell>
          <cell r="D286" t="str">
            <v>Food Display Platter</v>
          </cell>
          <cell r="E286" t="str">
            <v>EA</v>
          </cell>
          <cell r="F286" t="str">
            <v>EA</v>
          </cell>
          <cell r="G286">
            <v>483</v>
          </cell>
        </row>
        <row r="287">
          <cell r="A287">
            <v>24149</v>
          </cell>
          <cell r="B287" t="str">
            <v>Crockery &amp; Cuttlery</v>
          </cell>
          <cell r="C287" t="str">
            <v>BOH</v>
          </cell>
          <cell r="D287" t="str">
            <v>Acrylic Food Palette 6mm</v>
          </cell>
          <cell r="E287" t="str">
            <v>EA</v>
          </cell>
          <cell r="F287" t="str">
            <v>EA</v>
          </cell>
          <cell r="G287">
            <v>368</v>
          </cell>
        </row>
        <row r="288">
          <cell r="A288">
            <v>15633</v>
          </cell>
          <cell r="B288" t="str">
            <v>Crockery &amp; Cuttlery</v>
          </cell>
          <cell r="C288" t="str">
            <v>BOH</v>
          </cell>
          <cell r="D288" t="str">
            <v>Zen Plate- 7 Inch</v>
          </cell>
          <cell r="E288" t="str">
            <v>EA</v>
          </cell>
          <cell r="F288" t="str">
            <v>EA</v>
          </cell>
          <cell r="G288">
            <v>236.62</v>
          </cell>
        </row>
        <row r="289">
          <cell r="A289">
            <v>15634</v>
          </cell>
          <cell r="B289" t="str">
            <v>Crockery &amp; Cuttlery</v>
          </cell>
          <cell r="C289" t="str">
            <v>BOH</v>
          </cell>
          <cell r="D289" t="str">
            <v>Zen Plate- 10 Inch</v>
          </cell>
          <cell r="E289" t="str">
            <v>EA</v>
          </cell>
          <cell r="F289" t="str">
            <v>EA</v>
          </cell>
          <cell r="G289">
            <v>334.52</v>
          </cell>
        </row>
        <row r="290">
          <cell r="A290">
            <v>1120</v>
          </cell>
          <cell r="B290" t="str">
            <v>Crockery &amp; Cuttlery</v>
          </cell>
          <cell r="C290" t="str">
            <v>BOH</v>
          </cell>
          <cell r="D290" t="str">
            <v>Cake Plate N Dome</v>
          </cell>
          <cell r="E290" t="str">
            <v>EA</v>
          </cell>
          <cell r="F290" t="str">
            <v>EA</v>
          </cell>
          <cell r="G290">
            <v>632.5</v>
          </cell>
        </row>
        <row r="291">
          <cell r="A291">
            <v>19507</v>
          </cell>
          <cell r="B291" t="str">
            <v>Crockery &amp; Cuttlery</v>
          </cell>
          <cell r="C291" t="str">
            <v>BOH</v>
          </cell>
          <cell r="D291" t="str">
            <v>Barista Cappuccino Regural Mug 20CL</v>
          </cell>
          <cell r="E291" t="str">
            <v>EA</v>
          </cell>
          <cell r="F291" t="str">
            <v>EA</v>
          </cell>
          <cell r="G291">
            <v>164.22</v>
          </cell>
        </row>
        <row r="292">
          <cell r="A292">
            <v>19505</v>
          </cell>
          <cell r="B292" t="str">
            <v>Crockery &amp; Cuttlery</v>
          </cell>
          <cell r="C292" t="str">
            <v>BOH</v>
          </cell>
          <cell r="D292" t="str">
            <v>Barista Cappuccino Regural Saucer 20CL</v>
          </cell>
          <cell r="E292" t="str">
            <v>EA</v>
          </cell>
          <cell r="F292" t="str">
            <v>EA</v>
          </cell>
          <cell r="G292">
            <v>76.89</v>
          </cell>
        </row>
        <row r="293">
          <cell r="A293">
            <v>19508</v>
          </cell>
          <cell r="B293" t="str">
            <v>Crockery &amp; Cuttlery</v>
          </cell>
          <cell r="C293" t="str">
            <v>BOH</v>
          </cell>
          <cell r="D293" t="str">
            <v>Barista Cappuccino Mug 30CL</v>
          </cell>
          <cell r="E293" t="str">
            <v>EA</v>
          </cell>
          <cell r="F293" t="str">
            <v>EA</v>
          </cell>
          <cell r="G293">
            <v>242.64</v>
          </cell>
        </row>
        <row r="294">
          <cell r="A294">
            <v>19506</v>
          </cell>
          <cell r="B294" t="str">
            <v>Crockery &amp; Cuttlery</v>
          </cell>
          <cell r="C294" t="str">
            <v>BOH</v>
          </cell>
          <cell r="D294" t="str">
            <v>Barista Cappuccino Large Mug  Saucer30CL</v>
          </cell>
          <cell r="E294" t="str">
            <v>EA</v>
          </cell>
          <cell r="F294" t="str">
            <v>EA</v>
          </cell>
          <cell r="G294">
            <v>103.63000000000001</v>
          </cell>
        </row>
        <row r="295">
          <cell r="A295">
            <v>20501</v>
          </cell>
          <cell r="B295" t="str">
            <v>Crockery &amp; Cuttlery</v>
          </cell>
          <cell r="C295" t="str">
            <v>BOH</v>
          </cell>
          <cell r="D295" t="str">
            <v>Barista Cappuccino Large Saucer</v>
          </cell>
          <cell r="E295" t="str">
            <v>EA</v>
          </cell>
          <cell r="F295" t="str">
            <v>EA</v>
          </cell>
          <cell r="G295">
            <v>112.13000000000001</v>
          </cell>
        </row>
        <row r="296">
          <cell r="A296">
            <v>20502</v>
          </cell>
          <cell r="B296" t="str">
            <v>Crockery &amp; Cuttlery</v>
          </cell>
          <cell r="C296" t="str">
            <v>BOH</v>
          </cell>
          <cell r="D296" t="str">
            <v>Barista Cappuccino Large Mug</v>
          </cell>
          <cell r="E296" t="str">
            <v>EA</v>
          </cell>
          <cell r="F296" t="str">
            <v>EA</v>
          </cell>
          <cell r="G296">
            <v>263.58</v>
          </cell>
        </row>
        <row r="297">
          <cell r="A297">
            <v>18906</v>
          </cell>
          <cell r="B297" t="str">
            <v>Crockery &amp; Cuttlery</v>
          </cell>
          <cell r="C297" t="str">
            <v>BOH</v>
          </cell>
          <cell r="D297" t="str">
            <v>Round Glass Bottale -300 ML</v>
          </cell>
          <cell r="E297" t="str">
            <v>EA</v>
          </cell>
          <cell r="F297" t="str">
            <v>EA</v>
          </cell>
          <cell r="G297">
            <v>12.08</v>
          </cell>
        </row>
        <row r="298">
          <cell r="A298">
            <v>18907</v>
          </cell>
          <cell r="B298" t="str">
            <v>Crockery &amp; Cuttlery</v>
          </cell>
          <cell r="C298" t="str">
            <v>BOH</v>
          </cell>
          <cell r="D298" t="str">
            <v>Round Glass Bottale -500 ML</v>
          </cell>
          <cell r="E298" t="str">
            <v>EA</v>
          </cell>
          <cell r="F298" t="str">
            <v>EA</v>
          </cell>
          <cell r="G298">
            <v>14.72</v>
          </cell>
        </row>
        <row r="299">
          <cell r="A299">
            <v>18908</v>
          </cell>
          <cell r="B299" t="str">
            <v>Crockery &amp; Cuttlery</v>
          </cell>
          <cell r="C299" t="str">
            <v>BOH</v>
          </cell>
          <cell r="D299" t="str">
            <v>Glass Bottal Black Cap (300/500ML)</v>
          </cell>
          <cell r="E299" t="str">
            <v>EA</v>
          </cell>
          <cell r="F299" t="str">
            <v>EA</v>
          </cell>
          <cell r="G299">
            <v>2.25</v>
          </cell>
        </row>
        <row r="300">
          <cell r="A300">
            <v>6662</v>
          </cell>
          <cell r="B300" t="str">
            <v>Crockery &amp; Cuttlery</v>
          </cell>
          <cell r="C300" t="str">
            <v>BOH</v>
          </cell>
          <cell r="D300" t="str">
            <v>Cocktail Shaker (Inbuilt Strainer)</v>
          </cell>
          <cell r="E300" t="str">
            <v>EA</v>
          </cell>
          <cell r="F300" t="str">
            <v>EA</v>
          </cell>
          <cell r="G300">
            <v>201.25</v>
          </cell>
        </row>
        <row r="301">
          <cell r="A301">
            <v>5515</v>
          </cell>
          <cell r="B301" t="str">
            <v>Crockery &amp; Cuttlery</v>
          </cell>
          <cell r="C301" t="str">
            <v>BOH</v>
          </cell>
          <cell r="D301" t="str">
            <v>Ice Cream Scooper Medium</v>
          </cell>
          <cell r="E301" t="str">
            <v>EA</v>
          </cell>
          <cell r="F301" t="str">
            <v>EA</v>
          </cell>
          <cell r="G301">
            <v>86.25</v>
          </cell>
        </row>
        <row r="302">
          <cell r="A302">
            <v>1097</v>
          </cell>
          <cell r="B302" t="str">
            <v>Crockery &amp; Cuttlery</v>
          </cell>
          <cell r="C302" t="str">
            <v>BOH</v>
          </cell>
          <cell r="D302" t="str">
            <v>Thermometer</v>
          </cell>
          <cell r="E302" t="str">
            <v>EA</v>
          </cell>
          <cell r="F302" t="str">
            <v>EA</v>
          </cell>
          <cell r="G302">
            <v>356.5</v>
          </cell>
        </row>
        <row r="303">
          <cell r="A303">
            <v>6090</v>
          </cell>
          <cell r="B303" t="str">
            <v>Crockery &amp; Cuttlery</v>
          </cell>
          <cell r="C303" t="str">
            <v>BOH</v>
          </cell>
          <cell r="D303" t="str">
            <v>Cream Charger</v>
          </cell>
          <cell r="E303" t="str">
            <v>PAC</v>
          </cell>
          <cell r="F303" t="str">
            <v>PAC=10ea</v>
          </cell>
          <cell r="G303">
            <v>333.5</v>
          </cell>
        </row>
        <row r="304">
          <cell r="A304">
            <v>15596</v>
          </cell>
          <cell r="B304" t="str">
            <v>Crockery &amp; Cuttlery</v>
          </cell>
          <cell r="C304" t="str">
            <v>BOH</v>
          </cell>
          <cell r="D304" t="str">
            <v>Bullet Shelf Tag Holder-3''</v>
          </cell>
          <cell r="E304" t="str">
            <v>EA</v>
          </cell>
          <cell r="F304" t="str">
            <v>EA</v>
          </cell>
          <cell r="G304">
            <v>55.2</v>
          </cell>
        </row>
        <row r="305">
          <cell r="A305">
            <v>19001</v>
          </cell>
          <cell r="B305" t="str">
            <v>Crockery &amp; Cuttlery</v>
          </cell>
          <cell r="C305" t="str">
            <v>BOH</v>
          </cell>
          <cell r="D305" t="str">
            <v>Wooden Hammer</v>
          </cell>
          <cell r="E305" t="str">
            <v>EA</v>
          </cell>
          <cell r="F305" t="str">
            <v>EA</v>
          </cell>
          <cell r="G305">
            <v>74.75</v>
          </cell>
        </row>
        <row r="306">
          <cell r="A306">
            <v>13821</v>
          </cell>
          <cell r="B306" t="str">
            <v>Crockery &amp; Cuttlery</v>
          </cell>
          <cell r="C306" t="str">
            <v>BOH</v>
          </cell>
          <cell r="D306" t="str">
            <v>Tango Grandee 425ml</v>
          </cell>
          <cell r="E306" t="str">
            <v>EA</v>
          </cell>
          <cell r="F306" t="str">
            <v>EA=1 ea</v>
          </cell>
          <cell r="G306">
            <v>113.85</v>
          </cell>
        </row>
        <row r="307">
          <cell r="A307">
            <v>13822</v>
          </cell>
          <cell r="B307" t="str">
            <v>Crockery &amp; Cuttlery</v>
          </cell>
          <cell r="C307" t="str">
            <v>BOH</v>
          </cell>
          <cell r="D307" t="str">
            <v>Tango Regular 315ml</v>
          </cell>
          <cell r="E307" t="str">
            <v>EA</v>
          </cell>
          <cell r="F307" t="str">
            <v>EA=1 ea</v>
          </cell>
          <cell r="G307">
            <v>101.2</v>
          </cell>
        </row>
        <row r="308">
          <cell r="A308">
            <v>19097</v>
          </cell>
          <cell r="B308" t="str">
            <v>Crockery &amp; Cuttlery</v>
          </cell>
          <cell r="C308" t="str">
            <v>BOH</v>
          </cell>
          <cell r="D308" t="str">
            <v>Creamer 150ML</v>
          </cell>
          <cell r="E308" t="str">
            <v>EA</v>
          </cell>
          <cell r="F308" t="str">
            <v>EA</v>
          </cell>
          <cell r="G308">
            <v>204.7</v>
          </cell>
        </row>
        <row r="309">
          <cell r="A309">
            <v>20871</v>
          </cell>
          <cell r="B309" t="str">
            <v>Crockery &amp; Cuttlery</v>
          </cell>
          <cell r="C309" t="str">
            <v>BOH</v>
          </cell>
          <cell r="D309" t="str">
            <v>Glass Tea Kettle 500 ML</v>
          </cell>
          <cell r="E309" t="str">
            <v>EA</v>
          </cell>
          <cell r="F309" t="str">
            <v>EA</v>
          </cell>
          <cell r="G309">
            <v>661.25</v>
          </cell>
        </row>
        <row r="310">
          <cell r="A310">
            <v>5700</v>
          </cell>
          <cell r="B310" t="str">
            <v>Crockery &amp; Cuttlery</v>
          </cell>
          <cell r="C310" t="str">
            <v>BOH</v>
          </cell>
          <cell r="D310" t="str">
            <v>Bottle Opener With Cutter</v>
          </cell>
          <cell r="E310" t="str">
            <v>EA</v>
          </cell>
          <cell r="F310" t="str">
            <v>EA</v>
          </cell>
          <cell r="G310">
            <v>81.650000000000006</v>
          </cell>
        </row>
        <row r="311">
          <cell r="A311">
            <v>19121</v>
          </cell>
          <cell r="B311" t="str">
            <v>Crockery &amp; Cuttlery</v>
          </cell>
          <cell r="C311" t="str">
            <v>BOH</v>
          </cell>
          <cell r="D311" t="str">
            <v>Supreme Basket Caret</v>
          </cell>
          <cell r="E311" t="str">
            <v>EA</v>
          </cell>
          <cell r="F311" t="str">
            <v>EA</v>
          </cell>
          <cell r="G311">
            <v>431.25</v>
          </cell>
        </row>
        <row r="312">
          <cell r="A312">
            <v>22485</v>
          </cell>
          <cell r="B312" t="str">
            <v>Crockery &amp; Cuttlery</v>
          </cell>
          <cell r="C312" t="str">
            <v>BOH</v>
          </cell>
          <cell r="D312" t="str">
            <v>SS laddles 30 ML</v>
          </cell>
          <cell r="E312" t="str">
            <v>EA</v>
          </cell>
          <cell r="F312" t="str">
            <v>EA</v>
          </cell>
          <cell r="G312">
            <v>46</v>
          </cell>
        </row>
        <row r="313">
          <cell r="A313">
            <v>22492</v>
          </cell>
          <cell r="B313" t="str">
            <v>Crockery &amp; Cuttlery</v>
          </cell>
          <cell r="C313" t="str">
            <v>BOH</v>
          </cell>
          <cell r="D313" t="str">
            <v>Bread Box</v>
          </cell>
          <cell r="E313" t="str">
            <v>EA</v>
          </cell>
          <cell r="F313" t="str">
            <v>EA</v>
          </cell>
          <cell r="G313">
            <v>184</v>
          </cell>
        </row>
        <row r="314">
          <cell r="A314">
            <v>21846</v>
          </cell>
          <cell r="B314" t="str">
            <v>Diner Paper &amp; Packing</v>
          </cell>
          <cell r="C314" t="str">
            <v>BOH</v>
          </cell>
          <cell r="D314" t="str">
            <v>Diner Burger Box</v>
          </cell>
          <cell r="E314" t="str">
            <v>Ea</v>
          </cell>
          <cell r="F314" t="str">
            <v>Ea=1 EA</v>
          </cell>
          <cell r="G314">
            <v>11.5</v>
          </cell>
        </row>
        <row r="315">
          <cell r="A315">
            <v>21850</v>
          </cell>
          <cell r="B315" t="str">
            <v>Diner Paper &amp; Packing</v>
          </cell>
          <cell r="C315" t="str">
            <v>BOH</v>
          </cell>
          <cell r="D315" t="str">
            <v>Diner Carry Bag - Small</v>
          </cell>
          <cell r="E315" t="str">
            <v>Ea</v>
          </cell>
          <cell r="F315" t="str">
            <v>Ea=1 EA</v>
          </cell>
          <cell r="G315">
            <v>7.59</v>
          </cell>
        </row>
        <row r="316">
          <cell r="A316">
            <v>21851</v>
          </cell>
          <cell r="B316" t="str">
            <v>Diner Paper &amp; Packing</v>
          </cell>
          <cell r="C316" t="str">
            <v>BOH</v>
          </cell>
          <cell r="D316" t="str">
            <v>Diner Carry Bag - Big</v>
          </cell>
          <cell r="E316" t="str">
            <v>EA</v>
          </cell>
          <cell r="F316" t="str">
            <v>Ea=1 EA</v>
          </cell>
          <cell r="G316">
            <v>8.86</v>
          </cell>
        </row>
        <row r="317">
          <cell r="A317">
            <v>21853</v>
          </cell>
          <cell r="B317" t="str">
            <v>Diner Paper &amp; Packing</v>
          </cell>
          <cell r="C317" t="str">
            <v>BOH</v>
          </cell>
          <cell r="D317" t="str">
            <v>Diner Paper Envelop</v>
          </cell>
          <cell r="E317" t="str">
            <v>Pkt</v>
          </cell>
          <cell r="F317" t="str">
            <v>Pkt = 100 ea</v>
          </cell>
          <cell r="G317">
            <v>276</v>
          </cell>
        </row>
        <row r="318">
          <cell r="A318">
            <v>21854</v>
          </cell>
          <cell r="B318" t="str">
            <v>Diner Paper &amp; Packing</v>
          </cell>
          <cell r="C318" t="str">
            <v>BOH</v>
          </cell>
          <cell r="D318" t="str">
            <v>Diner Pizza Box</v>
          </cell>
          <cell r="E318" t="str">
            <v>Ea</v>
          </cell>
          <cell r="F318" t="str">
            <v>Ea=1 EA</v>
          </cell>
          <cell r="G318">
            <v>14.95</v>
          </cell>
        </row>
        <row r="319">
          <cell r="A319">
            <v>23697</v>
          </cell>
          <cell r="B319" t="str">
            <v>Diner Paper &amp; Packing</v>
          </cell>
          <cell r="C319" t="str">
            <v>BOH</v>
          </cell>
          <cell r="D319" t="str">
            <v>Dinner Paper Napkin</v>
          </cell>
          <cell r="E319" t="str">
            <v>Pkt</v>
          </cell>
          <cell r="F319" t="str">
            <v>Pkt = 100 ea</v>
          </cell>
          <cell r="G319">
            <v>23.580000000000002</v>
          </cell>
        </row>
        <row r="320">
          <cell r="A320">
            <v>23825</v>
          </cell>
          <cell r="B320" t="str">
            <v>Diner Paper &amp; Packing</v>
          </cell>
          <cell r="C320" t="str">
            <v>BOH</v>
          </cell>
          <cell r="D320" t="str">
            <v>Diner Pastry Box 2pcs</v>
          </cell>
          <cell r="E320" t="str">
            <v>EA</v>
          </cell>
          <cell r="F320" t="str">
            <v>EA</v>
          </cell>
          <cell r="G320">
            <v>9.7799999999999994</v>
          </cell>
        </row>
        <row r="321">
          <cell r="A321">
            <v>23861</v>
          </cell>
          <cell r="B321" t="str">
            <v>Diner Paper &amp; Packing</v>
          </cell>
          <cell r="C321" t="str">
            <v>BOH</v>
          </cell>
          <cell r="D321" t="str">
            <v>Diner Flat Bowls-Paper 750ml White</v>
          </cell>
          <cell r="E321" t="str">
            <v>EA</v>
          </cell>
          <cell r="F321" t="str">
            <v>EA</v>
          </cell>
          <cell r="G321">
            <v>13.23</v>
          </cell>
        </row>
        <row r="322">
          <cell r="A322">
            <v>23862</v>
          </cell>
          <cell r="B322" t="str">
            <v>Diner Paper &amp; Packing</v>
          </cell>
          <cell r="C322" t="str">
            <v>BOH</v>
          </cell>
          <cell r="D322" t="str">
            <v>Diner Pet LID 148MM</v>
          </cell>
          <cell r="E322" t="str">
            <v>EA</v>
          </cell>
          <cell r="F322" t="str">
            <v>EA</v>
          </cell>
          <cell r="G322">
            <v>7.02</v>
          </cell>
        </row>
        <row r="323">
          <cell r="A323">
            <v>24856</v>
          </cell>
          <cell r="B323" t="str">
            <v>Merchandise</v>
          </cell>
          <cell r="C323" t="str">
            <v>Merchandise</v>
          </cell>
          <cell r="D323" t="str">
            <v>Unifit- Almond Brownie</v>
          </cell>
          <cell r="E323" t="str">
            <v>EA</v>
          </cell>
          <cell r="F323" t="str">
            <v>EA</v>
          </cell>
          <cell r="G323">
            <v>77.12</v>
          </cell>
        </row>
        <row r="324">
          <cell r="A324">
            <v>24857</v>
          </cell>
          <cell r="B324" t="str">
            <v>Merchandise</v>
          </cell>
          <cell r="C324" t="str">
            <v>Merchandise</v>
          </cell>
          <cell r="D324" t="str">
            <v>Unifit- Choclate Brownie</v>
          </cell>
          <cell r="E324" t="str">
            <v>EA</v>
          </cell>
          <cell r="F324" t="str">
            <v>EA</v>
          </cell>
          <cell r="G324">
            <v>77.12</v>
          </cell>
        </row>
        <row r="325">
          <cell r="A325">
            <v>24858</v>
          </cell>
          <cell r="B325" t="str">
            <v>Merchandise</v>
          </cell>
          <cell r="C325" t="str">
            <v>Merchandise</v>
          </cell>
          <cell r="D325" t="str">
            <v>Unifit- Choco Seeds Cookies</v>
          </cell>
          <cell r="E325" t="str">
            <v>EA</v>
          </cell>
          <cell r="F325" t="str">
            <v>EA</v>
          </cell>
          <cell r="G325">
            <v>48.75</v>
          </cell>
        </row>
        <row r="326">
          <cell r="A326">
            <v>24859</v>
          </cell>
          <cell r="B326" t="str">
            <v>Merchandise</v>
          </cell>
          <cell r="C326" t="str">
            <v>Merchandise</v>
          </cell>
          <cell r="D326" t="str">
            <v>Unifit-Peanet Butter Cookies</v>
          </cell>
          <cell r="E326" t="str">
            <v>EA</v>
          </cell>
          <cell r="F326" t="str">
            <v>EA</v>
          </cell>
          <cell r="G326">
            <v>48.75</v>
          </cell>
        </row>
        <row r="327">
          <cell r="A327">
            <v>24893</v>
          </cell>
          <cell r="B327" t="str">
            <v>Paper &amp; Packing</v>
          </cell>
          <cell r="C327" t="str">
            <v>BOH</v>
          </cell>
          <cell r="D327" t="str">
            <v>Stickers Pastry Box Roll (1K Pcs)</v>
          </cell>
          <cell r="E327" t="str">
            <v>Roll</v>
          </cell>
          <cell r="F327" t="str">
            <v>1 roll-1000 EA</v>
          </cell>
          <cell r="G327">
            <v>805</v>
          </cell>
        </row>
        <row r="328">
          <cell r="A328">
            <v>24894</v>
          </cell>
          <cell r="B328" t="str">
            <v>Paper &amp; Packing</v>
          </cell>
          <cell r="C328" t="str">
            <v>BOH</v>
          </cell>
          <cell r="D328" t="str">
            <v>PVC Transparent Stickers Roll (1k Pcs)</v>
          </cell>
          <cell r="E328" t="str">
            <v>Roll</v>
          </cell>
          <cell r="F328" t="str">
            <v>1 roll-1000 EA</v>
          </cell>
          <cell r="G328">
            <v>828</v>
          </cell>
        </row>
        <row r="329">
          <cell r="A329">
            <v>24917</v>
          </cell>
          <cell r="B329" t="str">
            <v>Merchandise</v>
          </cell>
          <cell r="C329" t="str">
            <v>Merchandise</v>
          </cell>
          <cell r="D329" t="str">
            <v>BRB Rice Chips- Peri Peri</v>
          </cell>
          <cell r="E329" t="str">
            <v>EA</v>
          </cell>
          <cell r="F329" t="str">
            <v>1 box = 36 EA</v>
          </cell>
          <cell r="G329">
            <v>41.95</v>
          </cell>
        </row>
        <row r="330">
          <cell r="A330">
            <v>24918</v>
          </cell>
          <cell r="B330" t="str">
            <v>Merchandise</v>
          </cell>
          <cell r="C330" t="str">
            <v>Merchandise</v>
          </cell>
          <cell r="D330" t="str">
            <v>BRB Rice Chips- Jalapeno &amp; Tomato</v>
          </cell>
          <cell r="E330" t="str">
            <v>EA</v>
          </cell>
          <cell r="F330" t="str">
            <v>1 box = 36 EA</v>
          </cell>
          <cell r="G330">
            <v>41.95</v>
          </cell>
        </row>
        <row r="331">
          <cell r="A331">
            <v>24913</v>
          </cell>
          <cell r="B331" t="str">
            <v>Merchandise</v>
          </cell>
          <cell r="C331" t="str">
            <v>Merchandise</v>
          </cell>
          <cell r="D331" t="str">
            <v>Goodveda Millet Crunchies- Methi</v>
          </cell>
          <cell r="E331" t="str">
            <v>EA</v>
          </cell>
          <cell r="F331" t="str">
            <v>1 box =120 EA</v>
          </cell>
          <cell r="G331">
            <v>57.14</v>
          </cell>
        </row>
        <row r="332">
          <cell r="A332">
            <v>24914</v>
          </cell>
          <cell r="B332" t="str">
            <v>Merchandise</v>
          </cell>
          <cell r="C332" t="str">
            <v>Merchandise</v>
          </cell>
          <cell r="D332" t="str">
            <v>Goodveda Millet Crunchies- Garlic</v>
          </cell>
          <cell r="E332" t="str">
            <v>EA</v>
          </cell>
          <cell r="F332" t="str">
            <v>1 box =120 EA</v>
          </cell>
          <cell r="G332">
            <v>57.14</v>
          </cell>
        </row>
        <row r="333">
          <cell r="A333">
            <v>24938</v>
          </cell>
          <cell r="B333" t="str">
            <v>Merchandise</v>
          </cell>
          <cell r="C333" t="str">
            <v>Merchandise</v>
          </cell>
          <cell r="D333" t="str">
            <v>Almond Milk</v>
          </cell>
          <cell r="E333" t="str">
            <v>Pkt</v>
          </cell>
          <cell r="F333" t="str">
            <v>1 box = 27 ea</v>
          </cell>
          <cell r="G333">
            <v>38.14</v>
          </cell>
        </row>
        <row r="334">
          <cell r="A334">
            <v>21428</v>
          </cell>
          <cell r="B334" t="str">
            <v>Merchandise</v>
          </cell>
          <cell r="C334" t="str">
            <v>Merchandise</v>
          </cell>
          <cell r="D334" t="str">
            <v>MB Protein Bar Almond Fudge 20GM</v>
          </cell>
          <cell r="E334" t="str">
            <v>EA</v>
          </cell>
          <cell r="F334" t="str">
            <v>1 box = 72 ea</v>
          </cell>
          <cell r="G334">
            <v>74.92</v>
          </cell>
        </row>
        <row r="335">
          <cell r="A335">
            <v>21429</v>
          </cell>
          <cell r="B335" t="str">
            <v>Merchandise</v>
          </cell>
          <cell r="C335" t="str">
            <v>Merchandise</v>
          </cell>
          <cell r="D335" t="str">
            <v>MB Protein Bar Choco Cranberry 20GM</v>
          </cell>
          <cell r="E335" t="str">
            <v>EA</v>
          </cell>
          <cell r="F335" t="str">
            <v>1 box = 72 ea</v>
          </cell>
          <cell r="G335">
            <v>74.92</v>
          </cell>
        </row>
        <row r="336">
          <cell r="A336">
            <v>24298</v>
          </cell>
          <cell r="B336" t="str">
            <v>Merchandise</v>
          </cell>
          <cell r="C336" t="str">
            <v>Merchandise</v>
          </cell>
          <cell r="D336" t="str">
            <v>MB Protein Bar- Cookies &amp; Cream</v>
          </cell>
          <cell r="E336" t="str">
            <v>EA</v>
          </cell>
          <cell r="F336" t="str">
            <v>1 box = 72 ea</v>
          </cell>
          <cell r="G336">
            <v>74.92</v>
          </cell>
        </row>
        <row r="337">
          <cell r="A337">
            <v>24975</v>
          </cell>
          <cell r="B337" t="str">
            <v>Crockery &amp; Cuttlery</v>
          </cell>
          <cell r="C337" t="str">
            <v>BOH</v>
          </cell>
          <cell r="D337" t="str">
            <v>Measuring jar 30ml and 60ml</v>
          </cell>
          <cell r="E337" t="str">
            <v>EA</v>
          </cell>
          <cell r="F337" t="str">
            <v>EA</v>
          </cell>
          <cell r="G337">
            <v>1380</v>
          </cell>
        </row>
        <row r="338">
          <cell r="A338">
            <v>21844</v>
          </cell>
          <cell r="B338" t="str">
            <v>Diner Paper &amp; Packing</v>
          </cell>
          <cell r="C338" t="str">
            <v>BOH</v>
          </cell>
          <cell r="D338" t="str">
            <v>Diner Paper Container with Lid 80ML</v>
          </cell>
          <cell r="E338" t="str">
            <v>EA</v>
          </cell>
          <cell r="F338" t="str">
            <v>EA</v>
          </cell>
          <cell r="G338">
            <v>1.61</v>
          </cell>
        </row>
        <row r="339">
          <cell r="A339">
            <v>17802</v>
          </cell>
          <cell r="B339" t="str">
            <v>Paper &amp; Packing</v>
          </cell>
          <cell r="C339" t="str">
            <v>BOH</v>
          </cell>
          <cell r="D339" t="str">
            <v>MT-SL-II Black With Dome Caps</v>
          </cell>
          <cell r="E339" t="str">
            <v>EA</v>
          </cell>
          <cell r="F339" t="str">
            <v>EA</v>
          </cell>
          <cell r="G339">
            <v>6.34</v>
          </cell>
        </row>
        <row r="340">
          <cell r="A340">
            <v>17642</v>
          </cell>
          <cell r="B340" t="str">
            <v>Paper &amp; Packing</v>
          </cell>
          <cell r="C340" t="str">
            <v>BOH</v>
          </cell>
          <cell r="D340" t="str">
            <v>St2-with Lid</v>
          </cell>
          <cell r="E340" t="str">
            <v>EA</v>
          </cell>
          <cell r="F340" t="str">
            <v>EA</v>
          </cell>
          <cell r="G340">
            <v>8.42</v>
          </cell>
        </row>
        <row r="341">
          <cell r="A341">
            <v>20493</v>
          </cell>
          <cell r="B341" t="str">
            <v>Marketing</v>
          </cell>
          <cell r="C341" t="str">
            <v>BOH</v>
          </cell>
          <cell r="D341" t="str">
            <v>Black Sports Bottle</v>
          </cell>
          <cell r="E341" t="str">
            <v>Ea</v>
          </cell>
          <cell r="F341" t="str">
            <v>EA</v>
          </cell>
          <cell r="G341">
            <v>419.75</v>
          </cell>
        </row>
        <row r="342">
          <cell r="A342">
            <v>21691</v>
          </cell>
          <cell r="B342" t="str">
            <v>Crockery &amp; Cuttlery</v>
          </cell>
          <cell r="C342" t="str">
            <v>BOH</v>
          </cell>
          <cell r="D342" t="str">
            <v>Acrylic Food Palette 8MM</v>
          </cell>
          <cell r="E342" t="str">
            <v>EA</v>
          </cell>
          <cell r="F342" t="str">
            <v>EA</v>
          </cell>
          <cell r="G342">
            <v>437</v>
          </cell>
        </row>
        <row r="343">
          <cell r="A343">
            <v>6181</v>
          </cell>
          <cell r="B343" t="str">
            <v>Crockery &amp; Cuttlery</v>
          </cell>
          <cell r="C343" t="str">
            <v>BOH</v>
          </cell>
          <cell r="D343" t="str">
            <v>All Purpose Spoon</v>
          </cell>
          <cell r="E343" t="str">
            <v>EA</v>
          </cell>
          <cell r="F343" t="str">
            <v>EA</v>
          </cell>
          <cell r="G343">
            <v>23.040000000000003</v>
          </cell>
        </row>
        <row r="344">
          <cell r="A344">
            <v>18398</v>
          </cell>
          <cell r="B344" t="str">
            <v>Cleaning Material</v>
          </cell>
          <cell r="C344" t="str">
            <v>BOH</v>
          </cell>
          <cell r="D344" t="str">
            <v>Zero Bac(Hard Surface Sanitizer)</v>
          </cell>
          <cell r="E344" t="str">
            <v>BT</v>
          </cell>
          <cell r="F344" t="str">
            <v>EA</v>
          </cell>
          <cell r="G344">
            <v>273.7</v>
          </cell>
        </row>
        <row r="345">
          <cell r="A345">
            <v>22451</v>
          </cell>
          <cell r="B345" t="str">
            <v>Cleaning Material</v>
          </cell>
          <cell r="C345" t="str">
            <v>BOH</v>
          </cell>
          <cell r="D345" t="str">
            <v>Grillox (Sandwich Griller Cleaner) 2Ltr</v>
          </cell>
          <cell r="E345" t="str">
            <v>BT</v>
          </cell>
          <cell r="F345" t="str">
            <v>EA</v>
          </cell>
          <cell r="G345">
            <v>326.60000000000002</v>
          </cell>
        </row>
        <row r="346">
          <cell r="A346">
            <v>21091</v>
          </cell>
          <cell r="B346" t="str">
            <v>Cleaning Material</v>
          </cell>
          <cell r="C346" t="str">
            <v>BOH</v>
          </cell>
          <cell r="D346" t="str">
            <v>3 Ply Mask</v>
          </cell>
          <cell r="E346" t="str">
            <v>EA</v>
          </cell>
          <cell r="F346" t="str">
            <v>EA</v>
          </cell>
          <cell r="G346">
            <v>4.0299999999999994</v>
          </cell>
        </row>
        <row r="347">
          <cell r="A347">
            <v>19055</v>
          </cell>
          <cell r="B347" t="str">
            <v>Paper &amp; Packing</v>
          </cell>
          <cell r="C347" t="str">
            <v>BOH</v>
          </cell>
          <cell r="D347" t="str">
            <v>Corrugated Bottal Holder</v>
          </cell>
          <cell r="E347" t="str">
            <v>EA</v>
          </cell>
          <cell r="F347" t="str">
            <v>EA</v>
          </cell>
          <cell r="G347">
            <v>3.5</v>
          </cell>
        </row>
        <row r="348">
          <cell r="A348">
            <v>23811</v>
          </cell>
          <cell r="B348" t="str">
            <v>Syrup</v>
          </cell>
          <cell r="C348" t="str">
            <v>BOH</v>
          </cell>
          <cell r="D348" t="str">
            <v>Chocolate tiramisu 750ml (Kerry)</v>
          </cell>
          <cell r="E348" t="str">
            <v>EA</v>
          </cell>
          <cell r="F348" t="str">
            <v>EA</v>
          </cell>
          <cell r="G348">
            <v>350.75</v>
          </cell>
        </row>
        <row r="349">
          <cell r="A349">
            <v>5908</v>
          </cell>
          <cell r="B349" t="str">
            <v>Paper &amp; Packing</v>
          </cell>
          <cell r="C349" t="str">
            <v>Paper &amp; Packing</v>
          </cell>
          <cell r="D349" t="str">
            <v>CORRUGATED BOX 16X16X 18(Big)</v>
          </cell>
          <cell r="E349" t="str">
            <v>EA</v>
          </cell>
          <cell r="F349" t="str">
            <v>EA</v>
          </cell>
          <cell r="G349">
            <v>84</v>
          </cell>
        </row>
        <row r="350">
          <cell r="A350">
            <v>5753</v>
          </cell>
          <cell r="B350" t="str">
            <v>Paper &amp; Packing</v>
          </cell>
          <cell r="C350" t="str">
            <v>Paper &amp; Packing</v>
          </cell>
          <cell r="D350" t="str">
            <v>CORRUGATED BOX 16x16x12(Small)</v>
          </cell>
          <cell r="E350" t="str">
            <v>EA</v>
          </cell>
          <cell r="F350" t="str">
            <v>EA</v>
          </cell>
          <cell r="G350">
            <v>70</v>
          </cell>
        </row>
        <row r="351">
          <cell r="A351">
            <v>5904</v>
          </cell>
          <cell r="B351" t="str">
            <v>Paper &amp; Packing</v>
          </cell>
          <cell r="C351" t="str">
            <v>Paper &amp; Packing</v>
          </cell>
          <cell r="D351" t="str">
            <v>Packing Tape Rolls</v>
          </cell>
          <cell r="E351" t="str">
            <v>EA</v>
          </cell>
          <cell r="F351" t="str">
            <v>EA</v>
          </cell>
          <cell r="G351">
            <v>30</v>
          </cell>
        </row>
        <row r="352">
          <cell r="A352">
            <v>8226</v>
          </cell>
          <cell r="B352" t="str">
            <v>Paper &amp; Packing</v>
          </cell>
          <cell r="C352" t="str">
            <v>Paper &amp; Packing</v>
          </cell>
          <cell r="D352" t="str">
            <v>Bubble Wrap</v>
          </cell>
          <cell r="E352" t="str">
            <v>M</v>
          </cell>
          <cell r="F352" t="str">
            <v>M</v>
          </cell>
          <cell r="G352">
            <v>12.5</v>
          </cell>
        </row>
        <row r="353">
          <cell r="A353">
            <v>9316</v>
          </cell>
          <cell r="B353" t="str">
            <v>Paper &amp; Packing</v>
          </cell>
          <cell r="C353" t="str">
            <v>Paper &amp; Packing</v>
          </cell>
          <cell r="D353" t="str">
            <v>Thermocole Sheet</v>
          </cell>
          <cell r="E353" t="str">
            <v>EA</v>
          </cell>
          <cell r="F353" t="str">
            <v>EA</v>
          </cell>
          <cell r="G353">
            <v>16.25</v>
          </cell>
        </row>
        <row r="354">
          <cell r="A354">
            <v>16432</v>
          </cell>
          <cell r="B354" t="str">
            <v>Paper &amp; Packing</v>
          </cell>
          <cell r="C354" t="str">
            <v>Paper &amp; Packing</v>
          </cell>
          <cell r="D354" t="str">
            <v>Shrink Sheet</v>
          </cell>
          <cell r="E354" t="str">
            <v>G</v>
          </cell>
          <cell r="F354" t="str">
            <v>G</v>
          </cell>
          <cell r="G354">
            <v>180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arukh Ngr"/>
      <sheetName val="stock out and discon.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BOH</v>
          </cell>
          <cell r="D2" t="str">
            <v>Sugar Sachet</v>
          </cell>
          <cell r="E2" t="str">
            <v>PAC</v>
          </cell>
          <cell r="F2" t="str">
            <v>Pac=200sc</v>
          </cell>
          <cell r="G2">
            <v>75.900000000000006</v>
          </cell>
        </row>
        <row r="3">
          <cell r="A3">
            <v>1002</v>
          </cell>
          <cell r="B3" t="str">
            <v>Raw Material</v>
          </cell>
          <cell r="C3" t="str">
            <v>BOH</v>
          </cell>
          <cell r="D3" t="str">
            <v>Sugar Demerara</v>
          </cell>
          <cell r="E3" t="str">
            <v>PAC</v>
          </cell>
          <cell r="F3" t="str">
            <v>Pac=200sc</v>
          </cell>
          <cell r="G3">
            <v>80.5</v>
          </cell>
        </row>
        <row r="4">
          <cell r="A4">
            <v>24657</v>
          </cell>
          <cell r="B4" t="str">
            <v>Raw Material</v>
          </cell>
          <cell r="C4" t="str">
            <v>BOH</v>
          </cell>
          <cell r="D4" t="str">
            <v>Sugar Free Gold Sachet 100*0.75Gm</v>
          </cell>
          <cell r="E4" t="str">
            <v>PAC</v>
          </cell>
          <cell r="F4" t="str">
            <v>1 pkt = 100 CS</v>
          </cell>
          <cell r="G4">
            <v>109.25</v>
          </cell>
        </row>
        <row r="5">
          <cell r="A5">
            <v>1008</v>
          </cell>
          <cell r="B5" t="str">
            <v>Raw Material</v>
          </cell>
          <cell r="C5" t="str">
            <v>BOH</v>
          </cell>
          <cell r="D5" t="str">
            <v>Mustard Sachet 8 Gm</v>
          </cell>
          <cell r="E5" t="str">
            <v>PAC</v>
          </cell>
          <cell r="F5" t="str">
            <v>PAC=100 sc</v>
          </cell>
          <cell r="G5">
            <v>92</v>
          </cell>
        </row>
        <row r="6">
          <cell r="A6">
            <v>1009</v>
          </cell>
          <cell r="B6" t="str">
            <v>Raw Material</v>
          </cell>
          <cell r="C6" t="str">
            <v>BOH</v>
          </cell>
          <cell r="D6" t="str">
            <v>Tomato Ketchup 100 Sachet</v>
          </cell>
          <cell r="E6" t="str">
            <v>PAC</v>
          </cell>
          <cell r="F6" t="str">
            <v>PAC-100 sc</v>
          </cell>
          <cell r="G6">
            <v>74.75</v>
          </cell>
        </row>
        <row r="7">
          <cell r="A7">
            <v>7508</v>
          </cell>
          <cell r="B7" t="str">
            <v>Raw Material</v>
          </cell>
          <cell r="C7" t="str">
            <v>BOH</v>
          </cell>
          <cell r="D7" t="str">
            <v>Syrup Chocolate Topping</v>
          </cell>
          <cell r="E7" t="str">
            <v>BT</v>
          </cell>
          <cell r="F7" t="str">
            <v>Kg=1000g</v>
          </cell>
          <cell r="G7">
            <v>142.6</v>
          </cell>
        </row>
        <row r="8">
          <cell r="A8">
            <v>18931</v>
          </cell>
          <cell r="B8" t="str">
            <v>Raw Material</v>
          </cell>
          <cell r="C8" t="str">
            <v>BOH</v>
          </cell>
          <cell r="D8" t="str">
            <v>Alphonso Mango Puree(550GM)</v>
          </cell>
          <cell r="E8" t="str">
            <v>BT</v>
          </cell>
          <cell r="F8" t="str">
            <v>Box =12 BT</v>
          </cell>
          <cell r="G8">
            <v>155.25</v>
          </cell>
        </row>
        <row r="9">
          <cell r="A9">
            <v>22562</v>
          </cell>
          <cell r="B9" t="str">
            <v>Raw Material</v>
          </cell>
          <cell r="C9" t="str">
            <v>BOH</v>
          </cell>
          <cell r="D9" t="str">
            <v>Oregano Flakes</v>
          </cell>
          <cell r="E9" t="str">
            <v>PAC</v>
          </cell>
          <cell r="F9" t="str">
            <v>PAC=150ea</v>
          </cell>
          <cell r="G9">
            <v>77.63000000000001</v>
          </cell>
        </row>
        <row r="10">
          <cell r="A10">
            <v>22561</v>
          </cell>
          <cell r="B10" t="str">
            <v>Raw Material</v>
          </cell>
          <cell r="C10" t="str">
            <v>BOH</v>
          </cell>
          <cell r="D10" t="str">
            <v>Chilly Flakes</v>
          </cell>
          <cell r="E10" t="str">
            <v>PAC</v>
          </cell>
          <cell r="F10" t="str">
            <v>PAC=150ea</v>
          </cell>
          <cell r="G10">
            <v>77.63000000000001</v>
          </cell>
        </row>
        <row r="11">
          <cell r="A11">
            <v>25015</v>
          </cell>
          <cell r="B11" t="str">
            <v>Raw Material</v>
          </cell>
          <cell r="C11" t="str">
            <v>BOH</v>
          </cell>
          <cell r="D11" t="str">
            <v>Peanut Chikki 1X 25</v>
          </cell>
          <cell r="E11" t="str">
            <v>Pac</v>
          </cell>
          <cell r="F11" t="str">
            <v>Pac</v>
          </cell>
          <cell r="G11">
            <v>128.80000000000001</v>
          </cell>
        </row>
        <row r="12">
          <cell r="A12">
            <v>24971</v>
          </cell>
          <cell r="B12" t="str">
            <v>Other Edibles</v>
          </cell>
          <cell r="C12" t="str">
            <v>BOH</v>
          </cell>
          <cell r="D12" t="str">
            <v>Belgium Chocolate Powder</v>
          </cell>
          <cell r="E12" t="str">
            <v>Pac</v>
          </cell>
          <cell r="F12" t="str">
            <v>Pac</v>
          </cell>
          <cell r="G12">
            <v>552</v>
          </cell>
        </row>
        <row r="13">
          <cell r="A13">
            <v>25002</v>
          </cell>
          <cell r="B13" t="str">
            <v>Other Edibles</v>
          </cell>
          <cell r="C13" t="str">
            <v>BOH</v>
          </cell>
          <cell r="D13" t="str">
            <v>Berry Flavour Popping Bobas 3.2kg</v>
          </cell>
          <cell r="E13" t="str">
            <v>Pac</v>
          </cell>
          <cell r="F13" t="str">
            <v>Pac</v>
          </cell>
          <cell r="G13">
            <v>1495</v>
          </cell>
        </row>
        <row r="14">
          <cell r="A14">
            <v>25003</v>
          </cell>
          <cell r="B14" t="str">
            <v>Other Edibles</v>
          </cell>
          <cell r="C14" t="str">
            <v>BOH</v>
          </cell>
          <cell r="D14" t="str">
            <v>Coffee Flavour Poping Bobas 3.2kg</v>
          </cell>
          <cell r="E14" t="str">
            <v>Pac</v>
          </cell>
          <cell r="F14" t="str">
            <v>Pac</v>
          </cell>
          <cell r="G14">
            <v>1495</v>
          </cell>
        </row>
        <row r="15">
          <cell r="A15">
            <v>11286</v>
          </cell>
          <cell r="B15" t="str">
            <v>Tea &amp; Coffee</v>
          </cell>
          <cell r="C15" t="str">
            <v>BOH</v>
          </cell>
          <cell r="D15" t="str">
            <v>Masala Chai Catering Pouch 250g</v>
          </cell>
          <cell r="E15" t="str">
            <v>PAC</v>
          </cell>
          <cell r="F15" t="str">
            <v>1 PAC = 250G</v>
          </cell>
          <cell r="G15">
            <v>287.5</v>
          </cell>
        </row>
        <row r="16">
          <cell r="A16">
            <v>15483</v>
          </cell>
          <cell r="B16" t="str">
            <v>Tea &amp; Coffee</v>
          </cell>
          <cell r="C16" t="str">
            <v>BOH</v>
          </cell>
          <cell r="D16" t="str">
            <v>Darjeeling black Tea-Blended</v>
          </cell>
          <cell r="E16" t="str">
            <v>PAC</v>
          </cell>
          <cell r="F16" t="str">
            <v>1 PAC = 250G</v>
          </cell>
          <cell r="G16">
            <v>281.75</v>
          </cell>
        </row>
        <row r="17">
          <cell r="A17">
            <v>15484</v>
          </cell>
          <cell r="B17" t="str">
            <v>Tea &amp; Coffee</v>
          </cell>
          <cell r="C17" t="str">
            <v>BOH</v>
          </cell>
          <cell r="D17" t="str">
            <v>Assam long Leaf Tea(TGFOP1)</v>
          </cell>
          <cell r="E17" t="str">
            <v>PAC</v>
          </cell>
          <cell r="F17" t="str">
            <v>1 PAC = 250G</v>
          </cell>
          <cell r="G17">
            <v>132.25</v>
          </cell>
        </row>
        <row r="18">
          <cell r="A18">
            <v>17818</v>
          </cell>
          <cell r="B18" t="str">
            <v>Tea &amp; Coffee</v>
          </cell>
          <cell r="C18" t="str">
            <v>BOH</v>
          </cell>
          <cell r="D18" t="str">
            <v>Tulsi Green Tea - 100G</v>
          </cell>
          <cell r="E18" t="str">
            <v>PAC</v>
          </cell>
          <cell r="F18" t="str">
            <v>1 PAC = 250G</v>
          </cell>
          <cell r="G18">
            <v>105.8</v>
          </cell>
        </row>
        <row r="19">
          <cell r="A19">
            <v>4962</v>
          </cell>
          <cell r="B19" t="str">
            <v>Tea &amp; Coffee</v>
          </cell>
          <cell r="C19" t="str">
            <v>Barista Core</v>
          </cell>
          <cell r="D19" t="str">
            <v>Coffee Beans F &amp; H 1 Kg</v>
          </cell>
          <cell r="E19" t="str">
            <v>Kg</v>
          </cell>
          <cell r="F19" t="str">
            <v>Box =15 kg</v>
          </cell>
          <cell r="G19">
            <v>810</v>
          </cell>
        </row>
        <row r="20">
          <cell r="A20">
            <v>19942</v>
          </cell>
          <cell r="B20" t="str">
            <v>Syrup</v>
          </cell>
          <cell r="C20" t="str">
            <v>BOH</v>
          </cell>
          <cell r="D20" t="str">
            <v>Apple Rose Squash (Rose Faluda)</v>
          </cell>
          <cell r="E20" t="str">
            <v>BT</v>
          </cell>
          <cell r="F20" t="str">
            <v>1 Box = 12 ea</v>
          </cell>
          <cell r="G20">
            <v>133.4</v>
          </cell>
        </row>
        <row r="21">
          <cell r="A21">
            <v>23032</v>
          </cell>
          <cell r="B21" t="str">
            <v>Syrup</v>
          </cell>
          <cell r="C21" t="str">
            <v>BOH</v>
          </cell>
          <cell r="D21" t="str">
            <v xml:space="preserve">Strawberry Fruit Squash 500 ML pet </v>
          </cell>
          <cell r="E21" t="str">
            <v>Btl</v>
          </cell>
          <cell r="F21" t="str">
            <v>1 Box = 12 ea</v>
          </cell>
          <cell r="G21">
            <v>151.80000000000001</v>
          </cell>
        </row>
        <row r="22">
          <cell r="A22">
            <v>18051</v>
          </cell>
          <cell r="B22" t="str">
            <v>Syrup</v>
          </cell>
          <cell r="C22" t="str">
            <v>BOH</v>
          </cell>
          <cell r="D22" t="str">
            <v>Lemon Iced Tea  Syrup</v>
          </cell>
          <cell r="E22" t="str">
            <v>BT</v>
          </cell>
          <cell r="F22" t="str">
            <v>1 Box = 6 ea</v>
          </cell>
          <cell r="G22">
            <v>287.5</v>
          </cell>
        </row>
        <row r="23">
          <cell r="A23">
            <v>18052</v>
          </cell>
          <cell r="B23" t="str">
            <v>Syrup</v>
          </cell>
          <cell r="C23" t="str">
            <v>BOH</v>
          </cell>
          <cell r="D23" t="str">
            <v>Peach Iced Tea syrup</v>
          </cell>
          <cell r="E23" t="str">
            <v>BT</v>
          </cell>
          <cell r="F23" t="str">
            <v>1 Box = 6 ea</v>
          </cell>
          <cell r="G23">
            <v>287.5</v>
          </cell>
        </row>
        <row r="24">
          <cell r="A24">
            <v>16825</v>
          </cell>
          <cell r="B24" t="str">
            <v>Syrup</v>
          </cell>
          <cell r="C24" t="str">
            <v>BOH</v>
          </cell>
          <cell r="D24" t="str">
            <v>Apple-Mint Mojito Syrup</v>
          </cell>
          <cell r="E24" t="str">
            <v>BT</v>
          </cell>
          <cell r="F24" t="str">
            <v>1 Box = 6 ea</v>
          </cell>
          <cell r="G24">
            <v>373.75</v>
          </cell>
        </row>
        <row r="25">
          <cell r="A25">
            <v>17874</v>
          </cell>
          <cell r="B25" t="str">
            <v>Syrup</v>
          </cell>
          <cell r="C25" t="str">
            <v>BOH</v>
          </cell>
          <cell r="D25" t="str">
            <v>Mojito Mint Syrup</v>
          </cell>
          <cell r="E25" t="str">
            <v>BT</v>
          </cell>
          <cell r="F25" t="str">
            <v>1 Box = 6 ea</v>
          </cell>
          <cell r="G25">
            <v>237.19</v>
          </cell>
        </row>
        <row r="26">
          <cell r="A26">
            <v>17873</v>
          </cell>
          <cell r="B26" t="str">
            <v>Syrup</v>
          </cell>
          <cell r="C26" t="str">
            <v>BOH</v>
          </cell>
          <cell r="D26" t="str">
            <v>Syrup - Hazelnut</v>
          </cell>
          <cell r="E26" t="str">
            <v>BT</v>
          </cell>
          <cell r="F26" t="str">
            <v>BT-750ML</v>
          </cell>
          <cell r="G26">
            <v>232.87</v>
          </cell>
        </row>
        <row r="27">
          <cell r="A27">
            <v>17875</v>
          </cell>
          <cell r="B27" t="str">
            <v>Syrup</v>
          </cell>
          <cell r="C27" t="str">
            <v>BOH</v>
          </cell>
          <cell r="D27" t="str">
            <v>Iris Syrup</v>
          </cell>
          <cell r="E27" t="str">
            <v>BT</v>
          </cell>
          <cell r="F27" t="str">
            <v>BT-750ML</v>
          </cell>
          <cell r="G27">
            <v>232.87</v>
          </cell>
        </row>
        <row r="28">
          <cell r="A28">
            <v>17877</v>
          </cell>
          <cell r="B28" t="str">
            <v>Syrup</v>
          </cell>
          <cell r="C28" t="str">
            <v>BOH</v>
          </cell>
          <cell r="D28" t="str">
            <v>Caramel Syrup</v>
          </cell>
          <cell r="E28" t="str">
            <v>BT</v>
          </cell>
          <cell r="F28" t="str">
            <v>BT-750ML</v>
          </cell>
          <cell r="G28">
            <v>232.87</v>
          </cell>
        </row>
        <row r="29">
          <cell r="A29">
            <v>24968</v>
          </cell>
          <cell r="B29" t="str">
            <v>Syrup</v>
          </cell>
          <cell r="C29" t="str">
            <v>BOH</v>
          </cell>
          <cell r="D29" t="str">
            <v>Tiramisu Sauce Syrup</v>
          </cell>
          <cell r="E29" t="str">
            <v>BT</v>
          </cell>
          <cell r="F29" t="str">
            <v>BT</v>
          </cell>
          <cell r="G29">
            <v>327.75</v>
          </cell>
        </row>
        <row r="30">
          <cell r="A30">
            <v>24969</v>
          </cell>
          <cell r="B30" t="str">
            <v>Syrup</v>
          </cell>
          <cell r="C30" t="str">
            <v>BOH</v>
          </cell>
          <cell r="D30" t="str">
            <v>Peanut Butter Syrup</v>
          </cell>
          <cell r="E30" t="str">
            <v>BT</v>
          </cell>
          <cell r="F30" t="str">
            <v>BT</v>
          </cell>
          <cell r="G30">
            <v>598</v>
          </cell>
        </row>
        <row r="31">
          <cell r="A31">
            <v>24970</v>
          </cell>
          <cell r="B31" t="str">
            <v>Syrup</v>
          </cell>
          <cell r="C31" t="str">
            <v>BOH</v>
          </cell>
          <cell r="D31" t="str">
            <v>Triple Sec Syrup</v>
          </cell>
          <cell r="E31" t="str">
            <v>BT</v>
          </cell>
          <cell r="F31" t="str">
            <v>BT</v>
          </cell>
          <cell r="G31">
            <v>327.75</v>
          </cell>
        </row>
        <row r="32">
          <cell r="A32">
            <v>24989</v>
          </cell>
          <cell r="B32" t="str">
            <v>Syrup</v>
          </cell>
          <cell r="C32" t="str">
            <v>BOH</v>
          </cell>
          <cell r="D32" t="str">
            <v>Coffee Jelly</v>
          </cell>
          <cell r="E32" t="str">
            <v>BT</v>
          </cell>
          <cell r="F32" t="str">
            <v>BT</v>
          </cell>
          <cell r="G32">
            <v>195.5</v>
          </cell>
        </row>
        <row r="33">
          <cell r="A33">
            <v>24972</v>
          </cell>
          <cell r="B33" t="str">
            <v>Syrup</v>
          </cell>
          <cell r="C33" t="str">
            <v>BOH</v>
          </cell>
          <cell r="D33" t="str">
            <v>Hibiscus Mint Syrup</v>
          </cell>
          <cell r="E33" t="str">
            <v>Pac</v>
          </cell>
          <cell r="F33" t="str">
            <v>Pac</v>
          </cell>
          <cell r="G33">
            <v>333.5</v>
          </cell>
        </row>
        <row r="34">
          <cell r="A34">
            <v>24973</v>
          </cell>
          <cell r="B34" t="str">
            <v>Syrup</v>
          </cell>
          <cell r="C34" t="str">
            <v>BOH</v>
          </cell>
          <cell r="D34" t="str">
            <v>Lemon Tea (no added sugar) Syrup</v>
          </cell>
          <cell r="E34" t="str">
            <v>Pac</v>
          </cell>
          <cell r="F34" t="str">
            <v>Pac</v>
          </cell>
          <cell r="G34">
            <v>471.5</v>
          </cell>
        </row>
        <row r="35">
          <cell r="A35">
            <v>25021</v>
          </cell>
          <cell r="B35" t="str">
            <v>Syrup</v>
          </cell>
          <cell r="C35" t="str">
            <v>BOH</v>
          </cell>
          <cell r="D35" t="str">
            <v>Vanilla Syrup</v>
          </cell>
          <cell r="E35" t="str">
            <v>Pac</v>
          </cell>
          <cell r="F35" t="str">
            <v>Pac</v>
          </cell>
          <cell r="G35">
            <v>322</v>
          </cell>
        </row>
        <row r="36">
          <cell r="A36">
            <v>12012</v>
          </cell>
          <cell r="B36" t="str">
            <v>Paper &amp; Packing</v>
          </cell>
          <cell r="C36" t="str">
            <v>BOH</v>
          </cell>
          <cell r="D36" t="str">
            <v>Double Wall Glass-8oz</v>
          </cell>
          <cell r="E36" t="str">
            <v>PAC</v>
          </cell>
          <cell r="F36" t="str">
            <v>PAC=20PC</v>
          </cell>
          <cell r="G36">
            <v>58.989999999999995</v>
          </cell>
        </row>
        <row r="37">
          <cell r="A37">
            <v>12013</v>
          </cell>
          <cell r="B37" t="str">
            <v>Paper &amp; Packing</v>
          </cell>
          <cell r="C37" t="str">
            <v>BOH</v>
          </cell>
          <cell r="D37" t="str">
            <v>Double Wall Glass-12oz</v>
          </cell>
          <cell r="E37" t="str">
            <v>PAC</v>
          </cell>
          <cell r="F37" t="str">
            <v>PAC=20PC</v>
          </cell>
          <cell r="G37">
            <v>82.68</v>
          </cell>
        </row>
        <row r="38">
          <cell r="A38">
            <v>20399</v>
          </cell>
          <cell r="B38" t="str">
            <v>Paper &amp; Packing</v>
          </cell>
          <cell r="C38" t="str">
            <v>BOH</v>
          </cell>
          <cell r="D38" t="str">
            <v>Single Wall Christmas Glasse-16oz/450ML</v>
          </cell>
          <cell r="E38" t="str">
            <v>PAC</v>
          </cell>
          <cell r="F38" t="str">
            <v>1 PAC=20 PCS</v>
          </cell>
          <cell r="G38">
            <v>92.87</v>
          </cell>
        </row>
        <row r="39">
          <cell r="A39">
            <v>20400</v>
          </cell>
          <cell r="B39" t="str">
            <v>Paper &amp; Packing</v>
          </cell>
          <cell r="C39" t="str">
            <v>BOH</v>
          </cell>
          <cell r="D39" t="str">
            <v>Single Wall Christmas Glasse-12oz/350ML</v>
          </cell>
          <cell r="E39" t="str">
            <v>PAC</v>
          </cell>
          <cell r="F39" t="str">
            <v>1 PAC=20 PCS</v>
          </cell>
          <cell r="G39">
            <v>67.75</v>
          </cell>
        </row>
        <row r="40">
          <cell r="A40">
            <v>24205</v>
          </cell>
          <cell r="B40" t="str">
            <v>Paper &amp; Packing</v>
          </cell>
          <cell r="C40" t="str">
            <v>BOH</v>
          </cell>
          <cell r="D40" t="str">
            <v>Bagasse 80Z LID for Hot Beverage</v>
          </cell>
          <cell r="E40" t="str">
            <v>Pac</v>
          </cell>
          <cell r="F40" t="str">
            <v>1 Pkt = 50 Ea</v>
          </cell>
          <cell r="G40">
            <v>126.5</v>
          </cell>
        </row>
        <row r="41">
          <cell r="A41">
            <v>24206</v>
          </cell>
          <cell r="B41" t="str">
            <v>Paper &amp; Packing</v>
          </cell>
          <cell r="C41" t="str">
            <v>BOH</v>
          </cell>
          <cell r="D41" t="str">
            <v>Bagasse 120Z LID for Hot Beverage</v>
          </cell>
          <cell r="E41" t="str">
            <v>Pac</v>
          </cell>
          <cell r="F41" t="str">
            <v>1 Pkt = 50 Ea</v>
          </cell>
          <cell r="G41">
            <v>132.25</v>
          </cell>
        </row>
        <row r="42">
          <cell r="A42">
            <v>24350</v>
          </cell>
          <cell r="B42" t="str">
            <v>Paper &amp; Packing</v>
          </cell>
          <cell r="C42" t="str">
            <v>BOH</v>
          </cell>
          <cell r="D42" t="str">
            <v>Pld Lid 16Oz/12Oz (Single Wall) Cold Dlid</v>
          </cell>
          <cell r="E42" t="str">
            <v>Pkt</v>
          </cell>
          <cell r="F42" t="str">
            <v>1 Pkt = 100 Ea</v>
          </cell>
          <cell r="G42">
            <v>356.5</v>
          </cell>
        </row>
        <row r="43">
          <cell r="A43">
            <v>25031</v>
          </cell>
          <cell r="B43" t="str">
            <v>Paper &amp; Packing</v>
          </cell>
          <cell r="C43" t="str">
            <v>BOH</v>
          </cell>
          <cell r="D43" t="str">
            <v>PLA straw dia 12/lenghth 12"</v>
          </cell>
          <cell r="E43" t="str">
            <v>Pkt</v>
          </cell>
          <cell r="F43" t="str">
            <v>Pkt</v>
          </cell>
          <cell r="G43">
            <v>92</v>
          </cell>
        </row>
        <row r="44">
          <cell r="A44">
            <v>21164</v>
          </cell>
          <cell r="B44" t="str">
            <v>Paper &amp; Packing</v>
          </cell>
          <cell r="C44" t="str">
            <v>BOH</v>
          </cell>
          <cell r="D44" t="str">
            <v xml:space="preserve">Envelope New (1*100)             </v>
          </cell>
          <cell r="E44" t="str">
            <v>PAC</v>
          </cell>
          <cell r="F44" t="str">
            <v>PAC=100ea</v>
          </cell>
          <cell r="G44">
            <v>276</v>
          </cell>
        </row>
        <row r="45">
          <cell r="A45">
            <v>19443</v>
          </cell>
          <cell r="B45" t="str">
            <v>Paper &amp; Packing</v>
          </cell>
          <cell r="C45" t="str">
            <v>BOH</v>
          </cell>
          <cell r="D45" t="str">
            <v>Paper Water Cup 150ml</v>
          </cell>
          <cell r="E45" t="str">
            <v>PAC</v>
          </cell>
          <cell r="F45" t="str">
            <v>PAC</v>
          </cell>
          <cell r="G45">
            <v>56.35</v>
          </cell>
        </row>
        <row r="46">
          <cell r="A46">
            <v>16234</v>
          </cell>
          <cell r="B46" t="str">
            <v>Paper &amp; Packing</v>
          </cell>
          <cell r="C46" t="str">
            <v>BOH</v>
          </cell>
          <cell r="D46" t="str">
            <v>Sandwich Boxes</v>
          </cell>
          <cell r="E46" t="str">
            <v>EA</v>
          </cell>
          <cell r="F46" t="str">
            <v>Ea=1 ea</v>
          </cell>
          <cell r="G46">
            <v>7.36</v>
          </cell>
        </row>
        <row r="47">
          <cell r="A47">
            <v>17854</v>
          </cell>
          <cell r="B47" t="str">
            <v>Paper &amp; Packing</v>
          </cell>
          <cell r="C47" t="str">
            <v>BOH</v>
          </cell>
          <cell r="D47" t="str">
            <v>Sandwich Tikka Box</v>
          </cell>
          <cell r="E47" t="str">
            <v>EA</v>
          </cell>
          <cell r="F47" t="str">
            <v>EA</v>
          </cell>
          <cell r="G47">
            <v>5.81</v>
          </cell>
        </row>
        <row r="48">
          <cell r="A48">
            <v>9313</v>
          </cell>
          <cell r="B48" t="str">
            <v>Paper &amp; Packing</v>
          </cell>
          <cell r="C48" t="str">
            <v>BOH</v>
          </cell>
          <cell r="D48" t="str">
            <v>Barista Tray Mat</v>
          </cell>
          <cell r="E48" t="str">
            <v>PAC</v>
          </cell>
          <cell r="F48" t="str">
            <v>1=200EA</v>
          </cell>
          <cell r="G48">
            <v>151.80000000000001</v>
          </cell>
        </row>
        <row r="49">
          <cell r="A49">
            <v>16628</v>
          </cell>
          <cell r="B49" t="str">
            <v>Paper &amp; Packing</v>
          </cell>
          <cell r="C49" t="str">
            <v>BOH</v>
          </cell>
          <cell r="D49" t="str">
            <v>Tulip Muffin Cups</v>
          </cell>
          <cell r="E49" t="str">
            <v>EA</v>
          </cell>
          <cell r="F49" t="str">
            <v>EA</v>
          </cell>
          <cell r="G49">
            <v>3.28</v>
          </cell>
        </row>
        <row r="50">
          <cell r="A50">
            <v>21817</v>
          </cell>
          <cell r="B50" t="str">
            <v>Paper &amp; Packing</v>
          </cell>
          <cell r="C50" t="str">
            <v>BOH</v>
          </cell>
          <cell r="D50" t="str">
            <v>Biodegradable Plate</v>
          </cell>
          <cell r="E50" t="str">
            <v>PAC</v>
          </cell>
          <cell r="F50" t="str">
            <v>PAC=25ea</v>
          </cell>
          <cell r="G50">
            <v>95.45</v>
          </cell>
        </row>
        <row r="51">
          <cell r="A51">
            <v>23507</v>
          </cell>
          <cell r="B51" t="str">
            <v>Paper &amp; Packing</v>
          </cell>
          <cell r="C51" t="str">
            <v>BOH</v>
          </cell>
          <cell r="D51" t="str">
            <v>Wooden Stirrer (500 each)</v>
          </cell>
          <cell r="E51" t="str">
            <v>PAC</v>
          </cell>
          <cell r="F51" t="str">
            <v>1 pkt =500 ea</v>
          </cell>
          <cell r="G51">
            <v>103.5</v>
          </cell>
        </row>
        <row r="52">
          <cell r="A52">
            <v>22552</v>
          </cell>
          <cell r="B52" t="str">
            <v>Paper &amp; Packing</v>
          </cell>
          <cell r="C52" t="str">
            <v>BOH</v>
          </cell>
          <cell r="D52" t="str">
            <v xml:space="preserve">Wooden Spork 1packet </v>
          </cell>
          <cell r="E52" t="str">
            <v>PAC</v>
          </cell>
          <cell r="F52" t="str">
            <v>PAC</v>
          </cell>
          <cell r="G52">
            <v>115</v>
          </cell>
        </row>
        <row r="53">
          <cell r="A53">
            <v>8657</v>
          </cell>
          <cell r="B53" t="str">
            <v>Paper &amp; Packing</v>
          </cell>
          <cell r="C53" t="str">
            <v>BOH</v>
          </cell>
          <cell r="D53" t="str">
            <v>Cake Box-1kg</v>
          </cell>
          <cell r="E53" t="str">
            <v>EA</v>
          </cell>
          <cell r="F53" t="str">
            <v>1 EA</v>
          </cell>
          <cell r="G53">
            <v>21.85</v>
          </cell>
        </row>
        <row r="54">
          <cell r="A54">
            <v>8658</v>
          </cell>
          <cell r="B54" t="str">
            <v>Paper &amp; Packing</v>
          </cell>
          <cell r="C54" t="str">
            <v>BOH</v>
          </cell>
          <cell r="D54" t="str">
            <v>Cake Box-500gm</v>
          </cell>
          <cell r="E54" t="str">
            <v>EA</v>
          </cell>
          <cell r="F54" t="str">
            <v>1 EA</v>
          </cell>
          <cell r="G54">
            <v>18.399999999999999</v>
          </cell>
        </row>
        <row r="55">
          <cell r="A55">
            <v>21163</v>
          </cell>
          <cell r="B55" t="str">
            <v>Paper &amp; Packing</v>
          </cell>
          <cell r="C55" t="str">
            <v>BOH</v>
          </cell>
          <cell r="D55" t="str">
            <v>Pastry Box Virgin Kraft Board</v>
          </cell>
          <cell r="E55" t="str">
            <v>EA</v>
          </cell>
          <cell r="F55" t="str">
            <v>1 EA</v>
          </cell>
          <cell r="G55">
            <v>10.35</v>
          </cell>
        </row>
        <row r="56">
          <cell r="A56">
            <v>24334</v>
          </cell>
          <cell r="B56" t="str">
            <v>Paper &amp; Packing</v>
          </cell>
          <cell r="C56" t="str">
            <v>BOH</v>
          </cell>
          <cell r="D56" t="str">
            <v>Barista Folder Napkin -Brown</v>
          </cell>
          <cell r="E56" t="str">
            <v>Pac</v>
          </cell>
          <cell r="F56">
            <v>25</v>
          </cell>
          <cell r="G56">
            <v>24.15</v>
          </cell>
        </row>
        <row r="57">
          <cell r="A57">
            <v>24335</v>
          </cell>
          <cell r="B57" t="str">
            <v>Paper &amp; Packing</v>
          </cell>
          <cell r="C57" t="str">
            <v>BOH</v>
          </cell>
          <cell r="D57" t="str">
            <v>Brown-Toilte Paper Roll</v>
          </cell>
          <cell r="E57" t="str">
            <v>EA</v>
          </cell>
          <cell r="F57">
            <v>96</v>
          </cell>
          <cell r="G57">
            <v>12.08</v>
          </cell>
        </row>
        <row r="58">
          <cell r="A58">
            <v>24344</v>
          </cell>
          <cell r="B58" t="str">
            <v>Paper &amp; Packing</v>
          </cell>
          <cell r="C58" t="str">
            <v>BOH</v>
          </cell>
          <cell r="D58" t="str">
            <v xml:space="preserve">Cut Carry Bag Big </v>
          </cell>
          <cell r="E58" t="str">
            <v>Pac</v>
          </cell>
          <cell r="F58">
            <v>50</v>
          </cell>
          <cell r="G58">
            <v>474.38</v>
          </cell>
        </row>
        <row r="59">
          <cell r="A59">
            <v>24345</v>
          </cell>
          <cell r="B59" t="str">
            <v>Paper &amp; Packing</v>
          </cell>
          <cell r="C59" t="str">
            <v>BOH</v>
          </cell>
          <cell r="D59" t="str">
            <v>Cut Carry Bag Small</v>
          </cell>
          <cell r="E59" t="str">
            <v>Pac</v>
          </cell>
          <cell r="F59">
            <v>50</v>
          </cell>
          <cell r="G59">
            <v>408.25</v>
          </cell>
        </row>
        <row r="60">
          <cell r="A60">
            <v>7961</v>
          </cell>
          <cell r="B60" t="str">
            <v>Paper &amp; Packing</v>
          </cell>
          <cell r="C60" t="str">
            <v>BOH</v>
          </cell>
          <cell r="D60" t="str">
            <v>Pizza Box</v>
          </cell>
          <cell r="E60" t="str">
            <v>EA</v>
          </cell>
          <cell r="F60">
            <v>1</v>
          </cell>
          <cell r="G60">
            <v>10.35</v>
          </cell>
        </row>
        <row r="61">
          <cell r="A61">
            <v>15353</v>
          </cell>
          <cell r="B61" t="str">
            <v>Paper &amp; Packing</v>
          </cell>
          <cell r="C61" t="str">
            <v>BOH</v>
          </cell>
          <cell r="D61" t="str">
            <v>Prd.Spinach &amp; Corn sandwich  Veg  170 /-</v>
          </cell>
          <cell r="E61" t="str">
            <v>EA</v>
          </cell>
          <cell r="F61" t="str">
            <v>EA</v>
          </cell>
          <cell r="G61">
            <v>0.79</v>
          </cell>
        </row>
        <row r="62">
          <cell r="A62">
            <v>15354</v>
          </cell>
          <cell r="B62" t="str">
            <v>Paper &amp; Packing</v>
          </cell>
          <cell r="C62" t="str">
            <v>BOH</v>
          </cell>
          <cell r="D62" t="str">
            <v>Prd.Smoked chicken sandwich  Non Veg  200 /-</v>
          </cell>
          <cell r="E62" t="str">
            <v>EA</v>
          </cell>
          <cell r="F62" t="str">
            <v>EA</v>
          </cell>
          <cell r="G62">
            <v>0.79</v>
          </cell>
        </row>
        <row r="63">
          <cell r="A63">
            <v>15352</v>
          </cell>
          <cell r="B63" t="str">
            <v>Paper &amp; Packing</v>
          </cell>
          <cell r="C63" t="str">
            <v>BOH</v>
          </cell>
          <cell r="D63" t="str">
            <v>Prd.Paneer tikka sandwich  Veg  220 /-</v>
          </cell>
          <cell r="E63" t="str">
            <v>EA</v>
          </cell>
          <cell r="F63" t="str">
            <v>EA</v>
          </cell>
          <cell r="G63">
            <v>0.79</v>
          </cell>
        </row>
        <row r="64">
          <cell r="A64">
            <v>15355</v>
          </cell>
          <cell r="B64" t="str">
            <v>Paper &amp; Packing</v>
          </cell>
          <cell r="C64" t="str">
            <v>BOH</v>
          </cell>
          <cell r="D64" t="str">
            <v>Prd.Chicken Tikka   sandwich  Non Veg  240 /-</v>
          </cell>
          <cell r="E64" t="str">
            <v>EA</v>
          </cell>
          <cell r="F64" t="str">
            <v>EA</v>
          </cell>
          <cell r="G64">
            <v>0.79</v>
          </cell>
        </row>
        <row r="65">
          <cell r="A65">
            <v>1063</v>
          </cell>
          <cell r="B65" t="str">
            <v>Paper &amp; Packing</v>
          </cell>
          <cell r="C65" t="str">
            <v>BOH</v>
          </cell>
          <cell r="D65" t="str">
            <v>Printer Paper Roll Small</v>
          </cell>
          <cell r="E65" t="str">
            <v>EA</v>
          </cell>
          <cell r="F65" t="str">
            <v>EA=1ea</v>
          </cell>
          <cell r="G65">
            <v>23</v>
          </cell>
        </row>
        <row r="66">
          <cell r="A66">
            <v>3676</v>
          </cell>
          <cell r="B66" t="str">
            <v>Paper &amp; Packing</v>
          </cell>
          <cell r="C66" t="str">
            <v>BOH</v>
          </cell>
          <cell r="D66" t="str">
            <v>Butter Paper</v>
          </cell>
          <cell r="E66" t="str">
            <v>EA</v>
          </cell>
          <cell r="F66" t="str">
            <v>EA</v>
          </cell>
          <cell r="G66">
            <v>1.73</v>
          </cell>
        </row>
        <row r="67">
          <cell r="A67">
            <v>18741</v>
          </cell>
          <cell r="B67" t="str">
            <v>Paper &amp; Packing</v>
          </cell>
          <cell r="C67" t="str">
            <v>BOH</v>
          </cell>
          <cell r="D67" t="str">
            <v>Four Cup Holder</v>
          </cell>
          <cell r="E67" t="str">
            <v>EA</v>
          </cell>
          <cell r="F67" t="str">
            <v>EA</v>
          </cell>
          <cell r="G67">
            <v>11.5</v>
          </cell>
        </row>
        <row r="68">
          <cell r="A68">
            <v>21138</v>
          </cell>
          <cell r="B68" t="str">
            <v>Paper &amp; Packing</v>
          </cell>
          <cell r="C68" t="str">
            <v>BOH</v>
          </cell>
          <cell r="D68" t="str">
            <v>White Paper Straw with Individual Pack</v>
          </cell>
          <cell r="E68" t="str">
            <v>PAC</v>
          </cell>
          <cell r="F68" t="str">
            <v>Pac =100 Ea</v>
          </cell>
          <cell r="G68">
            <v>120.75</v>
          </cell>
        </row>
        <row r="69">
          <cell r="A69">
            <v>22131</v>
          </cell>
          <cell r="B69" t="str">
            <v>Paper &amp; Packing</v>
          </cell>
          <cell r="C69" t="str">
            <v>BOH</v>
          </cell>
          <cell r="D69" t="str">
            <v>Foil Pouch 1 lit (Delivery Box)</v>
          </cell>
          <cell r="E69" t="str">
            <v>EA</v>
          </cell>
          <cell r="F69" t="str">
            <v>EA</v>
          </cell>
          <cell r="G69">
            <v>11.79</v>
          </cell>
        </row>
        <row r="70">
          <cell r="A70">
            <v>22132</v>
          </cell>
          <cell r="B70" t="str">
            <v>Paper &amp; Packing</v>
          </cell>
          <cell r="C70" t="str">
            <v>BOH</v>
          </cell>
          <cell r="D70" t="str">
            <v>Foil Pouch 500 ml (Delivery Box)</v>
          </cell>
          <cell r="E70" t="str">
            <v>EA</v>
          </cell>
          <cell r="F70" t="str">
            <v>EA</v>
          </cell>
          <cell r="G70">
            <v>10.64</v>
          </cell>
        </row>
        <row r="71">
          <cell r="A71">
            <v>22171</v>
          </cell>
          <cell r="B71" t="str">
            <v>Paper &amp; Packing</v>
          </cell>
          <cell r="C71" t="str">
            <v>BOH</v>
          </cell>
          <cell r="D71" t="str">
            <v>Paper Kettle 1 lit (Delivery Box)</v>
          </cell>
          <cell r="E71" t="str">
            <v>EA</v>
          </cell>
          <cell r="F71" t="str">
            <v>EA</v>
          </cell>
          <cell r="G71">
            <v>12.08</v>
          </cell>
        </row>
        <row r="72">
          <cell r="A72">
            <v>22172</v>
          </cell>
          <cell r="B72" t="str">
            <v>Paper &amp; Packing</v>
          </cell>
          <cell r="C72" t="str">
            <v>BOH</v>
          </cell>
          <cell r="D72" t="str">
            <v>Paper Kettle 400 ml (Delivery Box)</v>
          </cell>
          <cell r="E72" t="str">
            <v>EA</v>
          </cell>
          <cell r="F72" t="str">
            <v>EA</v>
          </cell>
          <cell r="G72">
            <v>10.07</v>
          </cell>
        </row>
        <row r="73">
          <cell r="A73">
            <v>23183</v>
          </cell>
          <cell r="B73" t="str">
            <v>Paper &amp; Packing</v>
          </cell>
          <cell r="C73" t="str">
            <v>BOH</v>
          </cell>
          <cell r="D73" t="str">
            <v>Glass Delivery Packiging (SB)</v>
          </cell>
          <cell r="E73" t="str">
            <v>EA</v>
          </cell>
          <cell r="F73" t="str">
            <v>EA</v>
          </cell>
          <cell r="G73">
            <v>12.65</v>
          </cell>
        </row>
        <row r="74">
          <cell r="A74">
            <v>17717</v>
          </cell>
          <cell r="B74" t="str">
            <v>Paper &amp; Packing</v>
          </cell>
          <cell r="C74" t="str">
            <v>BOH</v>
          </cell>
          <cell r="D74" t="str">
            <v>Thermal Paper Roll</v>
          </cell>
          <cell r="E74" t="str">
            <v>EA</v>
          </cell>
          <cell r="F74" t="str">
            <v>EA</v>
          </cell>
          <cell r="G74">
            <v>40.25</v>
          </cell>
        </row>
        <row r="75">
          <cell r="A75">
            <v>21423</v>
          </cell>
          <cell r="B75" t="str">
            <v>Paper &amp; Packing</v>
          </cell>
          <cell r="C75" t="str">
            <v>BOH</v>
          </cell>
          <cell r="D75" t="str">
            <v>Diwali Gift Box (Small)</v>
          </cell>
          <cell r="E75" t="str">
            <v>EA</v>
          </cell>
          <cell r="F75" t="str">
            <v>EA</v>
          </cell>
          <cell r="G75">
            <v>43.7</v>
          </cell>
        </row>
        <row r="76">
          <cell r="A76">
            <v>12662</v>
          </cell>
          <cell r="B76" t="str">
            <v>Paper &amp; Packing</v>
          </cell>
          <cell r="C76" t="str">
            <v>BOH</v>
          </cell>
          <cell r="D76" t="str">
            <v>MRD Sticker</v>
          </cell>
          <cell r="E76" t="str">
            <v>EA</v>
          </cell>
          <cell r="F76" t="str">
            <v>EA</v>
          </cell>
          <cell r="G76">
            <v>0.52</v>
          </cell>
        </row>
        <row r="77">
          <cell r="A77">
            <v>17803</v>
          </cell>
          <cell r="B77" t="str">
            <v>Paper &amp; Packing</v>
          </cell>
          <cell r="C77" t="str">
            <v>BOH</v>
          </cell>
          <cell r="D77" t="str">
            <v>30 Ml Cups With Lid (DIA 69MM)</v>
          </cell>
          <cell r="E77" t="str">
            <v>EA</v>
          </cell>
          <cell r="F77" t="str">
            <v>EA</v>
          </cell>
          <cell r="G77">
            <v>1.24</v>
          </cell>
        </row>
        <row r="78">
          <cell r="A78">
            <v>24348</v>
          </cell>
          <cell r="B78" t="str">
            <v>Paper &amp; Packing</v>
          </cell>
          <cell r="C78" t="str">
            <v>BOH</v>
          </cell>
          <cell r="D78" t="str">
            <v>Glass inserts Three Slots</v>
          </cell>
          <cell r="E78" t="str">
            <v>Pkt</v>
          </cell>
          <cell r="F78" t="str">
            <v>1 Pkt = 50 Ea</v>
          </cell>
          <cell r="G78">
            <v>120.75</v>
          </cell>
        </row>
        <row r="79">
          <cell r="A79">
            <v>24349</v>
          </cell>
          <cell r="B79" t="str">
            <v>Paper &amp; Packing</v>
          </cell>
          <cell r="C79" t="str">
            <v>BOH</v>
          </cell>
          <cell r="D79" t="str">
            <v>Glass inserts One Slots</v>
          </cell>
          <cell r="E79" t="str">
            <v>Pkt</v>
          </cell>
          <cell r="F79" t="str">
            <v>1 Pkt = 50 Ea</v>
          </cell>
          <cell r="G79">
            <v>109.25</v>
          </cell>
        </row>
        <row r="80">
          <cell r="A80">
            <v>24893</v>
          </cell>
          <cell r="B80" t="str">
            <v>Paper &amp; Packing</v>
          </cell>
          <cell r="C80" t="str">
            <v>BOH</v>
          </cell>
          <cell r="D80" t="str">
            <v>Stickers Pastry Box Roll (1K Pcs)</v>
          </cell>
          <cell r="E80" t="str">
            <v>Roll</v>
          </cell>
          <cell r="F80" t="str">
            <v>1 roll-1000 EA</v>
          </cell>
          <cell r="G80">
            <v>805</v>
          </cell>
        </row>
        <row r="81">
          <cell r="A81">
            <v>24894</v>
          </cell>
          <cell r="B81" t="str">
            <v>Paper &amp; Packing</v>
          </cell>
          <cell r="C81" t="str">
            <v>BOH</v>
          </cell>
          <cell r="D81" t="str">
            <v>PVC Transparent Stickers Roll (1k Pcs)</v>
          </cell>
          <cell r="E81" t="str">
            <v>Roll</v>
          </cell>
          <cell r="F81" t="str">
            <v>1 roll-1000 EA</v>
          </cell>
          <cell r="G81">
            <v>828</v>
          </cell>
        </row>
        <row r="82">
          <cell r="A82">
            <v>20894</v>
          </cell>
          <cell r="B82" t="str">
            <v>Cleaning Material</v>
          </cell>
          <cell r="C82" t="str">
            <v>BOH</v>
          </cell>
          <cell r="D82" t="str">
            <v>Biodegradable Garbage Bag B Green</v>
          </cell>
          <cell r="E82" t="str">
            <v>PAC</v>
          </cell>
          <cell r="F82" t="str">
            <v>Pac</v>
          </cell>
          <cell r="G82">
            <v>644</v>
          </cell>
        </row>
        <row r="83">
          <cell r="A83">
            <v>20891</v>
          </cell>
          <cell r="B83" t="str">
            <v>Cleaning Material</v>
          </cell>
          <cell r="C83" t="str">
            <v>BOH</v>
          </cell>
          <cell r="D83" t="str">
            <v>Biodegradable Garbage Bag B Blue</v>
          </cell>
          <cell r="E83" t="str">
            <v>Pac</v>
          </cell>
          <cell r="F83" t="str">
            <v>Pac</v>
          </cell>
          <cell r="G83">
            <v>644</v>
          </cell>
        </row>
        <row r="84">
          <cell r="A84">
            <v>20892</v>
          </cell>
          <cell r="B84" t="str">
            <v>Cleaning Material</v>
          </cell>
          <cell r="C84" t="str">
            <v>BOH</v>
          </cell>
          <cell r="D84" t="str">
            <v>Biodegradable Garbage Bag S Green</v>
          </cell>
          <cell r="E84" t="str">
            <v>Pac</v>
          </cell>
          <cell r="F84" t="str">
            <v>Pac</v>
          </cell>
          <cell r="G84">
            <v>168</v>
          </cell>
        </row>
        <row r="85">
          <cell r="A85">
            <v>20893</v>
          </cell>
          <cell r="B85" t="str">
            <v>Cleaning Material</v>
          </cell>
          <cell r="C85" t="str">
            <v>BOH</v>
          </cell>
          <cell r="D85" t="str">
            <v>Biodegradable Garbage Bag S Blue</v>
          </cell>
          <cell r="E85" t="str">
            <v>Pac</v>
          </cell>
          <cell r="F85" t="str">
            <v>Pac</v>
          </cell>
          <cell r="G85">
            <v>168</v>
          </cell>
        </row>
        <row r="86">
          <cell r="A86">
            <v>23597</v>
          </cell>
          <cell r="B86" t="str">
            <v>Cleaning Material</v>
          </cell>
          <cell r="C86" t="str">
            <v>BOH</v>
          </cell>
          <cell r="D86" t="str">
            <v>Nitrile Gloves-Medium-size</v>
          </cell>
          <cell r="E86" t="str">
            <v>Pkt</v>
          </cell>
          <cell r="F86" t="str">
            <v>Pac = 100 EA</v>
          </cell>
          <cell r="G86">
            <v>258.75</v>
          </cell>
        </row>
        <row r="87">
          <cell r="A87">
            <v>20657</v>
          </cell>
          <cell r="B87" t="str">
            <v>Cleaning Material</v>
          </cell>
          <cell r="C87" t="str">
            <v>BOH</v>
          </cell>
          <cell r="D87" t="str">
            <v>Coffee Machine Cleaning Brush</v>
          </cell>
          <cell r="E87" t="str">
            <v>EA</v>
          </cell>
          <cell r="F87" t="str">
            <v>EA</v>
          </cell>
          <cell r="G87">
            <v>241.5</v>
          </cell>
        </row>
        <row r="88">
          <cell r="A88">
            <v>5648</v>
          </cell>
          <cell r="B88" t="str">
            <v>Cleaning Material</v>
          </cell>
          <cell r="C88" t="str">
            <v>BOH</v>
          </cell>
          <cell r="D88" t="str">
            <v>White Duster</v>
          </cell>
          <cell r="E88" t="str">
            <v>EA</v>
          </cell>
          <cell r="F88" t="str">
            <v>1pkt = 12 ea</v>
          </cell>
          <cell r="G88">
            <v>18.399999999999999</v>
          </cell>
        </row>
        <row r="89">
          <cell r="A89">
            <v>5649</v>
          </cell>
          <cell r="B89" t="str">
            <v>Cleaning Material</v>
          </cell>
          <cell r="C89" t="str">
            <v>BOH</v>
          </cell>
          <cell r="D89" t="str">
            <v>Maroon Duster</v>
          </cell>
          <cell r="E89" t="str">
            <v>EA</v>
          </cell>
          <cell r="F89" t="str">
            <v>1pkt = 12 ea</v>
          </cell>
          <cell r="G89">
            <v>18.399999999999999</v>
          </cell>
        </row>
        <row r="90">
          <cell r="A90">
            <v>7261</v>
          </cell>
          <cell r="B90" t="str">
            <v>Cleaning Material</v>
          </cell>
          <cell r="C90" t="str">
            <v>BOH</v>
          </cell>
          <cell r="D90" t="str">
            <v>Tooth Pick Wooden</v>
          </cell>
          <cell r="E90" t="str">
            <v>PAC</v>
          </cell>
          <cell r="F90" t="str">
            <v>PAC</v>
          </cell>
          <cell r="G90">
            <v>11.5</v>
          </cell>
        </row>
        <row r="91">
          <cell r="A91">
            <v>15341</v>
          </cell>
          <cell r="B91" t="str">
            <v>Cleaning Material</v>
          </cell>
          <cell r="C91" t="str">
            <v>BOH</v>
          </cell>
          <cell r="D91" t="str">
            <v>Cafiza Espresso Clean</v>
          </cell>
          <cell r="E91" t="str">
            <v>SC</v>
          </cell>
          <cell r="F91" t="str">
            <v>1 PAC X 100</v>
          </cell>
          <cell r="G91">
            <v>9.35</v>
          </cell>
        </row>
        <row r="92">
          <cell r="A92">
            <v>24198</v>
          </cell>
          <cell r="B92" t="str">
            <v>Cleaning Material</v>
          </cell>
          <cell r="C92" t="str">
            <v>BOH</v>
          </cell>
          <cell r="D92" t="str">
            <v>Magic(Disinfectant Floor Wash Liquid)5Lt</v>
          </cell>
          <cell r="E92" t="str">
            <v>Can</v>
          </cell>
          <cell r="F92" t="str">
            <v>1 Can = 5Ltr.</v>
          </cell>
          <cell r="G92">
            <v>368</v>
          </cell>
        </row>
        <row r="93">
          <cell r="A93">
            <v>24199</v>
          </cell>
          <cell r="B93" t="str">
            <v>Cleaning Material</v>
          </cell>
          <cell r="C93" t="str">
            <v>BOH</v>
          </cell>
          <cell r="D93" t="str">
            <v>Dish Drop (Ware Wash Liquid) 5ltr</v>
          </cell>
          <cell r="E93" t="str">
            <v>Can</v>
          </cell>
          <cell r="F93" t="str">
            <v>1 Can = 5Ltr.</v>
          </cell>
          <cell r="G93">
            <v>368</v>
          </cell>
        </row>
        <row r="94">
          <cell r="A94">
            <v>24200</v>
          </cell>
          <cell r="B94" t="str">
            <v>Cleaning Material</v>
          </cell>
          <cell r="C94" t="str">
            <v>BOH</v>
          </cell>
          <cell r="D94" t="str">
            <v>Zero Bac(Hard Surface Sanitizer) 5ltr</v>
          </cell>
          <cell r="E94" t="str">
            <v>Can</v>
          </cell>
          <cell r="F94" t="str">
            <v>1 Can = 5Ltr.</v>
          </cell>
          <cell r="G94">
            <v>684.25</v>
          </cell>
        </row>
        <row r="95">
          <cell r="A95">
            <v>24201</v>
          </cell>
          <cell r="B95" t="str">
            <v>Cleaning Material</v>
          </cell>
          <cell r="C95" t="str">
            <v>BOH</v>
          </cell>
          <cell r="D95" t="str">
            <v>Palm Freah(Hand Cleansar) 5ltr</v>
          </cell>
          <cell r="E95" t="str">
            <v>Can</v>
          </cell>
          <cell r="F95" t="str">
            <v>1 Can = 5Ltr.</v>
          </cell>
          <cell r="G95">
            <v>511.75</v>
          </cell>
        </row>
        <row r="96">
          <cell r="A96">
            <v>24202</v>
          </cell>
          <cell r="B96" t="str">
            <v>Cleaning Material</v>
          </cell>
          <cell r="C96" t="str">
            <v>BOH</v>
          </cell>
          <cell r="D96" t="str">
            <v>Tylo Toilet Cleaner(Toilet Cleaner) 5Ltr</v>
          </cell>
          <cell r="E96" t="str">
            <v>Can</v>
          </cell>
          <cell r="F96" t="str">
            <v>1 Can = 5Ltr.</v>
          </cell>
          <cell r="G96">
            <v>471.5</v>
          </cell>
        </row>
        <row r="97">
          <cell r="A97">
            <v>24203</v>
          </cell>
          <cell r="B97" t="str">
            <v>Cleaning Material</v>
          </cell>
          <cell r="C97" t="str">
            <v>BOH</v>
          </cell>
          <cell r="D97" t="str">
            <v>Tylo Glass Cleaner (Glass Cleaner) 5ltr</v>
          </cell>
          <cell r="E97" t="str">
            <v>Can</v>
          </cell>
          <cell r="F97" t="str">
            <v>1 Can = 5Ltr.</v>
          </cell>
          <cell r="G97">
            <v>454.25</v>
          </cell>
        </row>
        <row r="98">
          <cell r="A98">
            <v>24204</v>
          </cell>
          <cell r="B98" t="str">
            <v>Cleaning Material</v>
          </cell>
          <cell r="C98" t="str">
            <v>BOH</v>
          </cell>
          <cell r="D98" t="str">
            <v>Grillox (Sandwich Griller Cleaner) 5Ltr</v>
          </cell>
          <cell r="E98" t="str">
            <v>Can</v>
          </cell>
          <cell r="F98" t="str">
            <v>1 Can = 5Ltr.</v>
          </cell>
          <cell r="G98">
            <v>874</v>
          </cell>
        </row>
        <row r="99">
          <cell r="A99">
            <v>21740</v>
          </cell>
          <cell r="B99" t="str">
            <v>Marketing</v>
          </cell>
          <cell r="C99" t="str">
            <v>BOH</v>
          </cell>
          <cell r="D99" t="str">
            <v>Wooden Food Tag Holder</v>
          </cell>
          <cell r="E99" t="str">
            <v>EA</v>
          </cell>
          <cell r="F99" t="str">
            <v>EA</v>
          </cell>
          <cell r="G99">
            <v>55.2</v>
          </cell>
        </row>
        <row r="100">
          <cell r="A100">
            <v>17361</v>
          </cell>
          <cell r="B100" t="str">
            <v>Marketing</v>
          </cell>
          <cell r="C100" t="str">
            <v>BOH</v>
          </cell>
          <cell r="D100" t="str">
            <v>Wooden Easel Stand</v>
          </cell>
          <cell r="E100" t="str">
            <v>EA</v>
          </cell>
          <cell r="F100" t="str">
            <v>EA</v>
          </cell>
          <cell r="G100">
            <v>1380</v>
          </cell>
        </row>
        <row r="101">
          <cell r="A101">
            <v>19445</v>
          </cell>
          <cell r="B101" t="str">
            <v>Marketing</v>
          </cell>
          <cell r="C101" t="str">
            <v>BOH</v>
          </cell>
          <cell r="D101" t="str">
            <v>Wodden Display-Small</v>
          </cell>
          <cell r="E101" t="str">
            <v>EA</v>
          </cell>
          <cell r="F101" t="str">
            <v>EA</v>
          </cell>
          <cell r="G101">
            <v>207</v>
          </cell>
        </row>
        <row r="102">
          <cell r="A102">
            <v>19446</v>
          </cell>
          <cell r="B102" t="str">
            <v>Marketing</v>
          </cell>
          <cell r="C102" t="str">
            <v>BOH</v>
          </cell>
          <cell r="D102" t="str">
            <v>Wodden Display-BAG</v>
          </cell>
          <cell r="E102" t="str">
            <v>EA</v>
          </cell>
          <cell r="F102" t="str">
            <v>EA</v>
          </cell>
          <cell r="G102">
            <v>241.5</v>
          </cell>
        </row>
        <row r="103">
          <cell r="A103">
            <v>15740</v>
          </cell>
          <cell r="B103" t="str">
            <v>Marketing</v>
          </cell>
          <cell r="C103" t="str">
            <v>BOH</v>
          </cell>
          <cell r="D103" t="str">
            <v>Feedback Form</v>
          </cell>
          <cell r="E103" t="str">
            <v>PAC</v>
          </cell>
          <cell r="F103" t="str">
            <v>1=100EA</v>
          </cell>
          <cell r="G103">
            <v>112.7</v>
          </cell>
        </row>
        <row r="104">
          <cell r="A104">
            <v>15842</v>
          </cell>
          <cell r="B104" t="str">
            <v>Marketing</v>
          </cell>
          <cell r="C104" t="str">
            <v>BOH</v>
          </cell>
          <cell r="D104" t="str">
            <v>Instore collat open and close both side print</v>
          </cell>
          <cell r="E104" t="str">
            <v>EA</v>
          </cell>
          <cell r="F104" t="str">
            <v>EA</v>
          </cell>
          <cell r="G104">
            <v>63.25</v>
          </cell>
        </row>
        <row r="105">
          <cell r="A105">
            <v>15843</v>
          </cell>
          <cell r="B105" t="str">
            <v>Marketing</v>
          </cell>
          <cell r="C105" t="str">
            <v>BOH</v>
          </cell>
          <cell r="D105" t="str">
            <v>Instore collat no smoking zone</v>
          </cell>
          <cell r="E105" t="str">
            <v>EA</v>
          </cell>
          <cell r="F105" t="str">
            <v>EA</v>
          </cell>
          <cell r="G105">
            <v>143.75</v>
          </cell>
        </row>
        <row r="106">
          <cell r="A106">
            <v>15844</v>
          </cell>
          <cell r="B106" t="str">
            <v>Marketing</v>
          </cell>
          <cell r="C106" t="str">
            <v>BOH</v>
          </cell>
          <cell r="D106" t="str">
            <v xml:space="preserve">Instore collat charging for coffee </v>
          </cell>
          <cell r="E106" t="str">
            <v>EA</v>
          </cell>
          <cell r="F106" t="str">
            <v>EA</v>
          </cell>
          <cell r="G106">
            <v>143.75</v>
          </cell>
        </row>
        <row r="107">
          <cell r="A107">
            <v>15845</v>
          </cell>
          <cell r="B107" t="str">
            <v>Marketing</v>
          </cell>
          <cell r="C107" t="str">
            <v>BOH</v>
          </cell>
          <cell r="D107" t="str">
            <v>Instore collat not inspired by outside food</v>
          </cell>
          <cell r="E107" t="str">
            <v>EA</v>
          </cell>
          <cell r="F107" t="str">
            <v>EA</v>
          </cell>
          <cell r="G107">
            <v>143.75</v>
          </cell>
        </row>
        <row r="108">
          <cell r="A108">
            <v>15846</v>
          </cell>
          <cell r="B108" t="str">
            <v>Marketing</v>
          </cell>
          <cell r="C108" t="str">
            <v>BOH</v>
          </cell>
          <cell r="D108" t="str">
            <v>Mind Your Belongings</v>
          </cell>
          <cell r="E108" t="str">
            <v>EA</v>
          </cell>
          <cell r="F108" t="str">
            <v>EA</v>
          </cell>
          <cell r="G108">
            <v>143.75</v>
          </cell>
        </row>
        <row r="109">
          <cell r="A109">
            <v>15847</v>
          </cell>
          <cell r="B109" t="str">
            <v>Marketing</v>
          </cell>
          <cell r="C109" t="str">
            <v>BOH</v>
          </cell>
          <cell r="D109" t="str">
            <v>Barista His / Her</v>
          </cell>
          <cell r="E109" t="str">
            <v>EA</v>
          </cell>
          <cell r="F109" t="str">
            <v>EA</v>
          </cell>
          <cell r="G109">
            <v>143.75</v>
          </cell>
        </row>
        <row r="110">
          <cell r="A110">
            <v>19447</v>
          </cell>
          <cell r="B110" t="str">
            <v>Marketing</v>
          </cell>
          <cell r="C110" t="str">
            <v>BOH</v>
          </cell>
          <cell r="D110" t="str">
            <v>Chocolate Wooden Stand</v>
          </cell>
          <cell r="E110" t="str">
            <v>EA</v>
          </cell>
          <cell r="F110" t="str">
            <v>EA</v>
          </cell>
          <cell r="G110">
            <v>437</v>
          </cell>
        </row>
        <row r="111">
          <cell r="A111">
            <v>13448</v>
          </cell>
          <cell r="B111" t="str">
            <v>Marketing</v>
          </cell>
          <cell r="C111" t="str">
            <v>BOH</v>
          </cell>
          <cell r="D111" t="str">
            <v>Barista Milano Coaster</v>
          </cell>
          <cell r="E111" t="str">
            <v>EA</v>
          </cell>
          <cell r="F111" t="str">
            <v>EA</v>
          </cell>
          <cell r="G111">
            <v>155.25</v>
          </cell>
        </row>
        <row r="112">
          <cell r="A112">
            <v>21855</v>
          </cell>
          <cell r="B112" t="str">
            <v>Marketing</v>
          </cell>
          <cell r="C112" t="str">
            <v>BOH</v>
          </cell>
          <cell r="D112" t="str">
            <v>Copper Bottle 400ML</v>
          </cell>
          <cell r="E112" t="str">
            <v>EA</v>
          </cell>
          <cell r="F112" t="str">
            <v>1 box = 50 Bt</v>
          </cell>
          <cell r="G112">
            <v>454.25</v>
          </cell>
        </row>
        <row r="113">
          <cell r="A113">
            <v>5526</v>
          </cell>
          <cell r="B113" t="str">
            <v>Stationery</v>
          </cell>
          <cell r="C113" t="str">
            <v>BOH</v>
          </cell>
          <cell r="D113" t="str">
            <v>Kot Pad</v>
          </cell>
          <cell r="E113" t="str">
            <v>EA</v>
          </cell>
          <cell r="F113" t="str">
            <v>EA</v>
          </cell>
          <cell r="G113">
            <v>44.85</v>
          </cell>
        </row>
        <row r="114">
          <cell r="A114">
            <v>1125</v>
          </cell>
          <cell r="B114" t="str">
            <v>Stationery</v>
          </cell>
          <cell r="C114" t="str">
            <v>BOH</v>
          </cell>
          <cell r="D114" t="str">
            <v>Log Sheet Book</v>
          </cell>
          <cell r="E114" t="str">
            <v>EA</v>
          </cell>
          <cell r="F114" t="str">
            <v>EA=1ea</v>
          </cell>
          <cell r="G114">
            <v>87.4</v>
          </cell>
        </row>
        <row r="115">
          <cell r="A115">
            <v>1126</v>
          </cell>
          <cell r="B115" t="str">
            <v>Stationery</v>
          </cell>
          <cell r="C115" t="str">
            <v>BOH</v>
          </cell>
          <cell r="D115" t="str">
            <v>Stock Consumption Book</v>
          </cell>
          <cell r="E115" t="str">
            <v>EA</v>
          </cell>
          <cell r="F115" t="str">
            <v>EA</v>
          </cell>
          <cell r="G115">
            <v>54.05</v>
          </cell>
        </row>
        <row r="116">
          <cell r="A116">
            <v>1128</v>
          </cell>
          <cell r="B116" t="str">
            <v>Stationery</v>
          </cell>
          <cell r="C116" t="str">
            <v>BOH</v>
          </cell>
          <cell r="D116" t="str">
            <v>Expense Voucher</v>
          </cell>
          <cell r="E116" t="str">
            <v>EA</v>
          </cell>
          <cell r="F116" t="str">
            <v>EA</v>
          </cell>
          <cell r="G116">
            <v>43.7</v>
          </cell>
        </row>
        <row r="117">
          <cell r="A117">
            <v>5530</v>
          </cell>
          <cell r="B117" t="str">
            <v>Stationery</v>
          </cell>
          <cell r="C117" t="str">
            <v>BOH</v>
          </cell>
          <cell r="D117" t="str">
            <v>IMPREST RECORD BOOK</v>
          </cell>
          <cell r="E117" t="str">
            <v>Ea</v>
          </cell>
          <cell r="F117" t="str">
            <v>Ea=1 EA</v>
          </cell>
          <cell r="G117">
            <v>86.25</v>
          </cell>
        </row>
        <row r="118">
          <cell r="A118">
            <v>1131</v>
          </cell>
          <cell r="B118" t="str">
            <v>Stationery</v>
          </cell>
          <cell r="C118" t="str">
            <v>BOH</v>
          </cell>
          <cell r="D118" t="str">
            <v>Epson Printer Cardge</v>
          </cell>
          <cell r="E118" t="str">
            <v>EA</v>
          </cell>
          <cell r="F118" t="str">
            <v>EA=1ea</v>
          </cell>
          <cell r="G118">
            <v>80.39</v>
          </cell>
        </row>
        <row r="119">
          <cell r="A119">
            <v>15966</v>
          </cell>
          <cell r="B119" t="str">
            <v>Uniform</v>
          </cell>
          <cell r="C119" t="str">
            <v>BOH</v>
          </cell>
          <cell r="D119" t="str">
            <v>New Barista Cap</v>
          </cell>
          <cell r="E119" t="str">
            <v>EA</v>
          </cell>
          <cell r="F119" t="str">
            <v>Ea=1 ea</v>
          </cell>
          <cell r="G119">
            <v>71.3</v>
          </cell>
        </row>
        <row r="120">
          <cell r="A120">
            <v>13549</v>
          </cell>
          <cell r="B120" t="str">
            <v>Uniform</v>
          </cell>
          <cell r="C120" t="str">
            <v>BOH</v>
          </cell>
          <cell r="D120" t="str">
            <v>Name Badge Holder</v>
          </cell>
          <cell r="E120" t="str">
            <v>EA</v>
          </cell>
          <cell r="F120" t="str">
            <v>EA</v>
          </cell>
          <cell r="G120">
            <v>54.05</v>
          </cell>
        </row>
        <row r="121">
          <cell r="A121">
            <v>5499</v>
          </cell>
          <cell r="B121" t="str">
            <v>Uniform</v>
          </cell>
          <cell r="C121" t="str">
            <v>BOH</v>
          </cell>
          <cell r="D121" t="str">
            <v>Black Jeans 28</v>
          </cell>
          <cell r="E121" t="str">
            <v>EA</v>
          </cell>
          <cell r="F121" t="str">
            <v>Ea=1 ea</v>
          </cell>
          <cell r="G121">
            <v>448.5</v>
          </cell>
        </row>
        <row r="122">
          <cell r="A122">
            <v>6042</v>
          </cell>
          <cell r="B122" t="str">
            <v>Uniform</v>
          </cell>
          <cell r="C122" t="str">
            <v>BOH</v>
          </cell>
          <cell r="D122" t="str">
            <v>Black Jeans 30</v>
          </cell>
          <cell r="E122" t="str">
            <v>EA</v>
          </cell>
          <cell r="F122" t="str">
            <v>Ea=1 ea</v>
          </cell>
          <cell r="G122">
            <v>448.5</v>
          </cell>
        </row>
        <row r="123">
          <cell r="A123">
            <v>6041</v>
          </cell>
          <cell r="B123" t="str">
            <v>Uniform</v>
          </cell>
          <cell r="C123" t="str">
            <v>BOH</v>
          </cell>
          <cell r="D123" t="str">
            <v>Black Jeans 32</v>
          </cell>
          <cell r="E123" t="str">
            <v>EA</v>
          </cell>
          <cell r="F123" t="str">
            <v>Ea=1 ea</v>
          </cell>
          <cell r="G123">
            <v>448.5</v>
          </cell>
        </row>
        <row r="124">
          <cell r="A124">
            <v>5600</v>
          </cell>
          <cell r="B124" t="str">
            <v>Uniform</v>
          </cell>
          <cell r="C124" t="str">
            <v>BOH</v>
          </cell>
          <cell r="D124" t="str">
            <v>Black Jeans 34</v>
          </cell>
          <cell r="E124" t="str">
            <v>EA</v>
          </cell>
          <cell r="F124" t="str">
            <v>Ea=1 ea</v>
          </cell>
          <cell r="G124">
            <v>448.5</v>
          </cell>
        </row>
        <row r="125">
          <cell r="A125">
            <v>5601</v>
          </cell>
          <cell r="B125" t="str">
            <v>Uniform</v>
          </cell>
          <cell r="C125" t="str">
            <v>BOH</v>
          </cell>
          <cell r="D125" t="str">
            <v>Black Jeans 36</v>
          </cell>
          <cell r="E125" t="str">
            <v>EA</v>
          </cell>
          <cell r="F125" t="str">
            <v>Ea=1 ea</v>
          </cell>
          <cell r="G125">
            <v>448.5</v>
          </cell>
        </row>
        <row r="126">
          <cell r="A126">
            <v>5623</v>
          </cell>
          <cell r="B126" t="str">
            <v>Uniform</v>
          </cell>
          <cell r="C126" t="str">
            <v>BOH</v>
          </cell>
          <cell r="D126" t="str">
            <v>Black Jeans 38</v>
          </cell>
          <cell r="E126" t="str">
            <v>EA</v>
          </cell>
          <cell r="F126" t="str">
            <v>Ea=1 ea</v>
          </cell>
          <cell r="G126">
            <v>448.5</v>
          </cell>
        </row>
        <row r="127">
          <cell r="A127">
            <v>5624</v>
          </cell>
          <cell r="B127" t="str">
            <v>Uniform</v>
          </cell>
          <cell r="C127" t="str">
            <v>BOH</v>
          </cell>
          <cell r="D127" t="str">
            <v>Black Jeans 40</v>
          </cell>
          <cell r="E127" t="str">
            <v>EA</v>
          </cell>
          <cell r="F127" t="str">
            <v>Ea=1 ea</v>
          </cell>
          <cell r="G127">
            <v>448.5</v>
          </cell>
        </row>
        <row r="128">
          <cell r="A128">
            <v>5625</v>
          </cell>
          <cell r="B128" t="str">
            <v>Uniform</v>
          </cell>
          <cell r="C128" t="str">
            <v>BOH</v>
          </cell>
          <cell r="D128" t="str">
            <v>Black Jeans 42</v>
          </cell>
          <cell r="E128" t="str">
            <v>EA</v>
          </cell>
          <cell r="F128" t="str">
            <v>Ea=1 ea</v>
          </cell>
          <cell r="G128">
            <v>448.5</v>
          </cell>
        </row>
        <row r="129">
          <cell r="A129">
            <v>5609</v>
          </cell>
          <cell r="B129" t="str">
            <v>Uniform</v>
          </cell>
          <cell r="C129" t="str">
            <v>BOH</v>
          </cell>
          <cell r="D129" t="str">
            <v>Black Trousers  28</v>
          </cell>
          <cell r="E129" t="str">
            <v>EA</v>
          </cell>
          <cell r="F129" t="str">
            <v>Ea=1 ea</v>
          </cell>
          <cell r="G129">
            <v>404.8</v>
          </cell>
        </row>
        <row r="130">
          <cell r="A130">
            <v>5610</v>
          </cell>
          <cell r="B130" t="str">
            <v>Uniform</v>
          </cell>
          <cell r="C130" t="str">
            <v>BOH</v>
          </cell>
          <cell r="D130" t="str">
            <v>Black Trousers 30</v>
          </cell>
          <cell r="E130" t="str">
            <v>EA</v>
          </cell>
          <cell r="F130" t="str">
            <v>Ea=1 ea</v>
          </cell>
          <cell r="G130">
            <v>404.8</v>
          </cell>
        </row>
        <row r="131">
          <cell r="A131">
            <v>5611</v>
          </cell>
          <cell r="B131" t="str">
            <v>Uniform</v>
          </cell>
          <cell r="C131" t="str">
            <v>BOH</v>
          </cell>
          <cell r="D131" t="str">
            <v>Black Trousers  32</v>
          </cell>
          <cell r="E131" t="str">
            <v>EA</v>
          </cell>
          <cell r="F131" t="str">
            <v>Ea=1 ea</v>
          </cell>
          <cell r="G131">
            <v>404.8</v>
          </cell>
        </row>
        <row r="132">
          <cell r="A132">
            <v>5612</v>
          </cell>
          <cell r="B132" t="str">
            <v>Uniform</v>
          </cell>
          <cell r="C132" t="str">
            <v>BOH</v>
          </cell>
          <cell r="D132" t="str">
            <v>Black Trousers 34</v>
          </cell>
          <cell r="E132" t="str">
            <v>EA</v>
          </cell>
          <cell r="F132" t="str">
            <v>Ea=1 ea</v>
          </cell>
          <cell r="G132">
            <v>404.8</v>
          </cell>
        </row>
        <row r="133">
          <cell r="A133">
            <v>5613</v>
          </cell>
          <cell r="B133" t="str">
            <v>Uniform</v>
          </cell>
          <cell r="C133" t="str">
            <v>BOH</v>
          </cell>
          <cell r="D133" t="str">
            <v>Black Trousers 36</v>
          </cell>
          <cell r="E133" t="str">
            <v>EA</v>
          </cell>
          <cell r="F133" t="str">
            <v>Ea=1 ea</v>
          </cell>
          <cell r="G133">
            <v>404.8</v>
          </cell>
        </row>
        <row r="134">
          <cell r="A134">
            <v>5776</v>
          </cell>
          <cell r="B134" t="str">
            <v>Uniform</v>
          </cell>
          <cell r="C134" t="str">
            <v>BOH</v>
          </cell>
          <cell r="D134" t="str">
            <v>Black Trousers 38</v>
          </cell>
          <cell r="E134" t="str">
            <v>EA</v>
          </cell>
          <cell r="F134" t="str">
            <v>Ea=1 ea</v>
          </cell>
          <cell r="G134">
            <v>404.8</v>
          </cell>
        </row>
        <row r="135">
          <cell r="A135">
            <v>5777</v>
          </cell>
          <cell r="B135" t="str">
            <v>Uniform</v>
          </cell>
          <cell r="C135" t="str">
            <v>BOH</v>
          </cell>
          <cell r="D135" t="str">
            <v>Black Trousers - 40</v>
          </cell>
          <cell r="E135" t="str">
            <v>EA</v>
          </cell>
          <cell r="F135" t="str">
            <v>Ea=1 ea</v>
          </cell>
          <cell r="G135">
            <v>404.8</v>
          </cell>
        </row>
        <row r="136">
          <cell r="A136">
            <v>5829</v>
          </cell>
          <cell r="B136" t="str">
            <v>Uniform</v>
          </cell>
          <cell r="C136" t="str">
            <v>BOH</v>
          </cell>
          <cell r="D136" t="str">
            <v>Black Trousers - 42</v>
          </cell>
          <cell r="E136" t="str">
            <v>EA</v>
          </cell>
          <cell r="F136" t="str">
            <v>Ea=1 ea</v>
          </cell>
          <cell r="G136">
            <v>404.8</v>
          </cell>
        </row>
        <row r="137">
          <cell r="A137">
            <v>19903</v>
          </cell>
          <cell r="B137" t="str">
            <v>Uniform</v>
          </cell>
          <cell r="C137" t="str">
            <v>BOH</v>
          </cell>
          <cell r="D137" t="str">
            <v>Apron New With Belt</v>
          </cell>
          <cell r="E137" t="str">
            <v>EA</v>
          </cell>
          <cell r="F137" t="str">
            <v>EA</v>
          </cell>
          <cell r="G137">
            <v>396.75</v>
          </cell>
        </row>
        <row r="138">
          <cell r="A138">
            <v>20195</v>
          </cell>
          <cell r="B138" t="str">
            <v>Uniform</v>
          </cell>
          <cell r="C138" t="str">
            <v>BOH</v>
          </cell>
          <cell r="D138" t="str">
            <v>Barista Grey Shirt - 36</v>
          </cell>
          <cell r="E138" t="str">
            <v>EA</v>
          </cell>
          <cell r="F138" t="str">
            <v>EA</v>
          </cell>
          <cell r="G138">
            <v>511.75</v>
          </cell>
        </row>
        <row r="139">
          <cell r="A139">
            <v>20196</v>
          </cell>
          <cell r="B139" t="str">
            <v>Uniform</v>
          </cell>
          <cell r="C139" t="str">
            <v>BOH</v>
          </cell>
          <cell r="D139" t="str">
            <v>Barista Grey Shirt - 38</v>
          </cell>
          <cell r="E139" t="str">
            <v>EA</v>
          </cell>
          <cell r="F139" t="str">
            <v>EA</v>
          </cell>
          <cell r="G139">
            <v>511.75</v>
          </cell>
        </row>
        <row r="140">
          <cell r="A140">
            <v>20197</v>
          </cell>
          <cell r="B140" t="str">
            <v>Uniform</v>
          </cell>
          <cell r="C140" t="str">
            <v>BOH</v>
          </cell>
          <cell r="D140" t="str">
            <v>Barista Grey Shirt - 40</v>
          </cell>
          <cell r="E140" t="str">
            <v>EA</v>
          </cell>
          <cell r="F140" t="str">
            <v>EA</v>
          </cell>
          <cell r="G140">
            <v>511.75</v>
          </cell>
        </row>
        <row r="141">
          <cell r="A141">
            <v>20198</v>
          </cell>
          <cell r="B141" t="str">
            <v>Uniform</v>
          </cell>
          <cell r="C141" t="str">
            <v>BOH</v>
          </cell>
          <cell r="D141" t="str">
            <v>Barista Grey Shirt - 42</v>
          </cell>
          <cell r="E141" t="str">
            <v>EA</v>
          </cell>
          <cell r="F141" t="str">
            <v>EA</v>
          </cell>
          <cell r="G141">
            <v>511.75</v>
          </cell>
        </row>
        <row r="142">
          <cell r="A142">
            <v>20199</v>
          </cell>
          <cell r="B142" t="str">
            <v>Uniform</v>
          </cell>
          <cell r="C142" t="str">
            <v>BOH</v>
          </cell>
          <cell r="D142" t="str">
            <v>Barista Grey Shirt - 44</v>
          </cell>
          <cell r="E142" t="str">
            <v>EA</v>
          </cell>
          <cell r="F142" t="str">
            <v>EA</v>
          </cell>
          <cell r="G142">
            <v>511.75</v>
          </cell>
        </row>
        <row r="143">
          <cell r="A143">
            <v>20406</v>
          </cell>
          <cell r="B143" t="str">
            <v>Uniform</v>
          </cell>
          <cell r="C143" t="str">
            <v>BOH</v>
          </cell>
          <cell r="D143" t="str">
            <v>Barista Store Manager Black Shirt – 36</v>
          </cell>
          <cell r="E143" t="str">
            <v>EA</v>
          </cell>
          <cell r="F143" t="str">
            <v>EA</v>
          </cell>
          <cell r="G143">
            <v>511.75</v>
          </cell>
        </row>
        <row r="144">
          <cell r="A144">
            <v>20407</v>
          </cell>
          <cell r="B144" t="str">
            <v>Uniform</v>
          </cell>
          <cell r="C144" t="str">
            <v>BOH</v>
          </cell>
          <cell r="D144" t="str">
            <v>Barista Store Manager Black Shirt – 38</v>
          </cell>
          <cell r="E144" t="str">
            <v>EA</v>
          </cell>
          <cell r="F144" t="str">
            <v>EA</v>
          </cell>
          <cell r="G144">
            <v>511.75</v>
          </cell>
        </row>
        <row r="145">
          <cell r="A145">
            <v>20408</v>
          </cell>
          <cell r="B145" t="str">
            <v>Uniform</v>
          </cell>
          <cell r="C145" t="str">
            <v>BOH</v>
          </cell>
          <cell r="D145" t="str">
            <v>Barista Store Manager Black Shirt – 40</v>
          </cell>
          <cell r="E145" t="str">
            <v>EA</v>
          </cell>
          <cell r="F145" t="str">
            <v>EA</v>
          </cell>
          <cell r="G145">
            <v>511.75</v>
          </cell>
        </row>
        <row r="146">
          <cell r="A146">
            <v>20409</v>
          </cell>
          <cell r="B146" t="str">
            <v>Uniform</v>
          </cell>
          <cell r="C146" t="str">
            <v>BOH</v>
          </cell>
          <cell r="D146" t="str">
            <v>Barista Store Manager Black Shirt – 42</v>
          </cell>
          <cell r="E146" t="str">
            <v>EA</v>
          </cell>
          <cell r="F146" t="str">
            <v>EA</v>
          </cell>
          <cell r="G146">
            <v>511.75</v>
          </cell>
        </row>
        <row r="147">
          <cell r="A147">
            <v>20410</v>
          </cell>
          <cell r="B147" t="str">
            <v>Uniform</v>
          </cell>
          <cell r="C147" t="str">
            <v>BOH</v>
          </cell>
          <cell r="D147" t="str">
            <v>Barista Store Manager Black Shirt – 44</v>
          </cell>
          <cell r="E147" t="str">
            <v>EA</v>
          </cell>
          <cell r="F147" t="str">
            <v>EA</v>
          </cell>
          <cell r="G147">
            <v>511.75</v>
          </cell>
        </row>
        <row r="148">
          <cell r="A148">
            <v>16108</v>
          </cell>
          <cell r="B148" t="str">
            <v>Uniform</v>
          </cell>
          <cell r="C148" t="str">
            <v>BOH</v>
          </cell>
          <cell r="D148" t="str">
            <v>Grey Sweater - L (FS)</v>
          </cell>
          <cell r="E148" t="str">
            <v>EA</v>
          </cell>
          <cell r="F148" t="str">
            <v>Ea=1 ea</v>
          </cell>
          <cell r="G148">
            <v>529</v>
          </cell>
        </row>
        <row r="149">
          <cell r="A149">
            <v>16107</v>
          </cell>
          <cell r="B149" t="str">
            <v>Uniform</v>
          </cell>
          <cell r="C149" t="str">
            <v>BOH</v>
          </cell>
          <cell r="D149" t="str">
            <v>Grey Sweater-M (FS)</v>
          </cell>
          <cell r="E149" t="str">
            <v>EA</v>
          </cell>
          <cell r="F149" t="str">
            <v>EA</v>
          </cell>
          <cell r="G149">
            <v>529</v>
          </cell>
        </row>
        <row r="150">
          <cell r="A150">
            <v>16109</v>
          </cell>
          <cell r="B150" t="str">
            <v>Uniform</v>
          </cell>
          <cell r="C150" t="str">
            <v>BOH</v>
          </cell>
          <cell r="D150" t="str">
            <v>Grey Sweater -XL (FS)</v>
          </cell>
          <cell r="E150" t="str">
            <v>EA</v>
          </cell>
          <cell r="F150" t="str">
            <v>Ea=1 ea</v>
          </cell>
          <cell r="G150">
            <v>529</v>
          </cell>
        </row>
        <row r="151">
          <cell r="A151">
            <v>16110</v>
          </cell>
          <cell r="B151" t="str">
            <v>Uniform</v>
          </cell>
          <cell r="C151" t="str">
            <v>BOH</v>
          </cell>
          <cell r="D151" t="str">
            <v>Grey Sweater-XXL (FS)</v>
          </cell>
          <cell r="E151" t="str">
            <v>EA</v>
          </cell>
          <cell r="F151" t="str">
            <v>Ea=1 ea</v>
          </cell>
          <cell r="G151">
            <v>529</v>
          </cell>
        </row>
        <row r="152">
          <cell r="A152">
            <v>1111</v>
          </cell>
          <cell r="B152" t="str">
            <v>Crockery &amp; Cuttlery</v>
          </cell>
          <cell r="C152" t="str">
            <v>BOH</v>
          </cell>
          <cell r="D152" t="str">
            <v>Spoon Demitasse Coffee</v>
          </cell>
          <cell r="E152" t="str">
            <v>EA</v>
          </cell>
          <cell r="F152" t="str">
            <v>EA</v>
          </cell>
          <cell r="G152">
            <v>16.100000000000001</v>
          </cell>
        </row>
        <row r="153">
          <cell r="A153">
            <v>1112</v>
          </cell>
          <cell r="B153" t="str">
            <v>Crockery &amp; Cuttlery</v>
          </cell>
          <cell r="C153" t="str">
            <v>BOH</v>
          </cell>
          <cell r="D153" t="str">
            <v>Spoon Tea</v>
          </cell>
          <cell r="E153" t="str">
            <v>EA</v>
          </cell>
          <cell r="F153" t="str">
            <v>EA</v>
          </cell>
          <cell r="G153">
            <v>18.399999999999999</v>
          </cell>
        </row>
        <row r="154">
          <cell r="A154">
            <v>5991</v>
          </cell>
          <cell r="B154" t="str">
            <v>Crockery &amp; Cuttlery</v>
          </cell>
          <cell r="C154" t="str">
            <v>BOH</v>
          </cell>
          <cell r="D154" t="str">
            <v>Spoon Parafit Soda 9" Big</v>
          </cell>
          <cell r="E154" t="str">
            <v>EA</v>
          </cell>
          <cell r="F154" t="str">
            <v>EA</v>
          </cell>
          <cell r="G154">
            <v>27.6</v>
          </cell>
        </row>
        <row r="155">
          <cell r="A155">
            <v>5411</v>
          </cell>
          <cell r="B155" t="str">
            <v>Crockery &amp; Cuttlery</v>
          </cell>
          <cell r="C155" t="str">
            <v>BOH</v>
          </cell>
          <cell r="D155" t="str">
            <v>Fork Dessert</v>
          </cell>
          <cell r="E155" t="str">
            <v>EA</v>
          </cell>
          <cell r="F155" t="str">
            <v>EA</v>
          </cell>
          <cell r="G155">
            <v>29.9</v>
          </cell>
        </row>
        <row r="156">
          <cell r="A156">
            <v>5504</v>
          </cell>
          <cell r="B156" t="str">
            <v>Crockery &amp; Cuttlery</v>
          </cell>
          <cell r="C156" t="str">
            <v>BOH</v>
          </cell>
          <cell r="D156" t="str">
            <v>Butter Knife</v>
          </cell>
          <cell r="E156" t="str">
            <v>EA</v>
          </cell>
          <cell r="F156" t="str">
            <v>EA</v>
          </cell>
          <cell r="G156">
            <v>50.6</v>
          </cell>
        </row>
        <row r="157">
          <cell r="A157">
            <v>1115</v>
          </cell>
          <cell r="B157" t="str">
            <v>Crockery &amp; Cuttlery</v>
          </cell>
          <cell r="C157" t="str">
            <v>BOH</v>
          </cell>
          <cell r="D157" t="str">
            <v>Service Tray</v>
          </cell>
          <cell r="E157" t="str">
            <v>EA</v>
          </cell>
          <cell r="F157" t="str">
            <v>EA</v>
          </cell>
          <cell r="G157">
            <v>195.5</v>
          </cell>
        </row>
        <row r="158">
          <cell r="A158">
            <v>1122</v>
          </cell>
          <cell r="B158" t="str">
            <v>Crockery &amp; Cuttlery</v>
          </cell>
          <cell r="C158" t="str">
            <v>BOH</v>
          </cell>
          <cell r="D158" t="str">
            <v>Tea Cup and Saucer</v>
          </cell>
          <cell r="E158" t="str">
            <v>EA</v>
          </cell>
          <cell r="F158" t="str">
            <v>EA</v>
          </cell>
          <cell r="G158">
            <v>157.55000000000001</v>
          </cell>
        </row>
        <row r="159">
          <cell r="A159">
            <v>1123</v>
          </cell>
          <cell r="B159" t="str">
            <v>Crockery &amp; Cuttlery</v>
          </cell>
          <cell r="C159" t="str">
            <v>BOH</v>
          </cell>
          <cell r="D159" t="str">
            <v>S S Tea Strainer</v>
          </cell>
          <cell r="E159" t="str">
            <v>EA</v>
          </cell>
          <cell r="F159" t="str">
            <v>EA</v>
          </cell>
          <cell r="G159">
            <v>67.849999999999994</v>
          </cell>
        </row>
        <row r="160">
          <cell r="A160">
            <v>1124</v>
          </cell>
          <cell r="B160" t="str">
            <v>Crockery &amp; Cuttlery</v>
          </cell>
          <cell r="C160" t="str">
            <v>BOH</v>
          </cell>
          <cell r="D160" t="str">
            <v>Cello Water Jug</v>
          </cell>
          <cell r="E160" t="str">
            <v>EA</v>
          </cell>
          <cell r="F160" t="str">
            <v>EA</v>
          </cell>
          <cell r="G160">
            <v>230</v>
          </cell>
        </row>
        <row r="161">
          <cell r="A161">
            <v>5540</v>
          </cell>
          <cell r="B161" t="str">
            <v>Crockery &amp; Cuttlery</v>
          </cell>
          <cell r="C161" t="str">
            <v>BOH</v>
          </cell>
          <cell r="D161" t="str">
            <v>Frothin Jug 500 Ml</v>
          </cell>
          <cell r="E161" t="str">
            <v>EA</v>
          </cell>
          <cell r="F161" t="str">
            <v>EA</v>
          </cell>
          <cell r="G161">
            <v>563.5</v>
          </cell>
        </row>
        <row r="162">
          <cell r="A162">
            <v>5508</v>
          </cell>
          <cell r="B162" t="str">
            <v>Crockery &amp; Cuttlery</v>
          </cell>
          <cell r="C162" t="str">
            <v>BOH</v>
          </cell>
          <cell r="D162" t="str">
            <v>Frothing Jug 750 Ml</v>
          </cell>
          <cell r="E162" t="str">
            <v>EA</v>
          </cell>
          <cell r="F162" t="str">
            <v>EA</v>
          </cell>
          <cell r="G162">
            <v>621</v>
          </cell>
        </row>
        <row r="163">
          <cell r="A163">
            <v>1117</v>
          </cell>
          <cell r="B163" t="str">
            <v>Crockery &amp; Cuttlery</v>
          </cell>
          <cell r="C163" t="str">
            <v>BOH</v>
          </cell>
          <cell r="D163" t="str">
            <v>Cookies Jar  Jolly Jar With Wood</v>
          </cell>
          <cell r="E163" t="str">
            <v>EA</v>
          </cell>
          <cell r="F163" t="str">
            <v>Ea=1 ea</v>
          </cell>
          <cell r="G163">
            <v>454.25</v>
          </cell>
        </row>
        <row r="164">
          <cell r="A164">
            <v>1121</v>
          </cell>
          <cell r="B164" t="str">
            <v>Crockery &amp; Cuttlery</v>
          </cell>
          <cell r="C164" t="str">
            <v>BOH</v>
          </cell>
          <cell r="D164" t="str">
            <v>Kenyan Mug  320 Ml</v>
          </cell>
          <cell r="E164" t="str">
            <v>EA</v>
          </cell>
          <cell r="F164" t="str">
            <v>EA</v>
          </cell>
          <cell r="G164">
            <v>105.8</v>
          </cell>
        </row>
        <row r="165">
          <cell r="A165">
            <v>5796</v>
          </cell>
          <cell r="B165" t="str">
            <v>Crockery &amp; Cuttlery</v>
          </cell>
          <cell r="C165" t="str">
            <v>BOH</v>
          </cell>
          <cell r="D165" t="str">
            <v>Barista Espresso Cup</v>
          </cell>
          <cell r="E165" t="str">
            <v>EA</v>
          </cell>
          <cell r="F165" t="str">
            <v>EA</v>
          </cell>
          <cell r="G165">
            <v>103.5</v>
          </cell>
        </row>
        <row r="166">
          <cell r="A166">
            <v>15527</v>
          </cell>
          <cell r="B166" t="str">
            <v>Crockery &amp; Cuttlery</v>
          </cell>
          <cell r="C166" t="str">
            <v>BOH</v>
          </cell>
          <cell r="D166" t="str">
            <v>Food Display Platter</v>
          </cell>
          <cell r="E166" t="str">
            <v>EA</v>
          </cell>
          <cell r="F166" t="str">
            <v>EA</v>
          </cell>
          <cell r="G166">
            <v>483</v>
          </cell>
        </row>
        <row r="167">
          <cell r="A167">
            <v>21691</v>
          </cell>
          <cell r="B167" t="str">
            <v>Crockery &amp; Cuttlery</v>
          </cell>
          <cell r="C167" t="str">
            <v>BOH</v>
          </cell>
          <cell r="D167" t="str">
            <v>Acrylic Food Palette 8MM</v>
          </cell>
          <cell r="E167" t="str">
            <v>EA</v>
          </cell>
          <cell r="F167" t="str">
            <v>EA</v>
          </cell>
          <cell r="G167">
            <v>437</v>
          </cell>
        </row>
        <row r="168">
          <cell r="A168">
            <v>24149</v>
          </cell>
          <cell r="B168" t="str">
            <v>Crockery &amp; Cuttlery</v>
          </cell>
          <cell r="C168" t="str">
            <v>BOH</v>
          </cell>
          <cell r="D168" t="str">
            <v>Acrylic Food Palette 6mm</v>
          </cell>
          <cell r="E168" t="str">
            <v>EA</v>
          </cell>
          <cell r="F168" t="str">
            <v>EA</v>
          </cell>
          <cell r="G168">
            <v>368</v>
          </cell>
        </row>
        <row r="169">
          <cell r="A169">
            <v>15633</v>
          </cell>
          <cell r="B169" t="str">
            <v>Crockery &amp; Cuttlery</v>
          </cell>
          <cell r="C169" t="str">
            <v>BOH</v>
          </cell>
          <cell r="D169" t="str">
            <v>Zen Plate- 7 Inch</v>
          </cell>
          <cell r="E169" t="str">
            <v>EA</v>
          </cell>
          <cell r="F169" t="str">
            <v>EA</v>
          </cell>
          <cell r="G169">
            <v>236.62</v>
          </cell>
        </row>
        <row r="170">
          <cell r="A170">
            <v>15634</v>
          </cell>
          <cell r="B170" t="str">
            <v>Crockery &amp; Cuttlery</v>
          </cell>
          <cell r="C170" t="str">
            <v>BOH</v>
          </cell>
          <cell r="D170" t="str">
            <v>Zen Plate- 10 Inch</v>
          </cell>
          <cell r="E170" t="str">
            <v>EA</v>
          </cell>
          <cell r="F170" t="str">
            <v>EA</v>
          </cell>
          <cell r="G170">
            <v>334.52</v>
          </cell>
        </row>
        <row r="171">
          <cell r="A171">
            <v>1120</v>
          </cell>
          <cell r="B171" t="str">
            <v>Crockery &amp; Cuttlery</v>
          </cell>
          <cell r="C171" t="str">
            <v>BOH</v>
          </cell>
          <cell r="D171" t="str">
            <v>Cake Plate N Dome</v>
          </cell>
          <cell r="E171" t="str">
            <v>EA</v>
          </cell>
          <cell r="F171" t="str">
            <v>EA</v>
          </cell>
          <cell r="G171">
            <v>632.5</v>
          </cell>
        </row>
        <row r="172">
          <cell r="A172">
            <v>19507</v>
          </cell>
          <cell r="B172" t="str">
            <v>Crockery &amp; Cuttlery</v>
          </cell>
          <cell r="C172" t="str">
            <v>BOH</v>
          </cell>
          <cell r="D172" t="str">
            <v>Barista Cappuccino Regural Mug 20CL</v>
          </cell>
          <cell r="E172" t="str">
            <v>EA</v>
          </cell>
          <cell r="F172" t="str">
            <v>EA</v>
          </cell>
          <cell r="G172">
            <v>164.22</v>
          </cell>
        </row>
        <row r="173">
          <cell r="A173">
            <v>19505</v>
          </cell>
          <cell r="B173" t="str">
            <v>Crockery &amp; Cuttlery</v>
          </cell>
          <cell r="C173" t="str">
            <v>BOH</v>
          </cell>
          <cell r="D173" t="str">
            <v>Barista Cappuccino Regural Saucer 20CL</v>
          </cell>
          <cell r="E173" t="str">
            <v>EA</v>
          </cell>
          <cell r="F173" t="str">
            <v>EA</v>
          </cell>
          <cell r="G173">
            <v>76.89</v>
          </cell>
        </row>
        <row r="174">
          <cell r="A174">
            <v>19508</v>
          </cell>
          <cell r="B174" t="str">
            <v>Crockery &amp; Cuttlery</v>
          </cell>
          <cell r="C174" t="str">
            <v>BOH</v>
          </cell>
          <cell r="D174" t="str">
            <v>Barista Cappuccino Mug 30CL</v>
          </cell>
          <cell r="E174" t="str">
            <v>EA</v>
          </cell>
          <cell r="F174" t="str">
            <v>EA</v>
          </cell>
          <cell r="G174">
            <v>242.64</v>
          </cell>
        </row>
        <row r="175">
          <cell r="A175">
            <v>19506</v>
          </cell>
          <cell r="B175" t="str">
            <v>Crockery &amp; Cuttlery</v>
          </cell>
          <cell r="C175" t="str">
            <v>BOH</v>
          </cell>
          <cell r="D175" t="str">
            <v>Barista Cappuccino Large Mug  Saucer30CL</v>
          </cell>
          <cell r="E175" t="str">
            <v>EA</v>
          </cell>
          <cell r="F175" t="str">
            <v>EA</v>
          </cell>
          <cell r="G175">
            <v>103.63000000000001</v>
          </cell>
        </row>
        <row r="176">
          <cell r="A176">
            <v>20501</v>
          </cell>
          <cell r="B176" t="str">
            <v>Crockery &amp; Cuttlery</v>
          </cell>
          <cell r="C176" t="str">
            <v>BOH</v>
          </cell>
          <cell r="D176" t="str">
            <v>Barista Cappuccino Large Saucer</v>
          </cell>
          <cell r="E176" t="str">
            <v>EA</v>
          </cell>
          <cell r="F176" t="str">
            <v>EA</v>
          </cell>
          <cell r="G176">
            <v>112.13000000000001</v>
          </cell>
        </row>
        <row r="177">
          <cell r="A177">
            <v>20502</v>
          </cell>
          <cell r="B177" t="str">
            <v>Crockery &amp; Cuttlery</v>
          </cell>
          <cell r="C177" t="str">
            <v>BOH</v>
          </cell>
          <cell r="D177" t="str">
            <v>Barista Cappuccino Large Mug</v>
          </cell>
          <cell r="E177" t="str">
            <v>EA</v>
          </cell>
          <cell r="F177" t="str">
            <v>EA</v>
          </cell>
          <cell r="G177">
            <v>263.58</v>
          </cell>
        </row>
        <row r="178">
          <cell r="A178">
            <v>18906</v>
          </cell>
          <cell r="B178" t="str">
            <v>Crockery &amp; Cuttlery</v>
          </cell>
          <cell r="C178" t="str">
            <v>BOH</v>
          </cell>
          <cell r="D178" t="str">
            <v>Round Glass Bottale -300 ML</v>
          </cell>
          <cell r="E178" t="str">
            <v>EA</v>
          </cell>
          <cell r="F178" t="str">
            <v>EA</v>
          </cell>
          <cell r="G178">
            <v>12.08</v>
          </cell>
        </row>
        <row r="179">
          <cell r="A179">
            <v>18907</v>
          </cell>
          <cell r="B179" t="str">
            <v>Crockery &amp; Cuttlery</v>
          </cell>
          <cell r="C179" t="str">
            <v>BOH</v>
          </cell>
          <cell r="D179" t="str">
            <v>Round Glass Bottale -500 ML</v>
          </cell>
          <cell r="E179" t="str">
            <v>EA</v>
          </cell>
          <cell r="F179" t="str">
            <v>EA</v>
          </cell>
          <cell r="G179">
            <v>14.72</v>
          </cell>
        </row>
        <row r="180">
          <cell r="A180">
            <v>18908</v>
          </cell>
          <cell r="B180" t="str">
            <v>Crockery &amp; Cuttlery</v>
          </cell>
          <cell r="C180" t="str">
            <v>BOH</v>
          </cell>
          <cell r="D180" t="str">
            <v>Glass Bottal Black Cap (300/500ML)</v>
          </cell>
          <cell r="E180" t="str">
            <v>EA</v>
          </cell>
          <cell r="F180" t="str">
            <v>EA</v>
          </cell>
          <cell r="G180">
            <v>2.25</v>
          </cell>
        </row>
        <row r="181">
          <cell r="A181">
            <v>6662</v>
          </cell>
          <cell r="B181" t="str">
            <v>Crockery &amp; Cuttlery</v>
          </cell>
          <cell r="C181" t="str">
            <v>BOH</v>
          </cell>
          <cell r="D181" t="str">
            <v>Cocktail Shaker (Inbuilt Strainer)</v>
          </cell>
          <cell r="E181" t="str">
            <v>EA</v>
          </cell>
          <cell r="F181" t="str">
            <v>EA</v>
          </cell>
          <cell r="G181">
            <v>201.25</v>
          </cell>
        </row>
        <row r="182">
          <cell r="A182">
            <v>5515</v>
          </cell>
          <cell r="B182" t="str">
            <v>Crockery &amp; Cuttlery</v>
          </cell>
          <cell r="C182" t="str">
            <v>BOH</v>
          </cell>
          <cell r="D182" t="str">
            <v>Ice Cream Scooper Medium</v>
          </cell>
          <cell r="E182" t="str">
            <v>EA</v>
          </cell>
          <cell r="F182" t="str">
            <v>EA</v>
          </cell>
          <cell r="G182">
            <v>86.25</v>
          </cell>
        </row>
        <row r="183">
          <cell r="A183">
            <v>1097</v>
          </cell>
          <cell r="B183" t="str">
            <v>Crockery &amp; Cuttlery</v>
          </cell>
          <cell r="C183" t="str">
            <v>BOH</v>
          </cell>
          <cell r="D183" t="str">
            <v>Thermometer</v>
          </cell>
          <cell r="E183" t="str">
            <v>EA</v>
          </cell>
          <cell r="F183" t="str">
            <v>EA</v>
          </cell>
          <cell r="G183">
            <v>356.5</v>
          </cell>
        </row>
        <row r="184">
          <cell r="A184">
            <v>6090</v>
          </cell>
          <cell r="B184" t="str">
            <v>Crockery &amp; Cuttlery</v>
          </cell>
          <cell r="C184" t="str">
            <v>BOH</v>
          </cell>
          <cell r="D184" t="str">
            <v>Cream Charger</v>
          </cell>
          <cell r="E184" t="str">
            <v>PAC</v>
          </cell>
          <cell r="F184" t="str">
            <v>PAC=10ea</v>
          </cell>
          <cell r="G184">
            <v>333.5</v>
          </cell>
        </row>
        <row r="185">
          <cell r="A185">
            <v>15596</v>
          </cell>
          <cell r="B185" t="str">
            <v>Crockery &amp; Cuttlery</v>
          </cell>
          <cell r="C185" t="str">
            <v>BOH</v>
          </cell>
          <cell r="D185" t="str">
            <v>Bullet Shelf Tag Holder-3''</v>
          </cell>
          <cell r="E185" t="str">
            <v>EA</v>
          </cell>
          <cell r="F185" t="str">
            <v>EA</v>
          </cell>
          <cell r="G185">
            <v>55.2</v>
          </cell>
        </row>
        <row r="186">
          <cell r="A186">
            <v>13821</v>
          </cell>
          <cell r="B186" t="str">
            <v>Crockery &amp; Cuttlery</v>
          </cell>
          <cell r="C186" t="str">
            <v>BOH</v>
          </cell>
          <cell r="D186" t="str">
            <v>Tango Grandee 425ml</v>
          </cell>
          <cell r="E186" t="str">
            <v>EA</v>
          </cell>
          <cell r="F186" t="str">
            <v>EA=1 ea</v>
          </cell>
          <cell r="G186">
            <v>113.85</v>
          </cell>
        </row>
        <row r="187">
          <cell r="A187">
            <v>13822</v>
          </cell>
          <cell r="B187" t="str">
            <v>Crockery &amp; Cuttlery</v>
          </cell>
          <cell r="C187" t="str">
            <v>BOH</v>
          </cell>
          <cell r="D187" t="str">
            <v>Tango Regular 315ml</v>
          </cell>
          <cell r="E187" t="str">
            <v>EA</v>
          </cell>
          <cell r="F187" t="str">
            <v>EA=1 ea</v>
          </cell>
          <cell r="G187">
            <v>101.2</v>
          </cell>
        </row>
        <row r="188">
          <cell r="A188">
            <v>19097</v>
          </cell>
          <cell r="B188" t="str">
            <v>Crockery &amp; Cuttlery</v>
          </cell>
          <cell r="C188" t="str">
            <v>BOH</v>
          </cell>
          <cell r="D188" t="str">
            <v>Creamer 150ML</v>
          </cell>
          <cell r="E188" t="str">
            <v>EA</v>
          </cell>
          <cell r="F188" t="str">
            <v>EA</v>
          </cell>
          <cell r="G188">
            <v>204.7</v>
          </cell>
        </row>
        <row r="189">
          <cell r="A189">
            <v>20871</v>
          </cell>
          <cell r="B189" t="str">
            <v>Crockery &amp; Cuttlery</v>
          </cell>
          <cell r="C189" t="str">
            <v>BOH</v>
          </cell>
          <cell r="D189" t="str">
            <v>Glass Tea Kettle 500 ML</v>
          </cell>
          <cell r="E189" t="str">
            <v>EA</v>
          </cell>
          <cell r="F189" t="str">
            <v>EA</v>
          </cell>
          <cell r="G189">
            <v>661.25</v>
          </cell>
        </row>
        <row r="190">
          <cell r="A190">
            <v>22485</v>
          </cell>
          <cell r="B190" t="str">
            <v>Crockery &amp; Cuttlery</v>
          </cell>
          <cell r="C190" t="str">
            <v>BOH</v>
          </cell>
          <cell r="D190" t="str">
            <v>SS laddles 30 ML</v>
          </cell>
          <cell r="E190" t="str">
            <v>EA</v>
          </cell>
          <cell r="F190" t="str">
            <v>EA</v>
          </cell>
          <cell r="G190">
            <v>46</v>
          </cell>
        </row>
        <row r="191">
          <cell r="A191">
            <v>22492</v>
          </cell>
          <cell r="B191" t="str">
            <v>Crockery &amp; Cuttlery</v>
          </cell>
          <cell r="C191" t="str">
            <v>BOH</v>
          </cell>
          <cell r="D191" t="str">
            <v>Bread Box</v>
          </cell>
          <cell r="E191" t="str">
            <v>EA</v>
          </cell>
          <cell r="F191" t="str">
            <v>EA</v>
          </cell>
          <cell r="G191">
            <v>184</v>
          </cell>
        </row>
        <row r="192">
          <cell r="A192">
            <v>24975</v>
          </cell>
          <cell r="B192" t="str">
            <v>Crockery &amp; Cuttlery</v>
          </cell>
          <cell r="C192" t="str">
            <v>BOH</v>
          </cell>
          <cell r="D192" t="str">
            <v>Measuring jar 30ml and 60ml</v>
          </cell>
          <cell r="E192" t="str">
            <v>EA</v>
          </cell>
          <cell r="F192" t="str">
            <v>EA</v>
          </cell>
          <cell r="G192">
            <v>1380</v>
          </cell>
        </row>
        <row r="193">
          <cell r="A193">
            <v>25009</v>
          </cell>
          <cell r="B193" t="str">
            <v>Crockery &amp; Cuttlery</v>
          </cell>
          <cell r="C193" t="str">
            <v>BOH</v>
          </cell>
          <cell r="D193" t="str">
            <v>Casablanca glass 365 ml</v>
          </cell>
          <cell r="E193" t="str">
            <v>EA</v>
          </cell>
          <cell r="F193" t="str">
            <v>EA</v>
          </cell>
          <cell r="G193">
            <v>98.61</v>
          </cell>
        </row>
        <row r="194">
          <cell r="A194">
            <v>25010</v>
          </cell>
          <cell r="B194" t="str">
            <v>Crockery &amp; Cuttlery</v>
          </cell>
          <cell r="C194" t="str">
            <v>BOH</v>
          </cell>
          <cell r="D194" t="str">
            <v>Casablanca glass 475 ml</v>
          </cell>
          <cell r="E194" t="str">
            <v>EA</v>
          </cell>
          <cell r="F194" t="str">
            <v>EA</v>
          </cell>
          <cell r="G194">
            <v>123.11</v>
          </cell>
        </row>
        <row r="195">
          <cell r="A195">
            <v>25024</v>
          </cell>
          <cell r="B195" t="str">
            <v>Crockery &amp; Cuttlery</v>
          </cell>
          <cell r="C195" t="str">
            <v>BOH</v>
          </cell>
          <cell r="D195" t="str">
            <v>Casablanca Glass 145ML</v>
          </cell>
          <cell r="E195" t="str">
            <v>EA</v>
          </cell>
          <cell r="F195" t="str">
            <v>EA</v>
          </cell>
          <cell r="G195">
            <v>67.190000000000012</v>
          </cell>
        </row>
        <row r="196">
          <cell r="A196">
            <v>25022</v>
          </cell>
          <cell r="B196" t="str">
            <v>Crockery &amp; Cuttlery</v>
          </cell>
          <cell r="C196" t="str">
            <v>BOH</v>
          </cell>
          <cell r="D196" t="str">
            <v>Syrups pump 7.5ml (kerry)</v>
          </cell>
          <cell r="E196" t="str">
            <v>Pcs</v>
          </cell>
          <cell r="F196" t="str">
            <v>Pcs</v>
          </cell>
          <cell r="G196">
            <v>224.25</v>
          </cell>
        </row>
        <row r="197">
          <cell r="A197">
            <v>25032</v>
          </cell>
          <cell r="B197" t="str">
            <v>Crockery &amp; Cuttlery</v>
          </cell>
          <cell r="C197" t="str">
            <v>BOH</v>
          </cell>
          <cell r="D197" t="str">
            <v>Pearl pet Jar 1 Liter</v>
          </cell>
          <cell r="E197" t="str">
            <v>EA</v>
          </cell>
          <cell r="F197" t="str">
            <v>EA</v>
          </cell>
          <cell r="G197">
            <v>66.7</v>
          </cell>
        </row>
        <row r="198">
          <cell r="A198">
            <v>19906</v>
          </cell>
          <cell r="B198" t="str">
            <v>Diner Paper &amp; Packing</v>
          </cell>
          <cell r="C198" t="str">
            <v>BOH</v>
          </cell>
          <cell r="D198" t="str">
            <v>Diner Pasta Sleev</v>
          </cell>
          <cell r="E198" t="str">
            <v>EA</v>
          </cell>
          <cell r="F198" t="str">
            <v>EA</v>
          </cell>
          <cell r="G198">
            <v>6.5</v>
          </cell>
        </row>
        <row r="199">
          <cell r="A199">
            <v>21846</v>
          </cell>
          <cell r="B199" t="str">
            <v>Diner Paper &amp; Packing</v>
          </cell>
          <cell r="C199" t="str">
            <v>BOH</v>
          </cell>
          <cell r="D199" t="str">
            <v>Diner Burger Box</v>
          </cell>
          <cell r="E199" t="str">
            <v>Ea</v>
          </cell>
          <cell r="F199" t="str">
            <v>Ea=1 EA</v>
          </cell>
          <cell r="G199">
            <v>11.5</v>
          </cell>
        </row>
        <row r="200">
          <cell r="A200">
            <v>21850</v>
          </cell>
          <cell r="B200" t="str">
            <v>Diner Paper &amp; Packing</v>
          </cell>
          <cell r="C200" t="str">
            <v>BOH</v>
          </cell>
          <cell r="D200" t="str">
            <v>Diner Carry Bag - Small</v>
          </cell>
          <cell r="E200" t="str">
            <v>Ea</v>
          </cell>
          <cell r="F200" t="str">
            <v>Ea=1 EA</v>
          </cell>
          <cell r="G200">
            <v>7.59</v>
          </cell>
        </row>
        <row r="201">
          <cell r="A201">
            <v>21851</v>
          </cell>
          <cell r="B201" t="str">
            <v>Diner Paper &amp; Packing</v>
          </cell>
          <cell r="C201" t="str">
            <v>BOH</v>
          </cell>
          <cell r="D201" t="str">
            <v>Diner Carry Bag - Big</v>
          </cell>
          <cell r="E201" t="str">
            <v>EA</v>
          </cell>
          <cell r="F201" t="str">
            <v>Ea=1 EA</v>
          </cell>
          <cell r="G201">
            <v>8.86</v>
          </cell>
        </row>
        <row r="202">
          <cell r="A202">
            <v>21853</v>
          </cell>
          <cell r="B202" t="str">
            <v>Diner Paper &amp; Packing</v>
          </cell>
          <cell r="C202" t="str">
            <v>BOH</v>
          </cell>
          <cell r="D202" t="str">
            <v>Diner Paper Envelop</v>
          </cell>
          <cell r="E202" t="str">
            <v>Pkt</v>
          </cell>
          <cell r="F202" t="str">
            <v>Pkt = 100 ea</v>
          </cell>
          <cell r="G202">
            <v>276</v>
          </cell>
        </row>
        <row r="203">
          <cell r="A203">
            <v>21854</v>
          </cell>
          <cell r="B203" t="str">
            <v>Diner Paper &amp; Packing</v>
          </cell>
          <cell r="C203" t="str">
            <v>BOH</v>
          </cell>
          <cell r="D203" t="str">
            <v>Diner Pizza Box</v>
          </cell>
          <cell r="E203" t="str">
            <v>Ea</v>
          </cell>
          <cell r="F203" t="str">
            <v>Ea=1 EA</v>
          </cell>
          <cell r="G203">
            <v>14.95</v>
          </cell>
        </row>
        <row r="204">
          <cell r="A204">
            <v>23697</v>
          </cell>
          <cell r="B204" t="str">
            <v>Diner Paper &amp; Packing</v>
          </cell>
          <cell r="C204" t="str">
            <v>BOH</v>
          </cell>
          <cell r="D204" t="str">
            <v>Dinner Paper Napkin</v>
          </cell>
          <cell r="E204" t="str">
            <v>Pkt</v>
          </cell>
          <cell r="F204" t="str">
            <v>Pkt = 100 ea</v>
          </cell>
          <cell r="G204">
            <v>23.580000000000002</v>
          </cell>
        </row>
        <row r="205">
          <cell r="A205">
            <v>23825</v>
          </cell>
          <cell r="B205" t="str">
            <v>Diner Paper &amp; Packing</v>
          </cell>
          <cell r="C205" t="str">
            <v>BOH</v>
          </cell>
          <cell r="D205" t="str">
            <v>Diner Pastry Box 2pcs</v>
          </cell>
          <cell r="E205" t="str">
            <v>EA</v>
          </cell>
          <cell r="F205" t="str">
            <v>EA</v>
          </cell>
          <cell r="G205">
            <v>9.7799999999999994</v>
          </cell>
        </row>
        <row r="206">
          <cell r="A206">
            <v>23861</v>
          </cell>
          <cell r="B206" t="str">
            <v>Diner Paper &amp; Packing</v>
          </cell>
          <cell r="C206" t="str">
            <v>BOH</v>
          </cell>
          <cell r="D206" t="str">
            <v>Diner Flat Bowls-Paper 750ml White</v>
          </cell>
          <cell r="E206" t="str">
            <v>EA</v>
          </cell>
          <cell r="F206" t="str">
            <v>EA</v>
          </cell>
          <cell r="G206">
            <v>13.23</v>
          </cell>
        </row>
        <row r="207">
          <cell r="A207">
            <v>23862</v>
          </cell>
          <cell r="B207" t="str">
            <v>Diner Paper &amp; Packing</v>
          </cell>
          <cell r="C207" t="str">
            <v>BOH</v>
          </cell>
          <cell r="D207" t="str">
            <v>Diner Pet LID 148MM</v>
          </cell>
          <cell r="E207" t="str">
            <v>EA</v>
          </cell>
          <cell r="F207" t="str">
            <v>EA</v>
          </cell>
          <cell r="G207">
            <v>7.02</v>
          </cell>
        </row>
        <row r="208">
          <cell r="A208">
            <v>20235</v>
          </cell>
          <cell r="B208" t="str">
            <v>Diner Uniform</v>
          </cell>
          <cell r="C208" t="str">
            <v>BOH</v>
          </cell>
          <cell r="D208" t="str">
            <v>Black Apron Diner</v>
          </cell>
          <cell r="E208" t="str">
            <v>EA</v>
          </cell>
          <cell r="F208" t="str">
            <v>EA</v>
          </cell>
          <cell r="G208">
            <v>396.75</v>
          </cell>
        </row>
        <row r="209">
          <cell r="A209">
            <v>20230</v>
          </cell>
          <cell r="B209" t="str">
            <v>Diner Uniform</v>
          </cell>
          <cell r="C209" t="str">
            <v>BOH</v>
          </cell>
          <cell r="D209" t="str">
            <v>Barista Diner Black Shirt - 36</v>
          </cell>
          <cell r="E209" t="str">
            <v>EA</v>
          </cell>
          <cell r="F209" t="str">
            <v>EA</v>
          </cell>
          <cell r="G209">
            <v>511.75</v>
          </cell>
        </row>
        <row r="210">
          <cell r="A210">
            <v>20232</v>
          </cell>
          <cell r="B210" t="str">
            <v>Diner Uniform</v>
          </cell>
          <cell r="C210" t="str">
            <v>BOH</v>
          </cell>
          <cell r="D210" t="str">
            <v>Barista Diner Black Shirt - 40</v>
          </cell>
          <cell r="E210" t="str">
            <v>EA</v>
          </cell>
          <cell r="F210" t="str">
            <v>EA</v>
          </cell>
          <cell r="G210">
            <v>511.75</v>
          </cell>
        </row>
        <row r="211">
          <cell r="A211">
            <v>20233</v>
          </cell>
          <cell r="B211" t="str">
            <v>Diner Uniform</v>
          </cell>
          <cell r="C211" t="str">
            <v>BOH</v>
          </cell>
          <cell r="D211" t="str">
            <v>Barista Diner Black Shirt - 42</v>
          </cell>
          <cell r="E211" t="str">
            <v>EA</v>
          </cell>
          <cell r="F211" t="str">
            <v>EA</v>
          </cell>
          <cell r="G211">
            <v>511.75</v>
          </cell>
        </row>
        <row r="212">
          <cell r="A212">
            <v>20234</v>
          </cell>
          <cell r="B212" t="str">
            <v>Diner Uniform</v>
          </cell>
          <cell r="C212" t="str">
            <v>BOH</v>
          </cell>
          <cell r="D212" t="str">
            <v>Barista Diner Black Shirt - 44</v>
          </cell>
          <cell r="E212" t="str">
            <v>EA</v>
          </cell>
          <cell r="F212" t="str">
            <v>EA</v>
          </cell>
          <cell r="G212">
            <v>511.75</v>
          </cell>
        </row>
        <row r="213">
          <cell r="A213">
            <v>20331</v>
          </cell>
          <cell r="B213" t="str">
            <v>Diner Uniform</v>
          </cell>
          <cell r="C213" t="str">
            <v>BOH</v>
          </cell>
          <cell r="D213" t="str">
            <v>Black T-shirt Dinner (Caption) M</v>
          </cell>
          <cell r="E213" t="str">
            <v>EA</v>
          </cell>
          <cell r="F213" t="str">
            <v>EA</v>
          </cell>
          <cell r="G213">
            <v>402.5</v>
          </cell>
        </row>
        <row r="214">
          <cell r="A214">
            <v>20332</v>
          </cell>
          <cell r="B214" t="str">
            <v>Diner Uniform</v>
          </cell>
          <cell r="C214" t="str">
            <v>BOH</v>
          </cell>
          <cell r="D214" t="str">
            <v>Black T-shirt Dinner (Caption) L</v>
          </cell>
          <cell r="E214" t="str">
            <v>EA</v>
          </cell>
          <cell r="F214" t="str">
            <v>EA</v>
          </cell>
          <cell r="G214">
            <v>402.5</v>
          </cell>
        </row>
        <row r="215">
          <cell r="A215">
            <v>20333</v>
          </cell>
          <cell r="B215" t="str">
            <v>Diner Uniform</v>
          </cell>
          <cell r="C215" t="str">
            <v>BOH</v>
          </cell>
          <cell r="D215" t="str">
            <v>Black T-shirt Dinner (Caption) XL</v>
          </cell>
          <cell r="E215" t="str">
            <v>EA</v>
          </cell>
          <cell r="F215" t="str">
            <v>EA</v>
          </cell>
          <cell r="G215">
            <v>402.5</v>
          </cell>
        </row>
        <row r="216">
          <cell r="A216">
            <v>23602</v>
          </cell>
          <cell r="B216" t="str">
            <v>Diner Uniform</v>
          </cell>
          <cell r="C216" t="str">
            <v>BOH</v>
          </cell>
          <cell r="D216" t="str">
            <v>Black T-Shirt Dinner (Crew) S</v>
          </cell>
          <cell r="E216" t="str">
            <v>EA</v>
          </cell>
          <cell r="F216" t="str">
            <v>EA</v>
          </cell>
          <cell r="G216">
            <v>402.5</v>
          </cell>
        </row>
        <row r="217">
          <cell r="A217">
            <v>23603</v>
          </cell>
          <cell r="B217" t="str">
            <v>Diner Uniform</v>
          </cell>
          <cell r="C217" t="str">
            <v>BOH</v>
          </cell>
          <cell r="D217" t="str">
            <v>Black T-Shirt Dinner (Crew) M</v>
          </cell>
          <cell r="E217" t="str">
            <v>EA</v>
          </cell>
          <cell r="F217" t="str">
            <v>EA</v>
          </cell>
          <cell r="G217">
            <v>402.5</v>
          </cell>
        </row>
        <row r="218">
          <cell r="A218">
            <v>23604</v>
          </cell>
          <cell r="B218" t="str">
            <v>Diner Uniform</v>
          </cell>
          <cell r="C218" t="str">
            <v>BOH</v>
          </cell>
          <cell r="D218" t="str">
            <v>Black T-Shirt Dinner(Crew) L</v>
          </cell>
          <cell r="E218" t="str">
            <v>EA</v>
          </cell>
          <cell r="F218" t="str">
            <v>EA</v>
          </cell>
          <cell r="G218">
            <v>402.5</v>
          </cell>
        </row>
        <row r="219">
          <cell r="A219">
            <v>23605</v>
          </cell>
          <cell r="B219" t="str">
            <v>Diner Uniform</v>
          </cell>
          <cell r="C219" t="str">
            <v>BOH</v>
          </cell>
          <cell r="D219" t="str">
            <v>Black T-Shirt Dinner(Crew) XL</v>
          </cell>
          <cell r="E219" t="str">
            <v>EA</v>
          </cell>
          <cell r="F219" t="str">
            <v>EA</v>
          </cell>
          <cell r="G219">
            <v>402.5</v>
          </cell>
        </row>
        <row r="220">
          <cell r="A220">
            <v>23600</v>
          </cell>
          <cell r="B220" t="str">
            <v>Diner Uniform</v>
          </cell>
          <cell r="C220" t="str">
            <v>BOH</v>
          </cell>
          <cell r="D220" t="str">
            <v>Black Chef Coat Diner L</v>
          </cell>
          <cell r="E220" t="str">
            <v>EA</v>
          </cell>
          <cell r="F220" t="str">
            <v>EA</v>
          </cell>
          <cell r="G220">
            <v>747.5</v>
          </cell>
        </row>
        <row r="221">
          <cell r="A221">
            <v>23601</v>
          </cell>
          <cell r="B221" t="str">
            <v>Diner Uniform</v>
          </cell>
          <cell r="C221" t="str">
            <v>BOH</v>
          </cell>
          <cell r="D221" t="str">
            <v>Black Chef Coat Diner XL</v>
          </cell>
          <cell r="E221" t="str">
            <v>EA</v>
          </cell>
          <cell r="F221" t="str">
            <v>EA</v>
          </cell>
          <cell r="G221">
            <v>747.5</v>
          </cell>
        </row>
        <row r="222">
          <cell r="A222">
            <v>10072</v>
          </cell>
          <cell r="B222" t="str">
            <v>Paper &amp; Packing</v>
          </cell>
          <cell r="C222" t="str">
            <v>BOH</v>
          </cell>
          <cell r="D222" t="str">
            <v>Lid For Ripple Coffee Glass 250ml</v>
          </cell>
          <cell r="E222" t="str">
            <v>PAC</v>
          </cell>
          <cell r="F222" t="str">
            <v>EA</v>
          </cell>
          <cell r="G222">
            <v>28.540000000000003</v>
          </cell>
        </row>
        <row r="223">
          <cell r="A223">
            <v>15881</v>
          </cell>
          <cell r="B223" t="str">
            <v>Brand Merchandise</v>
          </cell>
          <cell r="C223" t="str">
            <v>Barista Core</v>
          </cell>
          <cell r="D223" t="str">
            <v>BARISTA PACKAGED DRINKING WATER - 300ml</v>
          </cell>
          <cell r="E223" t="str">
            <v>BT</v>
          </cell>
          <cell r="F223" t="str">
            <v>Box = 20</v>
          </cell>
          <cell r="G223">
            <v>9.1999999999999993</v>
          </cell>
        </row>
        <row r="224">
          <cell r="A224">
            <v>25039</v>
          </cell>
          <cell r="B224" t="str">
            <v>Beverages</v>
          </cell>
          <cell r="C224" t="str">
            <v>BOH</v>
          </cell>
          <cell r="D224" t="str">
            <v>Tonic Water (300 ml)</v>
          </cell>
          <cell r="E224" t="str">
            <v>Can</v>
          </cell>
          <cell r="F224" t="str">
            <v>Can</v>
          </cell>
          <cell r="G224">
            <v>31.16</v>
          </cell>
        </row>
        <row r="225">
          <cell r="A225">
            <v>11654</v>
          </cell>
          <cell r="B225" t="str">
            <v>Brand Merchandise</v>
          </cell>
          <cell r="C225" t="str">
            <v>Prop M</v>
          </cell>
          <cell r="D225" t="str">
            <v>Ginger Honey 450g</v>
          </cell>
          <cell r="E225" t="str">
            <v>BT</v>
          </cell>
          <cell r="F225" t="str">
            <v>EA=12 ea</v>
          </cell>
          <cell r="G225">
            <v>122.72</v>
          </cell>
        </row>
        <row r="226">
          <cell r="A226">
            <v>21782</v>
          </cell>
          <cell r="B226" t="str">
            <v>Brand Merchandise</v>
          </cell>
          <cell r="C226" t="str">
            <v>Prop M</v>
          </cell>
          <cell r="D226" t="str">
            <v>Morning Glory - Powder 200G</v>
          </cell>
          <cell r="E226" t="str">
            <v>EA</v>
          </cell>
          <cell r="F226" t="str">
            <v>EA</v>
          </cell>
          <cell r="G226">
            <v>197.8</v>
          </cell>
        </row>
        <row r="227">
          <cell r="A227">
            <v>21783</v>
          </cell>
          <cell r="B227" t="str">
            <v>Brand Merchandise</v>
          </cell>
          <cell r="C227" t="str">
            <v>Prop M</v>
          </cell>
          <cell r="D227" t="str">
            <v>Evening Twilight - Powder 200G</v>
          </cell>
          <cell r="E227" t="str">
            <v>EA</v>
          </cell>
          <cell r="F227" t="str">
            <v>EA</v>
          </cell>
          <cell r="G227">
            <v>197.8</v>
          </cell>
        </row>
        <row r="228">
          <cell r="A228">
            <v>24837</v>
          </cell>
          <cell r="B228" t="str">
            <v>Brand Merchandise</v>
          </cell>
          <cell r="C228" t="str">
            <v>Prop M</v>
          </cell>
          <cell r="D228" t="str">
            <v>Barista Granola Almond</v>
          </cell>
          <cell r="E228" t="str">
            <v>Ea</v>
          </cell>
          <cell r="F228" t="str">
            <v>EA</v>
          </cell>
          <cell r="G228">
            <v>290</v>
          </cell>
        </row>
        <row r="229">
          <cell r="A229">
            <v>24838</v>
          </cell>
          <cell r="B229" t="str">
            <v>Brand Merchandise</v>
          </cell>
          <cell r="C229" t="str">
            <v>Prop M</v>
          </cell>
          <cell r="D229" t="str">
            <v>Barista Granola Apple</v>
          </cell>
          <cell r="E229" t="str">
            <v>Ea</v>
          </cell>
          <cell r="F229" t="str">
            <v>EA</v>
          </cell>
          <cell r="G229">
            <v>290</v>
          </cell>
        </row>
        <row r="230">
          <cell r="A230">
            <v>24839</v>
          </cell>
          <cell r="B230" t="str">
            <v>Brand Merchandise</v>
          </cell>
          <cell r="C230" t="str">
            <v>Prop M</v>
          </cell>
          <cell r="D230" t="str">
            <v>Barista Granola Cocoa</v>
          </cell>
          <cell r="E230" t="str">
            <v>Ea</v>
          </cell>
          <cell r="F230" t="str">
            <v>EA</v>
          </cell>
          <cell r="G230">
            <v>290</v>
          </cell>
        </row>
        <row r="231">
          <cell r="A231">
            <v>6582</v>
          </cell>
          <cell r="B231" t="str">
            <v>Brand Merchandise</v>
          </cell>
          <cell r="C231" t="str">
            <v>Prop M</v>
          </cell>
          <cell r="D231" t="str">
            <v>Biscotti Almond</v>
          </cell>
          <cell r="E231" t="str">
            <v>Pac</v>
          </cell>
          <cell r="F231" t="str">
            <v>Box =20 Ea</v>
          </cell>
          <cell r="G231">
            <v>51.47</v>
          </cell>
        </row>
        <row r="232">
          <cell r="A232">
            <v>21371</v>
          </cell>
          <cell r="B232" t="str">
            <v>Merchandise</v>
          </cell>
          <cell r="C232" t="str">
            <v>Merchandise</v>
          </cell>
          <cell r="D232" t="str">
            <v>Blue Pine Water Bottle 1L</v>
          </cell>
          <cell r="E232" t="str">
            <v>EA</v>
          </cell>
          <cell r="F232" t="str">
            <v>Box = 15</v>
          </cell>
          <cell r="G232">
            <v>47.3</v>
          </cell>
        </row>
        <row r="233">
          <cell r="A233">
            <v>21784</v>
          </cell>
          <cell r="B233" t="str">
            <v>Merchandise</v>
          </cell>
          <cell r="C233" t="str">
            <v>Merchandise</v>
          </cell>
          <cell r="D233" t="str">
            <v>Mast Masala Cup Noodles</v>
          </cell>
          <cell r="E233" t="str">
            <v>EA</v>
          </cell>
          <cell r="F233" t="str">
            <v>1 box = 48 ea</v>
          </cell>
          <cell r="G233">
            <v>53.57</v>
          </cell>
        </row>
        <row r="234">
          <cell r="A234">
            <v>21786</v>
          </cell>
          <cell r="B234" t="str">
            <v>Merchandise</v>
          </cell>
          <cell r="C234" t="str">
            <v>Merchandise</v>
          </cell>
          <cell r="D234" t="str">
            <v>Spiced Chunky Chicken Cup Noodles</v>
          </cell>
          <cell r="E234" t="str">
            <v>EA</v>
          </cell>
          <cell r="F234" t="str">
            <v>1 box = 48 ea</v>
          </cell>
          <cell r="G234">
            <v>53.57</v>
          </cell>
        </row>
        <row r="235">
          <cell r="A235">
            <v>22256</v>
          </cell>
          <cell r="B235" t="str">
            <v>Merchandise</v>
          </cell>
          <cell r="C235" t="str">
            <v>Merchandise</v>
          </cell>
          <cell r="D235" t="str">
            <v>Sex on the Beach</v>
          </cell>
          <cell r="E235" t="str">
            <v>EA</v>
          </cell>
          <cell r="F235" t="str">
            <v>Box = 24 EA</v>
          </cell>
          <cell r="G235">
            <v>57.46</v>
          </cell>
        </row>
        <row r="236">
          <cell r="A236">
            <v>23706</v>
          </cell>
          <cell r="B236" t="str">
            <v>Merchandise</v>
          </cell>
          <cell r="C236" t="str">
            <v>Merchandise</v>
          </cell>
          <cell r="D236" t="str">
            <v>Just- Chocolate Protein Plus Shake</v>
          </cell>
          <cell r="E236" t="str">
            <v>EA</v>
          </cell>
          <cell r="F236" t="str">
            <v>Box = 12 EA</v>
          </cell>
          <cell r="G236">
            <v>96.43</v>
          </cell>
        </row>
        <row r="237">
          <cell r="A237">
            <v>23707</v>
          </cell>
          <cell r="B237" t="str">
            <v>Merchandise</v>
          </cell>
          <cell r="C237" t="str">
            <v>Merchandise</v>
          </cell>
          <cell r="D237" t="str">
            <v>Just-Vanilla Protein Plus Shake</v>
          </cell>
          <cell r="E237" t="str">
            <v>EA</v>
          </cell>
          <cell r="F237" t="str">
            <v>Box = 12 EA</v>
          </cell>
          <cell r="G237">
            <v>96.43</v>
          </cell>
        </row>
        <row r="238">
          <cell r="A238">
            <v>22645</v>
          </cell>
          <cell r="B238" t="str">
            <v>Merchandise</v>
          </cell>
          <cell r="C238" t="str">
            <v>Merchandise</v>
          </cell>
          <cell r="D238" t="str">
            <v>Melts- Healthy Hair</v>
          </cell>
          <cell r="E238" t="str">
            <v>EA</v>
          </cell>
          <cell r="F238" t="str">
            <v>EA</v>
          </cell>
          <cell r="G238">
            <v>330</v>
          </cell>
        </row>
        <row r="239">
          <cell r="A239">
            <v>22646</v>
          </cell>
          <cell r="B239" t="str">
            <v>Merchandise</v>
          </cell>
          <cell r="C239" t="str">
            <v>Merchandise</v>
          </cell>
          <cell r="D239" t="str">
            <v>Melts- Restful Sleep</v>
          </cell>
          <cell r="E239" t="str">
            <v>EA</v>
          </cell>
          <cell r="F239" t="str">
            <v>EA</v>
          </cell>
          <cell r="G239">
            <v>330</v>
          </cell>
        </row>
        <row r="240">
          <cell r="A240">
            <v>22647</v>
          </cell>
          <cell r="B240" t="str">
            <v>Merchandise</v>
          </cell>
          <cell r="C240" t="str">
            <v>Merchandise</v>
          </cell>
          <cell r="D240" t="str">
            <v>Melts- Natural Vitamin D3</v>
          </cell>
          <cell r="E240" t="str">
            <v>EA</v>
          </cell>
          <cell r="F240" t="str">
            <v>EA</v>
          </cell>
          <cell r="G240">
            <v>330</v>
          </cell>
        </row>
        <row r="241">
          <cell r="A241">
            <v>22648</v>
          </cell>
          <cell r="B241" t="str">
            <v>Merchandise</v>
          </cell>
          <cell r="C241" t="str">
            <v>Merchandise</v>
          </cell>
          <cell r="D241" t="str">
            <v>Melts- Vegan Vitamin B12</v>
          </cell>
          <cell r="E241" t="str">
            <v>EA</v>
          </cell>
          <cell r="F241" t="str">
            <v>EA</v>
          </cell>
          <cell r="G241">
            <v>330</v>
          </cell>
        </row>
        <row r="242">
          <cell r="A242">
            <v>22649</v>
          </cell>
          <cell r="B242" t="str">
            <v>Merchandise</v>
          </cell>
          <cell r="C242" t="str">
            <v>Merchandise</v>
          </cell>
          <cell r="D242" t="str">
            <v>Melts- Throat Relief</v>
          </cell>
          <cell r="E242" t="str">
            <v>EA</v>
          </cell>
          <cell r="F242" t="str">
            <v>EA</v>
          </cell>
          <cell r="G242">
            <v>279.14999999999998</v>
          </cell>
        </row>
        <row r="243">
          <cell r="A243">
            <v>22651</v>
          </cell>
          <cell r="B243" t="str">
            <v>Merchandise</v>
          </cell>
          <cell r="C243" t="str">
            <v>Merchandise</v>
          </cell>
          <cell r="D243" t="str">
            <v>Melts- Multivitamins</v>
          </cell>
          <cell r="E243" t="str">
            <v>EA</v>
          </cell>
          <cell r="F243" t="str">
            <v>EA</v>
          </cell>
          <cell r="G243">
            <v>355.42</v>
          </cell>
        </row>
        <row r="244">
          <cell r="A244">
            <v>24564</v>
          </cell>
          <cell r="B244" t="str">
            <v>Merchandise</v>
          </cell>
          <cell r="C244" t="str">
            <v>Merchandise</v>
          </cell>
          <cell r="D244" t="str">
            <v>Melts- Testo Power</v>
          </cell>
          <cell r="E244" t="str">
            <v>EA</v>
          </cell>
          <cell r="F244" t="str">
            <v>EA</v>
          </cell>
          <cell r="G244">
            <v>330</v>
          </cell>
        </row>
        <row r="245">
          <cell r="A245">
            <v>24171</v>
          </cell>
          <cell r="B245" t="str">
            <v>Merchandise</v>
          </cell>
          <cell r="C245" t="str">
            <v>Merchandise</v>
          </cell>
          <cell r="D245" t="str">
            <v>Melts-Energy Mocha</v>
          </cell>
          <cell r="E245" t="str">
            <v>EA</v>
          </cell>
          <cell r="F245" t="str">
            <v>1 pkt = 15 EA</v>
          </cell>
          <cell r="G245">
            <v>152.03</v>
          </cell>
        </row>
        <row r="246">
          <cell r="A246">
            <v>24172</v>
          </cell>
          <cell r="B246" t="str">
            <v>Merchandise</v>
          </cell>
          <cell r="C246" t="str">
            <v>Merchandise</v>
          </cell>
          <cell r="D246" t="str">
            <v>Melts-Slim Espreso</v>
          </cell>
          <cell r="E246" t="str">
            <v>EA</v>
          </cell>
          <cell r="F246" t="str">
            <v>1 pkt = 15 EA</v>
          </cell>
          <cell r="G246">
            <v>152.03</v>
          </cell>
        </row>
        <row r="247">
          <cell r="A247">
            <v>24173</v>
          </cell>
          <cell r="B247" t="str">
            <v>Merchandise</v>
          </cell>
          <cell r="C247" t="str">
            <v>Merchandise</v>
          </cell>
          <cell r="D247" t="str">
            <v>Melts-Superfood Latte</v>
          </cell>
          <cell r="E247" t="str">
            <v>EA</v>
          </cell>
          <cell r="F247" t="str">
            <v>1 pkt = 15 EA</v>
          </cell>
          <cell r="G247">
            <v>152.03</v>
          </cell>
        </row>
        <row r="248">
          <cell r="A248">
            <v>24822</v>
          </cell>
          <cell r="B248" t="str">
            <v>Merchandise</v>
          </cell>
          <cell r="C248" t="str">
            <v>Merchandise</v>
          </cell>
          <cell r="D248" t="str">
            <v>Oat Milk 1Ltr</v>
          </cell>
          <cell r="E248" t="str">
            <v>PAC</v>
          </cell>
          <cell r="F248" t="str">
            <v>1 Box = 12 EA</v>
          </cell>
          <cell r="G248">
            <v>184.75</v>
          </cell>
        </row>
        <row r="249">
          <cell r="A249">
            <v>24792</v>
          </cell>
          <cell r="B249" t="str">
            <v>Merchandise</v>
          </cell>
          <cell r="C249" t="str">
            <v>Merchandise</v>
          </cell>
          <cell r="D249" t="str">
            <v>Quinoa Chips- Jalapeno</v>
          </cell>
          <cell r="E249" t="str">
            <v>Ea</v>
          </cell>
          <cell r="F249" t="str">
            <v>1 Box = 30 EA</v>
          </cell>
          <cell r="G249">
            <v>89.13</v>
          </cell>
        </row>
        <row r="250">
          <cell r="A250">
            <v>24793</v>
          </cell>
          <cell r="B250" t="str">
            <v>Merchandise</v>
          </cell>
          <cell r="C250" t="str">
            <v>Merchandise</v>
          </cell>
          <cell r="D250" t="str">
            <v>Quinoa Chips- Piri Piri</v>
          </cell>
          <cell r="E250" t="str">
            <v>Ea</v>
          </cell>
          <cell r="F250" t="str">
            <v>1 Box = 30 EA</v>
          </cell>
          <cell r="G250">
            <v>89.13</v>
          </cell>
        </row>
        <row r="251">
          <cell r="A251">
            <v>22395</v>
          </cell>
          <cell r="B251" t="str">
            <v>Merchandise</v>
          </cell>
          <cell r="C251" t="str">
            <v>Merchandise</v>
          </cell>
          <cell r="D251" t="str">
            <v>Orbit Spearmint Tube</v>
          </cell>
          <cell r="E251" t="str">
            <v>EA</v>
          </cell>
          <cell r="F251" t="str">
            <v>1 box = 96 EA</v>
          </cell>
          <cell r="G251">
            <v>29.66</v>
          </cell>
        </row>
        <row r="252">
          <cell r="A252">
            <v>22398</v>
          </cell>
          <cell r="B252" t="str">
            <v>Merchandise</v>
          </cell>
          <cell r="C252" t="str">
            <v>Merchandise</v>
          </cell>
          <cell r="D252" t="str">
            <v>Skittles Wilberry  tube</v>
          </cell>
          <cell r="E252" t="str">
            <v>EA</v>
          </cell>
          <cell r="F252" t="str">
            <v>1 box = 96 EA</v>
          </cell>
          <cell r="G252">
            <v>31.25</v>
          </cell>
        </row>
        <row r="253">
          <cell r="A253">
            <v>22399</v>
          </cell>
          <cell r="B253" t="str">
            <v>Merchandise</v>
          </cell>
          <cell r="C253" t="str">
            <v>Merchandise</v>
          </cell>
          <cell r="D253" t="str">
            <v>Skittles Original Tube</v>
          </cell>
          <cell r="E253" t="str">
            <v>EA</v>
          </cell>
          <cell r="F253" t="str">
            <v>1 box = 96 EA</v>
          </cell>
          <cell r="G253">
            <v>31.25</v>
          </cell>
        </row>
        <row r="254">
          <cell r="A254">
            <v>24917</v>
          </cell>
          <cell r="B254" t="str">
            <v>Merchandise</v>
          </cell>
          <cell r="C254" t="str">
            <v>Merchandise</v>
          </cell>
          <cell r="D254" t="str">
            <v>BRB Rice Chips- Peri Peri</v>
          </cell>
          <cell r="E254" t="str">
            <v>EA</v>
          </cell>
          <cell r="F254" t="str">
            <v>1 box = 36 EA</v>
          </cell>
          <cell r="G254">
            <v>41.95</v>
          </cell>
        </row>
        <row r="255">
          <cell r="A255">
            <v>24918</v>
          </cell>
          <cell r="B255" t="str">
            <v>Merchandise</v>
          </cell>
          <cell r="C255" t="str">
            <v>Merchandise</v>
          </cell>
          <cell r="D255" t="str">
            <v>BRB Rice Chips- Jalapeno &amp; Tomato</v>
          </cell>
          <cell r="E255" t="str">
            <v>EA</v>
          </cell>
          <cell r="F255" t="str">
            <v>1 box = 36 EA</v>
          </cell>
          <cell r="G255">
            <v>41.95</v>
          </cell>
        </row>
        <row r="256">
          <cell r="A256">
            <v>24790</v>
          </cell>
          <cell r="B256" t="str">
            <v>Merchandise</v>
          </cell>
          <cell r="C256" t="str">
            <v>Merchandise</v>
          </cell>
          <cell r="D256" t="str">
            <v>Oat Chips- Cream &amp; Onion</v>
          </cell>
          <cell r="E256" t="str">
            <v>Ea</v>
          </cell>
          <cell r="F256" t="str">
            <v>1 Box = 30 EA</v>
          </cell>
          <cell r="G256">
            <v>89.13</v>
          </cell>
        </row>
        <row r="257">
          <cell r="A257">
            <v>24791</v>
          </cell>
          <cell r="B257" t="str">
            <v>Merchandise</v>
          </cell>
          <cell r="C257" t="str">
            <v>Merchandise</v>
          </cell>
          <cell r="D257" t="str">
            <v>Ragi Chips- Indian Masala</v>
          </cell>
          <cell r="E257" t="str">
            <v>Ea</v>
          </cell>
          <cell r="F257" t="str">
            <v>1 Box = 30 EA</v>
          </cell>
          <cell r="G257">
            <v>89.13</v>
          </cell>
        </row>
        <row r="258">
          <cell r="A258">
            <v>24938</v>
          </cell>
          <cell r="B258" t="str">
            <v>Merchandise</v>
          </cell>
          <cell r="C258" t="str">
            <v>Merchandise</v>
          </cell>
          <cell r="D258" t="str">
            <v>Almond Milk</v>
          </cell>
          <cell r="E258" t="str">
            <v>Pkt</v>
          </cell>
          <cell r="F258" t="str">
            <v>1 box = 27 ea</v>
          </cell>
          <cell r="G258">
            <v>38.14</v>
          </cell>
        </row>
        <row r="259">
          <cell r="A259">
            <v>25004</v>
          </cell>
          <cell r="B259" t="str">
            <v>Merchandise</v>
          </cell>
          <cell r="C259" t="str">
            <v>Merchandise</v>
          </cell>
          <cell r="D259" t="str">
            <v>Mountain Tribe- Classic</v>
          </cell>
          <cell r="E259" t="str">
            <v>EA</v>
          </cell>
          <cell r="F259" t="str">
            <v>1 box = 18 EA</v>
          </cell>
          <cell r="G259">
            <v>66.099999999999994</v>
          </cell>
        </row>
        <row r="260">
          <cell r="A260">
            <v>25005</v>
          </cell>
          <cell r="B260" t="str">
            <v>Merchandise</v>
          </cell>
          <cell r="C260" t="str">
            <v>Merchandise</v>
          </cell>
          <cell r="D260" t="str">
            <v>Mountain Tribe- Gingerade</v>
          </cell>
          <cell r="E260" t="str">
            <v>EA</v>
          </cell>
          <cell r="F260" t="str">
            <v>1 box = 18 EA</v>
          </cell>
          <cell r="G260">
            <v>66.099999999999994</v>
          </cell>
        </row>
        <row r="261">
          <cell r="A261">
            <v>25006</v>
          </cell>
          <cell r="B261" t="str">
            <v>Merchandise</v>
          </cell>
          <cell r="C261" t="str">
            <v>Merchandise</v>
          </cell>
          <cell r="D261" t="str">
            <v>Mountain Tribe- Lavender</v>
          </cell>
          <cell r="E261" t="str">
            <v>EA</v>
          </cell>
          <cell r="F261" t="str">
            <v>1 box = 18 EA</v>
          </cell>
          <cell r="G261">
            <v>66.099999999999994</v>
          </cell>
        </row>
        <row r="262">
          <cell r="A262">
            <v>23683</v>
          </cell>
          <cell r="B262" t="str">
            <v>Merchandise</v>
          </cell>
          <cell r="C262" t="str">
            <v>Merchandise</v>
          </cell>
          <cell r="D262" t="str">
            <v>PIP POPICORN - The Original</v>
          </cell>
          <cell r="E262" t="str">
            <v>EA</v>
          </cell>
          <cell r="F262" t="str">
            <v>1 box = 36 EA</v>
          </cell>
          <cell r="G262">
            <v>44.64</v>
          </cell>
        </row>
        <row r="263">
          <cell r="A263">
            <v>25030</v>
          </cell>
          <cell r="B263" t="str">
            <v>Merchandise</v>
          </cell>
          <cell r="C263" t="str">
            <v>Merchandise</v>
          </cell>
          <cell r="D263" t="str">
            <v xml:space="preserve">Pip popicorn -TIKKA Masala </v>
          </cell>
          <cell r="E263" t="str">
            <v>EA</v>
          </cell>
          <cell r="F263" t="str">
            <v>1 box = 36 EA</v>
          </cell>
          <cell r="G263">
            <v>44.64</v>
          </cell>
        </row>
        <row r="264">
          <cell r="A264">
            <v>23684</v>
          </cell>
          <cell r="B264" t="str">
            <v>Merchandise</v>
          </cell>
          <cell r="C264" t="str">
            <v>Merchandise</v>
          </cell>
          <cell r="D264" t="str">
            <v>PIP POPICORN - Fiery Piri piri</v>
          </cell>
          <cell r="E264" t="str">
            <v>EA</v>
          </cell>
          <cell r="F264" t="str">
            <v>1 box = 36 EA</v>
          </cell>
          <cell r="G264">
            <v>44.64</v>
          </cell>
        </row>
        <row r="265">
          <cell r="A265">
            <v>23115</v>
          </cell>
          <cell r="B265" t="str">
            <v>Merchandise</v>
          </cell>
          <cell r="C265" t="str">
            <v>Merchandise</v>
          </cell>
          <cell r="D265" t="str">
            <v>Raw- Tender Coconut Water</v>
          </cell>
          <cell r="E265" t="str">
            <v>EA</v>
          </cell>
          <cell r="F265" t="str">
            <v>Box = 48 EA</v>
          </cell>
          <cell r="G265">
            <v>58.04</v>
          </cell>
        </row>
        <row r="266">
          <cell r="A266">
            <v>24913</v>
          </cell>
          <cell r="B266" t="str">
            <v>Merchandise</v>
          </cell>
          <cell r="C266" t="str">
            <v>Merchandise</v>
          </cell>
          <cell r="D266" t="str">
            <v>Goodveda Millet Crunchies- Methi</v>
          </cell>
          <cell r="E266" t="str">
            <v>EA</v>
          </cell>
          <cell r="F266" t="str">
            <v>1 box =120 EA</v>
          </cell>
          <cell r="G266">
            <v>57.14</v>
          </cell>
        </row>
        <row r="267">
          <cell r="A267">
            <v>24914</v>
          </cell>
          <cell r="B267" t="str">
            <v>Merchandise</v>
          </cell>
          <cell r="C267" t="str">
            <v>Merchandise</v>
          </cell>
          <cell r="D267" t="str">
            <v>Goodveda Millet Crunchies- Garlic</v>
          </cell>
          <cell r="E267" t="str">
            <v>EA</v>
          </cell>
          <cell r="F267" t="str">
            <v>1 box =120 EA</v>
          </cell>
          <cell r="G267">
            <v>57.14</v>
          </cell>
        </row>
        <row r="268">
          <cell r="A268">
            <v>22643</v>
          </cell>
          <cell r="B268" t="str">
            <v>Merchandise</v>
          </cell>
          <cell r="C268" t="str">
            <v>Merchandise</v>
          </cell>
          <cell r="D268" t="str">
            <v>Orion Choco Pie</v>
          </cell>
          <cell r="E268" t="str">
            <v>EA</v>
          </cell>
          <cell r="F268" t="str">
            <v>1 Box = 96 ea</v>
          </cell>
          <cell r="G268">
            <v>50.85</v>
          </cell>
        </row>
        <row r="269">
          <cell r="A269">
            <v>16266</v>
          </cell>
          <cell r="B269" t="str">
            <v>Merchandise</v>
          </cell>
          <cell r="C269" t="str">
            <v>Merchandise</v>
          </cell>
          <cell r="D269" t="str">
            <v>Wild Vitamin Drink Lemonade Flavored</v>
          </cell>
          <cell r="E269" t="str">
            <v>EA</v>
          </cell>
          <cell r="F269" t="str">
            <v>1 box = 24 EA</v>
          </cell>
          <cell r="G269">
            <v>50.42</v>
          </cell>
        </row>
        <row r="270">
          <cell r="A270">
            <v>16267</v>
          </cell>
          <cell r="B270" t="str">
            <v>Merchandise</v>
          </cell>
          <cell r="C270" t="str">
            <v>Merchandise</v>
          </cell>
          <cell r="D270" t="str">
            <v>Wild Vitamin Drink Dragonfruit Flavored</v>
          </cell>
          <cell r="E270" t="str">
            <v>EA</v>
          </cell>
          <cell r="F270" t="str">
            <v>1 box = 24 EA</v>
          </cell>
          <cell r="G270">
            <v>50.42</v>
          </cell>
        </row>
        <row r="271">
          <cell r="A271">
            <v>24731</v>
          </cell>
          <cell r="B271" t="str">
            <v>Merchandise</v>
          </cell>
          <cell r="C271" t="str">
            <v>Merchandise</v>
          </cell>
          <cell r="D271" t="str">
            <v>Jimmy,s Classic Lemond</v>
          </cell>
          <cell r="E271" t="str">
            <v>Ea</v>
          </cell>
          <cell r="F271" t="str">
            <v>1 box = 24 EA</v>
          </cell>
          <cell r="G271">
            <v>45.96</v>
          </cell>
        </row>
        <row r="272">
          <cell r="A272">
            <v>25181</v>
          </cell>
          <cell r="B272" t="str">
            <v>Merchandise</v>
          </cell>
          <cell r="C272" t="str">
            <v>Merchandise</v>
          </cell>
          <cell r="D272" t="str">
            <v>Munch Fit - Choco Chip (TA)</v>
          </cell>
          <cell r="E272" t="str">
            <v>EA</v>
          </cell>
          <cell r="F272" t="str">
            <v>1 box = 180 EA</v>
          </cell>
          <cell r="G272">
            <v>30.51</v>
          </cell>
        </row>
        <row r="273">
          <cell r="A273">
            <v>25182</v>
          </cell>
          <cell r="B273" t="str">
            <v>Merchandise</v>
          </cell>
          <cell r="C273" t="str">
            <v>Merchandise</v>
          </cell>
          <cell r="D273" t="str">
            <v>Munch Fit - Tahini (TA)</v>
          </cell>
          <cell r="E273" t="str">
            <v>EA</v>
          </cell>
          <cell r="F273" t="str">
            <v>1 box = 180 EA</v>
          </cell>
          <cell r="G273">
            <v>30.51</v>
          </cell>
        </row>
        <row r="274">
          <cell r="A274">
            <v>25183</v>
          </cell>
          <cell r="B274" t="str">
            <v>Merchandise</v>
          </cell>
          <cell r="C274" t="str">
            <v>Merchandise</v>
          </cell>
          <cell r="D274" t="str">
            <v>Munch Fit - Multi Millets (TA)</v>
          </cell>
          <cell r="E274" t="str">
            <v>EA</v>
          </cell>
          <cell r="F274" t="str">
            <v>1 box = 180 EA</v>
          </cell>
          <cell r="G274">
            <v>30.51</v>
          </cell>
        </row>
        <row r="275">
          <cell r="A275">
            <v>25212</v>
          </cell>
          <cell r="B275" t="str">
            <v>Merchandise</v>
          </cell>
          <cell r="C275" t="str">
            <v>Merchandise</v>
          </cell>
          <cell r="D275" t="str">
            <v>Mogu Mogu- Orange (TA)</v>
          </cell>
          <cell r="E275" t="str">
            <v>EA</v>
          </cell>
          <cell r="F275" t="str">
            <v>1 box = 24 EA</v>
          </cell>
          <cell r="G275">
            <v>66.959999999999994</v>
          </cell>
        </row>
        <row r="276">
          <cell r="A276">
            <v>25213</v>
          </cell>
          <cell r="B276" t="str">
            <v>Merchandise</v>
          </cell>
          <cell r="C276" t="str">
            <v>Merchandise</v>
          </cell>
          <cell r="D276" t="str">
            <v>Mogu Mogu- Strawberry (TA)</v>
          </cell>
          <cell r="E276" t="str">
            <v>EA</v>
          </cell>
          <cell r="F276" t="str">
            <v>1 box = 24 EA</v>
          </cell>
          <cell r="G276">
            <v>66.959999999999994</v>
          </cell>
        </row>
        <row r="277">
          <cell r="A277">
            <v>25214</v>
          </cell>
          <cell r="B277" t="str">
            <v>Merchandise</v>
          </cell>
          <cell r="C277" t="str">
            <v>Merchandise</v>
          </cell>
          <cell r="D277" t="str">
            <v>Mogu Mogu- Lychee (TA)</v>
          </cell>
          <cell r="E277" t="str">
            <v>EA</v>
          </cell>
          <cell r="F277" t="str">
            <v>1 box = 24 EA</v>
          </cell>
          <cell r="G277">
            <v>66.959999999999994</v>
          </cell>
        </row>
        <row r="278">
          <cell r="A278">
            <v>25204</v>
          </cell>
          <cell r="B278" t="str">
            <v>Merchandise</v>
          </cell>
          <cell r="C278" t="str">
            <v>Merchandise</v>
          </cell>
          <cell r="D278" t="str">
            <v>3 Sisters- German Lager Beer</v>
          </cell>
          <cell r="E278" t="str">
            <v>EA</v>
          </cell>
          <cell r="F278" t="str">
            <v>1 box = 24 EA</v>
          </cell>
          <cell r="G278">
            <v>75.760000000000005</v>
          </cell>
        </row>
        <row r="279">
          <cell r="A279">
            <v>25205</v>
          </cell>
          <cell r="B279" t="str">
            <v>Merchandise</v>
          </cell>
          <cell r="C279" t="str">
            <v>Merchandise</v>
          </cell>
          <cell r="D279" t="str">
            <v>3 Sisters- Cranberry Beer</v>
          </cell>
          <cell r="E279" t="str">
            <v>EA</v>
          </cell>
          <cell r="F279" t="str">
            <v>1 box = 24 EA</v>
          </cell>
          <cell r="G279">
            <v>75.760000000000005</v>
          </cell>
        </row>
        <row r="280">
          <cell r="A280">
            <v>25206</v>
          </cell>
          <cell r="B280" t="str">
            <v>Merchandise</v>
          </cell>
          <cell r="C280" t="str">
            <v>Merchandise</v>
          </cell>
          <cell r="D280" t="str">
            <v>3 Sisters- Jerk Energy Drink</v>
          </cell>
          <cell r="E280" t="str">
            <v>EA</v>
          </cell>
          <cell r="F280" t="str">
            <v>1 box = 24 EA</v>
          </cell>
          <cell r="G280">
            <v>42.43</v>
          </cell>
        </row>
        <row r="281">
          <cell r="A281">
            <v>25285</v>
          </cell>
          <cell r="B281" t="str">
            <v>Merchandise</v>
          </cell>
          <cell r="C281" t="str">
            <v>Merchandise</v>
          </cell>
          <cell r="D281" t="str">
            <v>Yoga Bar- Candid Celebration Box (TA)</v>
          </cell>
          <cell r="E281" t="str">
            <v>EA</v>
          </cell>
          <cell r="F281" t="str">
            <v>EA</v>
          </cell>
          <cell r="G281">
            <v>428.57</v>
          </cell>
        </row>
        <row r="282">
          <cell r="A282">
            <v>24638</v>
          </cell>
          <cell r="B282" t="str">
            <v>Merchandise</v>
          </cell>
          <cell r="C282" t="str">
            <v>Merchandise</v>
          </cell>
          <cell r="D282" t="str">
            <v>Knack- Peach Iced Tea</v>
          </cell>
          <cell r="E282" t="str">
            <v>EA</v>
          </cell>
          <cell r="F282" t="str">
            <v>1 box = 12 EA</v>
          </cell>
          <cell r="G282">
            <v>76.27</v>
          </cell>
        </row>
        <row r="283">
          <cell r="A283">
            <v>24639</v>
          </cell>
          <cell r="B283" t="str">
            <v>Merchandise</v>
          </cell>
          <cell r="C283" t="str">
            <v>Merchandise</v>
          </cell>
          <cell r="D283" t="str">
            <v>Knack- Lemon Mint Iced Tea</v>
          </cell>
          <cell r="E283" t="str">
            <v>EA</v>
          </cell>
          <cell r="F283" t="str">
            <v>1 box = 12 EA</v>
          </cell>
          <cell r="G283">
            <v>76.27</v>
          </cell>
        </row>
        <row r="284">
          <cell r="A284">
            <v>24640</v>
          </cell>
          <cell r="B284" t="str">
            <v>Merchandise</v>
          </cell>
          <cell r="C284" t="str">
            <v>Merchandise</v>
          </cell>
          <cell r="D284" t="str">
            <v>Knack- Green Iced Tea</v>
          </cell>
          <cell r="E284" t="str">
            <v>EA</v>
          </cell>
          <cell r="F284" t="str">
            <v>1 box = 12 EA</v>
          </cell>
          <cell r="G284">
            <v>76.27</v>
          </cell>
        </row>
        <row r="285">
          <cell r="A285">
            <v>25233</v>
          </cell>
          <cell r="B285" t="str">
            <v>Merchandise</v>
          </cell>
          <cell r="C285" t="str">
            <v>Merchandise</v>
          </cell>
          <cell r="D285" t="str">
            <v>Knack- Cool Pop Mango Pineapple</v>
          </cell>
          <cell r="E285" t="str">
            <v>EA</v>
          </cell>
          <cell r="F285" t="str">
            <v>1 box = 12 EA</v>
          </cell>
          <cell r="G285">
            <v>76.27</v>
          </cell>
        </row>
        <row r="286">
          <cell r="A286">
            <v>25238</v>
          </cell>
          <cell r="B286" t="str">
            <v>Merchandise</v>
          </cell>
          <cell r="C286" t="str">
            <v>Merchandise</v>
          </cell>
          <cell r="D286" t="str">
            <v>Knack- Cool Pop Strawberry Watermelon</v>
          </cell>
          <cell r="E286" t="str">
            <v>EA</v>
          </cell>
          <cell r="F286" t="str">
            <v>1 box = 12 EA</v>
          </cell>
          <cell r="G286">
            <v>76.27</v>
          </cell>
        </row>
        <row r="287">
          <cell r="A287">
            <v>25240</v>
          </cell>
          <cell r="B287" t="str">
            <v>Merchandise</v>
          </cell>
          <cell r="C287" t="str">
            <v>Merchandise</v>
          </cell>
          <cell r="D287" t="str">
            <v>No Filter Juice- Orange</v>
          </cell>
          <cell r="E287" t="str">
            <v>EA</v>
          </cell>
          <cell r="F287" t="str">
            <v>1 box = 12 EA</v>
          </cell>
          <cell r="G287">
            <v>92.28</v>
          </cell>
        </row>
        <row r="288">
          <cell r="A288">
            <v>25241</v>
          </cell>
          <cell r="B288" t="str">
            <v>Merchandise</v>
          </cell>
          <cell r="C288" t="str">
            <v>Merchandise</v>
          </cell>
          <cell r="D288" t="str">
            <v>No Filter Juice- Strawberry</v>
          </cell>
          <cell r="E288" t="str">
            <v>EA</v>
          </cell>
          <cell r="F288" t="str">
            <v>1 box = 12 EA</v>
          </cell>
          <cell r="G288">
            <v>92.28</v>
          </cell>
        </row>
        <row r="289">
          <cell r="A289">
            <v>25242</v>
          </cell>
          <cell r="B289" t="str">
            <v>Merchandise</v>
          </cell>
          <cell r="C289" t="str">
            <v>Merchandise</v>
          </cell>
          <cell r="D289" t="str">
            <v>No Filter Juice- Lychee</v>
          </cell>
          <cell r="E289" t="str">
            <v>EA</v>
          </cell>
          <cell r="F289" t="str">
            <v>1 box = 12 EA</v>
          </cell>
          <cell r="G289">
            <v>92.28</v>
          </cell>
        </row>
        <row r="290">
          <cell r="A290">
            <v>25243</v>
          </cell>
          <cell r="B290" t="str">
            <v>Merchandise</v>
          </cell>
          <cell r="C290" t="str">
            <v>Merchandise</v>
          </cell>
          <cell r="D290" t="str">
            <v>No Filter Juice- ABC</v>
          </cell>
          <cell r="E290" t="str">
            <v>EA</v>
          </cell>
          <cell r="F290" t="str">
            <v>1 box = 12 EA</v>
          </cell>
          <cell r="G290">
            <v>92.28</v>
          </cell>
        </row>
        <row r="291">
          <cell r="A291">
            <v>25281</v>
          </cell>
          <cell r="B291" t="str">
            <v>Merchandise</v>
          </cell>
          <cell r="C291" t="str">
            <v>Merchandise</v>
          </cell>
          <cell r="D291" t="str">
            <v>BRB Wafer Bites - Classic (TA)</v>
          </cell>
          <cell r="E291" t="str">
            <v>EA</v>
          </cell>
          <cell r="F291" t="str">
            <v>1 box = 20 EA</v>
          </cell>
          <cell r="G291">
            <v>52.97</v>
          </cell>
        </row>
        <row r="292">
          <cell r="A292">
            <v>25282</v>
          </cell>
          <cell r="B292" t="str">
            <v>Merchandise</v>
          </cell>
          <cell r="C292" t="str">
            <v>Merchandise</v>
          </cell>
          <cell r="D292" t="str">
            <v>BRB Wafer Bites - Chocolate (TA)</v>
          </cell>
          <cell r="E292" t="str">
            <v>EA</v>
          </cell>
          <cell r="F292" t="str">
            <v>1 box = 20 EA</v>
          </cell>
          <cell r="G292">
            <v>52.97</v>
          </cell>
        </row>
        <row r="293">
          <cell r="A293">
            <v>25150</v>
          </cell>
          <cell r="B293" t="str">
            <v>Merchandise</v>
          </cell>
          <cell r="C293" t="str">
            <v>Merchandise</v>
          </cell>
          <cell r="D293" t="str">
            <v>Geki (Hot &amp; Spicy) - Veg (TA)</v>
          </cell>
          <cell r="E293" t="str">
            <v>EA</v>
          </cell>
          <cell r="F293" t="str">
            <v>1 box = 48 EA</v>
          </cell>
          <cell r="G293">
            <v>47.68</v>
          </cell>
        </row>
        <row r="294">
          <cell r="A294">
            <v>25151</v>
          </cell>
          <cell r="B294" t="str">
            <v>Merchandise</v>
          </cell>
          <cell r="C294" t="str">
            <v>Merchandise</v>
          </cell>
          <cell r="D294" t="str">
            <v>Geki (Hot &amp; Spicy) - Non Veg (TA)</v>
          </cell>
          <cell r="E294" t="str">
            <v>EA</v>
          </cell>
          <cell r="F294" t="str">
            <v>1 box = 48 EA</v>
          </cell>
          <cell r="G294">
            <v>47.68</v>
          </cell>
        </row>
        <row r="295">
          <cell r="A295">
            <v>24394</v>
          </cell>
          <cell r="B295" t="str">
            <v>Merchandise</v>
          </cell>
          <cell r="C295" t="str">
            <v>Merchandise</v>
          </cell>
          <cell r="D295" t="str">
            <v>Storia- Mango Shake</v>
          </cell>
          <cell r="E295" t="str">
            <v>EA</v>
          </cell>
          <cell r="F295" t="str">
            <v>1 box = 30 EA</v>
          </cell>
          <cell r="G295">
            <v>80.36</v>
          </cell>
        </row>
        <row r="296">
          <cell r="A296">
            <v>24395</v>
          </cell>
          <cell r="B296" t="str">
            <v>Merchandise</v>
          </cell>
          <cell r="C296" t="str">
            <v>Merchandise</v>
          </cell>
          <cell r="D296" t="str">
            <v>Storia -Banana Shake</v>
          </cell>
          <cell r="E296" t="str">
            <v>EA</v>
          </cell>
          <cell r="F296" t="str">
            <v>1 box = 30 EA</v>
          </cell>
          <cell r="G296">
            <v>80.36</v>
          </cell>
        </row>
        <row r="297">
          <cell r="A297">
            <v>16140</v>
          </cell>
          <cell r="B297" t="str">
            <v>Merchandise</v>
          </cell>
          <cell r="C297" t="str">
            <v>Merchandise</v>
          </cell>
          <cell r="D297" t="str">
            <v>Opera Salt &amp; Black Pepper Chips</v>
          </cell>
          <cell r="E297" t="str">
            <v>EA</v>
          </cell>
          <cell r="F297" t="str">
            <v>1 box = 24</v>
          </cell>
          <cell r="G297">
            <v>55.8</v>
          </cell>
        </row>
        <row r="298">
          <cell r="A298">
            <v>16141</v>
          </cell>
          <cell r="B298" t="str">
            <v>Merchandise</v>
          </cell>
          <cell r="C298" t="str">
            <v>Merchandise</v>
          </cell>
          <cell r="D298" t="str">
            <v>Opera Piri - Piri Chips</v>
          </cell>
          <cell r="E298" t="str">
            <v>EA</v>
          </cell>
          <cell r="F298" t="str">
            <v>1 box = 24 EA</v>
          </cell>
          <cell r="G298">
            <v>55.8</v>
          </cell>
        </row>
        <row r="299">
          <cell r="A299">
            <v>16142</v>
          </cell>
          <cell r="B299" t="str">
            <v>Merchandise</v>
          </cell>
          <cell r="C299" t="str">
            <v>Merchandise</v>
          </cell>
          <cell r="D299" t="str">
            <v>Opera Italian Herbs Chips</v>
          </cell>
          <cell r="E299" t="str">
            <v>EA</v>
          </cell>
          <cell r="F299" t="str">
            <v>1 box = 24 EA</v>
          </cell>
          <cell r="G299">
            <v>55.8</v>
          </cell>
        </row>
        <row r="300">
          <cell r="A300">
            <v>23812</v>
          </cell>
          <cell r="B300" t="str">
            <v>Merchandise</v>
          </cell>
          <cell r="C300" t="str">
            <v>Merchandise</v>
          </cell>
          <cell r="D300" t="str">
            <v xml:space="preserve">Opera Chips- Tangy Chipotle chips </v>
          </cell>
          <cell r="E300" t="str">
            <v>EA</v>
          </cell>
          <cell r="F300" t="str">
            <v>1 box = 24 EA</v>
          </cell>
          <cell r="G300">
            <v>55.8</v>
          </cell>
        </row>
        <row r="301">
          <cell r="A301">
            <v>22255</v>
          </cell>
          <cell r="B301" t="str">
            <v>Merchandise</v>
          </cell>
          <cell r="C301" t="str">
            <v>Merchandise</v>
          </cell>
          <cell r="D301" t="str">
            <v>Mango Chilli Mojito</v>
          </cell>
          <cell r="E301" t="str">
            <v>EA</v>
          </cell>
          <cell r="F301" t="str">
            <v>1 box = 24 ea</v>
          </cell>
          <cell r="G301">
            <v>57.46</v>
          </cell>
        </row>
        <row r="302">
          <cell r="A302">
            <v>22480</v>
          </cell>
          <cell r="B302" t="str">
            <v>Merchandise</v>
          </cell>
          <cell r="C302" t="str">
            <v>Merchandise</v>
          </cell>
          <cell r="D302" t="str">
            <v>CHOCO ALMOND NUTTY COOKIES</v>
          </cell>
          <cell r="E302" t="str">
            <v>EA</v>
          </cell>
          <cell r="F302" t="str">
            <v>1 box = 60 ea</v>
          </cell>
          <cell r="G302">
            <v>30.51</v>
          </cell>
        </row>
        <row r="303">
          <cell r="A303">
            <v>22481</v>
          </cell>
          <cell r="B303" t="str">
            <v>Merchandise</v>
          </cell>
          <cell r="C303" t="str">
            <v>Merchandise</v>
          </cell>
          <cell r="D303" t="str">
            <v xml:space="preserve">WHITE CHOCO CASHEW NUTTY </v>
          </cell>
          <cell r="E303" t="str">
            <v>EA</v>
          </cell>
          <cell r="F303" t="str">
            <v>1 box = 60 ea</v>
          </cell>
          <cell r="G303">
            <v>30.51</v>
          </cell>
        </row>
        <row r="304">
          <cell r="A304">
            <v>21428</v>
          </cell>
          <cell r="B304" t="str">
            <v>Merchandise</v>
          </cell>
          <cell r="C304" t="str">
            <v>Merchandise</v>
          </cell>
          <cell r="D304" t="str">
            <v>MB Protein Bar Almond Fudge 20GM</v>
          </cell>
          <cell r="E304" t="str">
            <v>EA</v>
          </cell>
          <cell r="F304" t="str">
            <v>1 box = 72 EA</v>
          </cell>
          <cell r="G304">
            <v>74.92</v>
          </cell>
        </row>
        <row r="305">
          <cell r="A305">
            <v>21429</v>
          </cell>
          <cell r="B305" t="str">
            <v>Merchandise</v>
          </cell>
          <cell r="C305" t="str">
            <v>Merchandise</v>
          </cell>
          <cell r="D305" t="str">
            <v>MB Protein Bar Choco Cranberry 20GM</v>
          </cell>
          <cell r="E305" t="str">
            <v>EA</v>
          </cell>
          <cell r="F305" t="str">
            <v>1 box = 72 EA</v>
          </cell>
          <cell r="G305">
            <v>74.92</v>
          </cell>
        </row>
        <row r="306">
          <cell r="A306">
            <v>24298</v>
          </cell>
          <cell r="B306" t="str">
            <v>Merchandise</v>
          </cell>
          <cell r="C306" t="str">
            <v>Merchandise</v>
          </cell>
          <cell r="D306" t="str">
            <v>MB Protein Bar- Cookies &amp; Cream</v>
          </cell>
          <cell r="E306" t="str">
            <v>EA</v>
          </cell>
          <cell r="F306" t="str">
            <v>1 box = 72 EA</v>
          </cell>
          <cell r="G306">
            <v>74.92</v>
          </cell>
        </row>
        <row r="307">
          <cell r="A307">
            <v>11403</v>
          </cell>
          <cell r="B307" t="str">
            <v>Brand Merchandise</v>
          </cell>
          <cell r="C307" t="str">
            <v>Prop M</v>
          </cell>
          <cell r="D307" t="str">
            <v>Barista Lavazza House Blend 200g</v>
          </cell>
          <cell r="E307" t="str">
            <v>PAC</v>
          </cell>
          <cell r="F307" t="str">
            <v>1 box = 60 ea</v>
          </cell>
          <cell r="G307">
            <v>215</v>
          </cell>
        </row>
        <row r="308">
          <cell r="A308">
            <v>19457</v>
          </cell>
          <cell r="B308" t="str">
            <v>Brand Merchandise</v>
          </cell>
          <cell r="C308" t="str">
            <v>Prop M</v>
          </cell>
          <cell r="D308" t="str">
            <v>CHOC-O-AFFAIR (Dark Choco Slab)</v>
          </cell>
          <cell r="E308" t="str">
            <v>Box</v>
          </cell>
          <cell r="F308" t="str">
            <v>1 box = 1 slab</v>
          </cell>
          <cell r="G308">
            <v>64</v>
          </cell>
        </row>
        <row r="309">
          <cell r="A309">
            <v>19458</v>
          </cell>
          <cell r="B309" t="str">
            <v>Brand Merchandise</v>
          </cell>
          <cell r="C309" t="str">
            <v>Prop M</v>
          </cell>
          <cell r="D309" t="str">
            <v>CHOC-O-AFFAIR (Milk Choco Slab)</v>
          </cell>
          <cell r="E309" t="str">
            <v>Box</v>
          </cell>
          <cell r="F309" t="str">
            <v>1 box = 1 slab</v>
          </cell>
          <cell r="G309">
            <v>64</v>
          </cell>
        </row>
        <row r="310">
          <cell r="A310">
            <v>21760</v>
          </cell>
          <cell r="B310" t="str">
            <v>Brand Merchandise</v>
          </cell>
          <cell r="C310" t="str">
            <v>Prop M</v>
          </cell>
          <cell r="D310" t="str">
            <v>Morning Glory - Beans 200G</v>
          </cell>
          <cell r="E310" t="str">
            <v>EA</v>
          </cell>
          <cell r="F310" t="str">
            <v>EA</v>
          </cell>
          <cell r="G310">
            <v>197.8</v>
          </cell>
        </row>
        <row r="311">
          <cell r="A311">
            <v>21781</v>
          </cell>
          <cell r="B311" t="str">
            <v>Brand Merchandise</v>
          </cell>
          <cell r="C311" t="str">
            <v>Prop M</v>
          </cell>
          <cell r="D311" t="str">
            <v>Evening Twilight - Beans 200G</v>
          </cell>
          <cell r="E311" t="str">
            <v>EA</v>
          </cell>
          <cell r="F311" t="str">
            <v>EA</v>
          </cell>
          <cell r="G311">
            <v>197.8</v>
          </cell>
        </row>
        <row r="312">
          <cell r="A312">
            <v>23754</v>
          </cell>
          <cell r="B312" t="str">
            <v>Brand Merchandise</v>
          </cell>
          <cell r="C312" t="str">
            <v>Prop M</v>
          </cell>
          <cell r="D312" t="str">
            <v>New Drip Coffee(Pack of 5)</v>
          </cell>
          <cell r="E312" t="str">
            <v>PAC</v>
          </cell>
          <cell r="F312" t="str">
            <v>1 pkt 5 EA</v>
          </cell>
          <cell r="G312">
            <v>117.71000000000001</v>
          </cell>
        </row>
        <row r="313">
          <cell r="A313">
            <v>15089</v>
          </cell>
          <cell r="B313" t="str">
            <v>Brand Merchandise</v>
          </cell>
          <cell r="C313" t="str">
            <v>Prop M</v>
          </cell>
          <cell r="D313" t="str">
            <v>Ginger Honey Tea jar-200g</v>
          </cell>
          <cell r="E313" t="str">
            <v>BT</v>
          </cell>
          <cell r="F313" t="str">
            <v>Box =12 bt</v>
          </cell>
          <cell r="G313">
            <v>62.54</v>
          </cell>
        </row>
        <row r="314">
          <cell r="A314">
            <v>24931</v>
          </cell>
          <cell r="B314" t="str">
            <v>Brand Merchandise</v>
          </cell>
          <cell r="C314" t="str">
            <v>Prop M</v>
          </cell>
          <cell r="D314" t="str">
            <v>Barista Almond 40gm-PRD</v>
          </cell>
          <cell r="E314" t="str">
            <v>EA</v>
          </cell>
          <cell r="F314" t="str">
            <v>Box =60 EA</v>
          </cell>
          <cell r="G314">
            <v>48.89</v>
          </cell>
        </row>
        <row r="315">
          <cell r="A315">
            <v>24932</v>
          </cell>
          <cell r="B315" t="str">
            <v>Brand Merchandise</v>
          </cell>
          <cell r="C315" t="str">
            <v>Prop M</v>
          </cell>
          <cell r="D315" t="str">
            <v>Barista Cashew 40gm-PRD</v>
          </cell>
          <cell r="E315" t="str">
            <v>EA</v>
          </cell>
          <cell r="F315" t="str">
            <v>Box =60 EA</v>
          </cell>
          <cell r="G315">
            <v>53.55</v>
          </cell>
        </row>
        <row r="316">
          <cell r="A316">
            <v>20255</v>
          </cell>
          <cell r="B316" t="str">
            <v>Brand Merchandise</v>
          </cell>
          <cell r="C316" t="str">
            <v>Prop M</v>
          </cell>
          <cell r="D316" t="str">
            <v>Pure instant coffee-100 GM Jar</v>
          </cell>
          <cell r="E316" t="str">
            <v>EA</v>
          </cell>
          <cell r="F316" t="str">
            <v>Box =24 bt</v>
          </cell>
          <cell r="G316">
            <v>147.5</v>
          </cell>
        </row>
        <row r="317">
          <cell r="A317">
            <v>20872</v>
          </cell>
          <cell r="B317" t="str">
            <v>Brand Merchandise</v>
          </cell>
          <cell r="C317" t="str">
            <v>Prop M</v>
          </cell>
          <cell r="D317" t="str">
            <v>100% Pure Instant coffee - 50GM Jar</v>
          </cell>
          <cell r="E317" t="str">
            <v>EA</v>
          </cell>
          <cell r="F317" t="str">
            <v>Box =24 bt</v>
          </cell>
          <cell r="G317">
            <v>92.04</v>
          </cell>
        </row>
        <row r="318">
          <cell r="A318">
            <v>24884</v>
          </cell>
          <cell r="B318" t="str">
            <v>Brand Merchandise</v>
          </cell>
          <cell r="C318" t="str">
            <v>Prop M</v>
          </cell>
          <cell r="D318" t="str">
            <v>Brownie Bites – PR</v>
          </cell>
          <cell r="E318" t="str">
            <v>Ea</v>
          </cell>
          <cell r="F318" t="str">
            <v>1 box = 11</v>
          </cell>
          <cell r="G318">
            <v>115.87</v>
          </cell>
        </row>
        <row r="319">
          <cell r="A319">
            <v>17743</v>
          </cell>
          <cell r="B319" t="str">
            <v>Brand Merchandise</v>
          </cell>
          <cell r="C319" t="str">
            <v>Prop M</v>
          </cell>
          <cell r="D319" t="str">
            <v>Chocolate Chip Cookies Tin - 100G</v>
          </cell>
          <cell r="E319" t="str">
            <v>EA</v>
          </cell>
          <cell r="F319" t="str">
            <v>1 box = 40 EA</v>
          </cell>
          <cell r="G319">
            <v>77.7</v>
          </cell>
        </row>
        <row r="320">
          <cell r="A320">
            <v>17744</v>
          </cell>
          <cell r="B320" t="str">
            <v>Brand Merchandise</v>
          </cell>
          <cell r="C320" t="str">
            <v>Prop M</v>
          </cell>
          <cell r="D320" t="str">
            <v>Choco Mocha Cookies Tin - 100G</v>
          </cell>
          <cell r="E320" t="str">
            <v>EA</v>
          </cell>
          <cell r="F320" t="str">
            <v>1 box = 40 EA</v>
          </cell>
          <cell r="G320">
            <v>77.7</v>
          </cell>
        </row>
        <row r="321">
          <cell r="A321">
            <v>17745</v>
          </cell>
          <cell r="B321" t="str">
            <v>Brand Merchandise</v>
          </cell>
          <cell r="C321" t="str">
            <v>Prop M</v>
          </cell>
          <cell r="D321" t="str">
            <v>Honey Oat Rissian Cookies Tin - 100G</v>
          </cell>
          <cell r="E321" t="str">
            <v>EA</v>
          </cell>
          <cell r="F321" t="str">
            <v>1 box = 40 EA</v>
          </cell>
          <cell r="G321">
            <v>77.7</v>
          </cell>
        </row>
        <row r="322">
          <cell r="A322">
            <v>24306</v>
          </cell>
          <cell r="B322" t="str">
            <v>Imp. Merchandise</v>
          </cell>
          <cell r="C322" t="str">
            <v>Prop M</v>
          </cell>
          <cell r="D322" t="str">
            <v>Coffee Mug 450 ML 2023</v>
          </cell>
          <cell r="E322" t="str">
            <v>EA</v>
          </cell>
          <cell r="F322" t="str">
            <v>1 box =24 EA</v>
          </cell>
          <cell r="G322">
            <v>220</v>
          </cell>
        </row>
        <row r="323">
          <cell r="A323">
            <v>24312</v>
          </cell>
          <cell r="B323" t="str">
            <v>Imp. Merchandise</v>
          </cell>
          <cell r="C323" t="str">
            <v>Prop M</v>
          </cell>
          <cell r="D323" t="str">
            <v>Sipper - Ceramic Pink  2023</v>
          </cell>
          <cell r="E323" t="str">
            <v>EA</v>
          </cell>
          <cell r="F323" t="str">
            <v>1 box =72 EA</v>
          </cell>
          <cell r="G323">
            <v>312</v>
          </cell>
        </row>
        <row r="324">
          <cell r="A324">
            <v>24314</v>
          </cell>
          <cell r="B324" t="str">
            <v>Imp. Merchandise</v>
          </cell>
          <cell r="C324" t="str">
            <v>Prop M</v>
          </cell>
          <cell r="D324" t="str">
            <v>Sipper - Ceramic Green 2023</v>
          </cell>
          <cell r="E324" t="str">
            <v>EA</v>
          </cell>
          <cell r="F324" t="str">
            <v>1 box =72 EA</v>
          </cell>
          <cell r="G324">
            <v>312</v>
          </cell>
        </row>
        <row r="325">
          <cell r="A325">
            <v>24316</v>
          </cell>
          <cell r="B325" t="str">
            <v>Imp. Merchandise</v>
          </cell>
          <cell r="C325" t="str">
            <v>Prop M</v>
          </cell>
          <cell r="D325" t="str">
            <v>French Press 2023</v>
          </cell>
          <cell r="E325" t="str">
            <v>EA</v>
          </cell>
          <cell r="F325" t="str">
            <v>1 box =30 EA</v>
          </cell>
          <cell r="G325">
            <v>271</v>
          </cell>
        </row>
        <row r="326">
          <cell r="A326">
            <v>24318</v>
          </cell>
          <cell r="B326" t="str">
            <v>Imp. Merchandise</v>
          </cell>
          <cell r="C326" t="str">
            <v>Prop M</v>
          </cell>
          <cell r="D326" t="str">
            <v>EspressoCup-Set Pack Of 4 2023</v>
          </cell>
          <cell r="E326" t="str">
            <v>EA</v>
          </cell>
          <cell r="F326" t="str">
            <v>1 box =16 EA</v>
          </cell>
          <cell r="G326">
            <v>455</v>
          </cell>
        </row>
        <row r="327">
          <cell r="A327">
            <v>19479</v>
          </cell>
          <cell r="B327" t="str">
            <v>Paper &amp; Packing</v>
          </cell>
          <cell r="C327" t="str">
            <v>BOH</v>
          </cell>
          <cell r="D327" t="str">
            <v>Cookies Tin Gift Box</v>
          </cell>
          <cell r="E327" t="str">
            <v>EA</v>
          </cell>
          <cell r="F327" t="str">
            <v>EA</v>
          </cell>
          <cell r="G327">
            <v>23</v>
          </cell>
        </row>
        <row r="328">
          <cell r="A328">
            <v>21458</v>
          </cell>
          <cell r="B328" t="str">
            <v>Paper &amp; Packing</v>
          </cell>
          <cell r="C328" t="str">
            <v>BOH</v>
          </cell>
          <cell r="D328" t="str">
            <v>Brown Ribbon Logo Barista</v>
          </cell>
          <cell r="E328" t="str">
            <v>M</v>
          </cell>
          <cell r="F328" t="str">
            <v>1 Roll = 20Mtr.</v>
          </cell>
          <cell r="G328">
            <v>8.0500000000000007</v>
          </cell>
        </row>
        <row r="329">
          <cell r="A329">
            <v>24541</v>
          </cell>
          <cell r="B329" t="str">
            <v>Paper &amp; Packing</v>
          </cell>
          <cell r="C329" t="str">
            <v>BOH</v>
          </cell>
          <cell r="D329" t="str">
            <v>Diwali Gift Box (Small) Gold Leafing</v>
          </cell>
          <cell r="E329" t="str">
            <v>EA</v>
          </cell>
          <cell r="F329" t="str">
            <v>EA</v>
          </cell>
          <cell r="G329">
            <v>59.8</v>
          </cell>
        </row>
        <row r="330">
          <cell r="A330">
            <v>24542</v>
          </cell>
          <cell r="B330" t="str">
            <v>Paper &amp; Packing</v>
          </cell>
          <cell r="C330" t="str">
            <v>BOH</v>
          </cell>
          <cell r="D330" t="str">
            <v>Diwali Gift Box (Big) Gold Leafing</v>
          </cell>
          <cell r="E330" t="str">
            <v>EA</v>
          </cell>
          <cell r="F330" t="str">
            <v>EA</v>
          </cell>
          <cell r="G330">
            <v>100.05</v>
          </cell>
        </row>
        <row r="331">
          <cell r="A331">
            <v>19222</v>
          </cell>
          <cell r="B331" t="str">
            <v>Paper &amp; Packing</v>
          </cell>
          <cell r="C331" t="str">
            <v>BOH</v>
          </cell>
          <cell r="D331" t="str">
            <v>Barista Chocolate 90gmX4 Bar's Gift Pack</v>
          </cell>
          <cell r="E331" t="str">
            <v>EA</v>
          </cell>
          <cell r="F331" t="str">
            <v>EA</v>
          </cell>
          <cell r="G331">
            <v>33.07</v>
          </cell>
        </row>
        <row r="332">
          <cell r="A332">
            <v>16300</v>
          </cell>
          <cell r="B332" t="str">
            <v>Marketing</v>
          </cell>
          <cell r="C332" t="str">
            <v>BOH</v>
          </cell>
          <cell r="D332" t="str">
            <v>Oval Basket</v>
          </cell>
          <cell r="E332" t="str">
            <v>EA</v>
          </cell>
          <cell r="F332" t="str">
            <v>EA</v>
          </cell>
          <cell r="G332">
            <v>97.75</v>
          </cell>
        </row>
        <row r="333">
          <cell r="A333">
            <v>16301</v>
          </cell>
          <cell r="B333" t="str">
            <v>Marketing</v>
          </cell>
          <cell r="C333" t="str">
            <v>BOH</v>
          </cell>
          <cell r="D333" t="str">
            <v>Cream Grass</v>
          </cell>
          <cell r="E333" t="str">
            <v>PAC</v>
          </cell>
          <cell r="F333" t="str">
            <v>PAC</v>
          </cell>
          <cell r="G333">
            <v>32.200000000000003</v>
          </cell>
        </row>
        <row r="334">
          <cell r="A334">
            <v>17747</v>
          </cell>
          <cell r="B334" t="str">
            <v>Marketing</v>
          </cell>
          <cell r="C334" t="str">
            <v>BOH</v>
          </cell>
          <cell r="D334" t="str">
            <v>Terracotta Diya</v>
          </cell>
          <cell r="E334" t="str">
            <v>EA</v>
          </cell>
          <cell r="F334" t="str">
            <v>EA</v>
          </cell>
          <cell r="G334">
            <v>11.5</v>
          </cell>
        </row>
        <row r="335">
          <cell r="A335">
            <v>23668</v>
          </cell>
          <cell r="B335" t="str">
            <v>Marketing</v>
          </cell>
          <cell r="C335" t="str">
            <v>BOH</v>
          </cell>
          <cell r="D335" t="str">
            <v>Orange Color Net</v>
          </cell>
          <cell r="E335" t="str">
            <v>Mtr</v>
          </cell>
          <cell r="F335" t="str">
            <v>(1 Roll = 50 Mtr.)</v>
          </cell>
          <cell r="G335">
            <v>13.8</v>
          </cell>
        </row>
        <row r="336">
          <cell r="A336">
            <v>5908</v>
          </cell>
          <cell r="B336" t="str">
            <v>Paper &amp; Packing</v>
          </cell>
          <cell r="C336" t="str">
            <v>Paper &amp; Packing</v>
          </cell>
          <cell r="D336" t="str">
            <v>CORRUGATED BOX 16X16X 18(Big)</v>
          </cell>
          <cell r="E336" t="str">
            <v>EA</v>
          </cell>
          <cell r="F336" t="str">
            <v>EA</v>
          </cell>
          <cell r="G336">
            <v>84</v>
          </cell>
        </row>
        <row r="337">
          <cell r="A337">
            <v>5753</v>
          </cell>
          <cell r="B337" t="str">
            <v>Paper &amp; Packing</v>
          </cell>
          <cell r="C337" t="str">
            <v>Paper &amp; Packing</v>
          </cell>
          <cell r="D337" t="str">
            <v>CORRUGATED BOX 16x16x12(Small)</v>
          </cell>
          <cell r="E337" t="str">
            <v>EA</v>
          </cell>
          <cell r="F337" t="str">
            <v>EA</v>
          </cell>
          <cell r="G337">
            <v>70</v>
          </cell>
        </row>
        <row r="338">
          <cell r="A338">
            <v>5904</v>
          </cell>
          <cell r="B338" t="str">
            <v>Paper &amp; Packing</v>
          </cell>
          <cell r="C338" t="str">
            <v>Paper &amp; Packing</v>
          </cell>
          <cell r="D338" t="str">
            <v>Packing Tape Rolls</v>
          </cell>
          <cell r="E338" t="str">
            <v>EA</v>
          </cell>
          <cell r="F338" t="str">
            <v>EA</v>
          </cell>
          <cell r="G338">
            <v>30</v>
          </cell>
        </row>
        <row r="339">
          <cell r="A339">
            <v>8226</v>
          </cell>
          <cell r="B339" t="str">
            <v>Paper &amp; Packing</v>
          </cell>
          <cell r="C339" t="str">
            <v>Paper &amp; Packing</v>
          </cell>
          <cell r="D339" t="str">
            <v>Bubble Wrap</v>
          </cell>
          <cell r="E339" t="str">
            <v>M</v>
          </cell>
          <cell r="F339" t="str">
            <v>M</v>
          </cell>
          <cell r="G339">
            <v>12.5</v>
          </cell>
        </row>
        <row r="340">
          <cell r="A340">
            <v>9316</v>
          </cell>
          <cell r="B340" t="str">
            <v>Paper &amp; Packing</v>
          </cell>
          <cell r="C340" t="str">
            <v>Paper &amp; Packing</v>
          </cell>
          <cell r="D340" t="str">
            <v>Thermocole Sheet</v>
          </cell>
          <cell r="E340" t="str">
            <v>EA</v>
          </cell>
          <cell r="F340" t="str">
            <v>EA</v>
          </cell>
          <cell r="G340">
            <v>16.25</v>
          </cell>
        </row>
        <row r="341">
          <cell r="A341">
            <v>16432</v>
          </cell>
          <cell r="B341" t="str">
            <v>Paper &amp; Packing</v>
          </cell>
          <cell r="C341" t="str">
            <v>Paper &amp; Packing</v>
          </cell>
          <cell r="D341" t="str">
            <v>Shrink Sheet</v>
          </cell>
          <cell r="E341" t="str">
            <v>G</v>
          </cell>
          <cell r="F341" t="str">
            <v>G</v>
          </cell>
          <cell r="G341">
            <v>180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ranchise Rate List"/>
      <sheetName val="Sheet1"/>
      <sheetName val="Sheet2"/>
    </sheetNames>
    <sheetDataSet>
      <sheetData sheetId="0">
        <row r="3">
          <cell r="A3">
            <v>1001</v>
          </cell>
          <cell r="B3" t="str">
            <v>WHITE SUGAR SACHET</v>
          </cell>
          <cell r="C3" t="str">
            <v>Raw Material</v>
          </cell>
          <cell r="D3" t="str">
            <v>PAC</v>
          </cell>
          <cell r="E3" t="str">
            <v>pac=200sc</v>
          </cell>
          <cell r="F3">
            <v>0.05</v>
          </cell>
        </row>
        <row r="4">
          <cell r="A4">
            <v>1002</v>
          </cell>
          <cell r="B4" t="str">
            <v>SUGAR DEMERARA</v>
          </cell>
          <cell r="C4" t="str">
            <v>Raw Material</v>
          </cell>
          <cell r="D4" t="str">
            <v>PAC</v>
          </cell>
          <cell r="E4" t="str">
            <v>pac=200sc</v>
          </cell>
          <cell r="F4">
            <v>0.05</v>
          </cell>
        </row>
        <row r="5">
          <cell r="A5">
            <v>1003</v>
          </cell>
          <cell r="B5" t="str">
            <v>Low Calorie Sweetener</v>
          </cell>
          <cell r="C5" t="str">
            <v>Raw Material</v>
          </cell>
          <cell r="D5" t="str">
            <v>PAC</v>
          </cell>
          <cell r="E5" t="str">
            <v>EA=1 ea</v>
          </cell>
          <cell r="F5">
            <v>0.18</v>
          </cell>
        </row>
        <row r="6">
          <cell r="A6">
            <v>1008</v>
          </cell>
          <cell r="B6" t="str">
            <v>Mustard Sachet (8 Gm Sachet)</v>
          </cell>
          <cell r="C6" t="str">
            <v>Raw Material</v>
          </cell>
          <cell r="D6" t="str">
            <v>PAC</v>
          </cell>
          <cell r="E6" t="str">
            <v>PAC=100 sc</v>
          </cell>
          <cell r="F6">
            <v>0.12</v>
          </cell>
        </row>
        <row r="7">
          <cell r="A7">
            <v>1009</v>
          </cell>
          <cell r="B7" t="str">
            <v>TOMATOKETCHUP SACHET</v>
          </cell>
          <cell r="C7" t="str">
            <v>Raw Material</v>
          </cell>
          <cell r="D7" t="str">
            <v>PAC</v>
          </cell>
          <cell r="E7" t="str">
            <v>PAC-100 sc</v>
          </cell>
          <cell r="F7">
            <v>0.12</v>
          </cell>
        </row>
        <row r="8">
          <cell r="A8">
            <v>1023</v>
          </cell>
          <cell r="B8" t="str">
            <v>SODA WATER</v>
          </cell>
          <cell r="C8" t="str">
            <v>Raw Material</v>
          </cell>
          <cell r="D8" t="str">
            <v>BT</v>
          </cell>
          <cell r="E8" t="str">
            <v>Box = 24 bt</v>
          </cell>
          <cell r="F8">
            <v>0.18</v>
          </cell>
        </row>
        <row r="9">
          <cell r="A9">
            <v>1058</v>
          </cell>
          <cell r="B9" t="str">
            <v>HAND GLOVES   1100</v>
          </cell>
          <cell r="C9" t="str">
            <v>Paper &amp; Packing</v>
          </cell>
          <cell r="D9" t="str">
            <v>PAC</v>
          </cell>
          <cell r="E9" t="str">
            <v>pac=100ea</v>
          </cell>
          <cell r="F9">
            <v>0.18</v>
          </cell>
        </row>
        <row r="10">
          <cell r="A10">
            <v>1063</v>
          </cell>
          <cell r="B10" t="str">
            <v>PRINTER PAPER ROLL SMALL</v>
          </cell>
          <cell r="C10" t="str">
            <v>Paper &amp; Packing</v>
          </cell>
          <cell r="D10" t="str">
            <v>EA</v>
          </cell>
          <cell r="E10" t="str">
            <v>EA=1ea</v>
          </cell>
          <cell r="F10">
            <v>0.18</v>
          </cell>
        </row>
        <row r="11">
          <cell r="A11">
            <v>1069</v>
          </cell>
          <cell r="B11" t="str">
            <v>SMALL DUSTER</v>
          </cell>
          <cell r="C11" t="str">
            <v>Paper &amp; Packing</v>
          </cell>
          <cell r="D11" t="str">
            <v>EA</v>
          </cell>
          <cell r="E11" t="str">
            <v>EA=1ea</v>
          </cell>
          <cell r="F11">
            <v>0.05</v>
          </cell>
        </row>
        <row r="12">
          <cell r="A12">
            <v>1070</v>
          </cell>
          <cell r="B12" t="str">
            <v>Toilet Roll</v>
          </cell>
          <cell r="C12" t="str">
            <v>Paper &amp; Packing</v>
          </cell>
          <cell r="D12" t="str">
            <v>EA</v>
          </cell>
          <cell r="E12" t="str">
            <v>EA=1ea</v>
          </cell>
          <cell r="F12">
            <v>0.18</v>
          </cell>
        </row>
        <row r="13">
          <cell r="A13">
            <v>1071</v>
          </cell>
          <cell r="B13" t="str">
            <v>WONDER WIPE</v>
          </cell>
          <cell r="C13" t="str">
            <v>Cleaning Material</v>
          </cell>
          <cell r="D13" t="str">
            <v>EA</v>
          </cell>
          <cell r="E13" t="str">
            <v>EA=1ea</v>
          </cell>
          <cell r="F13">
            <v>0.18</v>
          </cell>
        </row>
        <row r="14">
          <cell r="A14">
            <v>1072</v>
          </cell>
          <cell r="B14" t="str">
            <v>HAND MOP FLOOR DUSTER</v>
          </cell>
          <cell r="C14" t="str">
            <v>Cleaning Material</v>
          </cell>
          <cell r="D14" t="str">
            <v>EA</v>
          </cell>
          <cell r="E14" t="str">
            <v>EA=1ea</v>
          </cell>
          <cell r="F14">
            <v>0.05</v>
          </cell>
        </row>
        <row r="15">
          <cell r="A15">
            <v>1078</v>
          </cell>
          <cell r="B15" t="str">
            <v>MOP RODS</v>
          </cell>
          <cell r="C15" t="str">
            <v>Cleaning Material</v>
          </cell>
          <cell r="D15" t="str">
            <v>EA</v>
          </cell>
          <cell r="E15" t="str">
            <v>EA=1ea</v>
          </cell>
          <cell r="F15">
            <v>0.18</v>
          </cell>
        </row>
        <row r="16">
          <cell r="A16">
            <v>1079</v>
          </cell>
          <cell r="B16" t="str">
            <v>WET MOP REFILLS</v>
          </cell>
          <cell r="C16" t="str">
            <v>Cleaning Material</v>
          </cell>
          <cell r="D16" t="str">
            <v>EA</v>
          </cell>
          <cell r="E16" t="str">
            <v>EA=1ea</v>
          </cell>
          <cell r="F16">
            <v>0.18</v>
          </cell>
        </row>
        <row r="17">
          <cell r="A17">
            <v>1080</v>
          </cell>
          <cell r="B17" t="str">
            <v>BRUSH W C</v>
          </cell>
          <cell r="C17" t="str">
            <v>Cleaning Material</v>
          </cell>
          <cell r="D17" t="str">
            <v>EA</v>
          </cell>
          <cell r="E17" t="str">
            <v>EA=1ea</v>
          </cell>
          <cell r="F17">
            <v>0.18</v>
          </cell>
        </row>
        <row r="18">
          <cell r="A18">
            <v>1081</v>
          </cell>
          <cell r="B18" t="str">
            <v>BRUSH SPECTRUM</v>
          </cell>
          <cell r="C18" t="str">
            <v>Cleaning Material</v>
          </cell>
          <cell r="D18" t="str">
            <v>EA</v>
          </cell>
          <cell r="E18" t="str">
            <v>EA=1ea</v>
          </cell>
          <cell r="F18">
            <v>0.18</v>
          </cell>
        </row>
        <row r="19">
          <cell r="A19">
            <v>1082</v>
          </cell>
          <cell r="B19" t="str">
            <v>3 M Scrub SCOTCH BRITE</v>
          </cell>
          <cell r="C19" t="str">
            <v>Cleaning Material</v>
          </cell>
          <cell r="D19" t="str">
            <v>EA</v>
          </cell>
          <cell r="E19" t="str">
            <v>EA=1ea</v>
          </cell>
          <cell r="F19">
            <v>0.18</v>
          </cell>
        </row>
        <row r="20">
          <cell r="A20">
            <v>1084</v>
          </cell>
          <cell r="B20" t="str">
            <v>CLAMP FOR WET MOP</v>
          </cell>
          <cell r="C20" t="str">
            <v>Cleaning Material</v>
          </cell>
          <cell r="D20" t="str">
            <v>EA</v>
          </cell>
          <cell r="E20" t="str">
            <v>EA=1ea</v>
          </cell>
          <cell r="F20">
            <v>0.18</v>
          </cell>
        </row>
        <row r="21">
          <cell r="A21">
            <v>1089</v>
          </cell>
          <cell r="B21" t="str">
            <v>RUBBER SQUEEZER</v>
          </cell>
          <cell r="C21" t="str">
            <v>Cleaning Material</v>
          </cell>
          <cell r="D21" t="str">
            <v>EA</v>
          </cell>
          <cell r="E21" t="str">
            <v>EA=1ea</v>
          </cell>
          <cell r="F21">
            <v>0.18</v>
          </cell>
        </row>
        <row r="22">
          <cell r="A22">
            <v>1097</v>
          </cell>
          <cell r="B22" t="str">
            <v>THERMOMETER</v>
          </cell>
          <cell r="C22" t="str">
            <v>Paper &amp; Packing</v>
          </cell>
          <cell r="D22" t="str">
            <v>EA</v>
          </cell>
          <cell r="E22" t="str">
            <v>EA</v>
          </cell>
          <cell r="F22">
            <v>0.18</v>
          </cell>
        </row>
        <row r="23">
          <cell r="A23">
            <v>1111</v>
          </cell>
          <cell r="B23" t="str">
            <v>SPOON DEMITASSE COFFEE</v>
          </cell>
          <cell r="C23" t="str">
            <v>Crockery &amp; Cuttlery</v>
          </cell>
          <cell r="D23" t="str">
            <v>EA</v>
          </cell>
          <cell r="E23" t="str">
            <v>EA</v>
          </cell>
          <cell r="F23">
            <v>0.18</v>
          </cell>
        </row>
        <row r="24">
          <cell r="A24">
            <v>1112</v>
          </cell>
          <cell r="B24" t="str">
            <v>SPOON TEA</v>
          </cell>
          <cell r="C24" t="str">
            <v>Crockery &amp; Cuttlery</v>
          </cell>
          <cell r="D24" t="str">
            <v>EA</v>
          </cell>
          <cell r="E24" t="str">
            <v>EA</v>
          </cell>
          <cell r="F24">
            <v>0.18</v>
          </cell>
        </row>
        <row r="25">
          <cell r="A25">
            <v>1115</v>
          </cell>
          <cell r="B25" t="str">
            <v>Service Tray</v>
          </cell>
          <cell r="C25" t="str">
            <v>Crockery &amp; Cuttlery</v>
          </cell>
          <cell r="D25" t="str">
            <v>EA</v>
          </cell>
          <cell r="E25" t="str">
            <v>EA</v>
          </cell>
          <cell r="F25">
            <v>0.18</v>
          </cell>
        </row>
        <row r="26">
          <cell r="A26">
            <v>1116</v>
          </cell>
          <cell r="B26" t="str">
            <v>SAUCE BOTTLE 500 ML</v>
          </cell>
          <cell r="C26" t="str">
            <v>Crockery &amp; Cuttlery</v>
          </cell>
          <cell r="D26" t="str">
            <v>EA</v>
          </cell>
          <cell r="E26" t="str">
            <v>EA</v>
          </cell>
          <cell r="F26">
            <v>0.18</v>
          </cell>
        </row>
        <row r="27">
          <cell r="A27">
            <v>1121</v>
          </cell>
          <cell r="B27" t="str">
            <v>KENYAN MUG  320 ml</v>
          </cell>
          <cell r="C27" t="str">
            <v>Crockery &amp; Cuttlery</v>
          </cell>
          <cell r="D27" t="str">
            <v>EA</v>
          </cell>
          <cell r="E27" t="str">
            <v>EA</v>
          </cell>
          <cell r="F27">
            <v>0.18</v>
          </cell>
        </row>
        <row r="28">
          <cell r="A28">
            <v>1122</v>
          </cell>
          <cell r="B28" t="str">
            <v xml:space="preserve"> TEA CUP AND SAUCER</v>
          </cell>
          <cell r="C28" t="str">
            <v>Crockery &amp; Cuttlery</v>
          </cell>
          <cell r="D28" t="str">
            <v>EA</v>
          </cell>
          <cell r="E28" t="str">
            <v>EA</v>
          </cell>
          <cell r="F28">
            <v>0.18</v>
          </cell>
        </row>
        <row r="29">
          <cell r="A29">
            <v>1123</v>
          </cell>
          <cell r="B29" t="str">
            <v>S S TEA STRAINER</v>
          </cell>
          <cell r="C29" t="str">
            <v>Crockery &amp; Cuttlery</v>
          </cell>
          <cell r="D29" t="str">
            <v>EA</v>
          </cell>
          <cell r="E29" t="str">
            <v>EA</v>
          </cell>
          <cell r="F29">
            <v>0.12</v>
          </cell>
        </row>
        <row r="30">
          <cell r="A30">
            <v>1124</v>
          </cell>
          <cell r="B30" t="str">
            <v>Cello Water Jug</v>
          </cell>
          <cell r="C30" t="str">
            <v>Crockery &amp; Cuttlery</v>
          </cell>
          <cell r="D30" t="str">
            <v>EA</v>
          </cell>
          <cell r="E30" t="str">
            <v>EA</v>
          </cell>
          <cell r="F30">
            <v>0.18</v>
          </cell>
        </row>
        <row r="31">
          <cell r="A31">
            <v>1125</v>
          </cell>
          <cell r="B31" t="str">
            <v>LOG SHEET BOOK</v>
          </cell>
          <cell r="C31" t="str">
            <v>Printing &amp; Stationery</v>
          </cell>
          <cell r="D31" t="str">
            <v>EA</v>
          </cell>
          <cell r="E31" t="str">
            <v>EA=1ea</v>
          </cell>
          <cell r="F31">
            <v>0.18</v>
          </cell>
        </row>
        <row r="32">
          <cell r="A32">
            <v>1126</v>
          </cell>
          <cell r="B32" t="str">
            <v>STOCK CONSUMPTION BOOK</v>
          </cell>
          <cell r="C32" t="str">
            <v>Printing &amp; Stationery</v>
          </cell>
          <cell r="D32" t="str">
            <v>EA</v>
          </cell>
          <cell r="E32" t="str">
            <v>EA=1ea</v>
          </cell>
          <cell r="F32">
            <v>0.18</v>
          </cell>
        </row>
        <row r="33">
          <cell r="A33">
            <v>1131</v>
          </cell>
          <cell r="B33" t="str">
            <v>EPSON PRINTER CARDGE</v>
          </cell>
          <cell r="C33" t="str">
            <v>Printing &amp; Stationery</v>
          </cell>
          <cell r="D33" t="str">
            <v>EA</v>
          </cell>
          <cell r="E33" t="str">
            <v>EA=1ea</v>
          </cell>
          <cell r="F33">
            <v>0.18</v>
          </cell>
        </row>
        <row r="34">
          <cell r="A34">
            <v>1143</v>
          </cell>
          <cell r="B34" t="str">
            <v>Barista lavazza house blend 200g</v>
          </cell>
          <cell r="C34" t="str">
            <v>Marketing</v>
          </cell>
          <cell r="D34" t="str">
            <v>PAC</v>
          </cell>
          <cell r="E34" t="str">
            <v>Ea=1</v>
          </cell>
          <cell r="F34">
            <v>0.05</v>
          </cell>
        </row>
        <row r="35">
          <cell r="A35">
            <v>4962</v>
          </cell>
          <cell r="B35" t="str">
            <v>Coffee Beans ( F and H )</v>
          </cell>
          <cell r="C35" t="str">
            <v>Raw Material</v>
          </cell>
          <cell r="D35" t="str">
            <v>KG</v>
          </cell>
          <cell r="E35" t="str">
            <v>Box =12 kg</v>
          </cell>
          <cell r="F35">
            <v>0.05</v>
          </cell>
        </row>
        <row r="36">
          <cell r="A36">
            <v>5411</v>
          </cell>
          <cell r="B36" t="str">
            <v>FORK DESSERT</v>
          </cell>
          <cell r="C36" t="str">
            <v>Crockery &amp; Cuttlery</v>
          </cell>
          <cell r="D36" t="str">
            <v>EA</v>
          </cell>
          <cell r="E36" t="str">
            <v>EA</v>
          </cell>
          <cell r="F36">
            <v>0.18</v>
          </cell>
        </row>
        <row r="37">
          <cell r="A37">
            <v>5415</v>
          </cell>
          <cell r="B37" t="str">
            <v>Barista PP Glass-360 ML</v>
          </cell>
          <cell r="C37" t="str">
            <v>Paper &amp; Packing</v>
          </cell>
          <cell r="D37" t="str">
            <v>PAC</v>
          </cell>
          <cell r="E37" t="str">
            <v>1=50EA</v>
          </cell>
          <cell r="F37">
            <v>0.18</v>
          </cell>
        </row>
        <row r="38">
          <cell r="A38">
            <v>5493</v>
          </cell>
          <cell r="B38" t="str">
            <v>Rippled Dom Lid</v>
          </cell>
          <cell r="C38" t="str">
            <v>Paper &amp; Packing</v>
          </cell>
          <cell r="D38" t="str">
            <v>EA</v>
          </cell>
          <cell r="E38" t="str">
            <v>1=50EA</v>
          </cell>
          <cell r="F38">
            <v>0.18</v>
          </cell>
        </row>
        <row r="39">
          <cell r="A39">
            <v>5499</v>
          </cell>
          <cell r="B39" t="str">
            <v>BLACK JEANS 28</v>
          </cell>
          <cell r="C39" t="str">
            <v>Uniform</v>
          </cell>
          <cell r="D39" t="str">
            <v>EA</v>
          </cell>
          <cell r="E39" t="str">
            <v>EA</v>
          </cell>
          <cell r="F39">
            <v>0.05</v>
          </cell>
        </row>
        <row r="40">
          <cell r="A40">
            <v>5500</v>
          </cell>
          <cell r="B40" t="str">
            <v>MEASURING JAR 500 ML</v>
          </cell>
          <cell r="C40" t="str">
            <v>Crockery &amp; Cuttlery</v>
          </cell>
          <cell r="D40" t="str">
            <v>EA</v>
          </cell>
          <cell r="E40" t="str">
            <v>EA</v>
          </cell>
          <cell r="F40">
            <v>0.18</v>
          </cell>
        </row>
        <row r="41">
          <cell r="A41">
            <v>5501</v>
          </cell>
          <cell r="B41" t="str">
            <v>Peg Measure 30 60 ml</v>
          </cell>
          <cell r="C41" t="str">
            <v>Crockery &amp; Cuttlery</v>
          </cell>
          <cell r="D41" t="str">
            <v>EA</v>
          </cell>
          <cell r="E41" t="str">
            <v>EA</v>
          </cell>
          <cell r="F41">
            <v>0.12</v>
          </cell>
        </row>
        <row r="42">
          <cell r="A42">
            <v>5504</v>
          </cell>
          <cell r="B42" t="str">
            <v>BUTTER KNIFE</v>
          </cell>
          <cell r="C42" t="str">
            <v>Crockery &amp; Cuttlery</v>
          </cell>
          <cell r="D42" t="str">
            <v>EA</v>
          </cell>
          <cell r="E42" t="str">
            <v>EA</v>
          </cell>
          <cell r="F42">
            <v>0.18</v>
          </cell>
        </row>
        <row r="43">
          <cell r="A43">
            <v>5508</v>
          </cell>
          <cell r="B43" t="str">
            <v>FROTHING JUG 750 ML</v>
          </cell>
          <cell r="C43" t="str">
            <v>Crockery &amp; Cuttlery</v>
          </cell>
          <cell r="D43" t="str">
            <v>EA</v>
          </cell>
          <cell r="E43" t="str">
            <v>EA</v>
          </cell>
          <cell r="F43">
            <v>0.12</v>
          </cell>
        </row>
        <row r="44">
          <cell r="A44">
            <v>5515</v>
          </cell>
          <cell r="B44" t="str">
            <v>ICE CREAM SCOOPER MEDIUM (Steel)</v>
          </cell>
          <cell r="C44" t="str">
            <v>Crockery &amp; Cuttlery</v>
          </cell>
          <cell r="D44" t="str">
            <v>EA</v>
          </cell>
          <cell r="E44" t="str">
            <v>EA</v>
          </cell>
          <cell r="F44">
            <v>0.12</v>
          </cell>
        </row>
        <row r="45">
          <cell r="A45">
            <v>5526</v>
          </cell>
          <cell r="B45" t="str">
            <v>KOT PAD</v>
          </cell>
          <cell r="C45" t="str">
            <v>Paper &amp; Packing</v>
          </cell>
          <cell r="D45" t="str">
            <v>EA</v>
          </cell>
          <cell r="E45" t="str">
            <v>EA</v>
          </cell>
          <cell r="F45">
            <v>0.18</v>
          </cell>
        </row>
        <row r="46">
          <cell r="A46">
            <v>5540</v>
          </cell>
          <cell r="B46" t="str">
            <v>FROTHIN JUG 500 ML</v>
          </cell>
          <cell r="C46" t="str">
            <v>Crockery &amp; Cuttlery</v>
          </cell>
          <cell r="D46" t="str">
            <v>EA</v>
          </cell>
          <cell r="E46" t="str">
            <v>EA</v>
          </cell>
          <cell r="F46">
            <v>0.12</v>
          </cell>
        </row>
        <row r="47">
          <cell r="A47">
            <v>5648</v>
          </cell>
          <cell r="B47" t="str">
            <v>WHITE DUSTER</v>
          </cell>
          <cell r="C47" t="str">
            <v>Cleaning Material</v>
          </cell>
          <cell r="D47" t="str">
            <v>EA</v>
          </cell>
          <cell r="E47" t="str">
            <v>EA</v>
          </cell>
          <cell r="F47">
            <v>0.05</v>
          </cell>
        </row>
        <row r="48">
          <cell r="A48">
            <v>5649</v>
          </cell>
          <cell r="B48" t="str">
            <v>MAROON DUSTER</v>
          </cell>
          <cell r="C48" t="str">
            <v>Cleaning Material</v>
          </cell>
          <cell r="D48" t="str">
            <v>EA</v>
          </cell>
          <cell r="E48" t="str">
            <v>EA</v>
          </cell>
          <cell r="F48">
            <v>0.05</v>
          </cell>
        </row>
        <row r="49">
          <cell r="A49">
            <v>5798</v>
          </cell>
          <cell r="B49" t="str">
            <v>Barista Cappuccino Regural Mug 20CL</v>
          </cell>
          <cell r="C49" t="str">
            <v>Crockery &amp; Cuttlery</v>
          </cell>
          <cell r="D49" t="str">
            <v>EA</v>
          </cell>
          <cell r="E49" t="str">
            <v>EA</v>
          </cell>
          <cell r="F49">
            <v>0.12</v>
          </cell>
        </row>
        <row r="50">
          <cell r="A50">
            <v>5800</v>
          </cell>
          <cell r="B50" t="str">
            <v>Barista Cappuccino Large Mug 30CL</v>
          </cell>
          <cell r="C50" t="str">
            <v>Crockery &amp; Cuttlery</v>
          </cell>
          <cell r="D50" t="str">
            <v>EA</v>
          </cell>
          <cell r="E50" t="str">
            <v>EA</v>
          </cell>
          <cell r="F50">
            <v>0.12</v>
          </cell>
        </row>
        <row r="51">
          <cell r="A51">
            <v>15596</v>
          </cell>
          <cell r="B51" t="str">
            <v>Bullet shelf Tag Holder</v>
          </cell>
          <cell r="C51" t="str">
            <v>Paper &amp; Packing</v>
          </cell>
          <cell r="D51" t="str">
            <v>EA</v>
          </cell>
          <cell r="E51" t="str">
            <v>EA</v>
          </cell>
          <cell r="F51">
            <v>0.12</v>
          </cell>
        </row>
        <row r="52">
          <cell r="A52">
            <v>5988</v>
          </cell>
          <cell r="B52" t="str">
            <v>Barista PP Glass - 450 ML</v>
          </cell>
          <cell r="C52" t="str">
            <v>Paper &amp; Packing</v>
          </cell>
          <cell r="D52" t="str">
            <v>PAC</v>
          </cell>
          <cell r="E52" t="str">
            <v>1=50EA</v>
          </cell>
          <cell r="F52">
            <v>0.18</v>
          </cell>
        </row>
        <row r="53">
          <cell r="A53">
            <v>5991</v>
          </cell>
          <cell r="B53" t="str">
            <v>SPOON PARAFIT BIG SODA- 9 INCH</v>
          </cell>
          <cell r="C53" t="str">
            <v>Crockery &amp; Cuttlery</v>
          </cell>
          <cell r="D53" t="str">
            <v>EA</v>
          </cell>
          <cell r="E53" t="str">
            <v>EA</v>
          </cell>
          <cell r="F53">
            <v>0.18</v>
          </cell>
        </row>
        <row r="54">
          <cell r="A54">
            <v>6090</v>
          </cell>
          <cell r="B54" t="str">
            <v>CREAM CHARGER</v>
          </cell>
          <cell r="C54" t="str">
            <v>Raw Material</v>
          </cell>
          <cell r="D54" t="str">
            <v>PAC</v>
          </cell>
          <cell r="E54" t="str">
            <v>PAC=10ea</v>
          </cell>
          <cell r="F54">
            <v>0.18</v>
          </cell>
        </row>
        <row r="55">
          <cell r="A55">
            <v>6572</v>
          </cell>
          <cell r="B55" t="str">
            <v>Barista Folded Paper Napkins</v>
          </cell>
          <cell r="C55" t="str">
            <v>Paper &amp; Packing</v>
          </cell>
          <cell r="D55" t="str">
            <v>PAC</v>
          </cell>
          <cell r="E55" t="str">
            <v>1=100EA</v>
          </cell>
          <cell r="F55">
            <v>0.18</v>
          </cell>
        </row>
        <row r="56">
          <cell r="A56">
            <v>6573</v>
          </cell>
          <cell r="B56" t="str">
            <v>Paper Envelop Barista</v>
          </cell>
          <cell r="C56" t="str">
            <v>Paper &amp; Packing</v>
          </cell>
          <cell r="D56" t="str">
            <v>PAC</v>
          </cell>
          <cell r="E56" t="str">
            <v>PAC=100ea</v>
          </cell>
          <cell r="F56">
            <v>0.12</v>
          </cell>
        </row>
        <row r="57">
          <cell r="A57">
            <v>6574</v>
          </cell>
          <cell r="B57" t="str">
            <v>Paper Carry Bag Barista</v>
          </cell>
          <cell r="C57" t="str">
            <v>Paper &amp; Packing</v>
          </cell>
          <cell r="D57" t="str">
            <v>PAC</v>
          </cell>
          <cell r="E57" t="str">
            <v>PAC=50ea</v>
          </cell>
          <cell r="F57">
            <v>0.18</v>
          </cell>
        </row>
        <row r="58">
          <cell r="A58">
            <v>6577</v>
          </cell>
          <cell r="B58" t="str">
            <v>Barista Water Glass - 150 Ml</v>
          </cell>
          <cell r="C58" t="str">
            <v>Paper &amp; Packing</v>
          </cell>
          <cell r="D58" t="str">
            <v>PAC</v>
          </cell>
          <cell r="E58" t="str">
            <v>1=50EA</v>
          </cell>
          <cell r="F58">
            <v>0.18</v>
          </cell>
        </row>
        <row r="59">
          <cell r="A59">
            <v>6578</v>
          </cell>
          <cell r="B59" t="str">
            <v>Stirrer (Nos.100)</v>
          </cell>
          <cell r="C59" t="str">
            <v>Paper &amp; Packing</v>
          </cell>
          <cell r="D59" t="str">
            <v>PAC</v>
          </cell>
          <cell r="E59" t="str">
            <v>PAC=100ea</v>
          </cell>
          <cell r="F59">
            <v>0.18</v>
          </cell>
        </row>
        <row r="60">
          <cell r="A60">
            <v>6582</v>
          </cell>
          <cell r="B60" t="str">
            <v>Biscott  Almond</v>
          </cell>
          <cell r="C60" t="str">
            <v>Raw Material</v>
          </cell>
          <cell r="D60" t="str">
            <v>PAC</v>
          </cell>
          <cell r="E60" t="str">
            <v>pac=5 ea</v>
          </cell>
          <cell r="F60">
            <v>0.18</v>
          </cell>
        </row>
        <row r="61">
          <cell r="A61">
            <v>6597</v>
          </cell>
          <cell r="B61" t="str">
            <v>Paper Plates 7 Inch</v>
          </cell>
          <cell r="C61" t="str">
            <v>Paper &amp; Packing</v>
          </cell>
          <cell r="D61" t="str">
            <v>PAC</v>
          </cell>
          <cell r="E61" t="str">
            <v>PAC=100ea</v>
          </cell>
          <cell r="F61">
            <v>0.18</v>
          </cell>
        </row>
        <row r="62">
          <cell r="A62">
            <v>7281</v>
          </cell>
          <cell r="B62" t="str">
            <v>Lavazza Club Coffee -250 g</v>
          </cell>
          <cell r="C62" t="str">
            <v>Marketing</v>
          </cell>
          <cell r="D62" t="str">
            <v>CAN</v>
          </cell>
          <cell r="E62" t="str">
            <v>Ea=250g</v>
          </cell>
          <cell r="F62">
            <v>0.05</v>
          </cell>
        </row>
        <row r="63">
          <cell r="A63">
            <v>7508</v>
          </cell>
          <cell r="B63" t="str">
            <v>Syrup Chocolate Topping</v>
          </cell>
          <cell r="C63" t="str">
            <v>Raw Material</v>
          </cell>
          <cell r="D63" t="str">
            <v>BT</v>
          </cell>
          <cell r="E63" t="str">
            <v>Kg=1000g</v>
          </cell>
          <cell r="F63">
            <v>0.18</v>
          </cell>
        </row>
        <row r="64">
          <cell r="A64">
            <v>8121</v>
          </cell>
          <cell r="B64" t="str">
            <v>Red Bull</v>
          </cell>
          <cell r="C64" t="str">
            <v>Merchandise</v>
          </cell>
          <cell r="D64" t="str">
            <v>CAN</v>
          </cell>
          <cell r="E64" t="str">
            <v>Box = 24</v>
          </cell>
          <cell r="F64">
            <v>0.28000000000000003</v>
          </cell>
        </row>
        <row r="65">
          <cell r="A65">
            <v>8657</v>
          </cell>
          <cell r="B65" t="str">
            <v>Barista Cake Box-1kg</v>
          </cell>
          <cell r="C65" t="str">
            <v>Paper &amp; Packing</v>
          </cell>
          <cell r="D65" t="str">
            <v>EA</v>
          </cell>
          <cell r="E65" t="str">
            <v>1 EA</v>
          </cell>
          <cell r="F65">
            <v>0.18</v>
          </cell>
        </row>
        <row r="66">
          <cell r="A66">
            <v>8658</v>
          </cell>
          <cell r="B66" t="str">
            <v>Barista Cake Box-1/2kg</v>
          </cell>
          <cell r="C66" t="str">
            <v>Paper &amp; Packing</v>
          </cell>
          <cell r="D66" t="str">
            <v>EA</v>
          </cell>
          <cell r="E66" t="str">
            <v>1 EA</v>
          </cell>
          <cell r="F66">
            <v>0.18</v>
          </cell>
        </row>
        <row r="67">
          <cell r="A67">
            <v>9313</v>
          </cell>
          <cell r="B67" t="str">
            <v>Barista Tray Mat</v>
          </cell>
          <cell r="C67" t="str">
            <v>Paper &amp; Packing</v>
          </cell>
          <cell r="D67" t="str">
            <v>PAC</v>
          </cell>
          <cell r="E67" t="str">
            <v>1=200EA</v>
          </cell>
          <cell r="F67">
            <v>0.12</v>
          </cell>
        </row>
        <row r="68">
          <cell r="A68">
            <v>10039</v>
          </cell>
          <cell r="B68" t="str">
            <v>Barista Pastry Box-250gm</v>
          </cell>
          <cell r="C68" t="str">
            <v>Paper &amp; Packing</v>
          </cell>
          <cell r="D68" t="str">
            <v>EA</v>
          </cell>
          <cell r="E68" t="str">
            <v>1 EA</v>
          </cell>
          <cell r="F68">
            <v>0.12</v>
          </cell>
        </row>
        <row r="69">
          <cell r="A69">
            <v>11654</v>
          </cell>
          <cell r="B69" t="str">
            <v>Ginger Honey 450g</v>
          </cell>
          <cell r="C69" t="str">
            <v>Raw Material</v>
          </cell>
          <cell r="D69" t="str">
            <v>BT</v>
          </cell>
          <cell r="E69" t="str">
            <v>EA=1 ea</v>
          </cell>
          <cell r="F69">
            <v>0.18</v>
          </cell>
        </row>
        <row r="70">
          <cell r="A70">
            <v>13549</v>
          </cell>
          <cell r="B70" t="str">
            <v>Name Badge Holder</v>
          </cell>
          <cell r="C70" t="str">
            <v>Crockery &amp; Cuttlery</v>
          </cell>
          <cell r="D70" t="str">
            <v>EA</v>
          </cell>
          <cell r="E70" t="str">
            <v>EA</v>
          </cell>
          <cell r="F70">
            <v>0.18</v>
          </cell>
        </row>
        <row r="71">
          <cell r="A71">
            <v>13821</v>
          </cell>
          <cell r="B71" t="str">
            <v>Tango Grandee 425ml</v>
          </cell>
          <cell r="C71" t="str">
            <v>Crockery &amp; Cuttlery</v>
          </cell>
          <cell r="D71" t="str">
            <v>EA</v>
          </cell>
          <cell r="E71" t="str">
            <v>EA=1 ea</v>
          </cell>
          <cell r="F71">
            <v>0.18</v>
          </cell>
        </row>
        <row r="72">
          <cell r="A72">
            <v>13822</v>
          </cell>
          <cell r="B72" t="str">
            <v>Tango Regular 315ml</v>
          </cell>
          <cell r="C72" t="str">
            <v>Crockery &amp; Cuttlery</v>
          </cell>
          <cell r="D72" t="str">
            <v>EA</v>
          </cell>
          <cell r="E72" t="str">
            <v>EA=1 ea</v>
          </cell>
          <cell r="F72">
            <v>0.18</v>
          </cell>
        </row>
        <row r="73">
          <cell r="A73">
            <v>15089</v>
          </cell>
          <cell r="B73" t="str">
            <v>Ginger Honey Tea jar-200g</v>
          </cell>
          <cell r="C73" t="str">
            <v>Marketing</v>
          </cell>
          <cell r="D73" t="str">
            <v>BT</v>
          </cell>
          <cell r="E73" t="str">
            <v>Box =12 bt</v>
          </cell>
          <cell r="F73">
            <v>0.18</v>
          </cell>
        </row>
        <row r="74">
          <cell r="A74">
            <v>15171</v>
          </cell>
          <cell r="B74" t="str">
            <v>Spoon Desert Disposable pac=100 EA</v>
          </cell>
          <cell r="C74" t="str">
            <v>Paper &amp; Packing</v>
          </cell>
          <cell r="D74" t="str">
            <v>PAC</v>
          </cell>
          <cell r="E74" t="str">
            <v>PAC=100ea</v>
          </cell>
          <cell r="F74">
            <v>0.18</v>
          </cell>
        </row>
        <row r="75">
          <cell r="A75">
            <v>15172</v>
          </cell>
          <cell r="B75" t="str">
            <v>Fork Desert Disposable Pac=100 EA</v>
          </cell>
          <cell r="C75" t="str">
            <v>Paper &amp; Packing</v>
          </cell>
          <cell r="D75" t="str">
            <v>PAC</v>
          </cell>
          <cell r="E75" t="str">
            <v>PAC=100ea</v>
          </cell>
          <cell r="F75">
            <v>0.18</v>
          </cell>
        </row>
        <row r="76">
          <cell r="A76">
            <v>15341</v>
          </cell>
          <cell r="B76" t="str">
            <v>Cafiza Espresso cleaner</v>
          </cell>
          <cell r="C76" t="str">
            <v>Cleaning Material</v>
          </cell>
          <cell r="D76" t="str">
            <v>SC</v>
          </cell>
          <cell r="E76" t="str">
            <v>ea= 3g</v>
          </cell>
          <cell r="F76">
            <v>0.18</v>
          </cell>
        </row>
        <row r="77">
          <cell r="A77">
            <v>15527</v>
          </cell>
          <cell r="B77" t="str">
            <v>Food Display Platter</v>
          </cell>
          <cell r="C77" t="str">
            <v>Crockery &amp; Cuttlery</v>
          </cell>
          <cell r="D77" t="str">
            <v>EA</v>
          </cell>
          <cell r="E77" t="str">
            <v>EA</v>
          </cell>
          <cell r="F77">
            <v>0.12</v>
          </cell>
        </row>
        <row r="78">
          <cell r="A78">
            <v>15633</v>
          </cell>
          <cell r="B78" t="str">
            <v>Zen Plate Quarter-7 inch</v>
          </cell>
          <cell r="C78" t="str">
            <v>Crockery &amp; Cuttlery</v>
          </cell>
          <cell r="D78" t="str">
            <v>EA</v>
          </cell>
          <cell r="E78" t="str">
            <v>EA</v>
          </cell>
          <cell r="F78">
            <v>0.12</v>
          </cell>
        </row>
        <row r="79">
          <cell r="A79">
            <v>15634</v>
          </cell>
          <cell r="B79" t="str">
            <v>Zen Plate Full-10 Inch</v>
          </cell>
          <cell r="C79" t="str">
            <v>Crockery &amp; Cuttlery</v>
          </cell>
          <cell r="D79" t="str">
            <v>EA</v>
          </cell>
          <cell r="E79" t="str">
            <v>EA</v>
          </cell>
          <cell r="F79">
            <v>0.12</v>
          </cell>
        </row>
        <row r="80">
          <cell r="A80">
            <v>15738</v>
          </cell>
          <cell r="B80" t="str">
            <v>Lid Takeaway Coffee Glass-8oz</v>
          </cell>
          <cell r="C80" t="str">
            <v>Paper &amp; Packing</v>
          </cell>
          <cell r="D80" t="str">
            <v>PAC</v>
          </cell>
          <cell r="E80" t="str">
            <v>PAC=100ea</v>
          </cell>
          <cell r="F80">
            <v>0.18</v>
          </cell>
        </row>
        <row r="81">
          <cell r="A81">
            <v>15739</v>
          </cell>
          <cell r="B81" t="str">
            <v>Lid Takeaway Coffee Glass-12oz</v>
          </cell>
          <cell r="C81" t="str">
            <v>Paper &amp; Packing</v>
          </cell>
          <cell r="D81" t="str">
            <v>PAC</v>
          </cell>
          <cell r="E81" t="str">
            <v>PAC=100ea</v>
          </cell>
          <cell r="F81">
            <v>0.18</v>
          </cell>
        </row>
        <row r="82">
          <cell r="A82">
            <v>15740</v>
          </cell>
          <cell r="B82" t="str">
            <v>Feedback Form</v>
          </cell>
          <cell r="C82" t="str">
            <v>Paper &amp; Packing</v>
          </cell>
          <cell r="D82" t="str">
            <v>PAC</v>
          </cell>
          <cell r="E82" t="str">
            <v>1=100EA</v>
          </cell>
          <cell r="F82">
            <v>0.18</v>
          </cell>
        </row>
        <row r="83">
          <cell r="A83">
            <v>15811</v>
          </cell>
          <cell r="B83" t="str">
            <v>Barista Apron</v>
          </cell>
          <cell r="C83" t="str">
            <v>Uniform</v>
          </cell>
          <cell r="D83" t="str">
            <v>EA</v>
          </cell>
          <cell r="E83" t="str">
            <v>EA</v>
          </cell>
          <cell r="F83">
            <v>0.05</v>
          </cell>
        </row>
        <row r="84">
          <cell r="A84">
            <v>15821</v>
          </cell>
          <cell r="B84" t="str">
            <v>Polo T shirt brown-small</v>
          </cell>
          <cell r="C84" t="str">
            <v>Uniform</v>
          </cell>
          <cell r="D84" t="str">
            <v>EA</v>
          </cell>
          <cell r="E84" t="str">
            <v>EA</v>
          </cell>
          <cell r="F84">
            <v>0.05</v>
          </cell>
        </row>
        <row r="85">
          <cell r="A85">
            <v>15822</v>
          </cell>
          <cell r="B85" t="str">
            <v>Polo T shirt brown-Medium</v>
          </cell>
          <cell r="C85" t="str">
            <v>Uniform</v>
          </cell>
          <cell r="D85" t="str">
            <v>EA</v>
          </cell>
          <cell r="E85" t="str">
            <v>EA</v>
          </cell>
          <cell r="F85">
            <v>0.05</v>
          </cell>
        </row>
        <row r="86">
          <cell r="A86">
            <v>15823</v>
          </cell>
          <cell r="B86" t="str">
            <v>Polo T shirt brown-Large</v>
          </cell>
          <cell r="C86" t="str">
            <v>Uniform</v>
          </cell>
          <cell r="D86" t="str">
            <v>EA</v>
          </cell>
          <cell r="E86" t="str">
            <v>EA</v>
          </cell>
          <cell r="F86">
            <v>0.05</v>
          </cell>
        </row>
        <row r="87">
          <cell r="A87">
            <v>15824</v>
          </cell>
          <cell r="B87" t="str">
            <v>Polo T shirt brown-XL</v>
          </cell>
          <cell r="C87" t="str">
            <v>Uniform</v>
          </cell>
          <cell r="D87" t="str">
            <v>EA</v>
          </cell>
          <cell r="E87" t="str">
            <v>EA</v>
          </cell>
          <cell r="F87">
            <v>0.05</v>
          </cell>
        </row>
        <row r="88">
          <cell r="A88">
            <v>15825</v>
          </cell>
          <cell r="B88" t="str">
            <v>Barista Store Manager Shirt Brown-S</v>
          </cell>
          <cell r="C88" t="str">
            <v>Uniform</v>
          </cell>
          <cell r="D88" t="str">
            <v>EA</v>
          </cell>
          <cell r="E88" t="str">
            <v>EA</v>
          </cell>
          <cell r="F88">
            <v>0.05</v>
          </cell>
        </row>
        <row r="89">
          <cell r="A89">
            <v>15826</v>
          </cell>
          <cell r="B89" t="str">
            <v>Barista Store Manager Shirt Brown-M</v>
          </cell>
          <cell r="C89" t="str">
            <v>Uniform</v>
          </cell>
          <cell r="D89" t="str">
            <v>EA</v>
          </cell>
          <cell r="E89" t="str">
            <v>EA</v>
          </cell>
          <cell r="F89">
            <v>0.05</v>
          </cell>
        </row>
        <row r="90">
          <cell r="A90">
            <v>15827</v>
          </cell>
          <cell r="B90" t="str">
            <v>Barista Store Manager Shirt Brown-L</v>
          </cell>
          <cell r="C90" t="str">
            <v>Uniform</v>
          </cell>
          <cell r="D90" t="str">
            <v>EA</v>
          </cell>
          <cell r="E90" t="str">
            <v>EA</v>
          </cell>
          <cell r="F90">
            <v>0.05</v>
          </cell>
        </row>
        <row r="91">
          <cell r="A91">
            <v>15828</v>
          </cell>
          <cell r="B91" t="str">
            <v>Barista Store Manager Shirt Brown-XL</v>
          </cell>
          <cell r="C91" t="str">
            <v>Uniform</v>
          </cell>
          <cell r="D91" t="str">
            <v>EA</v>
          </cell>
          <cell r="E91" t="str">
            <v>EA</v>
          </cell>
          <cell r="F91">
            <v>0.05</v>
          </cell>
        </row>
        <row r="92">
          <cell r="A92">
            <v>15847</v>
          </cell>
          <cell r="B92" t="str">
            <v>Barista His / Her</v>
          </cell>
          <cell r="C92" t="str">
            <v>Marketing</v>
          </cell>
          <cell r="D92" t="str">
            <v>EA</v>
          </cell>
          <cell r="E92" t="str">
            <v>EA</v>
          </cell>
          <cell r="F92">
            <v>0.18</v>
          </cell>
        </row>
        <row r="93">
          <cell r="A93">
            <v>15846</v>
          </cell>
          <cell r="B93" t="str">
            <v>Mind Your Belongings</v>
          </cell>
          <cell r="C93" t="str">
            <v>Marketing</v>
          </cell>
          <cell r="D93" t="str">
            <v>EA</v>
          </cell>
          <cell r="E93" t="str">
            <v>EA</v>
          </cell>
          <cell r="F93">
            <v>0.18</v>
          </cell>
        </row>
        <row r="94">
          <cell r="A94">
            <v>15845</v>
          </cell>
          <cell r="B94" t="str">
            <v>Not inspired by outside food</v>
          </cell>
          <cell r="C94" t="str">
            <v>Marketing</v>
          </cell>
          <cell r="D94" t="str">
            <v>EA</v>
          </cell>
          <cell r="E94" t="str">
            <v>EA</v>
          </cell>
          <cell r="F94">
            <v>0.18</v>
          </cell>
        </row>
        <row r="95">
          <cell r="A95">
            <v>15844</v>
          </cell>
          <cell r="B95" t="str">
            <v>Charging for Coffee</v>
          </cell>
          <cell r="C95" t="str">
            <v>Marketing</v>
          </cell>
          <cell r="D95" t="str">
            <v>EA</v>
          </cell>
          <cell r="E95" t="str">
            <v>EA</v>
          </cell>
          <cell r="F95">
            <v>0.18</v>
          </cell>
        </row>
        <row r="96">
          <cell r="A96">
            <v>15843</v>
          </cell>
          <cell r="B96" t="str">
            <v>No Smoking</v>
          </cell>
          <cell r="C96" t="str">
            <v>Marketing</v>
          </cell>
          <cell r="D96" t="str">
            <v>EA</v>
          </cell>
          <cell r="E96" t="str">
            <v>EA</v>
          </cell>
          <cell r="F96">
            <v>0.18</v>
          </cell>
        </row>
        <row r="97">
          <cell r="A97">
            <v>15842</v>
          </cell>
          <cell r="B97" t="str">
            <v>New Open Closed(12.5"x9.5")</v>
          </cell>
          <cell r="C97" t="str">
            <v>Marketing</v>
          </cell>
          <cell r="D97" t="str">
            <v>EA</v>
          </cell>
          <cell r="E97" t="str">
            <v>EA</v>
          </cell>
          <cell r="F97">
            <v>0.18</v>
          </cell>
        </row>
        <row r="98">
          <cell r="A98">
            <v>15881</v>
          </cell>
          <cell r="B98" t="str">
            <v>Barista Water - 300ML</v>
          </cell>
          <cell r="C98" t="str">
            <v>Raw Material</v>
          </cell>
          <cell r="D98" t="str">
            <v>BT</v>
          </cell>
          <cell r="E98" t="str">
            <v>Box =20bt</v>
          </cell>
          <cell r="F98">
            <v>0.18</v>
          </cell>
        </row>
        <row r="99">
          <cell r="A99">
            <v>1128</v>
          </cell>
          <cell r="B99" t="str">
            <v>Expense Voucher</v>
          </cell>
          <cell r="C99" t="str">
            <v>Printing &amp; Stationery</v>
          </cell>
          <cell r="D99" t="str">
            <v>EA</v>
          </cell>
          <cell r="E99" t="str">
            <v>EA</v>
          </cell>
          <cell r="F99">
            <v>0.18</v>
          </cell>
        </row>
        <row r="100">
          <cell r="A100">
            <v>12662</v>
          </cell>
          <cell r="B100" t="str">
            <v>MRD Sticker</v>
          </cell>
          <cell r="C100" t="str">
            <v>Printing &amp; Stationery</v>
          </cell>
          <cell r="D100" t="str">
            <v>EA</v>
          </cell>
          <cell r="E100" t="str">
            <v>EA</v>
          </cell>
          <cell r="F100">
            <v>0.18</v>
          </cell>
        </row>
        <row r="101">
          <cell r="A101">
            <v>16143</v>
          </cell>
          <cell r="B101" t="str">
            <v>Opera Cheese Jalapeno Chips</v>
          </cell>
          <cell r="C101" t="str">
            <v>Merchandise</v>
          </cell>
          <cell r="D101" t="str">
            <v>EA</v>
          </cell>
          <cell r="E101" t="str">
            <v xml:space="preserve">Box =24 </v>
          </cell>
          <cell r="F101">
            <v>0.12</v>
          </cell>
        </row>
        <row r="102">
          <cell r="A102">
            <v>16142</v>
          </cell>
          <cell r="B102" t="str">
            <v>Opera Italian Herbs Chips</v>
          </cell>
          <cell r="C102" t="str">
            <v>Merchandise</v>
          </cell>
          <cell r="D102" t="str">
            <v>EA</v>
          </cell>
          <cell r="E102" t="str">
            <v xml:space="preserve">Box =24 </v>
          </cell>
          <cell r="F102">
            <v>0.12</v>
          </cell>
        </row>
        <row r="103">
          <cell r="A103">
            <v>16141</v>
          </cell>
          <cell r="B103" t="str">
            <v>Opera Piri - Piri Chips</v>
          </cell>
          <cell r="C103" t="str">
            <v>Merchandise</v>
          </cell>
          <cell r="D103" t="str">
            <v>EA</v>
          </cell>
          <cell r="E103" t="str">
            <v xml:space="preserve">Box =24 </v>
          </cell>
          <cell r="F103">
            <v>0.12</v>
          </cell>
        </row>
        <row r="104">
          <cell r="A104">
            <v>16140</v>
          </cell>
          <cell r="B104" t="str">
            <v>Opera Salt &amp; Black Pepper Chips</v>
          </cell>
          <cell r="C104" t="str">
            <v>Merchandise</v>
          </cell>
          <cell r="D104" t="str">
            <v>EA</v>
          </cell>
          <cell r="E104" t="str">
            <v xml:space="preserve">Box =24 </v>
          </cell>
          <cell r="F104">
            <v>0.12</v>
          </cell>
        </row>
        <row r="105">
          <cell r="A105">
            <v>16197</v>
          </cell>
          <cell r="B105" t="str">
            <v>Garbage Liner large</v>
          </cell>
          <cell r="C105" t="str">
            <v>Cleaning Material</v>
          </cell>
          <cell r="D105" t="str">
            <v>Pac</v>
          </cell>
          <cell r="E105" t="str">
            <v>EA=25ea</v>
          </cell>
          <cell r="F105">
            <v>0.18</v>
          </cell>
        </row>
        <row r="106">
          <cell r="A106">
            <v>16198</v>
          </cell>
          <cell r="B106" t="str">
            <v>Garbage Liner Small</v>
          </cell>
          <cell r="C106" t="str">
            <v>Cleaning Material</v>
          </cell>
          <cell r="D106" t="str">
            <v>Pac</v>
          </cell>
          <cell r="E106" t="str">
            <v>EA=25ea</v>
          </cell>
          <cell r="F106">
            <v>0.18</v>
          </cell>
        </row>
        <row r="107">
          <cell r="A107">
            <v>16608</v>
          </cell>
          <cell r="B107" t="str">
            <v>Areonar Natural Mineral Water - 1000ML</v>
          </cell>
          <cell r="C107" t="str">
            <v>Marketing</v>
          </cell>
          <cell r="D107" t="str">
            <v>BT</v>
          </cell>
          <cell r="E107" t="str">
            <v>Box =12 bt</v>
          </cell>
          <cell r="F107">
            <v>0.18</v>
          </cell>
        </row>
        <row r="108">
          <cell r="A108">
            <v>16628</v>
          </cell>
          <cell r="B108" t="str">
            <v>Tulip Muffin Cups</v>
          </cell>
          <cell r="C108" t="str">
            <v>Paper &amp; Packing</v>
          </cell>
          <cell r="D108" t="str">
            <v>EA</v>
          </cell>
          <cell r="E108" t="str">
            <v>EA</v>
          </cell>
          <cell r="F108">
            <v>0.18</v>
          </cell>
        </row>
        <row r="109">
          <cell r="A109">
            <v>6042</v>
          </cell>
          <cell r="B109" t="str">
            <v>BLACK JEANS 30</v>
          </cell>
          <cell r="C109" t="str">
            <v>Uniform</v>
          </cell>
          <cell r="D109" t="str">
            <v>EA</v>
          </cell>
          <cell r="E109" t="str">
            <v>Ea=1 ea</v>
          </cell>
          <cell r="F109">
            <v>0.05</v>
          </cell>
        </row>
        <row r="110">
          <cell r="A110">
            <v>5624</v>
          </cell>
          <cell r="B110" t="str">
            <v>Black JEANS 40</v>
          </cell>
          <cell r="C110" t="str">
            <v>Uniform</v>
          </cell>
          <cell r="D110" t="str">
            <v>EA</v>
          </cell>
          <cell r="E110" t="str">
            <v>Ea=1 ea</v>
          </cell>
          <cell r="F110">
            <v>0.05</v>
          </cell>
        </row>
        <row r="111">
          <cell r="A111">
            <v>5600</v>
          </cell>
          <cell r="B111" t="str">
            <v>BLACK JEANS 34</v>
          </cell>
          <cell r="C111" t="str">
            <v>Uniform</v>
          </cell>
          <cell r="D111" t="str">
            <v>EA</v>
          </cell>
          <cell r="E111" t="str">
            <v>Ea=1 ea</v>
          </cell>
          <cell r="F111">
            <v>0.05</v>
          </cell>
        </row>
        <row r="112">
          <cell r="A112">
            <v>5601</v>
          </cell>
          <cell r="B112" t="str">
            <v>BLACK JEANS 36</v>
          </cell>
          <cell r="C112" t="str">
            <v>Uniform</v>
          </cell>
          <cell r="D112" t="str">
            <v>EA</v>
          </cell>
          <cell r="E112" t="str">
            <v>Ea=1 ea</v>
          </cell>
          <cell r="F112">
            <v>0.05</v>
          </cell>
        </row>
        <row r="113">
          <cell r="A113">
            <v>5623</v>
          </cell>
          <cell r="B113" t="str">
            <v>BLACK JEANS 38</v>
          </cell>
          <cell r="C113" t="str">
            <v>Uniform</v>
          </cell>
          <cell r="D113" t="str">
            <v>EA</v>
          </cell>
          <cell r="E113" t="str">
            <v>Ea=1 ea</v>
          </cell>
          <cell r="F113">
            <v>0.05</v>
          </cell>
        </row>
        <row r="114">
          <cell r="A114">
            <v>5609</v>
          </cell>
          <cell r="B114" t="str">
            <v>BLACK TROUSERS  28</v>
          </cell>
          <cell r="C114" t="str">
            <v>Uniform</v>
          </cell>
          <cell r="D114" t="str">
            <v>EA</v>
          </cell>
          <cell r="E114" t="str">
            <v>Ea=1 ea</v>
          </cell>
          <cell r="F114">
            <v>0.05</v>
          </cell>
        </row>
        <row r="115">
          <cell r="A115">
            <v>5610</v>
          </cell>
          <cell r="B115" t="str">
            <v>BLACK TROUSERS 30</v>
          </cell>
          <cell r="C115" t="str">
            <v>Uniform</v>
          </cell>
          <cell r="D115" t="str">
            <v>EA</v>
          </cell>
          <cell r="E115" t="str">
            <v>Ea=1 ea</v>
          </cell>
          <cell r="F115">
            <v>0.05</v>
          </cell>
        </row>
        <row r="116">
          <cell r="A116">
            <v>5611</v>
          </cell>
          <cell r="B116" t="str">
            <v>BLACK TROUSERS  32</v>
          </cell>
          <cell r="C116" t="str">
            <v>Uniform</v>
          </cell>
          <cell r="D116" t="str">
            <v>EA</v>
          </cell>
          <cell r="E116" t="str">
            <v>Ea=1 ea</v>
          </cell>
          <cell r="F116">
            <v>0.05</v>
          </cell>
        </row>
        <row r="117">
          <cell r="A117">
            <v>5612</v>
          </cell>
          <cell r="B117" t="str">
            <v>BLACK TROUSERS 34</v>
          </cell>
          <cell r="C117" t="str">
            <v>Uniform</v>
          </cell>
          <cell r="D117" t="str">
            <v>EA</v>
          </cell>
          <cell r="E117" t="str">
            <v>Ea=1 ea</v>
          </cell>
          <cell r="F117">
            <v>0.05</v>
          </cell>
        </row>
        <row r="118">
          <cell r="A118">
            <v>5613</v>
          </cell>
          <cell r="B118" t="str">
            <v>BLACK TROUSERS 36</v>
          </cell>
          <cell r="C118" t="str">
            <v>Uniform</v>
          </cell>
          <cell r="D118" t="str">
            <v>EA</v>
          </cell>
          <cell r="E118" t="str">
            <v>Ea=1 ea</v>
          </cell>
          <cell r="F118">
            <v>0.05</v>
          </cell>
        </row>
        <row r="119">
          <cell r="A119">
            <v>5625</v>
          </cell>
          <cell r="B119" t="str">
            <v>Black JEANS 42</v>
          </cell>
          <cell r="C119" t="str">
            <v>Uniform</v>
          </cell>
          <cell r="D119" t="str">
            <v>EA</v>
          </cell>
          <cell r="E119" t="str">
            <v>Ea=1 ea</v>
          </cell>
          <cell r="F119">
            <v>0.05</v>
          </cell>
        </row>
        <row r="120">
          <cell r="A120">
            <v>5776</v>
          </cell>
          <cell r="B120" t="str">
            <v>BLACK TROUSERS 38</v>
          </cell>
          <cell r="C120" t="str">
            <v>Uniform</v>
          </cell>
          <cell r="D120" t="str">
            <v>EA</v>
          </cell>
          <cell r="E120" t="str">
            <v>Ea=1 ea</v>
          </cell>
          <cell r="F120">
            <v>0.05</v>
          </cell>
        </row>
        <row r="121">
          <cell r="A121">
            <v>5777</v>
          </cell>
          <cell r="B121" t="str">
            <v>BLACK TROUSERS - 40</v>
          </cell>
          <cell r="C121" t="str">
            <v>Uniform</v>
          </cell>
          <cell r="D121" t="str">
            <v>EA</v>
          </cell>
          <cell r="E121" t="str">
            <v>Ea=1 ea</v>
          </cell>
          <cell r="F121">
            <v>0.05</v>
          </cell>
        </row>
        <row r="122">
          <cell r="A122">
            <v>5829</v>
          </cell>
          <cell r="B122" t="str">
            <v>BLACK TROUSERS - 42</v>
          </cell>
          <cell r="C122" t="str">
            <v>Uniform</v>
          </cell>
          <cell r="D122" t="str">
            <v>EA</v>
          </cell>
          <cell r="E122" t="str">
            <v>Ea=1 ea</v>
          </cell>
          <cell r="F122">
            <v>0.05</v>
          </cell>
        </row>
        <row r="123">
          <cell r="A123">
            <v>6041</v>
          </cell>
          <cell r="B123" t="str">
            <v>BLACK JEANS 32</v>
          </cell>
          <cell r="C123" t="str">
            <v>Uniform</v>
          </cell>
          <cell r="D123" t="str">
            <v>EA</v>
          </cell>
          <cell r="E123" t="str">
            <v>Ea=1 ea</v>
          </cell>
          <cell r="F123">
            <v>0.05</v>
          </cell>
        </row>
        <row r="124">
          <cell r="A124">
            <v>15921</v>
          </cell>
          <cell r="B124" t="str">
            <v>Barista Store Manager Shirt Brown-XXL</v>
          </cell>
          <cell r="C124" t="str">
            <v>Uniform</v>
          </cell>
          <cell r="D124" t="str">
            <v>EA</v>
          </cell>
          <cell r="E124" t="str">
            <v>Ea=1 ea</v>
          </cell>
          <cell r="F124">
            <v>0.05</v>
          </cell>
        </row>
        <row r="125">
          <cell r="A125">
            <v>15966</v>
          </cell>
          <cell r="B125" t="str">
            <v>New Barista Cap</v>
          </cell>
          <cell r="C125" t="str">
            <v>Uniform</v>
          </cell>
          <cell r="D125" t="str">
            <v>EA</v>
          </cell>
          <cell r="E125" t="str">
            <v>Ea=1 ea</v>
          </cell>
          <cell r="F125">
            <v>0.05</v>
          </cell>
        </row>
        <row r="126">
          <cell r="A126">
            <v>16234</v>
          </cell>
          <cell r="B126" t="str">
            <v>Sandwich box</v>
          </cell>
          <cell r="C126" t="str">
            <v>Paper &amp; Packing</v>
          </cell>
          <cell r="D126" t="str">
            <v>EA</v>
          </cell>
          <cell r="E126" t="str">
            <v>Ea=1 ea</v>
          </cell>
          <cell r="F126">
            <v>0.18</v>
          </cell>
        </row>
        <row r="127">
          <cell r="A127">
            <v>17854</v>
          </cell>
          <cell r="B127" t="str">
            <v>Sandwich Tikka Box</v>
          </cell>
          <cell r="C127" t="str">
            <v>Paper &amp; Packing</v>
          </cell>
          <cell r="D127" t="str">
            <v>EA</v>
          </cell>
          <cell r="E127" t="str">
            <v>EA</v>
          </cell>
          <cell r="F127">
            <v>0.18</v>
          </cell>
        </row>
        <row r="128">
          <cell r="A128">
            <v>1117</v>
          </cell>
          <cell r="B128" t="str">
            <v>Cookies Jar  Jolly Jar With Wood</v>
          </cell>
          <cell r="C128" t="str">
            <v>Crockery &amp; Cuttlery</v>
          </cell>
          <cell r="D128" t="str">
            <v>EA</v>
          </cell>
          <cell r="E128" t="str">
            <v>Ea=1 ea</v>
          </cell>
          <cell r="F128">
            <v>0.18</v>
          </cell>
        </row>
        <row r="129">
          <cell r="A129">
            <v>17676</v>
          </cell>
          <cell r="B129" t="str">
            <v>Hot Chocolate</v>
          </cell>
          <cell r="C129" t="str">
            <v>Raw Material</v>
          </cell>
          <cell r="D129" t="str">
            <v>PAC</v>
          </cell>
          <cell r="E129" t="str">
            <v>PAC=1000ML</v>
          </cell>
          <cell r="F129">
            <v>0.18</v>
          </cell>
        </row>
        <row r="130">
          <cell r="A130">
            <v>17743</v>
          </cell>
          <cell r="B130" t="str">
            <v>Chocolate Chip Cookies Tin - 100G</v>
          </cell>
          <cell r="C130" t="str">
            <v>Marketing</v>
          </cell>
          <cell r="D130" t="str">
            <v>EA</v>
          </cell>
          <cell r="E130" t="str">
            <v>Ea=1 ea</v>
          </cell>
          <cell r="F130">
            <v>0.18</v>
          </cell>
        </row>
        <row r="131">
          <cell r="A131">
            <v>17744</v>
          </cell>
          <cell r="B131" t="str">
            <v>Choco Mocha Cookies Tin - 100G</v>
          </cell>
          <cell r="C131" t="str">
            <v>Marketing</v>
          </cell>
          <cell r="D131" t="str">
            <v>EA</v>
          </cell>
          <cell r="E131" t="str">
            <v>Ea=1 ea</v>
          </cell>
          <cell r="F131">
            <v>0.18</v>
          </cell>
        </row>
        <row r="132">
          <cell r="A132">
            <v>17745</v>
          </cell>
          <cell r="B132" t="str">
            <v>Honey Oat Rissian Cookies Tin - 100G</v>
          </cell>
          <cell r="C132" t="str">
            <v>Marketing</v>
          </cell>
          <cell r="D132" t="str">
            <v>EA</v>
          </cell>
          <cell r="E132" t="str">
            <v>Ea=1 ea</v>
          </cell>
          <cell r="F132">
            <v>0.18</v>
          </cell>
        </row>
        <row r="133">
          <cell r="A133">
            <v>12012</v>
          </cell>
          <cell r="B133" t="str">
            <v>Christmas Glasses Double Wall Glass-8oz</v>
          </cell>
          <cell r="C133" t="str">
            <v>Paper &amp; Packing</v>
          </cell>
          <cell r="D133" t="str">
            <v>PAC</v>
          </cell>
          <cell r="E133" t="str">
            <v>PAC=20PC</v>
          </cell>
          <cell r="F133">
            <v>0.18</v>
          </cell>
        </row>
        <row r="134">
          <cell r="A134">
            <v>12013</v>
          </cell>
          <cell r="B134" t="str">
            <v>Christmas Glasses Double Wall Glass-12oz</v>
          </cell>
          <cell r="C134" t="str">
            <v>Paper &amp; Packing</v>
          </cell>
          <cell r="D134" t="str">
            <v>PAC</v>
          </cell>
          <cell r="E134" t="str">
            <v>PAC=20PC</v>
          </cell>
          <cell r="F134">
            <v>0.18</v>
          </cell>
        </row>
        <row r="135">
          <cell r="A135">
            <v>17881</v>
          </cell>
          <cell r="B135" t="str">
            <v>Green Brrew Coffee</v>
          </cell>
          <cell r="C135" t="str">
            <v>Merchandise</v>
          </cell>
          <cell r="D135" t="str">
            <v>EA</v>
          </cell>
          <cell r="E135" t="str">
            <v>EA</v>
          </cell>
          <cell r="F135">
            <v>0.18</v>
          </cell>
        </row>
        <row r="136">
          <cell r="A136">
            <v>17717</v>
          </cell>
          <cell r="B136" t="str">
            <v>Thermal Paper Roll</v>
          </cell>
          <cell r="C136" t="str">
            <v>Raw Material</v>
          </cell>
          <cell r="D136" t="str">
            <v>EA</v>
          </cell>
          <cell r="E136" t="str">
            <v>EA</v>
          </cell>
          <cell r="F136">
            <v>0.18</v>
          </cell>
        </row>
        <row r="137">
          <cell r="A137">
            <v>16607</v>
          </cell>
          <cell r="B137" t="str">
            <v>Kesar Gun</v>
          </cell>
          <cell r="C137" t="str">
            <v>Capital</v>
          </cell>
          <cell r="D137" t="str">
            <v>EA</v>
          </cell>
          <cell r="E137" t="str">
            <v>EA</v>
          </cell>
          <cell r="F137">
            <v>0.18</v>
          </cell>
        </row>
        <row r="138">
          <cell r="A138">
            <v>17269</v>
          </cell>
          <cell r="B138" t="str">
            <v>Easy Bake 80X40X40</v>
          </cell>
          <cell r="C138" t="str">
            <v>Paper &amp; Packing</v>
          </cell>
          <cell r="D138" t="str">
            <v>EA</v>
          </cell>
          <cell r="E138" t="str">
            <v>EA</v>
          </cell>
          <cell r="F138">
            <v>0.18</v>
          </cell>
        </row>
        <row r="139">
          <cell r="A139">
            <v>17877</v>
          </cell>
          <cell r="B139" t="str">
            <v>Caramel Syrup</v>
          </cell>
          <cell r="C139" t="str">
            <v>Raw Material</v>
          </cell>
          <cell r="D139" t="str">
            <v>BT</v>
          </cell>
          <cell r="E139" t="str">
            <v>BT-750ML</v>
          </cell>
          <cell r="F139">
            <v>0.18</v>
          </cell>
        </row>
        <row r="140">
          <cell r="A140">
            <v>17876</v>
          </cell>
          <cell r="B140" t="str">
            <v>Vanilla Syrup</v>
          </cell>
          <cell r="C140" t="str">
            <v>Raw Material</v>
          </cell>
          <cell r="D140" t="str">
            <v>BT</v>
          </cell>
          <cell r="E140" t="str">
            <v>BT-750ML</v>
          </cell>
          <cell r="F140">
            <v>0.18</v>
          </cell>
        </row>
        <row r="141">
          <cell r="A141">
            <v>17875</v>
          </cell>
          <cell r="B141" t="str">
            <v>Iris Syrup</v>
          </cell>
          <cell r="C141" t="str">
            <v>Raw Material</v>
          </cell>
          <cell r="D141" t="str">
            <v>BT</v>
          </cell>
          <cell r="E141" t="str">
            <v>BT-750ML</v>
          </cell>
          <cell r="F141">
            <v>0.18</v>
          </cell>
        </row>
        <row r="142">
          <cell r="A142">
            <v>17874</v>
          </cell>
          <cell r="B142" t="str">
            <v>Mojito Mint Syrup</v>
          </cell>
          <cell r="C142" t="str">
            <v>Raw Material</v>
          </cell>
          <cell r="D142" t="str">
            <v>BT</v>
          </cell>
          <cell r="E142" t="str">
            <v>BT-750ML</v>
          </cell>
          <cell r="F142">
            <v>0.18</v>
          </cell>
        </row>
        <row r="143">
          <cell r="A143">
            <v>17873</v>
          </cell>
          <cell r="B143" t="str">
            <v>Syrup - Hazelnut</v>
          </cell>
          <cell r="C143" t="str">
            <v>Raw Material</v>
          </cell>
          <cell r="D143" t="str">
            <v>BT</v>
          </cell>
          <cell r="E143" t="str">
            <v>BT-750ML</v>
          </cell>
          <cell r="F143">
            <v>0.18</v>
          </cell>
        </row>
        <row r="144">
          <cell r="A144">
            <v>1022</v>
          </cell>
          <cell r="B144" t="str">
            <v>HOT CHOCOLATE FUDGE 1KG</v>
          </cell>
          <cell r="C144" t="str">
            <v>Raw Material</v>
          </cell>
          <cell r="D144" t="str">
            <v>EA</v>
          </cell>
          <cell r="E144" t="str">
            <v>EA</v>
          </cell>
          <cell r="F144">
            <v>0.18</v>
          </cell>
        </row>
        <row r="145">
          <cell r="A145">
            <v>16825</v>
          </cell>
          <cell r="B145" t="str">
            <v>Apple-Mint Mojito Syrup</v>
          </cell>
          <cell r="C145" t="str">
            <v>Raw Material</v>
          </cell>
          <cell r="D145" t="str">
            <v>L</v>
          </cell>
          <cell r="E145" t="str">
            <v>L</v>
          </cell>
          <cell r="F145">
            <v>0.18</v>
          </cell>
        </row>
        <row r="146">
          <cell r="A146">
            <v>16826</v>
          </cell>
          <cell r="B146" t="str">
            <v>Lemongrass-Ginger Tea Syrup</v>
          </cell>
          <cell r="C146" t="str">
            <v>Raw Material</v>
          </cell>
          <cell r="D146" t="str">
            <v>L</v>
          </cell>
          <cell r="E146" t="str">
            <v>L</v>
          </cell>
          <cell r="F146">
            <v>0.18</v>
          </cell>
        </row>
        <row r="147">
          <cell r="A147">
            <v>17732</v>
          </cell>
          <cell r="B147" t="str">
            <v>Wild Vitamin Lemonade</v>
          </cell>
          <cell r="C147" t="str">
            <v>Merchandise</v>
          </cell>
          <cell r="D147" t="str">
            <v>EA</v>
          </cell>
          <cell r="E147" t="str">
            <v>EA</v>
          </cell>
          <cell r="F147">
            <v>0.18</v>
          </cell>
        </row>
        <row r="148">
          <cell r="A148">
            <v>17733</v>
          </cell>
          <cell r="B148" t="str">
            <v>Wild Vitamin Tropical Citrus</v>
          </cell>
          <cell r="C148" t="str">
            <v>Merchandise</v>
          </cell>
          <cell r="D148" t="str">
            <v>EA</v>
          </cell>
          <cell r="E148" t="str">
            <v>EA</v>
          </cell>
          <cell r="F148">
            <v>0.18</v>
          </cell>
        </row>
        <row r="149">
          <cell r="A149">
            <v>17735</v>
          </cell>
          <cell r="B149" t="str">
            <v>Wild Vitamin Dragon Fruit</v>
          </cell>
          <cell r="C149" t="str">
            <v>Merchandise</v>
          </cell>
          <cell r="D149" t="str">
            <v>EA</v>
          </cell>
          <cell r="E149" t="str">
            <v>EA</v>
          </cell>
          <cell r="F149">
            <v>0.18</v>
          </cell>
        </row>
        <row r="150">
          <cell r="A150">
            <v>17736</v>
          </cell>
          <cell r="B150" t="str">
            <v>Wild Vitamin Orange Mango</v>
          </cell>
          <cell r="C150" t="str">
            <v>Merchandise</v>
          </cell>
          <cell r="D150" t="str">
            <v>EA</v>
          </cell>
          <cell r="E150" t="str">
            <v>EA</v>
          </cell>
          <cell r="F150">
            <v>0.18</v>
          </cell>
        </row>
        <row r="151">
          <cell r="A151">
            <v>18151</v>
          </cell>
          <cell r="B151" t="str">
            <v>Green Brrew - Lemon</v>
          </cell>
          <cell r="C151" t="str">
            <v>Merchandise</v>
          </cell>
          <cell r="D151" t="str">
            <v>EA</v>
          </cell>
          <cell r="E151" t="str">
            <v>EA</v>
          </cell>
          <cell r="F151">
            <v>0.18</v>
          </cell>
        </row>
        <row r="152">
          <cell r="A152">
            <v>18051</v>
          </cell>
          <cell r="B152" t="str">
            <v>Lemon Iced Tea Syrup 750 Ml</v>
          </cell>
          <cell r="C152" t="str">
            <v>Raw Material</v>
          </cell>
          <cell r="D152" t="str">
            <v>BT</v>
          </cell>
          <cell r="E152" t="str">
            <v>BT</v>
          </cell>
          <cell r="F152">
            <v>0.18</v>
          </cell>
        </row>
        <row r="153">
          <cell r="A153">
            <v>18052</v>
          </cell>
          <cell r="B153" t="str">
            <v>Peach Iced Tea Syrup  750 Ml</v>
          </cell>
          <cell r="C153" t="str">
            <v>Raw Material</v>
          </cell>
          <cell r="D153" t="str">
            <v>BT</v>
          </cell>
          <cell r="E153" t="str">
            <v>BT</v>
          </cell>
          <cell r="F153">
            <v>0.18</v>
          </cell>
        </row>
        <row r="154">
          <cell r="A154">
            <v>18296</v>
          </cell>
          <cell r="B154" t="str">
            <v>Squzee Bottles 24 oz</v>
          </cell>
          <cell r="C154" t="str">
            <v>Raw Material</v>
          </cell>
          <cell r="D154" t="str">
            <v>EA</v>
          </cell>
          <cell r="E154" t="str">
            <v>EA</v>
          </cell>
          <cell r="F154">
            <v>0.18</v>
          </cell>
        </row>
        <row r="155">
          <cell r="A155">
            <v>18321</v>
          </cell>
          <cell r="B155" t="str">
            <v>What !F Green Tea Cooler - Peach</v>
          </cell>
          <cell r="C155" t="str">
            <v>Merchandise</v>
          </cell>
          <cell r="D155" t="str">
            <v>EA</v>
          </cell>
          <cell r="E155" t="str">
            <v>EA</v>
          </cell>
          <cell r="F155">
            <v>0.18</v>
          </cell>
        </row>
        <row r="156">
          <cell r="A156">
            <v>18322</v>
          </cell>
          <cell r="B156" t="str">
            <v>What !F Green Tea Cooler - Mango</v>
          </cell>
          <cell r="C156" t="str">
            <v>Merchandise</v>
          </cell>
          <cell r="D156" t="str">
            <v>EA</v>
          </cell>
          <cell r="E156" t="str">
            <v>EA</v>
          </cell>
          <cell r="F156">
            <v>0.18</v>
          </cell>
        </row>
        <row r="157">
          <cell r="A157">
            <v>18323</v>
          </cell>
          <cell r="B157" t="str">
            <v>What !F Herb  Cooler - Blueberry Apple L</v>
          </cell>
          <cell r="C157" t="str">
            <v>Merchandise</v>
          </cell>
          <cell r="D157" t="str">
            <v>EA</v>
          </cell>
          <cell r="E157" t="str">
            <v>EA</v>
          </cell>
          <cell r="F157">
            <v>0.18</v>
          </cell>
        </row>
        <row r="158">
          <cell r="A158">
            <v>18324</v>
          </cell>
          <cell r="B158" t="str">
            <v>What !F Herb  Cooler - RoseApple Lime</v>
          </cell>
          <cell r="C158" t="str">
            <v>Merchandise</v>
          </cell>
          <cell r="D158" t="str">
            <v>EA</v>
          </cell>
          <cell r="E158" t="str">
            <v>EA</v>
          </cell>
          <cell r="F158">
            <v>0.18</v>
          </cell>
        </row>
        <row r="159">
          <cell r="A159">
            <v>18325</v>
          </cell>
          <cell r="B159" t="str">
            <v>1947 Energy Drink</v>
          </cell>
          <cell r="C159" t="str">
            <v>Merchandise</v>
          </cell>
          <cell r="D159" t="str">
            <v>EA</v>
          </cell>
          <cell r="E159" t="str">
            <v>EA</v>
          </cell>
          <cell r="F159">
            <v>0.28000000000000003</v>
          </cell>
        </row>
        <row r="160">
          <cell r="A160">
            <v>18396</v>
          </cell>
          <cell r="B160" t="str">
            <v>Magic ( Disinfectant Floor Wash Liquid)</v>
          </cell>
          <cell r="C160" t="str">
            <v>Cleaning Material</v>
          </cell>
          <cell r="D160" t="str">
            <v>BT</v>
          </cell>
          <cell r="E160" t="str">
            <v>BT</v>
          </cell>
          <cell r="F160">
            <v>0.18</v>
          </cell>
        </row>
        <row r="161">
          <cell r="A161">
            <v>18397</v>
          </cell>
          <cell r="B161" t="str">
            <v>Dish Drop (Ware Wash Liquid- Manual)</v>
          </cell>
          <cell r="C161" t="str">
            <v>Cleaning Material</v>
          </cell>
          <cell r="D161" t="str">
            <v>BT</v>
          </cell>
          <cell r="E161" t="str">
            <v>BT</v>
          </cell>
          <cell r="F161">
            <v>0.18</v>
          </cell>
        </row>
        <row r="162">
          <cell r="A162">
            <v>18398</v>
          </cell>
          <cell r="B162" t="str">
            <v>Zero Bac(Hard Surface Sanitizer)</v>
          </cell>
          <cell r="C162" t="str">
            <v>Cleaning Material</v>
          </cell>
          <cell r="D162" t="str">
            <v>BT</v>
          </cell>
          <cell r="E162" t="str">
            <v>BT</v>
          </cell>
          <cell r="F162">
            <v>0.18</v>
          </cell>
        </row>
        <row r="163">
          <cell r="A163">
            <v>18399</v>
          </cell>
          <cell r="B163" t="str">
            <v>Palm Freah(Hand Cleansar)</v>
          </cell>
          <cell r="C163" t="str">
            <v>Cleaning Material</v>
          </cell>
          <cell r="D163" t="str">
            <v>BT</v>
          </cell>
          <cell r="E163" t="str">
            <v>BT</v>
          </cell>
          <cell r="F163">
            <v>0.18</v>
          </cell>
        </row>
        <row r="164">
          <cell r="A164">
            <v>18400</v>
          </cell>
          <cell r="B164" t="str">
            <v>Ola Toilet Cleaner(Toilet Bowel Cleaner)</v>
          </cell>
          <cell r="C164" t="str">
            <v>Cleaning Material</v>
          </cell>
          <cell r="D164" t="str">
            <v>BT</v>
          </cell>
          <cell r="E164" t="str">
            <v>BT</v>
          </cell>
          <cell r="F164">
            <v>0.18</v>
          </cell>
        </row>
        <row r="165">
          <cell r="A165">
            <v>18401</v>
          </cell>
          <cell r="B165" t="str">
            <v>Ola Glass Cleaner ( Glass Cleaner)</v>
          </cell>
          <cell r="C165" t="str">
            <v>Cleaning Material</v>
          </cell>
          <cell r="D165" t="str">
            <v>BT</v>
          </cell>
          <cell r="E165" t="str">
            <v>BT</v>
          </cell>
          <cell r="F165">
            <v>0.18</v>
          </cell>
        </row>
        <row r="166">
          <cell r="A166">
            <v>18412</v>
          </cell>
          <cell r="B166" t="str">
            <v>Zucchero Fruit and Nut Bar</v>
          </cell>
          <cell r="C166" t="str">
            <v>Merchandise</v>
          </cell>
          <cell r="D166" t="str">
            <v>PAC</v>
          </cell>
          <cell r="E166" t="str">
            <v>PAC</v>
          </cell>
          <cell r="F166">
            <v>0.18</v>
          </cell>
        </row>
        <row r="167">
          <cell r="A167">
            <v>18413</v>
          </cell>
          <cell r="B167" t="str">
            <v>Zucchero Dark Chocolate Bar</v>
          </cell>
          <cell r="C167" t="str">
            <v>Merchandise</v>
          </cell>
          <cell r="D167" t="str">
            <v>PAC</v>
          </cell>
          <cell r="E167" t="str">
            <v>PAC</v>
          </cell>
          <cell r="F167">
            <v>0.18</v>
          </cell>
        </row>
        <row r="168">
          <cell r="A168">
            <v>18414</v>
          </cell>
          <cell r="B168" t="str">
            <v>Zucchero Choco Almonds Bar</v>
          </cell>
          <cell r="C168" t="str">
            <v>Merchandise</v>
          </cell>
          <cell r="D168" t="str">
            <v>PAC</v>
          </cell>
          <cell r="E168" t="str">
            <v>PAC</v>
          </cell>
          <cell r="F168">
            <v>0.18</v>
          </cell>
        </row>
        <row r="169">
          <cell r="A169">
            <v>18418</v>
          </cell>
          <cell r="B169" t="str">
            <v>Zucchero Peanut Butter Crunch 200 Gms</v>
          </cell>
          <cell r="C169" t="str">
            <v>Merchandise</v>
          </cell>
          <cell r="D169" t="str">
            <v>EA</v>
          </cell>
          <cell r="E169" t="str">
            <v>EA</v>
          </cell>
          <cell r="F169">
            <v>0.12</v>
          </cell>
        </row>
        <row r="170">
          <cell r="A170">
            <v>18419</v>
          </cell>
          <cell r="B170" t="str">
            <v>Zucchero Peanut Butter Creme 200 Gms</v>
          </cell>
          <cell r="C170" t="str">
            <v>Merchandise</v>
          </cell>
          <cell r="D170" t="str">
            <v>EA</v>
          </cell>
          <cell r="E170" t="str">
            <v>EA</v>
          </cell>
          <cell r="F170">
            <v>0.12</v>
          </cell>
        </row>
        <row r="171">
          <cell r="A171">
            <v>18420</v>
          </cell>
          <cell r="B171" t="str">
            <v>Zucchero Peanut Butter Chocolate 200 Gms</v>
          </cell>
          <cell r="C171" t="str">
            <v>Merchandise</v>
          </cell>
          <cell r="D171" t="str">
            <v>EA</v>
          </cell>
          <cell r="E171" t="str">
            <v>EA</v>
          </cell>
          <cell r="F171">
            <v>0.12</v>
          </cell>
        </row>
        <row r="172">
          <cell r="A172">
            <v>18612</v>
          </cell>
          <cell r="B172" t="str">
            <v>Drupe Almond Milk - Cocoa</v>
          </cell>
          <cell r="C172" t="str">
            <v>Merchandise</v>
          </cell>
          <cell r="D172" t="str">
            <v>EA</v>
          </cell>
          <cell r="E172" t="str">
            <v>EA</v>
          </cell>
          <cell r="F172">
            <v>0.05</v>
          </cell>
        </row>
        <row r="173">
          <cell r="A173">
            <v>18613</v>
          </cell>
          <cell r="B173" t="str">
            <v>Drupe Almond Milk - Cinnamon</v>
          </cell>
          <cell r="C173" t="str">
            <v>Merchandise</v>
          </cell>
          <cell r="D173" t="str">
            <v>EA</v>
          </cell>
          <cell r="E173" t="str">
            <v>EA</v>
          </cell>
          <cell r="F173">
            <v>0.05</v>
          </cell>
        </row>
        <row r="174">
          <cell r="A174">
            <v>18611</v>
          </cell>
          <cell r="B174" t="str">
            <v>Drupe Almond Milk - Plain</v>
          </cell>
          <cell r="C174" t="str">
            <v>Merchandise</v>
          </cell>
          <cell r="D174" t="str">
            <v>EA</v>
          </cell>
          <cell r="E174" t="str">
            <v>EA</v>
          </cell>
          <cell r="F174">
            <v>0.05</v>
          </cell>
        </row>
        <row r="175">
          <cell r="A175">
            <v>18476</v>
          </cell>
          <cell r="B175" t="str">
            <v>Large Coffee cup Brown</v>
          </cell>
          <cell r="C175" t="str">
            <v>Marketing</v>
          </cell>
          <cell r="D175" t="str">
            <v>EA</v>
          </cell>
          <cell r="E175" t="str">
            <v>EA</v>
          </cell>
          <cell r="F175">
            <v>0.12</v>
          </cell>
        </row>
        <row r="176">
          <cell r="A176">
            <v>18477</v>
          </cell>
          <cell r="B176" t="str">
            <v>BA Suprabhat Chai LEMON G MULETHI(100Gm)</v>
          </cell>
          <cell r="C176" t="str">
            <v>Merchandise</v>
          </cell>
          <cell r="D176" t="str">
            <v>EA</v>
          </cell>
          <cell r="E176" t="str">
            <v>EA</v>
          </cell>
          <cell r="F176">
            <v>0.12</v>
          </cell>
        </row>
        <row r="177">
          <cell r="A177">
            <v>18478</v>
          </cell>
          <cell r="B177" t="str">
            <v>BA Suprabhat Chai LEMON G GUDUCHI(100Gm)</v>
          </cell>
          <cell r="C177" t="str">
            <v>Merchandise</v>
          </cell>
          <cell r="D177" t="str">
            <v>EA</v>
          </cell>
          <cell r="E177" t="str">
            <v>EA</v>
          </cell>
          <cell r="F177">
            <v>0.12</v>
          </cell>
        </row>
        <row r="178">
          <cell r="A178">
            <v>18479</v>
          </cell>
          <cell r="B178" t="str">
            <v>BA Suprabhat Chai TULSI MULETHI (100Gm)</v>
          </cell>
          <cell r="C178" t="str">
            <v>Merchandise</v>
          </cell>
          <cell r="D178" t="str">
            <v>EA</v>
          </cell>
          <cell r="E178" t="str">
            <v>EA</v>
          </cell>
          <cell r="F178">
            <v>0.12</v>
          </cell>
        </row>
        <row r="179">
          <cell r="A179">
            <v>18480</v>
          </cell>
          <cell r="B179" t="str">
            <v>BA Suprabhat Chai TULSI GUDUCHI (100Gm)</v>
          </cell>
          <cell r="C179" t="str">
            <v>Merchandise</v>
          </cell>
          <cell r="D179" t="str">
            <v>EA</v>
          </cell>
          <cell r="E179" t="str">
            <v>EA</v>
          </cell>
          <cell r="F179">
            <v>0.12</v>
          </cell>
        </row>
        <row r="180">
          <cell r="A180">
            <v>18481</v>
          </cell>
          <cell r="B180" t="str">
            <v>BA Shubh Saanjh Chai ELAICHI AJW (100Gm)</v>
          </cell>
          <cell r="C180" t="str">
            <v>Merchandise</v>
          </cell>
          <cell r="D180" t="str">
            <v>EA</v>
          </cell>
          <cell r="E180" t="str">
            <v>EA</v>
          </cell>
          <cell r="F180">
            <v>0.12</v>
          </cell>
        </row>
        <row r="181">
          <cell r="A181">
            <v>18482</v>
          </cell>
          <cell r="B181" t="str">
            <v>BA Shubh Saanjh Chai  MINT AJWAIN(100Gm)</v>
          </cell>
          <cell r="C181" t="str">
            <v>Merchandise</v>
          </cell>
          <cell r="D181" t="str">
            <v>EA</v>
          </cell>
          <cell r="E181" t="str">
            <v>EA</v>
          </cell>
          <cell r="F181">
            <v>0.12</v>
          </cell>
        </row>
        <row r="182">
          <cell r="A182">
            <v>18483</v>
          </cell>
          <cell r="B182" t="str">
            <v>BA Ratri Chai (100Gm)</v>
          </cell>
          <cell r="C182" t="str">
            <v>Merchandise</v>
          </cell>
          <cell r="D182" t="str">
            <v>EA</v>
          </cell>
          <cell r="E182" t="str">
            <v>EA</v>
          </cell>
          <cell r="F182">
            <v>0.12</v>
          </cell>
        </row>
        <row r="183">
          <cell r="A183">
            <v>18484</v>
          </cell>
          <cell r="B183" t="str">
            <v>BA Masala Chai (100Gm)</v>
          </cell>
          <cell r="C183" t="str">
            <v>Merchandise</v>
          </cell>
          <cell r="D183" t="str">
            <v>EA</v>
          </cell>
          <cell r="E183" t="str">
            <v>EA</v>
          </cell>
          <cell r="F183">
            <v>0.12</v>
          </cell>
        </row>
        <row r="184">
          <cell r="A184">
            <v>18712</v>
          </cell>
          <cell r="B184" t="str">
            <v>Green Brrew - Strong</v>
          </cell>
          <cell r="C184" t="str">
            <v>Raw Material</v>
          </cell>
          <cell r="D184" t="str">
            <v>EA</v>
          </cell>
          <cell r="E184" t="str">
            <v>EA</v>
          </cell>
          <cell r="F184">
            <v>0.18</v>
          </cell>
        </row>
        <row r="185">
          <cell r="A185">
            <v>18793</v>
          </cell>
          <cell r="B185" t="str">
            <v>Tastilo Nachos Cheesy Crispy</v>
          </cell>
          <cell r="C185" t="str">
            <v>Merchandise</v>
          </cell>
          <cell r="D185" t="str">
            <v>EA</v>
          </cell>
          <cell r="E185" t="str">
            <v>EA</v>
          </cell>
          <cell r="F185">
            <v>0.12</v>
          </cell>
        </row>
        <row r="186">
          <cell r="A186">
            <v>18794</v>
          </cell>
          <cell r="B186" t="str">
            <v>Tastilo Nachos Spicy Jalapeno</v>
          </cell>
          <cell r="C186" t="str">
            <v>Merchandise</v>
          </cell>
          <cell r="D186" t="str">
            <v>EA</v>
          </cell>
          <cell r="E186" t="str">
            <v>EA</v>
          </cell>
          <cell r="F186">
            <v>0.12</v>
          </cell>
        </row>
        <row r="187">
          <cell r="A187">
            <v>18795</v>
          </cell>
          <cell r="B187" t="str">
            <v>Tastilo Nachos Cool Wasabi</v>
          </cell>
          <cell r="C187" t="str">
            <v>Merchandise</v>
          </cell>
          <cell r="D187" t="str">
            <v>EA</v>
          </cell>
          <cell r="E187" t="str">
            <v>EA</v>
          </cell>
          <cell r="F187">
            <v>0.12</v>
          </cell>
        </row>
        <row r="188">
          <cell r="A188">
            <v>18796</v>
          </cell>
          <cell r="B188" t="str">
            <v>Tastilo Peri Peri</v>
          </cell>
          <cell r="C188" t="str">
            <v>Merchandise</v>
          </cell>
          <cell r="D188" t="str">
            <v>EA</v>
          </cell>
          <cell r="E188" t="str">
            <v>EA</v>
          </cell>
          <cell r="F188">
            <v>0.12</v>
          </cell>
        </row>
        <row r="189">
          <cell r="A189">
            <v>18797</v>
          </cell>
          <cell r="B189" t="str">
            <v>Tastilo Nachos Mango Pickle</v>
          </cell>
          <cell r="C189" t="str">
            <v>Merchandise</v>
          </cell>
          <cell r="D189" t="str">
            <v>EA</v>
          </cell>
          <cell r="E189" t="str">
            <v>EA</v>
          </cell>
          <cell r="F189">
            <v>0.12</v>
          </cell>
        </row>
        <row r="190">
          <cell r="A190">
            <v>14593</v>
          </cell>
          <cell r="B190" t="str">
            <v>Earl gray 400g</v>
          </cell>
          <cell r="C190" t="str">
            <v>Raw Material</v>
          </cell>
          <cell r="D190" t="str">
            <v>PAC</v>
          </cell>
          <cell r="E190" t="str">
            <v>PAC</v>
          </cell>
          <cell r="F190">
            <v>0.05</v>
          </cell>
        </row>
        <row r="191">
          <cell r="A191">
            <v>14594</v>
          </cell>
          <cell r="B191" t="str">
            <v>Green Tea</v>
          </cell>
          <cell r="C191" t="str">
            <v>Raw Material</v>
          </cell>
          <cell r="D191" t="str">
            <v>PAC</v>
          </cell>
          <cell r="E191" t="str">
            <v>PAC</v>
          </cell>
          <cell r="F191">
            <v>0.05</v>
          </cell>
        </row>
        <row r="192">
          <cell r="A192">
            <v>15483</v>
          </cell>
          <cell r="B192" t="str">
            <v>Darjeeling black Tea-Blended</v>
          </cell>
          <cell r="C192" t="str">
            <v>Raw Material</v>
          </cell>
          <cell r="D192" t="str">
            <v>PAC</v>
          </cell>
          <cell r="E192" t="str">
            <v>PAC</v>
          </cell>
          <cell r="F192">
            <v>0.05</v>
          </cell>
        </row>
        <row r="193">
          <cell r="A193">
            <v>15484</v>
          </cell>
          <cell r="B193" t="str">
            <v>Assam long Leaf Tea(TGFOP1)</v>
          </cell>
          <cell r="C193" t="str">
            <v>Raw Material</v>
          </cell>
          <cell r="D193" t="str">
            <v>PAC</v>
          </cell>
          <cell r="E193" t="str">
            <v>PAC</v>
          </cell>
          <cell r="F193">
            <v>0.05</v>
          </cell>
        </row>
        <row r="194">
          <cell r="A194">
            <v>11286</v>
          </cell>
          <cell r="B194" t="str">
            <v>Masala Tea Leaf</v>
          </cell>
          <cell r="C194" t="str">
            <v>Raw Material</v>
          </cell>
          <cell r="D194" t="str">
            <v>PAC</v>
          </cell>
          <cell r="E194" t="str">
            <v>PAC</v>
          </cell>
          <cell r="F194">
            <v>0.05</v>
          </cell>
        </row>
        <row r="195">
          <cell r="A195">
            <v>18782</v>
          </cell>
          <cell r="B195" t="str">
            <v>Brin Green Tea - Lemon</v>
          </cell>
          <cell r="C195" t="str">
            <v>Merchandise</v>
          </cell>
          <cell r="D195" t="str">
            <v>EA</v>
          </cell>
          <cell r="E195" t="str">
            <v>EA</v>
          </cell>
          <cell r="F195">
            <v>0.18</v>
          </cell>
        </row>
        <row r="196">
          <cell r="A196">
            <v>18783</v>
          </cell>
          <cell r="B196" t="str">
            <v>Brin Green Tea - Hibiscus</v>
          </cell>
          <cell r="C196" t="str">
            <v>Merchandise</v>
          </cell>
          <cell r="D196" t="str">
            <v>EA</v>
          </cell>
          <cell r="E196" t="str">
            <v>EA</v>
          </cell>
          <cell r="F196">
            <v>0.18</v>
          </cell>
        </row>
        <row r="197">
          <cell r="A197">
            <v>18784</v>
          </cell>
          <cell r="B197" t="str">
            <v>Brin Coconut Infusion - Lemon</v>
          </cell>
          <cell r="C197" t="str">
            <v>Merchandise</v>
          </cell>
          <cell r="D197" t="str">
            <v>EA</v>
          </cell>
          <cell r="E197" t="str">
            <v>EA</v>
          </cell>
          <cell r="F197">
            <v>0.18</v>
          </cell>
        </row>
        <row r="198">
          <cell r="A198">
            <v>18901</v>
          </cell>
          <cell r="B198" t="str">
            <v>Coffee Mug Carry Box</v>
          </cell>
          <cell r="C198" t="str">
            <v>Paper &amp; Packing</v>
          </cell>
          <cell r="D198" t="str">
            <v>EA</v>
          </cell>
          <cell r="E198" t="str">
            <v>EA</v>
          </cell>
          <cell r="F198">
            <v>0.12</v>
          </cell>
        </row>
        <row r="199">
          <cell r="A199">
            <v>18931</v>
          </cell>
          <cell r="B199" t="str">
            <v>Alphonso mango Puree</v>
          </cell>
          <cell r="C199" t="str">
            <v>Raw Material</v>
          </cell>
          <cell r="D199" t="str">
            <v>Btl</v>
          </cell>
          <cell r="E199" t="str">
            <v>Btl</v>
          </cell>
          <cell r="F199">
            <v>0.12</v>
          </cell>
        </row>
        <row r="200">
          <cell r="A200">
            <v>18902</v>
          </cell>
          <cell r="B200" t="str">
            <v>Chocolate Tiramisu Sauce</v>
          </cell>
          <cell r="C200" t="str">
            <v>Raw Material</v>
          </cell>
          <cell r="D200" t="str">
            <v>Btl</v>
          </cell>
          <cell r="E200" t="str">
            <v>Btl</v>
          </cell>
          <cell r="F200">
            <v>0.18</v>
          </cell>
        </row>
        <row r="201">
          <cell r="A201">
            <v>18903</v>
          </cell>
          <cell r="B201" t="str">
            <v>Hibiscus Basil Syrup</v>
          </cell>
          <cell r="C201" t="str">
            <v>Raw Material</v>
          </cell>
          <cell r="D201" t="str">
            <v>Btl</v>
          </cell>
          <cell r="E201" t="str">
            <v>Btl</v>
          </cell>
          <cell r="F201">
            <v>0.12</v>
          </cell>
        </row>
        <row r="202">
          <cell r="A202">
            <v>18904</v>
          </cell>
          <cell r="B202" t="str">
            <v>Apple Date Syrup</v>
          </cell>
          <cell r="C202" t="str">
            <v>Raw Material</v>
          </cell>
          <cell r="D202" t="str">
            <v>Btl</v>
          </cell>
          <cell r="E202" t="str">
            <v>Btl</v>
          </cell>
          <cell r="F202">
            <v>0.12</v>
          </cell>
        </row>
        <row r="203">
          <cell r="A203">
            <v>18905</v>
          </cell>
          <cell r="B203" t="str">
            <v>Lemon Mint Ginger Syrup</v>
          </cell>
          <cell r="C203" t="str">
            <v>Raw Material</v>
          </cell>
          <cell r="D203" t="str">
            <v>Btl</v>
          </cell>
          <cell r="E203" t="str">
            <v>Btl</v>
          </cell>
          <cell r="F203">
            <v>0.12</v>
          </cell>
        </row>
        <row r="204">
          <cell r="A204">
            <v>18926</v>
          </cell>
          <cell r="B204" t="str">
            <v>Paper Straw 10mm 10"</v>
          </cell>
          <cell r="C204" t="str">
            <v>Paper &amp; Packing</v>
          </cell>
          <cell r="D204" t="str">
            <v>EA</v>
          </cell>
          <cell r="E204" t="str">
            <v>EA</v>
          </cell>
          <cell r="F204">
            <v>0.18</v>
          </cell>
        </row>
        <row r="205">
          <cell r="A205">
            <v>19014</v>
          </cell>
          <cell r="B205" t="str">
            <v>Natural Mineral Water 1000ML</v>
          </cell>
          <cell r="C205" t="str">
            <v>Raw Material</v>
          </cell>
          <cell r="D205" t="str">
            <v>EA</v>
          </cell>
          <cell r="E205" t="str">
            <v>EA</v>
          </cell>
          <cell r="F205">
            <v>0.18</v>
          </cell>
        </row>
        <row r="206">
          <cell r="A206">
            <v>18791</v>
          </cell>
          <cell r="B206" t="str">
            <v>Roasted Pumpkin Seeds Lightly Salted</v>
          </cell>
          <cell r="C206" t="str">
            <v>Merchandise</v>
          </cell>
          <cell r="D206" t="str">
            <v>EA</v>
          </cell>
          <cell r="E206" t="str">
            <v>EA</v>
          </cell>
          <cell r="F206">
            <v>0.12</v>
          </cell>
        </row>
        <row r="207">
          <cell r="A207">
            <v>18792</v>
          </cell>
          <cell r="B207" t="str">
            <v>Roasted Pumpkin Seeds Barbeque</v>
          </cell>
          <cell r="C207" t="str">
            <v>Merchandise</v>
          </cell>
          <cell r="D207" t="str">
            <v>EA</v>
          </cell>
          <cell r="E207" t="str">
            <v>EA</v>
          </cell>
          <cell r="F207">
            <v>0.12</v>
          </cell>
        </row>
        <row r="208">
          <cell r="A208">
            <v>19055</v>
          </cell>
          <cell r="B208" t="str">
            <v>Corrugated Bottal Holder</v>
          </cell>
          <cell r="C208" t="str">
            <v>Raw Material</v>
          </cell>
          <cell r="D208" t="str">
            <v>EA</v>
          </cell>
          <cell r="E208" t="str">
            <v>EA</v>
          </cell>
          <cell r="F208">
            <v>0.12</v>
          </cell>
        </row>
        <row r="209">
          <cell r="A209">
            <v>19001</v>
          </cell>
          <cell r="B209" t="str">
            <v>Wooden Hammer</v>
          </cell>
          <cell r="C209" t="str">
            <v>Crockery &amp; Cuttlery</v>
          </cell>
          <cell r="D209" t="str">
            <v>EA</v>
          </cell>
          <cell r="E209" t="str">
            <v>EA</v>
          </cell>
          <cell r="F209">
            <v>0.12</v>
          </cell>
        </row>
        <row r="210">
          <cell r="A210">
            <v>19000</v>
          </cell>
          <cell r="B210" t="str">
            <v>Ice Bag</v>
          </cell>
          <cell r="C210" t="str">
            <v>Crockery &amp; Cuttlery</v>
          </cell>
          <cell r="D210" t="str">
            <v>EA</v>
          </cell>
          <cell r="E210" t="str">
            <v>EA</v>
          </cell>
          <cell r="F210">
            <v>0.05</v>
          </cell>
        </row>
        <row r="211">
          <cell r="A211">
            <v>19007</v>
          </cell>
          <cell r="B211" t="str">
            <v>Idea 1/2/3</v>
          </cell>
          <cell r="C211" t="str">
            <v>Paper &amp; Packing</v>
          </cell>
          <cell r="D211" t="str">
            <v>EA</v>
          </cell>
          <cell r="E211" t="str">
            <v>EA</v>
          </cell>
          <cell r="F211">
            <v>0.18</v>
          </cell>
        </row>
        <row r="212">
          <cell r="A212">
            <v>18999</v>
          </cell>
          <cell r="B212" t="str">
            <v>Easel Stand 2.5/3.5 fit</v>
          </cell>
          <cell r="C212" t="str">
            <v>Marketing</v>
          </cell>
          <cell r="D212" t="str">
            <v>EA</v>
          </cell>
          <cell r="E212" t="str">
            <v>EA</v>
          </cell>
          <cell r="F212">
            <v>0.18</v>
          </cell>
        </row>
        <row r="213">
          <cell r="A213">
            <v>18045</v>
          </cell>
          <cell r="B213" t="str">
            <v>Counter Top A4</v>
          </cell>
          <cell r="C213" t="str">
            <v>Marketing</v>
          </cell>
          <cell r="D213" t="str">
            <v>EA</v>
          </cell>
          <cell r="E213" t="str">
            <v>EA</v>
          </cell>
          <cell r="F213">
            <v>0.18</v>
          </cell>
        </row>
        <row r="214">
          <cell r="A214">
            <v>6662</v>
          </cell>
          <cell r="B214" t="str">
            <v>cockail shaker</v>
          </cell>
          <cell r="C214" t="str">
            <v>Crockery &amp; Cuttlery</v>
          </cell>
          <cell r="D214" t="str">
            <v>EA</v>
          </cell>
          <cell r="E214" t="str">
            <v>EA</v>
          </cell>
          <cell r="F214">
            <v>0.12</v>
          </cell>
        </row>
        <row r="215">
          <cell r="A215">
            <v>18105</v>
          </cell>
          <cell r="B215" t="str">
            <v>Jamun Banta</v>
          </cell>
          <cell r="C215" t="str">
            <v>Raw Material</v>
          </cell>
          <cell r="D215" t="str">
            <v>BTL</v>
          </cell>
          <cell r="E215" t="str">
            <v>BTL</v>
          </cell>
          <cell r="F215">
            <v>0.18</v>
          </cell>
        </row>
        <row r="216">
          <cell r="A216">
            <v>18906</v>
          </cell>
          <cell r="B216" t="str">
            <v>Round Glass Bottale -300 ML</v>
          </cell>
          <cell r="C216" t="str">
            <v>Paper &amp; Packing</v>
          </cell>
          <cell r="D216" t="str">
            <v>EA</v>
          </cell>
          <cell r="E216" t="str">
            <v>EA</v>
          </cell>
          <cell r="F216">
            <v>0.18</v>
          </cell>
        </row>
        <row r="217">
          <cell r="A217">
            <v>18907</v>
          </cell>
          <cell r="B217" t="str">
            <v>Round Glass Bottale -500 ML</v>
          </cell>
          <cell r="C217" t="str">
            <v>Paper &amp; Packing</v>
          </cell>
          <cell r="D217" t="str">
            <v>EA</v>
          </cell>
          <cell r="E217" t="str">
            <v>EA</v>
          </cell>
          <cell r="F217">
            <v>0.18</v>
          </cell>
        </row>
        <row r="218">
          <cell r="A218">
            <v>18908</v>
          </cell>
          <cell r="B218" t="str">
            <v>Glass Bottal Black Cap (300/500ML)</v>
          </cell>
          <cell r="C218" t="str">
            <v>Paper &amp; Packing</v>
          </cell>
          <cell r="D218" t="str">
            <v>EA</v>
          </cell>
          <cell r="E218" t="str">
            <v>EA</v>
          </cell>
          <cell r="F218">
            <v>0.18</v>
          </cell>
        </row>
        <row r="219">
          <cell r="A219">
            <v>18932</v>
          </cell>
          <cell r="B219" t="str">
            <v>Plastic Straw 10mm 10"(Black)</v>
          </cell>
          <cell r="C219" t="str">
            <v>Paper &amp; Packing</v>
          </cell>
          <cell r="D219" t="str">
            <v>PAC</v>
          </cell>
          <cell r="E219" t="str">
            <v>PAC</v>
          </cell>
          <cell r="F219">
            <v>0.18</v>
          </cell>
        </row>
        <row r="220">
          <cell r="A220">
            <v>17748</v>
          </cell>
          <cell r="B220" t="str">
            <v>Roasted Almonds Lightly Salted</v>
          </cell>
          <cell r="C220" t="str">
            <v>Merchandise</v>
          </cell>
          <cell r="D220" t="str">
            <v>EA</v>
          </cell>
          <cell r="E220" t="str">
            <v>EA</v>
          </cell>
          <cell r="F220">
            <v>0.12</v>
          </cell>
        </row>
        <row r="221">
          <cell r="A221">
            <v>17749</v>
          </cell>
          <cell r="B221" t="str">
            <v>Roasted Almonds Smoked Jalapeno</v>
          </cell>
          <cell r="C221" t="str">
            <v>Merchandise</v>
          </cell>
          <cell r="D221" t="str">
            <v>EA</v>
          </cell>
          <cell r="E221" t="str">
            <v>EA</v>
          </cell>
          <cell r="F221">
            <v>0.12</v>
          </cell>
        </row>
        <row r="222">
          <cell r="A222">
            <v>17750</v>
          </cell>
          <cell r="B222" t="str">
            <v>Roasted Cashews Lightly Salted</v>
          </cell>
          <cell r="C222" t="str">
            <v>Merchandise</v>
          </cell>
          <cell r="D222" t="str">
            <v>EA</v>
          </cell>
          <cell r="E222" t="str">
            <v>EA</v>
          </cell>
          <cell r="F222">
            <v>0.12</v>
          </cell>
        </row>
        <row r="223">
          <cell r="A223">
            <v>17761</v>
          </cell>
          <cell r="B223" t="str">
            <v>Roasted Cashews Salt &amp; Pepper</v>
          </cell>
          <cell r="C223" t="str">
            <v>Merchandise</v>
          </cell>
          <cell r="D223" t="str">
            <v>EA</v>
          </cell>
          <cell r="E223" t="str">
            <v>EA</v>
          </cell>
          <cell r="F223">
            <v>0.12</v>
          </cell>
        </row>
        <row r="224">
          <cell r="A224">
            <v>18403</v>
          </cell>
          <cell r="B224" t="str">
            <v>Rose Gulkand</v>
          </cell>
          <cell r="C224" t="str">
            <v>Raw Material</v>
          </cell>
          <cell r="D224" t="str">
            <v>BT</v>
          </cell>
          <cell r="E224" t="str">
            <v>BT</v>
          </cell>
          <cell r="F224">
            <v>0.12</v>
          </cell>
        </row>
        <row r="225">
          <cell r="A225">
            <v>18404</v>
          </cell>
          <cell r="B225" t="str">
            <v>Triple Red Berry</v>
          </cell>
          <cell r="C225" t="str">
            <v>Raw Material</v>
          </cell>
          <cell r="D225" t="str">
            <v>BT</v>
          </cell>
          <cell r="E225" t="str">
            <v>BT</v>
          </cell>
          <cell r="F225">
            <v>0.12</v>
          </cell>
        </row>
        <row r="226">
          <cell r="A226">
            <v>18405</v>
          </cell>
          <cell r="B226" t="str">
            <v>Very Berry</v>
          </cell>
          <cell r="C226" t="str">
            <v>Raw Material</v>
          </cell>
          <cell r="D226" t="str">
            <v>BT</v>
          </cell>
          <cell r="E226" t="str">
            <v>BT</v>
          </cell>
          <cell r="F226">
            <v>0.12</v>
          </cell>
        </row>
        <row r="227">
          <cell r="A227">
            <v>18406</v>
          </cell>
          <cell r="B227" t="str">
            <v>Forest Fruit</v>
          </cell>
          <cell r="C227" t="str">
            <v>Raw Material</v>
          </cell>
          <cell r="D227" t="str">
            <v>BT</v>
          </cell>
          <cell r="E227" t="str">
            <v>BT</v>
          </cell>
          <cell r="F227">
            <v>0.12</v>
          </cell>
        </row>
        <row r="228">
          <cell r="A228">
            <v>18691</v>
          </cell>
          <cell r="B228" t="str">
            <v>Holiday Spice -1Ltr</v>
          </cell>
          <cell r="C228" t="str">
            <v>Raw Material</v>
          </cell>
          <cell r="D228" t="str">
            <v>BT</v>
          </cell>
          <cell r="E228" t="str">
            <v>BT</v>
          </cell>
          <cell r="F228">
            <v>0.18</v>
          </cell>
        </row>
        <row r="229">
          <cell r="A229">
            <v>18692</v>
          </cell>
          <cell r="B229" t="str">
            <v>Citrus Cider -1Ltr</v>
          </cell>
          <cell r="C229" t="str">
            <v>Raw Material</v>
          </cell>
          <cell r="D229" t="str">
            <v>BT</v>
          </cell>
          <cell r="E229" t="str">
            <v>BT</v>
          </cell>
          <cell r="F229">
            <v>0.18</v>
          </cell>
        </row>
        <row r="230">
          <cell r="A230">
            <v>18693</v>
          </cell>
          <cell r="B230" t="str">
            <v>Turkish Rose -1Ltr</v>
          </cell>
          <cell r="C230" t="str">
            <v>Raw Material</v>
          </cell>
          <cell r="D230" t="str">
            <v>BT</v>
          </cell>
          <cell r="E230" t="str">
            <v>BT</v>
          </cell>
          <cell r="F230">
            <v>0.18</v>
          </cell>
        </row>
        <row r="231">
          <cell r="A231">
            <v>18694</v>
          </cell>
          <cell r="B231" t="str">
            <v>Salted Caramal -1 Ltr</v>
          </cell>
          <cell r="C231" t="str">
            <v>Raw Material</v>
          </cell>
          <cell r="D231" t="str">
            <v>BT</v>
          </cell>
          <cell r="E231" t="str">
            <v>BT</v>
          </cell>
          <cell r="F231">
            <v>0.18</v>
          </cell>
        </row>
        <row r="232">
          <cell r="A232">
            <v>18711</v>
          </cell>
          <cell r="B232" t="str">
            <v>Dry Fruit Crush 1 Ltr</v>
          </cell>
          <cell r="C232" t="str">
            <v>Raw Material</v>
          </cell>
          <cell r="D232" t="str">
            <v>BT</v>
          </cell>
          <cell r="E232" t="str">
            <v>BT</v>
          </cell>
          <cell r="F232">
            <v>0.12</v>
          </cell>
        </row>
        <row r="233">
          <cell r="A233">
            <v>18741</v>
          </cell>
          <cell r="B233" t="str">
            <v>Four Cup Holder</v>
          </cell>
          <cell r="C233" t="str">
            <v>Paper &amp; Packing</v>
          </cell>
          <cell r="D233" t="str">
            <v>EA</v>
          </cell>
          <cell r="E233" t="str">
            <v>EA</v>
          </cell>
          <cell r="F233">
            <v>0.12</v>
          </cell>
        </row>
        <row r="234">
          <cell r="A234">
            <v>19064</v>
          </cell>
          <cell r="B234" t="str">
            <v>Goodness! Oats Smoothie Chocolate</v>
          </cell>
          <cell r="C234" t="str">
            <v>Merchandise</v>
          </cell>
          <cell r="D234" t="str">
            <v>EA</v>
          </cell>
          <cell r="E234" t="str">
            <v>EA</v>
          </cell>
          <cell r="F234">
            <v>0.12</v>
          </cell>
        </row>
        <row r="235">
          <cell r="A235">
            <v>19065</v>
          </cell>
          <cell r="B235" t="str">
            <v>Goodness Oats Smoothie Vanilla</v>
          </cell>
          <cell r="C235" t="str">
            <v>Merchandise</v>
          </cell>
          <cell r="D235" t="str">
            <v>EA</v>
          </cell>
          <cell r="E235" t="str">
            <v>EA</v>
          </cell>
          <cell r="F235">
            <v>0.12</v>
          </cell>
        </row>
        <row r="236">
          <cell r="A236">
            <v>19066</v>
          </cell>
          <cell r="B236" t="str">
            <v>Goodness Yogurt Smoothie Mango</v>
          </cell>
          <cell r="C236" t="str">
            <v>Merchandise</v>
          </cell>
          <cell r="D236" t="str">
            <v>EA</v>
          </cell>
          <cell r="E236" t="str">
            <v>EA</v>
          </cell>
          <cell r="F236">
            <v>0.12</v>
          </cell>
        </row>
        <row r="237">
          <cell r="A237">
            <v>19067</v>
          </cell>
          <cell r="B237" t="str">
            <v>Goodness Yogurt Smoothie Mixed Berry</v>
          </cell>
          <cell r="C237" t="str">
            <v>Merchandise</v>
          </cell>
          <cell r="D237" t="str">
            <v>EA</v>
          </cell>
          <cell r="E237" t="str">
            <v>EA</v>
          </cell>
          <cell r="F237">
            <v>0.12</v>
          </cell>
        </row>
        <row r="238">
          <cell r="A238">
            <v>19092</v>
          </cell>
          <cell r="B238" t="str">
            <v>Wooden Stirrer</v>
          </cell>
          <cell r="C238" t="str">
            <v>Paper &amp; Packing</v>
          </cell>
          <cell r="D238" t="str">
            <v>PAC</v>
          </cell>
          <cell r="E238" t="str">
            <v>PAC</v>
          </cell>
          <cell r="F238">
            <v>0.12</v>
          </cell>
        </row>
        <row r="239">
          <cell r="A239">
            <v>1120</v>
          </cell>
          <cell r="B239" t="str">
            <v>Cake Plate N Dome</v>
          </cell>
          <cell r="C239" t="str">
            <v>Marketing</v>
          </cell>
          <cell r="D239" t="str">
            <v>EA</v>
          </cell>
          <cell r="E239" t="str">
            <v>EA</v>
          </cell>
          <cell r="F239">
            <v>0.18</v>
          </cell>
        </row>
        <row r="240">
          <cell r="A240">
            <v>17673</v>
          </cell>
          <cell r="B240" t="str">
            <v>Grey Dotted Mug</v>
          </cell>
          <cell r="C240" t="str">
            <v>Marketing</v>
          </cell>
          <cell r="D240" t="str">
            <v>EA</v>
          </cell>
          <cell r="E240" t="str">
            <v>EA</v>
          </cell>
          <cell r="F240">
            <v>0.18</v>
          </cell>
        </row>
        <row r="241">
          <cell r="A241">
            <v>17674</v>
          </cell>
          <cell r="B241" t="str">
            <v>Off White Circled Mug</v>
          </cell>
          <cell r="C241" t="str">
            <v>Marketing</v>
          </cell>
          <cell r="D241" t="str">
            <v>EA</v>
          </cell>
          <cell r="E241" t="str">
            <v>EA</v>
          </cell>
          <cell r="F241">
            <v>0.18</v>
          </cell>
        </row>
        <row r="242">
          <cell r="A242">
            <v>19097</v>
          </cell>
          <cell r="B242" t="str">
            <v>Creamer 150ML</v>
          </cell>
          <cell r="C242" t="str">
            <v>Crockery &amp; Cuttlery</v>
          </cell>
          <cell r="D242" t="str">
            <v>EA</v>
          </cell>
          <cell r="E242" t="str">
            <v>EA</v>
          </cell>
          <cell r="F242">
            <v>0.12</v>
          </cell>
        </row>
        <row r="243">
          <cell r="A243">
            <v>19101</v>
          </cell>
          <cell r="B243" t="str">
            <v>Zerovia Natural Stevia Sweetener - Mer</v>
          </cell>
          <cell r="C243" t="str">
            <v>Merchandise</v>
          </cell>
          <cell r="D243" t="str">
            <v>EA</v>
          </cell>
          <cell r="E243" t="str">
            <v>EA</v>
          </cell>
          <cell r="F243">
            <v>0.18</v>
          </cell>
        </row>
        <row r="244">
          <cell r="A244">
            <v>19102</v>
          </cell>
          <cell r="B244" t="str">
            <v>Zerovia Natural Stevia Sweetener - Bev</v>
          </cell>
          <cell r="C244" t="str">
            <v>Raw Material</v>
          </cell>
          <cell r="D244" t="str">
            <v>PAC</v>
          </cell>
          <cell r="E244" t="str">
            <v>PAC</v>
          </cell>
          <cell r="F244">
            <v>0.18</v>
          </cell>
        </row>
        <row r="245">
          <cell r="A245">
            <v>19103</v>
          </cell>
          <cell r="B245" t="str">
            <v>Kitcat Truffle Chocolate</v>
          </cell>
          <cell r="C245" t="str">
            <v>Marketing</v>
          </cell>
          <cell r="D245" t="str">
            <v>EA</v>
          </cell>
          <cell r="E245" t="str">
            <v>EA</v>
          </cell>
          <cell r="F245">
            <v>0.18</v>
          </cell>
        </row>
        <row r="246">
          <cell r="A246">
            <v>15352</v>
          </cell>
          <cell r="B246" t="str">
            <v>Prd.Paneer tikka sandwich  Veg  170 /-</v>
          </cell>
          <cell r="C246" t="str">
            <v>Paper &amp; Packing</v>
          </cell>
          <cell r="D246" t="str">
            <v>EA</v>
          </cell>
          <cell r="E246" t="str">
            <v>EA</v>
          </cell>
          <cell r="F246">
            <v>0.18</v>
          </cell>
        </row>
        <row r="247">
          <cell r="A247">
            <v>15353</v>
          </cell>
          <cell r="B247" t="str">
            <v>Prd.Spinach &amp; Corn sandwich  Veg  170 /-</v>
          </cell>
          <cell r="C247" t="str">
            <v>Paper &amp; Packing</v>
          </cell>
          <cell r="D247" t="str">
            <v>EA</v>
          </cell>
          <cell r="E247" t="str">
            <v>EA</v>
          </cell>
          <cell r="F247">
            <v>0.18</v>
          </cell>
        </row>
        <row r="248">
          <cell r="A248">
            <v>15354</v>
          </cell>
          <cell r="B248" t="str">
            <v>Prd.Smoked chicken sandwich  Non Veg  200 /-</v>
          </cell>
          <cell r="C248" t="str">
            <v>Paper &amp; Packing</v>
          </cell>
          <cell r="D248" t="str">
            <v>EA</v>
          </cell>
          <cell r="E248" t="str">
            <v>EA</v>
          </cell>
          <cell r="F248">
            <v>0.18</v>
          </cell>
        </row>
        <row r="249">
          <cell r="A249">
            <v>15355</v>
          </cell>
          <cell r="B249" t="str">
            <v>Prd.Chicken Tikka   sandwich  Non Veg  200 /-</v>
          </cell>
          <cell r="C249" t="str">
            <v>Paper &amp; Packing</v>
          </cell>
          <cell r="D249" t="str">
            <v>EA</v>
          </cell>
          <cell r="E249" t="str">
            <v>EA</v>
          </cell>
          <cell r="F249">
            <v>0.18</v>
          </cell>
        </row>
        <row r="250">
          <cell r="A250">
            <v>15356</v>
          </cell>
          <cell r="B250" t="str">
            <v>Prd.Chicken Seekh sandwich  Non Veg  200 /-</v>
          </cell>
          <cell r="C250" t="str">
            <v>Paper &amp; Packing</v>
          </cell>
          <cell r="D250" t="str">
            <v>EA</v>
          </cell>
          <cell r="E250" t="str">
            <v>EA</v>
          </cell>
          <cell r="F250">
            <v>0.18</v>
          </cell>
        </row>
        <row r="251">
          <cell r="A251">
            <v>13896</v>
          </cell>
          <cell r="B251" t="str">
            <v>French Press</v>
          </cell>
          <cell r="C251" t="str">
            <v>Marketing</v>
          </cell>
          <cell r="D251" t="str">
            <v>EA</v>
          </cell>
          <cell r="E251" t="str">
            <v>EA</v>
          </cell>
          <cell r="F251">
            <v>0.18</v>
          </cell>
        </row>
        <row r="252">
          <cell r="A252">
            <v>19238</v>
          </cell>
          <cell r="B252" t="str">
            <v>Brewhouse Peach</v>
          </cell>
          <cell r="C252" t="str">
            <v>Merchandise</v>
          </cell>
          <cell r="D252" t="str">
            <v>EA</v>
          </cell>
          <cell r="E252" t="str">
            <v>EA</v>
          </cell>
          <cell r="F252">
            <v>0.18</v>
          </cell>
        </row>
        <row r="253">
          <cell r="A253">
            <v>19246</v>
          </cell>
          <cell r="B253" t="str">
            <v>Brewhouse Lemon</v>
          </cell>
          <cell r="C253" t="str">
            <v>Merchandise</v>
          </cell>
          <cell r="D253" t="str">
            <v>EA</v>
          </cell>
          <cell r="E253" t="str">
            <v>EA</v>
          </cell>
          <cell r="F253">
            <v>0.18</v>
          </cell>
        </row>
        <row r="254">
          <cell r="A254">
            <v>19247</v>
          </cell>
          <cell r="B254" t="str">
            <v>Brewhouse Citrus</v>
          </cell>
          <cell r="C254" t="str">
            <v>Merchandise</v>
          </cell>
          <cell r="D254" t="str">
            <v>EA</v>
          </cell>
          <cell r="E254" t="str">
            <v>EA</v>
          </cell>
          <cell r="F254">
            <v>0.18</v>
          </cell>
        </row>
        <row r="255">
          <cell r="A255">
            <v>18721</v>
          </cell>
          <cell r="B255" t="str">
            <v>Fudge Box Sticker</v>
          </cell>
          <cell r="C255" t="str">
            <v>Merchandise</v>
          </cell>
          <cell r="D255" t="str">
            <v>EA</v>
          </cell>
          <cell r="E255" t="str">
            <v>EA</v>
          </cell>
          <cell r="F255">
            <v>0.18</v>
          </cell>
        </row>
        <row r="256">
          <cell r="A256">
            <v>13361</v>
          </cell>
          <cell r="B256" t="str">
            <v>Qualita Rossa (Rs.450)</v>
          </cell>
          <cell r="C256" t="str">
            <v>Marketing</v>
          </cell>
          <cell r="D256" t="str">
            <v>EA</v>
          </cell>
          <cell r="E256" t="str">
            <v>EA</v>
          </cell>
          <cell r="F256">
            <v>0.05</v>
          </cell>
        </row>
        <row r="257">
          <cell r="A257">
            <v>13362</v>
          </cell>
          <cell r="B257" t="str">
            <v>Cafe espresso 250g</v>
          </cell>
          <cell r="C257" t="str">
            <v>Marketing</v>
          </cell>
          <cell r="D257" t="str">
            <v>EA</v>
          </cell>
          <cell r="E257" t="str">
            <v>EA</v>
          </cell>
          <cell r="F257">
            <v>0.05</v>
          </cell>
        </row>
        <row r="258">
          <cell r="A258">
            <v>18943</v>
          </cell>
          <cell r="B258" t="str">
            <v>Single Wall Glass 12oz / 350ml</v>
          </cell>
          <cell r="C258" t="str">
            <v>Paper &amp; Packing</v>
          </cell>
          <cell r="D258" t="str">
            <v>EA</v>
          </cell>
          <cell r="E258" t="str">
            <v>EA</v>
          </cell>
          <cell r="F258">
            <v>0.18</v>
          </cell>
        </row>
        <row r="259">
          <cell r="A259">
            <v>18944</v>
          </cell>
          <cell r="B259" t="str">
            <v>Single Wall Glass Lid 12oz</v>
          </cell>
          <cell r="C259" t="str">
            <v>Paper &amp; Packing</v>
          </cell>
          <cell r="D259" t="str">
            <v>EA</v>
          </cell>
          <cell r="E259" t="str">
            <v>EA</v>
          </cell>
          <cell r="F259">
            <v>0.18</v>
          </cell>
        </row>
        <row r="260">
          <cell r="A260">
            <v>18923</v>
          </cell>
          <cell r="B260" t="str">
            <v>Spoon Biodegradable</v>
          </cell>
          <cell r="C260" t="str">
            <v>Paper &amp; Packing</v>
          </cell>
          <cell r="D260" t="str">
            <v>EA</v>
          </cell>
          <cell r="E260" t="str">
            <v>EA</v>
          </cell>
          <cell r="F260">
            <v>0.18</v>
          </cell>
        </row>
        <row r="261">
          <cell r="A261">
            <v>18924</v>
          </cell>
          <cell r="B261" t="str">
            <v>Fork Biodegradable</v>
          </cell>
          <cell r="C261" t="str">
            <v>Paper &amp; Packing</v>
          </cell>
          <cell r="D261" t="str">
            <v>EA</v>
          </cell>
          <cell r="E261" t="str">
            <v>EA</v>
          </cell>
          <cell r="F261">
            <v>0.18</v>
          </cell>
        </row>
        <row r="262">
          <cell r="A262">
            <v>18925</v>
          </cell>
          <cell r="B262" t="str">
            <v>Biodegradable Garbage Bag</v>
          </cell>
          <cell r="C262" t="str">
            <v>Paper &amp; Packing</v>
          </cell>
          <cell r="D262" t="str">
            <v>EA</v>
          </cell>
          <cell r="E262" t="str">
            <v>EA</v>
          </cell>
          <cell r="F262">
            <v>0.18</v>
          </cell>
        </row>
        <row r="263">
          <cell r="A263">
            <v>16107</v>
          </cell>
          <cell r="B263" t="str">
            <v>Brown Sweater-M (FS)</v>
          </cell>
          <cell r="C263" t="str">
            <v>Uniform</v>
          </cell>
          <cell r="D263" t="str">
            <v>EA</v>
          </cell>
          <cell r="E263" t="str">
            <v>EA</v>
          </cell>
          <cell r="F263">
            <v>0.05</v>
          </cell>
        </row>
        <row r="264">
          <cell r="A264">
            <v>16108</v>
          </cell>
          <cell r="B264" t="str">
            <v>Brown Sweater - L (FS)</v>
          </cell>
          <cell r="C264" t="str">
            <v>Uniform</v>
          </cell>
          <cell r="D264" t="str">
            <v>EA</v>
          </cell>
          <cell r="E264" t="str">
            <v>EA</v>
          </cell>
          <cell r="F264">
            <v>0.05</v>
          </cell>
        </row>
        <row r="265">
          <cell r="A265">
            <v>16109</v>
          </cell>
          <cell r="B265" t="str">
            <v>Brown Sweater -XL (FS)</v>
          </cell>
          <cell r="C265" t="str">
            <v>Uniform</v>
          </cell>
          <cell r="D265" t="str">
            <v>EA</v>
          </cell>
          <cell r="E265" t="str">
            <v>EA</v>
          </cell>
          <cell r="F265">
            <v>0.05</v>
          </cell>
        </row>
        <row r="266">
          <cell r="A266">
            <v>16110</v>
          </cell>
          <cell r="B266" t="str">
            <v>Brown Sweater-XXL (FS)</v>
          </cell>
          <cell r="C266" t="str">
            <v>Uniform</v>
          </cell>
          <cell r="D266" t="str">
            <v>EA</v>
          </cell>
          <cell r="E266" t="str">
            <v>EA</v>
          </cell>
          <cell r="F266">
            <v>0.05</v>
          </cell>
        </row>
        <row r="267">
          <cell r="A267">
            <v>16144</v>
          </cell>
          <cell r="B267" t="str">
            <v>Barista Sweater H/s - M</v>
          </cell>
          <cell r="C267" t="str">
            <v>Uniform</v>
          </cell>
          <cell r="D267" t="str">
            <v>EA</v>
          </cell>
          <cell r="E267" t="str">
            <v>EA</v>
          </cell>
          <cell r="F267">
            <v>0.05</v>
          </cell>
        </row>
        <row r="268">
          <cell r="A268">
            <v>16145</v>
          </cell>
          <cell r="B268" t="str">
            <v>Barista Sweater H/s - L</v>
          </cell>
          <cell r="C268" t="str">
            <v>Uniform</v>
          </cell>
          <cell r="D268" t="str">
            <v>EA</v>
          </cell>
          <cell r="E268" t="str">
            <v>EA</v>
          </cell>
          <cell r="F268">
            <v>0.05</v>
          </cell>
        </row>
        <row r="269">
          <cell r="A269">
            <v>16146</v>
          </cell>
          <cell r="B269" t="str">
            <v>Barista Sweater H/s - XL</v>
          </cell>
          <cell r="C269" t="str">
            <v>Uniform</v>
          </cell>
          <cell r="D269" t="str">
            <v>EA</v>
          </cell>
          <cell r="E269" t="str">
            <v>EA</v>
          </cell>
          <cell r="F269">
            <v>0.05</v>
          </cell>
        </row>
        <row r="270">
          <cell r="A270">
            <v>16147</v>
          </cell>
          <cell r="B270" t="str">
            <v>Barista Sweater H/s - XXL</v>
          </cell>
          <cell r="C270" t="str">
            <v>Uniform</v>
          </cell>
          <cell r="D270" t="str">
            <v>EA</v>
          </cell>
          <cell r="E270" t="str">
            <v>EA</v>
          </cell>
          <cell r="F270">
            <v>0.05</v>
          </cell>
        </row>
        <row r="271">
          <cell r="A271">
            <v>18514</v>
          </cell>
          <cell r="B271" t="str">
            <v>BA Suprabhat Chai LEMON G GUDUCHI(250Gm)</v>
          </cell>
          <cell r="C271" t="str">
            <v>Raw Material</v>
          </cell>
          <cell r="D271" t="str">
            <v>EA</v>
          </cell>
          <cell r="E271" t="str">
            <v>EA</v>
          </cell>
          <cell r="F271">
            <v>0.12</v>
          </cell>
        </row>
        <row r="272">
          <cell r="A272">
            <v>18516</v>
          </cell>
          <cell r="B272" t="str">
            <v>BA Suprabhat Chai TULSI GUDUCHI (250Gm)</v>
          </cell>
          <cell r="C272" t="str">
            <v>Raw Material</v>
          </cell>
          <cell r="D272" t="str">
            <v>EA</v>
          </cell>
          <cell r="E272" t="str">
            <v>EA</v>
          </cell>
          <cell r="F272">
            <v>0.12</v>
          </cell>
        </row>
        <row r="273">
          <cell r="A273">
            <v>18518</v>
          </cell>
          <cell r="B273" t="str">
            <v>BA Shubh Saanjh Chai  MINT AJW (250Gm)</v>
          </cell>
          <cell r="C273" t="str">
            <v>Raw Material</v>
          </cell>
          <cell r="D273" t="str">
            <v>EA</v>
          </cell>
          <cell r="E273" t="str">
            <v>EA</v>
          </cell>
          <cell r="F273">
            <v>0.12</v>
          </cell>
        </row>
        <row r="274">
          <cell r="A274">
            <v>19293</v>
          </cell>
          <cell r="B274" t="str">
            <v>Thermocol Ice Box</v>
          </cell>
          <cell r="C274" t="str">
            <v>Paper &amp; Packing</v>
          </cell>
          <cell r="D274" t="str">
            <v>EA</v>
          </cell>
          <cell r="E274" t="str">
            <v>EA</v>
          </cell>
          <cell r="F274">
            <v>0.18</v>
          </cell>
        </row>
        <row r="275">
          <cell r="A275">
            <v>18101</v>
          </cell>
          <cell r="B275" t="str">
            <v>Single Wall Glass 16oz / 450ml</v>
          </cell>
          <cell r="C275" t="str">
            <v>Paper &amp; Packing</v>
          </cell>
          <cell r="D275" t="str">
            <v>EA</v>
          </cell>
          <cell r="E275" t="str">
            <v>EA</v>
          </cell>
          <cell r="F275">
            <v>0.18</v>
          </cell>
        </row>
        <row r="276">
          <cell r="A276">
            <v>18102</v>
          </cell>
          <cell r="B276" t="str">
            <v>Single Wall Glass Lid 16oz</v>
          </cell>
          <cell r="C276" t="str">
            <v>Paper &amp; Packing</v>
          </cell>
          <cell r="D276" t="str">
            <v>EA</v>
          </cell>
          <cell r="E276" t="str">
            <v>EA</v>
          </cell>
          <cell r="F276">
            <v>0.18</v>
          </cell>
        </row>
        <row r="277">
          <cell r="A277">
            <v>19248</v>
          </cell>
          <cell r="B277" t="str">
            <v>OMG! Oh My Ganna Lemon</v>
          </cell>
          <cell r="C277" t="str">
            <v>Merchandise</v>
          </cell>
          <cell r="D277" t="str">
            <v>EA</v>
          </cell>
          <cell r="E277" t="str">
            <v>EA</v>
          </cell>
          <cell r="F277">
            <v>0.12</v>
          </cell>
        </row>
        <row r="278">
          <cell r="A278">
            <v>19249</v>
          </cell>
          <cell r="B278" t="str">
            <v>OMG! Oh My Ganna Ginger</v>
          </cell>
          <cell r="C278" t="str">
            <v>Merchandise</v>
          </cell>
          <cell r="D278" t="str">
            <v>EA</v>
          </cell>
          <cell r="E278" t="str">
            <v>EA</v>
          </cell>
          <cell r="F278">
            <v>0.12</v>
          </cell>
        </row>
        <row r="279">
          <cell r="A279">
            <v>19250</v>
          </cell>
          <cell r="B279" t="str">
            <v>OMG! Oh My Ganna Cumin</v>
          </cell>
          <cell r="C279" t="str">
            <v>Merchandise</v>
          </cell>
          <cell r="D279" t="str">
            <v>EA</v>
          </cell>
          <cell r="E279" t="str">
            <v>EA</v>
          </cell>
          <cell r="F279">
            <v>0.12</v>
          </cell>
        </row>
        <row r="280">
          <cell r="A280">
            <v>19443</v>
          </cell>
          <cell r="B280" t="str">
            <v>Paper Water Cup 150ml</v>
          </cell>
          <cell r="C280" t="str">
            <v>Paper &amp; Packing</v>
          </cell>
          <cell r="D280" t="str">
            <v>PAC</v>
          </cell>
          <cell r="E280" t="str">
            <v>PAC</v>
          </cell>
          <cell r="F280">
            <v>0.18</v>
          </cell>
        </row>
        <row r="281">
          <cell r="A281">
            <v>18897</v>
          </cell>
          <cell r="B281" t="str">
            <v>Woodan Spoon</v>
          </cell>
          <cell r="C281" t="str">
            <v>Paper &amp; Packing</v>
          </cell>
          <cell r="D281" t="str">
            <v>PAC</v>
          </cell>
          <cell r="E281" t="str">
            <v>PAC</v>
          </cell>
          <cell r="F281">
            <v>0.12</v>
          </cell>
        </row>
        <row r="282">
          <cell r="A282">
            <v>19442</v>
          </cell>
          <cell r="B282" t="str">
            <v>Wooden Fork</v>
          </cell>
          <cell r="C282" t="str">
            <v>Paper &amp; Packing</v>
          </cell>
          <cell r="D282" t="str">
            <v>PAC</v>
          </cell>
          <cell r="E282" t="str">
            <v>PAC</v>
          </cell>
          <cell r="F282">
            <v>0.12</v>
          </cell>
        </row>
        <row r="283">
          <cell r="A283">
            <v>19444</v>
          </cell>
          <cell r="B283" t="str">
            <v>Plum Puding 1 Ltr</v>
          </cell>
          <cell r="C283" t="str">
            <v>Raw Material</v>
          </cell>
          <cell r="D283" t="str">
            <v>BT</v>
          </cell>
          <cell r="E283" t="str">
            <v>BT</v>
          </cell>
          <cell r="F283">
            <v>0.18</v>
          </cell>
        </row>
        <row r="284">
          <cell r="A284">
            <v>19459</v>
          </cell>
          <cell r="B284" t="str">
            <v>Celebration Box {12 pcs }</v>
          </cell>
          <cell r="C284" t="str">
            <v>Merchandise</v>
          </cell>
          <cell r="D284" t="str">
            <v xml:space="preserve">1 box = 12 pcs </v>
          </cell>
          <cell r="E284" t="str">
            <v xml:space="preserve">1 box = 12 pcs </v>
          </cell>
          <cell r="F284">
            <v>0.18</v>
          </cell>
        </row>
        <row r="285">
          <cell r="A285">
            <v>19461</v>
          </cell>
          <cell r="B285" t="str">
            <v>Standup Pouch {6 pcs }</v>
          </cell>
          <cell r="C285" t="str">
            <v>Merchandise</v>
          </cell>
          <cell r="D285" t="str">
            <v xml:space="preserve">1 box = 6 pcs </v>
          </cell>
          <cell r="E285" t="str">
            <v xml:space="preserve">1 box = 6 pcs </v>
          </cell>
          <cell r="F285">
            <v>0.18</v>
          </cell>
        </row>
        <row r="286">
          <cell r="A286">
            <v>19457</v>
          </cell>
          <cell r="B286" t="str">
            <v>CHOC-O-AFFAIR (Dark Choco Slab)</v>
          </cell>
          <cell r="C286" t="str">
            <v>Merchandise</v>
          </cell>
          <cell r="D286" t="str">
            <v>1 box = 1 slab</v>
          </cell>
          <cell r="E286" t="str">
            <v>1 box = 1 slab</v>
          </cell>
          <cell r="F286">
            <v>0.18</v>
          </cell>
        </row>
        <row r="287">
          <cell r="A287">
            <v>19458</v>
          </cell>
          <cell r="B287" t="str">
            <v>CHOC-O-AFFAIR (Milk Choco Slab)</v>
          </cell>
          <cell r="C287" t="str">
            <v>Merchandise</v>
          </cell>
          <cell r="D287" t="str">
            <v>1 box = 1 slab</v>
          </cell>
          <cell r="E287" t="str">
            <v>1 box = 1 slab</v>
          </cell>
          <cell r="F287">
            <v>0.18</v>
          </cell>
        </row>
        <row r="288">
          <cell r="A288">
            <v>19222</v>
          </cell>
          <cell r="B288" t="str">
            <v>Barista Chocolate 90gmX4 Bar's Gift Pack</v>
          </cell>
          <cell r="C288" t="str">
            <v>Paper &amp; Packing</v>
          </cell>
          <cell r="D288" t="str">
            <v>EA</v>
          </cell>
          <cell r="E288" t="str">
            <v>EA</v>
          </cell>
          <cell r="F288">
            <v>0.18</v>
          </cell>
        </row>
        <row r="289">
          <cell r="A289">
            <v>19273</v>
          </cell>
          <cell r="B289" t="str">
            <v>CHOC-O-AFFAIR (Dark Choco Slab)</v>
          </cell>
          <cell r="C289" t="str">
            <v>NA</v>
          </cell>
          <cell r="D289" t="str">
            <v>EA</v>
          </cell>
          <cell r="E289" t="str">
            <v>EA</v>
          </cell>
          <cell r="F289">
            <v>0.18</v>
          </cell>
        </row>
        <row r="290">
          <cell r="A290">
            <v>19274</v>
          </cell>
          <cell r="B290" t="str">
            <v>CHOC-O-AFFAIR (Milk Choco Slab)</v>
          </cell>
          <cell r="C290" t="str">
            <v>NA</v>
          </cell>
          <cell r="D290" t="str">
            <v>EA</v>
          </cell>
          <cell r="E290" t="str">
            <v>EA</v>
          </cell>
          <cell r="F290">
            <v>0.18</v>
          </cell>
        </row>
        <row r="291">
          <cell r="A291">
            <v>19221</v>
          </cell>
          <cell r="B291" t="str">
            <v>Barista Chocolate 90gm Cover</v>
          </cell>
          <cell r="C291" t="str">
            <v>NA</v>
          </cell>
          <cell r="D291" t="str">
            <v>EA</v>
          </cell>
          <cell r="E291" t="str">
            <v>EA</v>
          </cell>
          <cell r="F291">
            <v>0.18</v>
          </cell>
        </row>
        <row r="292">
          <cell r="A292">
            <v>19445</v>
          </cell>
          <cell r="B292" t="str">
            <v>Wodden Display-Small</v>
          </cell>
          <cell r="C292" t="str">
            <v>NA</v>
          </cell>
          <cell r="D292" t="str">
            <v>EA</v>
          </cell>
          <cell r="E292" t="str">
            <v>EA</v>
          </cell>
          <cell r="F292">
            <v>0.18</v>
          </cell>
        </row>
        <row r="293">
          <cell r="A293">
            <v>19446</v>
          </cell>
          <cell r="B293" t="str">
            <v>Wodden Display-BAG</v>
          </cell>
          <cell r="C293" t="str">
            <v>NA</v>
          </cell>
          <cell r="D293" t="str">
            <v>EA</v>
          </cell>
          <cell r="E293" t="str">
            <v>EA</v>
          </cell>
          <cell r="F293">
            <v>0.18</v>
          </cell>
        </row>
        <row r="294">
          <cell r="A294">
            <v>19447</v>
          </cell>
          <cell r="B294" t="str">
            <v>Chocolate Wooden Stand</v>
          </cell>
          <cell r="C294" t="str">
            <v>NA</v>
          </cell>
          <cell r="D294" t="str">
            <v>EA</v>
          </cell>
          <cell r="E294" t="str">
            <v>EA</v>
          </cell>
          <cell r="F294">
            <v>0.18</v>
          </cell>
        </row>
        <row r="295">
          <cell r="A295">
            <v>19448</v>
          </cell>
          <cell r="B295" t="str">
            <v>SS Stand</v>
          </cell>
          <cell r="C295" t="str">
            <v>NA</v>
          </cell>
          <cell r="D295" t="str">
            <v>EA</v>
          </cell>
          <cell r="E295" t="str">
            <v>EA</v>
          </cell>
          <cell r="F295">
            <v>0.05</v>
          </cell>
        </row>
        <row r="296">
          <cell r="A296">
            <v>19272</v>
          </cell>
          <cell r="B296" t="str">
            <v>Standup Pouch (6 pcs)</v>
          </cell>
          <cell r="C296" t="str">
            <v>NA</v>
          </cell>
          <cell r="D296" t="str">
            <v>EA</v>
          </cell>
          <cell r="E296" t="str">
            <v>EA</v>
          </cell>
          <cell r="F296">
            <v>0.18</v>
          </cell>
        </row>
        <row r="297">
          <cell r="A297">
            <v>19476</v>
          </cell>
          <cell r="B297" t="str">
            <v>Round Basket - Small</v>
          </cell>
          <cell r="C297" t="str">
            <v>NA</v>
          </cell>
          <cell r="D297" t="str">
            <v>EA</v>
          </cell>
          <cell r="E297" t="str">
            <v>EA</v>
          </cell>
          <cell r="F297">
            <v>0.05</v>
          </cell>
        </row>
        <row r="298">
          <cell r="A298">
            <v>19477</v>
          </cell>
          <cell r="B298" t="str">
            <v>Round Basket - Medium</v>
          </cell>
          <cell r="C298" t="str">
            <v>NA</v>
          </cell>
          <cell r="D298" t="str">
            <v>EA</v>
          </cell>
          <cell r="E298" t="str">
            <v>EA</v>
          </cell>
          <cell r="F298">
            <v>0.05</v>
          </cell>
        </row>
        <row r="299">
          <cell r="A299">
            <v>19223</v>
          </cell>
          <cell r="B299" t="str">
            <v>Barista Chocolate 80gm(Sugar Nil)</v>
          </cell>
          <cell r="C299" t="str">
            <v>NA</v>
          </cell>
          <cell r="D299" t="str">
            <v>EA</v>
          </cell>
          <cell r="E299" t="str">
            <v>EA</v>
          </cell>
          <cell r="F299">
            <v>0.18</v>
          </cell>
        </row>
        <row r="300">
          <cell r="A300">
            <v>19271</v>
          </cell>
          <cell r="B300" t="str">
            <v>Celebration Box (12 pcs)</v>
          </cell>
          <cell r="C300" t="str">
            <v>NA</v>
          </cell>
          <cell r="D300" t="str">
            <v>EA</v>
          </cell>
          <cell r="E300" t="str">
            <v>EA</v>
          </cell>
          <cell r="F300">
            <v>0.18</v>
          </cell>
        </row>
        <row r="301">
          <cell r="A301">
            <v>19224</v>
          </cell>
          <cell r="B301" t="str">
            <v>Barista Celebration Gift Pack 125gm</v>
          </cell>
          <cell r="C301" t="str">
            <v>NA</v>
          </cell>
          <cell r="D301" t="str">
            <v>EA</v>
          </cell>
          <cell r="E301" t="str">
            <v>EA</v>
          </cell>
          <cell r="F301">
            <v>0.18</v>
          </cell>
        </row>
        <row r="302">
          <cell r="A302">
            <v>1010</v>
          </cell>
          <cell r="B302" t="str">
            <v xml:space="preserve">Syrup - Flavoured </v>
          </cell>
          <cell r="C302" t="str">
            <v>NA</v>
          </cell>
          <cell r="D302" t="str">
            <v>EA</v>
          </cell>
          <cell r="E302" t="str">
            <v>EA</v>
          </cell>
          <cell r="F302">
            <v>0.18</v>
          </cell>
        </row>
        <row r="303">
          <cell r="A303">
            <v>19335</v>
          </cell>
          <cell r="B303" t="str">
            <v>Tastilo Spanish Tomato</v>
          </cell>
          <cell r="C303" t="str">
            <v>NA</v>
          </cell>
          <cell r="D303" t="str">
            <v>PAC</v>
          </cell>
          <cell r="E303" t="str">
            <v>PAC</v>
          </cell>
          <cell r="F303">
            <v>0.12</v>
          </cell>
        </row>
        <row r="304">
          <cell r="A304">
            <v>19336</v>
          </cell>
          <cell r="B304" t="str">
            <v>Tastilo Mexican Salsa</v>
          </cell>
          <cell r="C304" t="str">
            <v>NA</v>
          </cell>
          <cell r="D304" t="str">
            <v>PAC</v>
          </cell>
          <cell r="E304" t="str">
            <v>PAC</v>
          </cell>
          <cell r="F304">
            <v>0.12</v>
          </cell>
        </row>
        <row r="305">
          <cell r="A305">
            <v>5904</v>
          </cell>
          <cell r="B305" t="str">
            <v>Packing Tape Rolls</v>
          </cell>
          <cell r="C305" t="str">
            <v>NA</v>
          </cell>
          <cell r="D305" t="str">
            <v>EA</v>
          </cell>
          <cell r="E305" t="str">
            <v>EA</v>
          </cell>
          <cell r="F305">
            <v>0.18</v>
          </cell>
        </row>
        <row r="306">
          <cell r="A306">
            <v>5908</v>
          </cell>
          <cell r="B306" t="str">
            <v>Packing Cartons Big</v>
          </cell>
          <cell r="C306" t="str">
            <v>NA</v>
          </cell>
          <cell r="D306" t="str">
            <v>EA</v>
          </cell>
          <cell r="E306" t="str">
            <v>EA</v>
          </cell>
          <cell r="F306">
            <v>0.12</v>
          </cell>
        </row>
        <row r="307">
          <cell r="A307">
            <v>5753</v>
          </cell>
          <cell r="B307" t="str">
            <v>Packing Cartons Small</v>
          </cell>
          <cell r="C307" t="str">
            <v>NA</v>
          </cell>
          <cell r="D307" t="str">
            <v>EA</v>
          </cell>
          <cell r="E307" t="str">
            <v>EA</v>
          </cell>
          <cell r="F307">
            <v>0.12</v>
          </cell>
        </row>
        <row r="308">
          <cell r="A308">
            <v>5796</v>
          </cell>
          <cell r="B308" t="str">
            <v>CHINA ESPRESSO CUP</v>
          </cell>
          <cell r="C308" t="str">
            <v>NA</v>
          </cell>
          <cell r="D308" t="str">
            <v>EA</v>
          </cell>
          <cell r="E308" t="str">
            <v>EA</v>
          </cell>
          <cell r="F308">
            <v>0.12</v>
          </cell>
        </row>
        <row r="309">
          <cell r="A309">
            <v>19549</v>
          </cell>
          <cell r="B309" t="str">
            <v>Kulhar-G2N</v>
          </cell>
          <cell r="C309" t="str">
            <v>EA</v>
          </cell>
          <cell r="D309" t="str">
            <v>EA</v>
          </cell>
          <cell r="E309" t="str">
            <v>EA</v>
          </cell>
          <cell r="F309">
            <v>0</v>
          </cell>
        </row>
        <row r="310">
          <cell r="A310">
            <v>19566</v>
          </cell>
          <cell r="B310" t="str">
            <v>Blue Pine Artesian Water (500ML)</v>
          </cell>
          <cell r="C310" t="str">
            <v>EA</v>
          </cell>
          <cell r="D310" t="str">
            <v>EA</v>
          </cell>
          <cell r="E310" t="str">
            <v>EA</v>
          </cell>
          <cell r="F310">
            <v>0.18</v>
          </cell>
        </row>
        <row r="311">
          <cell r="A311">
            <v>19445</v>
          </cell>
          <cell r="B311" t="str">
            <v>Wodden Display-Small</v>
          </cell>
          <cell r="C311" t="str">
            <v>EA</v>
          </cell>
          <cell r="D311" t="str">
            <v>EA</v>
          </cell>
          <cell r="E311" t="str">
            <v>EA</v>
          </cell>
          <cell r="F311">
            <v>0.18</v>
          </cell>
        </row>
        <row r="312">
          <cell r="A312">
            <v>19446</v>
          </cell>
          <cell r="B312" t="str">
            <v>Wodden Display-BAG</v>
          </cell>
          <cell r="C312" t="str">
            <v>EA</v>
          </cell>
          <cell r="D312" t="str">
            <v>EA</v>
          </cell>
          <cell r="E312" t="str">
            <v>EA</v>
          </cell>
          <cell r="F312">
            <v>0.18</v>
          </cell>
        </row>
        <row r="313">
          <cell r="A313">
            <v>19273</v>
          </cell>
          <cell r="B313" t="str">
            <v>CHOC-O-AFFAIR (Dark Choco Slab)</v>
          </cell>
          <cell r="C313" t="str">
            <v>EA</v>
          </cell>
          <cell r="D313" t="str">
            <v>EA</v>
          </cell>
          <cell r="E313" t="str">
            <v>EA</v>
          </cell>
          <cell r="F313">
            <v>0.18</v>
          </cell>
        </row>
        <row r="314">
          <cell r="A314">
            <v>19274</v>
          </cell>
          <cell r="B314" t="str">
            <v>CHOC-O-AFFAIR (Milk Choco Slab)</v>
          </cell>
          <cell r="C314" t="str">
            <v>EA</v>
          </cell>
          <cell r="D314" t="str">
            <v>EA</v>
          </cell>
          <cell r="E314" t="str">
            <v>EA</v>
          </cell>
          <cell r="F314">
            <v>0.18</v>
          </cell>
        </row>
        <row r="315">
          <cell r="A315">
            <v>19221</v>
          </cell>
          <cell r="B315" t="str">
            <v>Barista Chocolate 90gm Cover</v>
          </cell>
          <cell r="C315" t="str">
            <v>EA</v>
          </cell>
          <cell r="D315" t="str">
            <v>EA</v>
          </cell>
          <cell r="E315" t="str">
            <v>EA</v>
          </cell>
          <cell r="F315">
            <v>0.18</v>
          </cell>
        </row>
        <row r="316">
          <cell r="A316">
            <v>19223</v>
          </cell>
          <cell r="B316" t="str">
            <v>Barista Chocolate 80gm(Sugar Nil)</v>
          </cell>
          <cell r="C316" t="str">
            <v>EA</v>
          </cell>
          <cell r="D316" t="str">
            <v>EA</v>
          </cell>
          <cell r="E316" t="str">
            <v>EA</v>
          </cell>
          <cell r="F316">
            <v>0.18</v>
          </cell>
        </row>
        <row r="317">
          <cell r="A317">
            <v>19271</v>
          </cell>
          <cell r="B317" t="str">
            <v>Celebration Box (12 pcs)</v>
          </cell>
          <cell r="C317" t="str">
            <v>EA</v>
          </cell>
          <cell r="D317" t="str">
            <v>EA</v>
          </cell>
          <cell r="E317" t="str">
            <v>EA</v>
          </cell>
          <cell r="F317">
            <v>0.18</v>
          </cell>
        </row>
        <row r="318">
          <cell r="A318">
            <v>19224</v>
          </cell>
          <cell r="B318" t="str">
            <v>Barista Celebration Gift Pack 125gm</v>
          </cell>
          <cell r="C318" t="str">
            <v>EA</v>
          </cell>
          <cell r="D318" t="str">
            <v>EA</v>
          </cell>
          <cell r="E318" t="str">
            <v>EA</v>
          </cell>
          <cell r="F318">
            <v>0.18</v>
          </cell>
        </row>
        <row r="319">
          <cell r="A319">
            <v>19272</v>
          </cell>
          <cell r="B319" t="str">
            <v>Standup Pouch (6 pcs)</v>
          </cell>
          <cell r="C319" t="str">
            <v>EA</v>
          </cell>
          <cell r="D319" t="str">
            <v>EA</v>
          </cell>
          <cell r="E319" t="str">
            <v>EA</v>
          </cell>
          <cell r="F319">
            <v>0.18</v>
          </cell>
        </row>
        <row r="320">
          <cell r="A320">
            <v>19565</v>
          </cell>
          <cell r="B320" t="str">
            <v>Blue Pine Artesian Water (750ML)</v>
          </cell>
          <cell r="C320" t="str">
            <v>EA</v>
          </cell>
          <cell r="D320" t="str">
            <v>EA</v>
          </cell>
          <cell r="E320" t="str">
            <v>EA</v>
          </cell>
          <cell r="F320">
            <v>0.18</v>
          </cell>
        </row>
        <row r="321">
          <cell r="A321">
            <v>19937</v>
          </cell>
          <cell r="B321" t="str">
            <v>Banana Squash (Bonofee Squash)</v>
          </cell>
          <cell r="C321" t="str">
            <v>BT</v>
          </cell>
          <cell r="D321" t="str">
            <v>BT</v>
          </cell>
          <cell r="E321" t="str">
            <v>EA</v>
          </cell>
          <cell r="F321">
            <v>0.12</v>
          </cell>
        </row>
        <row r="322">
          <cell r="A322">
            <v>19938</v>
          </cell>
          <cell r="B322" t="str">
            <v>Tropical Squash (Fruit Salad )</v>
          </cell>
          <cell r="C322" t="str">
            <v>BT</v>
          </cell>
          <cell r="D322" t="str">
            <v>BT</v>
          </cell>
          <cell r="E322" t="str">
            <v>EA</v>
          </cell>
          <cell r="F322">
            <v>0.12</v>
          </cell>
        </row>
        <row r="323">
          <cell r="A323">
            <v>19939</v>
          </cell>
          <cell r="B323" t="str">
            <v>Lime Crush (Kaafir Lime)</v>
          </cell>
          <cell r="C323" t="str">
            <v>BT</v>
          </cell>
          <cell r="D323" t="str">
            <v>BT</v>
          </cell>
          <cell r="E323" t="str">
            <v>EA</v>
          </cell>
          <cell r="F323">
            <v>0.12</v>
          </cell>
        </row>
        <row r="324">
          <cell r="A324">
            <v>19940</v>
          </cell>
          <cell r="B324" t="str">
            <v>Pineapple Passion Squash (Passion Pineapple)</v>
          </cell>
          <cell r="C324" t="str">
            <v>BT</v>
          </cell>
          <cell r="D324" t="str">
            <v>BT</v>
          </cell>
          <cell r="E324" t="str">
            <v>EA</v>
          </cell>
          <cell r="F324">
            <v>0.12</v>
          </cell>
        </row>
        <row r="325">
          <cell r="A325">
            <v>19941</v>
          </cell>
          <cell r="B325" t="str">
            <v>Pineapple Lemon Syrup</v>
          </cell>
          <cell r="C325" t="str">
            <v>BT</v>
          </cell>
          <cell r="D325" t="str">
            <v>BT</v>
          </cell>
          <cell r="E325" t="str">
            <v>EA</v>
          </cell>
          <cell r="F325">
            <v>0.12</v>
          </cell>
        </row>
        <row r="326">
          <cell r="A326">
            <v>19942</v>
          </cell>
          <cell r="B326" t="str">
            <v>Apple Rose Squash (Rose Faluda)</v>
          </cell>
          <cell r="C326" t="str">
            <v>BT</v>
          </cell>
          <cell r="D326" t="str">
            <v>BT</v>
          </cell>
          <cell r="E326" t="str">
            <v>EA</v>
          </cell>
          <cell r="F326">
            <v>0.12</v>
          </cell>
        </row>
        <row r="327">
          <cell r="A327">
            <v>19732</v>
          </cell>
          <cell r="B327" t="str">
            <v>Granola Bar - Seeds</v>
          </cell>
          <cell r="C327" t="str">
            <v>EA</v>
          </cell>
          <cell r="D327" t="str">
            <v>EA</v>
          </cell>
          <cell r="E327" t="str">
            <v>EA</v>
          </cell>
          <cell r="F327">
            <v>0.05</v>
          </cell>
        </row>
        <row r="328">
          <cell r="A328">
            <v>19733</v>
          </cell>
          <cell r="B328" t="str">
            <v>Granola Bar - Berries</v>
          </cell>
          <cell r="C328" t="str">
            <v>EA</v>
          </cell>
          <cell r="D328" t="str">
            <v>EA</v>
          </cell>
          <cell r="E328" t="str">
            <v>EA</v>
          </cell>
          <cell r="F328">
            <v>0.05</v>
          </cell>
        </row>
        <row r="329">
          <cell r="A329">
            <v>19734</v>
          </cell>
          <cell r="B329" t="str">
            <v>Granola Bar - Mixed Fruit</v>
          </cell>
          <cell r="C329" t="str">
            <v>EA</v>
          </cell>
          <cell r="D329" t="str">
            <v>EA</v>
          </cell>
          <cell r="E329" t="str">
            <v>EA</v>
          </cell>
          <cell r="F329">
            <v>0.05</v>
          </cell>
        </row>
        <row r="330">
          <cell r="A330">
            <v>19735</v>
          </cell>
          <cell r="B330" t="str">
            <v>Granola Bar - Nuts</v>
          </cell>
          <cell r="C330" t="str">
            <v>EA</v>
          </cell>
          <cell r="D330" t="str">
            <v>EA</v>
          </cell>
          <cell r="E330" t="str">
            <v>EA</v>
          </cell>
          <cell r="F330">
            <v>0.05</v>
          </cell>
        </row>
        <row r="331">
          <cell r="A331">
            <v>19736</v>
          </cell>
          <cell r="B331" t="str">
            <v>Granola Bar - Gluten Free</v>
          </cell>
          <cell r="C331" t="str">
            <v>EA</v>
          </cell>
          <cell r="D331" t="str">
            <v>EA</v>
          </cell>
          <cell r="E331" t="str">
            <v>EA</v>
          </cell>
          <cell r="F331">
            <v>0.05</v>
          </cell>
        </row>
        <row r="332">
          <cell r="A332">
            <v>19639</v>
          </cell>
          <cell r="B332" t="str">
            <v>Ramequin Bowl</v>
          </cell>
          <cell r="C332" t="str">
            <v>EA</v>
          </cell>
          <cell r="D332" t="str">
            <v>EA</v>
          </cell>
          <cell r="E332" t="str">
            <v>EA</v>
          </cell>
          <cell r="F332">
            <v>0.12</v>
          </cell>
        </row>
        <row r="333">
          <cell r="A333">
            <v>19801</v>
          </cell>
          <cell r="B333" t="str">
            <v>Popicorn - Peri Peri Masala</v>
          </cell>
          <cell r="C333" t="str">
            <v>EA</v>
          </cell>
          <cell r="D333" t="str">
            <v>EA</v>
          </cell>
          <cell r="E333" t="str">
            <v>EA</v>
          </cell>
          <cell r="F333">
            <v>0.12</v>
          </cell>
        </row>
        <row r="334">
          <cell r="A334">
            <v>19802</v>
          </cell>
          <cell r="B334" t="str">
            <v>Popicorn - Tangy Jalapeno</v>
          </cell>
          <cell r="C334" t="str">
            <v>EA</v>
          </cell>
          <cell r="D334" t="str">
            <v>EA</v>
          </cell>
          <cell r="E334" t="str">
            <v>EA</v>
          </cell>
          <cell r="F334">
            <v>0.12</v>
          </cell>
        </row>
        <row r="335">
          <cell r="A335">
            <v>19803</v>
          </cell>
          <cell r="B335" t="str">
            <v>Popicorn – Creamy Cheese</v>
          </cell>
          <cell r="C335" t="str">
            <v>EA</v>
          </cell>
          <cell r="D335" t="str">
            <v>EA</v>
          </cell>
          <cell r="E335" t="str">
            <v>EA</v>
          </cell>
          <cell r="F335">
            <v>0.12</v>
          </cell>
        </row>
        <row r="336">
          <cell r="A336">
            <v>19804</v>
          </cell>
          <cell r="B336" t="str">
            <v>Popicorn - Tomato Chilli</v>
          </cell>
          <cell r="C336" t="str">
            <v>EA</v>
          </cell>
          <cell r="D336" t="str">
            <v>EA</v>
          </cell>
          <cell r="E336" t="str">
            <v>EA</v>
          </cell>
          <cell r="F336">
            <v>0.12</v>
          </cell>
        </row>
        <row r="337">
          <cell r="A337">
            <v>19507</v>
          </cell>
          <cell r="B337" t="str">
            <v>Barista Cappuccino Regular Mug 20CL</v>
          </cell>
          <cell r="C337" t="str">
            <v>EA</v>
          </cell>
          <cell r="D337" t="str">
            <v>EA</v>
          </cell>
          <cell r="E337" t="str">
            <v>EA</v>
          </cell>
          <cell r="F337">
            <v>0.12</v>
          </cell>
        </row>
        <row r="338">
          <cell r="A338">
            <v>19508</v>
          </cell>
          <cell r="B338" t="str">
            <v>Barista Cappuccino Large Mug30CL</v>
          </cell>
          <cell r="C338" t="str">
            <v>EA</v>
          </cell>
          <cell r="D338" t="str">
            <v>EA</v>
          </cell>
          <cell r="E338" t="str">
            <v>EA</v>
          </cell>
          <cell r="F338">
            <v>0.12</v>
          </cell>
        </row>
        <row r="339">
          <cell r="A339">
            <v>19505</v>
          </cell>
          <cell r="B339" t="str">
            <v>Barista Cappuccino Regular Saucer 20CL</v>
          </cell>
          <cell r="C339" t="str">
            <v>EA</v>
          </cell>
          <cell r="D339" t="str">
            <v>EA</v>
          </cell>
          <cell r="E339" t="str">
            <v>EA</v>
          </cell>
          <cell r="F339">
            <v>0.12</v>
          </cell>
        </row>
        <row r="340">
          <cell r="A340">
            <v>19506</v>
          </cell>
          <cell r="B340" t="str">
            <v>Barista Cappuccino Large Mug Saucer 30CL</v>
          </cell>
          <cell r="C340" t="str">
            <v>EA</v>
          </cell>
          <cell r="D340" t="str">
            <v>EA</v>
          </cell>
          <cell r="E340" t="str">
            <v>EA</v>
          </cell>
          <cell r="F340">
            <v>0.12</v>
          </cell>
        </row>
        <row r="341">
          <cell r="A341">
            <v>19637</v>
          </cell>
          <cell r="B341" t="str">
            <v>Dark Blossom</v>
          </cell>
          <cell r="C341" t="str">
            <v>EA</v>
          </cell>
          <cell r="D341" t="str">
            <v>EA</v>
          </cell>
          <cell r="E341" t="str">
            <v>EA</v>
          </cell>
          <cell r="F341">
            <v>0.12</v>
          </cell>
        </row>
        <row r="342">
          <cell r="A342">
            <v>19916</v>
          </cell>
          <cell r="B342" t="str">
            <v>Blue Pine Apple</v>
          </cell>
          <cell r="C342" t="str">
            <v>BT</v>
          </cell>
          <cell r="D342" t="str">
            <v>BT</v>
          </cell>
          <cell r="E342" t="str">
            <v>BT</v>
          </cell>
          <cell r="F342">
            <v>0.12</v>
          </cell>
        </row>
        <row r="343">
          <cell r="A343">
            <v>19910</v>
          </cell>
          <cell r="B343" t="str">
            <v>Blue Pine Orange</v>
          </cell>
          <cell r="C343" t="str">
            <v>BT</v>
          </cell>
          <cell r="D343" t="str">
            <v>BT</v>
          </cell>
          <cell r="E343" t="str">
            <v>BT</v>
          </cell>
          <cell r="F343">
            <v>0.12</v>
          </cell>
        </row>
        <row r="344">
          <cell r="A344">
            <v>19911</v>
          </cell>
          <cell r="B344" t="str">
            <v>Blue Pine Guava</v>
          </cell>
          <cell r="C344" t="str">
            <v>BT</v>
          </cell>
          <cell r="D344" t="str">
            <v>BT</v>
          </cell>
          <cell r="E344" t="str">
            <v>BT</v>
          </cell>
          <cell r="F344">
            <v>0.12</v>
          </cell>
        </row>
        <row r="345">
          <cell r="A345">
            <v>19912</v>
          </cell>
          <cell r="B345" t="str">
            <v>Blue Pine Grape</v>
          </cell>
          <cell r="C345" t="str">
            <v>BT</v>
          </cell>
          <cell r="D345" t="str">
            <v>BT</v>
          </cell>
          <cell r="E345" t="str">
            <v>BT</v>
          </cell>
          <cell r="F345">
            <v>0.12</v>
          </cell>
        </row>
        <row r="346">
          <cell r="A346">
            <v>19913</v>
          </cell>
          <cell r="B346" t="str">
            <v>Blue Pine Mango</v>
          </cell>
          <cell r="C346" t="str">
            <v>BT</v>
          </cell>
          <cell r="D346" t="str">
            <v>BT</v>
          </cell>
          <cell r="E346" t="str">
            <v>BT</v>
          </cell>
          <cell r="F346">
            <v>0.12</v>
          </cell>
        </row>
        <row r="347">
          <cell r="A347">
            <v>19964</v>
          </cell>
          <cell r="B347" t="str">
            <v>Baribican Malt</v>
          </cell>
          <cell r="C347" t="str">
            <v>EA</v>
          </cell>
          <cell r="D347" t="str">
            <v>EA</v>
          </cell>
          <cell r="E347" t="str">
            <v>EA</v>
          </cell>
          <cell r="F347">
            <v>0.18</v>
          </cell>
        </row>
        <row r="348">
          <cell r="A348">
            <v>19965</v>
          </cell>
          <cell r="B348" t="str">
            <v>Baribican special Malt</v>
          </cell>
          <cell r="C348" t="str">
            <v>EA</v>
          </cell>
          <cell r="D348" t="str">
            <v>EA</v>
          </cell>
          <cell r="E348" t="str">
            <v>EA</v>
          </cell>
          <cell r="F348">
            <v>0.18</v>
          </cell>
        </row>
        <row r="349">
          <cell r="A349">
            <v>19966</v>
          </cell>
          <cell r="B349" t="str">
            <v>Baribican Pomegranate</v>
          </cell>
          <cell r="C349" t="str">
            <v>EA</v>
          </cell>
          <cell r="D349" t="str">
            <v>EA</v>
          </cell>
          <cell r="E349" t="str">
            <v>EA</v>
          </cell>
          <cell r="F349">
            <v>0.18</v>
          </cell>
        </row>
        <row r="350">
          <cell r="A350">
            <v>19967</v>
          </cell>
          <cell r="B350" t="str">
            <v>Baribican Peach</v>
          </cell>
          <cell r="C350" t="str">
            <v>EA</v>
          </cell>
          <cell r="D350" t="str">
            <v>EA</v>
          </cell>
          <cell r="E350" t="str">
            <v>EA</v>
          </cell>
          <cell r="F350">
            <v>0.18</v>
          </cell>
        </row>
        <row r="351">
          <cell r="A351">
            <v>19821</v>
          </cell>
          <cell r="B351" t="str">
            <v>GOURMIA ROASTED CASHEWS TM 40G</v>
          </cell>
          <cell r="C351" t="str">
            <v>EA</v>
          </cell>
          <cell r="D351" t="str">
            <v>EA</v>
          </cell>
          <cell r="E351" t="str">
            <v>EA</v>
          </cell>
          <cell r="F351">
            <v>0.12</v>
          </cell>
        </row>
        <row r="352">
          <cell r="A352">
            <v>19822</v>
          </cell>
          <cell r="B352" t="str">
            <v>GOURMIA PISTACHIOS ROASTED LS 40G</v>
          </cell>
          <cell r="C352" t="str">
            <v>EA</v>
          </cell>
          <cell r="D352" t="str">
            <v>EA</v>
          </cell>
          <cell r="E352" t="str">
            <v>EA</v>
          </cell>
          <cell r="F352">
            <v>0.12</v>
          </cell>
        </row>
        <row r="353">
          <cell r="A353">
            <v>20243</v>
          </cell>
          <cell r="B353" t="str">
            <v>Spicy Green Mango</v>
          </cell>
          <cell r="C353" t="str">
            <v>Bt</v>
          </cell>
          <cell r="D353" t="str">
            <v>Bt</v>
          </cell>
          <cell r="E353" t="str">
            <v>Bt</v>
          </cell>
          <cell r="F353">
            <v>0.12</v>
          </cell>
        </row>
        <row r="354">
          <cell r="A354">
            <v>19731</v>
          </cell>
          <cell r="B354" t="str">
            <v>Winkin Cow Badam Milk</v>
          </cell>
          <cell r="C354" t="str">
            <v>EA</v>
          </cell>
          <cell r="D354" t="str">
            <v>EA</v>
          </cell>
          <cell r="E354" t="str">
            <v>EA</v>
          </cell>
          <cell r="F354">
            <v>0.12</v>
          </cell>
        </row>
        <row r="355">
          <cell r="A355">
            <v>20387</v>
          </cell>
          <cell r="B355" t="str">
            <v>TOO YUM - Foxnuts Tandoori</v>
          </cell>
          <cell r="C355" t="str">
            <v>EA</v>
          </cell>
          <cell r="D355" t="str">
            <v>EA</v>
          </cell>
          <cell r="E355" t="str">
            <v>EA</v>
          </cell>
          <cell r="F355">
            <v>0.12</v>
          </cell>
        </row>
        <row r="356">
          <cell r="A356">
            <v>20388</v>
          </cell>
          <cell r="B356" t="str">
            <v>TOO YUM - Foxnuts Rock Salt</v>
          </cell>
          <cell r="C356" t="str">
            <v>EA</v>
          </cell>
          <cell r="D356" t="str">
            <v>EA</v>
          </cell>
          <cell r="E356" t="str">
            <v>EA</v>
          </cell>
          <cell r="F356">
            <v>0.12</v>
          </cell>
        </row>
        <row r="357">
          <cell r="A357">
            <v>20389</v>
          </cell>
          <cell r="B357" t="str">
            <v>TOO YUM - Veggie Stix Sour Cream Onion</v>
          </cell>
          <cell r="C357" t="str">
            <v>EA</v>
          </cell>
          <cell r="D357" t="str">
            <v>EA</v>
          </cell>
          <cell r="E357" t="str">
            <v>EA</v>
          </cell>
          <cell r="F357">
            <v>0.12</v>
          </cell>
        </row>
        <row r="358">
          <cell r="A358">
            <v>20390</v>
          </cell>
          <cell r="B358" t="str">
            <v>TOO YUM - Veggie Stix Chilli Chataka</v>
          </cell>
          <cell r="C358" t="str">
            <v>EA</v>
          </cell>
          <cell r="D358" t="str">
            <v>EA</v>
          </cell>
          <cell r="E358" t="str">
            <v>EA</v>
          </cell>
          <cell r="F358">
            <v>0.12</v>
          </cell>
        </row>
        <row r="359">
          <cell r="A359">
            <v>20391</v>
          </cell>
          <cell r="B359" t="str">
            <v>TOO YUM - Mltigrain Chip Dahi Papdi Chat</v>
          </cell>
          <cell r="C359" t="str">
            <v>EA</v>
          </cell>
          <cell r="D359" t="str">
            <v>EA</v>
          </cell>
          <cell r="E359" t="str">
            <v>EA</v>
          </cell>
          <cell r="F359">
            <v>0.12</v>
          </cell>
        </row>
        <row r="360">
          <cell r="A360">
            <v>20195</v>
          </cell>
          <cell r="B360" t="str">
            <v>Barista Grey Shirt - 36</v>
          </cell>
          <cell r="C360" t="str">
            <v>EA</v>
          </cell>
          <cell r="D360" t="str">
            <v>EA</v>
          </cell>
          <cell r="E360" t="str">
            <v>EA</v>
          </cell>
          <cell r="F360">
            <v>0.05</v>
          </cell>
        </row>
        <row r="361">
          <cell r="A361">
            <v>20196</v>
          </cell>
          <cell r="B361" t="str">
            <v>Barista Grey Shirt - 38</v>
          </cell>
          <cell r="C361" t="str">
            <v>EA</v>
          </cell>
          <cell r="D361" t="str">
            <v>EA</v>
          </cell>
          <cell r="E361" t="str">
            <v>EA</v>
          </cell>
          <cell r="F361">
            <v>0.05</v>
          </cell>
        </row>
        <row r="362">
          <cell r="A362">
            <v>20197</v>
          </cell>
          <cell r="B362" t="str">
            <v>Barista Grey Shirt - 40</v>
          </cell>
          <cell r="C362" t="str">
            <v>EA</v>
          </cell>
          <cell r="D362" t="str">
            <v>EA</v>
          </cell>
          <cell r="E362" t="str">
            <v>EA</v>
          </cell>
          <cell r="F362">
            <v>0.05</v>
          </cell>
        </row>
        <row r="363">
          <cell r="A363">
            <v>20198</v>
          </cell>
          <cell r="B363" t="str">
            <v>Barista Grey Shirt - 42</v>
          </cell>
          <cell r="C363" t="str">
            <v>EA</v>
          </cell>
          <cell r="D363" t="str">
            <v>EA</v>
          </cell>
          <cell r="E363" t="str">
            <v>EA</v>
          </cell>
          <cell r="F363">
            <v>0.05</v>
          </cell>
        </row>
        <row r="364">
          <cell r="A364">
            <v>20199</v>
          </cell>
          <cell r="B364" t="str">
            <v>Barista Grey Shirt - 44</v>
          </cell>
          <cell r="C364" t="str">
            <v>EA</v>
          </cell>
          <cell r="D364" t="str">
            <v>EA</v>
          </cell>
          <cell r="E364" t="str">
            <v>EA</v>
          </cell>
          <cell r="F364">
            <v>0.05</v>
          </cell>
        </row>
        <row r="365">
          <cell r="A365">
            <v>20230</v>
          </cell>
          <cell r="B365" t="str">
            <v>Barista Diner Black Shirt - 36</v>
          </cell>
          <cell r="C365" t="str">
            <v>EA</v>
          </cell>
          <cell r="D365" t="str">
            <v>EA</v>
          </cell>
          <cell r="E365" t="str">
            <v>EA</v>
          </cell>
          <cell r="F365">
            <v>0.05</v>
          </cell>
        </row>
        <row r="366">
          <cell r="A366">
            <v>20231</v>
          </cell>
          <cell r="B366" t="str">
            <v>Barista Diner Black Shirt - 38</v>
          </cell>
          <cell r="C366" t="str">
            <v>EA</v>
          </cell>
          <cell r="D366" t="str">
            <v>EA</v>
          </cell>
          <cell r="E366" t="str">
            <v>EA</v>
          </cell>
          <cell r="F366">
            <v>0.05</v>
          </cell>
        </row>
        <row r="367">
          <cell r="A367">
            <v>20232</v>
          </cell>
          <cell r="B367" t="str">
            <v>Barista Diner Black Shirt - 40</v>
          </cell>
          <cell r="C367" t="str">
            <v>EA</v>
          </cell>
          <cell r="D367" t="str">
            <v>EA</v>
          </cell>
          <cell r="E367" t="str">
            <v>EA</v>
          </cell>
          <cell r="F367">
            <v>0.05</v>
          </cell>
        </row>
        <row r="368">
          <cell r="A368">
            <v>20233</v>
          </cell>
          <cell r="B368" t="str">
            <v>Barista Diner Black Shirt - 42</v>
          </cell>
          <cell r="C368" t="str">
            <v>EA</v>
          </cell>
          <cell r="D368" t="str">
            <v>EA</v>
          </cell>
          <cell r="E368" t="str">
            <v>EA</v>
          </cell>
          <cell r="F368">
            <v>0.05</v>
          </cell>
        </row>
        <row r="369">
          <cell r="A369">
            <v>20234</v>
          </cell>
          <cell r="B369" t="str">
            <v>Barista Diner Black Shirt - 44</v>
          </cell>
          <cell r="C369" t="str">
            <v>EA</v>
          </cell>
          <cell r="D369" t="str">
            <v>EA</v>
          </cell>
          <cell r="E369" t="str">
            <v>EA</v>
          </cell>
          <cell r="F369">
            <v>0.05</v>
          </cell>
        </row>
        <row r="370">
          <cell r="A370">
            <v>20235</v>
          </cell>
          <cell r="B370" t="str">
            <v>Black Apron Diner</v>
          </cell>
          <cell r="C370" t="str">
            <v>EA</v>
          </cell>
          <cell r="D370" t="str">
            <v>EA</v>
          </cell>
          <cell r="E370" t="str">
            <v>EA</v>
          </cell>
          <cell r="F370">
            <v>0.05</v>
          </cell>
        </row>
        <row r="371">
          <cell r="A371">
            <v>19903</v>
          </cell>
          <cell r="B371" t="str">
            <v>Apron New with belt</v>
          </cell>
          <cell r="C371" t="str">
            <v>EA</v>
          </cell>
          <cell r="D371" t="str">
            <v>EA</v>
          </cell>
          <cell r="E371" t="str">
            <v>EA</v>
          </cell>
          <cell r="F371">
            <v>0.05</v>
          </cell>
        </row>
        <row r="372">
          <cell r="A372">
            <v>17361</v>
          </cell>
          <cell r="B372" t="str">
            <v>Wooden Easel Stand</v>
          </cell>
          <cell r="C372" t="str">
            <v>EA</v>
          </cell>
          <cell r="D372" t="str">
            <v>EA</v>
          </cell>
          <cell r="E372" t="str">
            <v>EA</v>
          </cell>
          <cell r="F372">
            <v>0.18</v>
          </cell>
        </row>
        <row r="373">
          <cell r="A373">
            <v>20411</v>
          </cell>
          <cell r="B373" t="str">
            <v> PLD Lid 8oz</v>
          </cell>
          <cell r="C373" t="str">
            <v>Pac</v>
          </cell>
          <cell r="D373" t="str">
            <v>Pac</v>
          </cell>
          <cell r="E373" t="str">
            <v>Pac</v>
          </cell>
          <cell r="F373">
            <v>0.18</v>
          </cell>
        </row>
        <row r="374">
          <cell r="A374">
            <v>20412</v>
          </cell>
          <cell r="B374" t="str">
            <v> PLD Lid 12oz</v>
          </cell>
          <cell r="C374" t="str">
            <v>Pac</v>
          </cell>
          <cell r="D374" t="str">
            <v>Pac</v>
          </cell>
          <cell r="E374" t="str">
            <v>Pac</v>
          </cell>
          <cell r="F374">
            <v>0.18</v>
          </cell>
        </row>
        <row r="375">
          <cell r="A375">
            <v>20413</v>
          </cell>
          <cell r="B375" t="str">
            <v>PLD Lid 16oz/12oz (Single Wall)</v>
          </cell>
          <cell r="C375" t="str">
            <v>Pac</v>
          </cell>
          <cell r="D375" t="str">
            <v>Pac</v>
          </cell>
          <cell r="E375" t="str">
            <v>Pac</v>
          </cell>
          <cell r="F375">
            <v>0.18</v>
          </cell>
        </row>
        <row r="376">
          <cell r="A376">
            <v>20256</v>
          </cell>
          <cell r="B376" t="str">
            <v>Sports Bottle</v>
          </cell>
          <cell r="C376" t="str">
            <v>EA</v>
          </cell>
          <cell r="D376" t="str">
            <v>EA</v>
          </cell>
          <cell r="E376" t="str">
            <v>EA</v>
          </cell>
          <cell r="F376">
            <v>0.18</v>
          </cell>
        </row>
        <row r="377">
          <cell r="A377">
            <v>20257</v>
          </cell>
          <cell r="B377" t="str">
            <v>Coffee Plunger</v>
          </cell>
          <cell r="C377" t="str">
            <v>EA</v>
          </cell>
          <cell r="D377" t="str">
            <v>EA</v>
          </cell>
          <cell r="E377" t="str">
            <v>EA</v>
          </cell>
          <cell r="F377">
            <v>0.18</v>
          </cell>
        </row>
        <row r="378">
          <cell r="A378">
            <v>20258</v>
          </cell>
          <cell r="B378" t="str">
            <v>Printing Mug 1</v>
          </cell>
          <cell r="C378" t="str">
            <v>EA</v>
          </cell>
          <cell r="D378" t="str">
            <v>EA</v>
          </cell>
          <cell r="E378" t="str">
            <v>EA</v>
          </cell>
          <cell r="F378">
            <v>0.12</v>
          </cell>
        </row>
        <row r="379">
          <cell r="A379">
            <v>20259</v>
          </cell>
          <cell r="B379" t="str">
            <v>Printing Mug 2</v>
          </cell>
          <cell r="C379" t="str">
            <v>EA</v>
          </cell>
          <cell r="D379" t="str">
            <v>EA</v>
          </cell>
          <cell r="E379" t="str">
            <v>EA</v>
          </cell>
          <cell r="F379">
            <v>0.12</v>
          </cell>
        </row>
        <row r="380">
          <cell r="A380">
            <v>20261</v>
          </cell>
          <cell r="B380" t="str">
            <v>China Bon Mug (Pack of 6)</v>
          </cell>
          <cell r="C380" t="str">
            <v>PAC</v>
          </cell>
          <cell r="D380" t="str">
            <v>PAC</v>
          </cell>
          <cell r="E380" t="str">
            <v>PAC</v>
          </cell>
          <cell r="F380">
            <v>0.12</v>
          </cell>
        </row>
        <row r="381">
          <cell r="A381">
            <v>20260</v>
          </cell>
          <cell r="B381" t="str">
            <v>Coffee Mug (Pack Of 3)</v>
          </cell>
          <cell r="C381" t="str">
            <v>EA</v>
          </cell>
          <cell r="D381" t="str">
            <v>EA</v>
          </cell>
          <cell r="E381" t="str">
            <v>EA</v>
          </cell>
          <cell r="F381">
            <v>0.12</v>
          </cell>
        </row>
        <row r="382">
          <cell r="A382">
            <v>20507</v>
          </cell>
          <cell r="B382" t="str">
            <v>1947- Natural Caffine Drink</v>
          </cell>
          <cell r="C382" t="str">
            <v>EA</v>
          </cell>
          <cell r="D382" t="str">
            <v>EA</v>
          </cell>
          <cell r="E382" t="str">
            <v>EA</v>
          </cell>
          <cell r="F382">
            <v>0.28000000000000003</v>
          </cell>
        </row>
        <row r="383">
          <cell r="A383">
            <v>20503</v>
          </cell>
          <cell r="B383" t="str">
            <v>What!F Curious Herb Cooler</v>
          </cell>
          <cell r="C383" t="str">
            <v>EA</v>
          </cell>
          <cell r="D383" t="str">
            <v>EA</v>
          </cell>
          <cell r="E383" t="str">
            <v>EA</v>
          </cell>
          <cell r="F383">
            <v>0.18</v>
          </cell>
        </row>
        <row r="384">
          <cell r="A384">
            <v>20504</v>
          </cell>
          <cell r="B384" t="str">
            <v>What!F Calm Herb Cooler</v>
          </cell>
          <cell r="C384" t="str">
            <v>EA</v>
          </cell>
          <cell r="D384" t="str">
            <v>EA</v>
          </cell>
          <cell r="E384" t="str">
            <v>EA</v>
          </cell>
          <cell r="F384">
            <v>0.18</v>
          </cell>
        </row>
        <row r="385">
          <cell r="A385">
            <v>20505</v>
          </cell>
          <cell r="B385" t="str">
            <v>What!F Green Tea Cooler - Green Mango</v>
          </cell>
          <cell r="C385" t="str">
            <v>EA</v>
          </cell>
          <cell r="D385" t="str">
            <v>EA</v>
          </cell>
          <cell r="E385" t="str">
            <v>EA</v>
          </cell>
          <cell r="F385">
            <v>0.18</v>
          </cell>
        </row>
        <row r="386">
          <cell r="A386">
            <v>20506</v>
          </cell>
          <cell r="B386" t="str">
            <v>What!F Green Tea Cooler - Peach</v>
          </cell>
          <cell r="C386" t="str">
            <v>EA</v>
          </cell>
          <cell r="D386" t="str">
            <v>EA</v>
          </cell>
          <cell r="E386" t="str">
            <v>EA</v>
          </cell>
          <cell r="F386">
            <v>0.18</v>
          </cell>
        </row>
        <row r="387">
          <cell r="A387">
            <v>19792</v>
          </cell>
          <cell r="B387" t="str">
            <v>Diner T-shirt</v>
          </cell>
          <cell r="C387" t="str">
            <v>EA</v>
          </cell>
          <cell r="D387" t="str">
            <v>EA</v>
          </cell>
          <cell r="E387" t="str">
            <v>EA</v>
          </cell>
          <cell r="F387">
            <v>0.05</v>
          </cell>
        </row>
        <row r="388">
          <cell r="A388">
            <v>19794</v>
          </cell>
          <cell r="B388" t="str">
            <v>Diner Sweat-Shirt</v>
          </cell>
          <cell r="C388" t="str">
            <v>EA</v>
          </cell>
          <cell r="D388" t="str">
            <v>EA</v>
          </cell>
          <cell r="E388" t="str">
            <v>EA</v>
          </cell>
          <cell r="F388">
            <v>0.05</v>
          </cell>
        </row>
        <row r="389">
          <cell r="A389">
            <v>19904</v>
          </cell>
          <cell r="B389" t="str">
            <v>Diner Pizza Box</v>
          </cell>
          <cell r="C389" t="str">
            <v>EA</v>
          </cell>
          <cell r="D389" t="str">
            <v>EA</v>
          </cell>
          <cell r="E389" t="str">
            <v>EA</v>
          </cell>
          <cell r="F389">
            <v>0.18</v>
          </cell>
        </row>
        <row r="390">
          <cell r="A390">
            <v>19905</v>
          </cell>
          <cell r="B390" t="str">
            <v>Diner Burger Box</v>
          </cell>
          <cell r="C390" t="str">
            <v>EA</v>
          </cell>
          <cell r="D390" t="str">
            <v>EA</v>
          </cell>
          <cell r="E390" t="str">
            <v>EA</v>
          </cell>
          <cell r="F390">
            <v>0.18</v>
          </cell>
        </row>
        <row r="391">
          <cell r="A391">
            <v>19906</v>
          </cell>
          <cell r="B391" t="str">
            <v>Diner Pasta Sleev</v>
          </cell>
          <cell r="C391" t="str">
            <v>EA</v>
          </cell>
          <cell r="D391" t="str">
            <v>EA</v>
          </cell>
          <cell r="E391" t="str">
            <v>EA</v>
          </cell>
          <cell r="F391">
            <v>0.18</v>
          </cell>
        </row>
        <row r="392">
          <cell r="A392">
            <v>20398</v>
          </cell>
          <cell r="B392" t="str">
            <v>Christmas Glasses Double wall 12oz</v>
          </cell>
          <cell r="C392" t="str">
            <v>Pac</v>
          </cell>
          <cell r="D392" t="str">
            <v>Pac</v>
          </cell>
          <cell r="E392" t="str">
            <v>Pac</v>
          </cell>
          <cell r="F392">
            <v>0.18</v>
          </cell>
        </row>
        <row r="393">
          <cell r="A393">
            <v>20400</v>
          </cell>
          <cell r="B393" t="str">
            <v>Singal Wall Christamas Glasses 12oz</v>
          </cell>
          <cell r="C393" t="str">
            <v>Pac</v>
          </cell>
          <cell r="D393" t="str">
            <v>Pac</v>
          </cell>
          <cell r="E393" t="str">
            <v>Pac</v>
          </cell>
          <cell r="F393">
            <v>0.18</v>
          </cell>
        </row>
        <row r="394">
          <cell r="A394">
            <v>20399</v>
          </cell>
          <cell r="B394" t="str">
            <v>Singal Wall Christamas Glasses 16oz</v>
          </cell>
          <cell r="C394" t="str">
            <v>Pac</v>
          </cell>
          <cell r="D394" t="str">
            <v>Pac</v>
          </cell>
          <cell r="E394" t="str">
            <v>Pac</v>
          </cell>
          <cell r="F394">
            <v>0.18</v>
          </cell>
        </row>
        <row r="395">
          <cell r="A395">
            <v>20397</v>
          </cell>
          <cell r="B395" t="str">
            <v>Christmas Glasses Double wall 8oz</v>
          </cell>
          <cell r="C395" t="str">
            <v>Pac</v>
          </cell>
          <cell r="D395" t="str">
            <v>Pac</v>
          </cell>
          <cell r="E395" t="str">
            <v>Pac</v>
          </cell>
          <cell r="F395">
            <v>0.18</v>
          </cell>
        </row>
        <row r="396">
          <cell r="A396">
            <v>20407</v>
          </cell>
          <cell r="B396" t="str">
            <v>Barista Store Manager Black Shirt – 38</v>
          </cell>
          <cell r="C396" t="str">
            <v>EA</v>
          </cell>
          <cell r="D396" t="str">
            <v>EA</v>
          </cell>
          <cell r="E396" t="str">
            <v>EA</v>
          </cell>
          <cell r="F396">
            <v>0.05</v>
          </cell>
        </row>
        <row r="397">
          <cell r="A397">
            <v>20408</v>
          </cell>
          <cell r="B397" t="str">
            <v>Barista Store Manager Black Shirt – 40</v>
          </cell>
          <cell r="C397" t="str">
            <v>EA</v>
          </cell>
          <cell r="D397" t="str">
            <v>EA</v>
          </cell>
          <cell r="E397" t="str">
            <v>EA</v>
          </cell>
          <cell r="F397">
            <v>0.05</v>
          </cell>
        </row>
        <row r="398">
          <cell r="A398">
            <v>20891</v>
          </cell>
          <cell r="B398" t="str">
            <v>Biodegradable Garbage Bag B Blue</v>
          </cell>
          <cell r="C398" t="str">
            <v>Pac</v>
          </cell>
          <cell r="D398" t="str">
            <v>PAC</v>
          </cell>
          <cell r="E398" t="str">
            <v>PAC</v>
          </cell>
          <cell r="F398">
            <v>0.18</v>
          </cell>
        </row>
        <row r="399">
          <cell r="A399">
            <v>20406</v>
          </cell>
          <cell r="B399" t="str">
            <v>Barista Store Manager Black Shirt - 36</v>
          </cell>
          <cell r="C399" t="str">
            <v>EA</v>
          </cell>
          <cell r="D399" t="str">
            <v>EA</v>
          </cell>
          <cell r="E399" t="str">
            <v>EA</v>
          </cell>
          <cell r="F399">
            <v>0.05</v>
          </cell>
        </row>
        <row r="400">
          <cell r="A400">
            <v>20407</v>
          </cell>
          <cell r="B400" t="str">
            <v>Barista Store Manager Black Shirt - 38</v>
          </cell>
          <cell r="C400" t="str">
            <v>EA</v>
          </cell>
          <cell r="D400" t="str">
            <v>EA</v>
          </cell>
          <cell r="E400" t="str">
            <v>EA</v>
          </cell>
          <cell r="F400">
            <v>0.05</v>
          </cell>
        </row>
        <row r="401">
          <cell r="A401">
            <v>20408</v>
          </cell>
          <cell r="B401" t="str">
            <v>Barista Store Manager Black Shirt - 40</v>
          </cell>
          <cell r="C401" t="str">
            <v>EA</v>
          </cell>
          <cell r="D401" t="str">
            <v>EA</v>
          </cell>
          <cell r="E401" t="str">
            <v>EA</v>
          </cell>
          <cell r="F401">
            <v>0.05</v>
          </cell>
        </row>
        <row r="402">
          <cell r="A402">
            <v>20409</v>
          </cell>
          <cell r="B402" t="str">
            <v>Barista Store Manager Black Shirt - 42</v>
          </cell>
          <cell r="C402" t="str">
            <v>EA</v>
          </cell>
          <cell r="D402" t="str">
            <v>EA</v>
          </cell>
          <cell r="E402" t="str">
            <v>EA</v>
          </cell>
          <cell r="F402">
            <v>0.05</v>
          </cell>
        </row>
        <row r="403">
          <cell r="A403">
            <v>20410</v>
          </cell>
          <cell r="B403" t="str">
            <v>Barista Store Manager Black Shirt - 44</v>
          </cell>
          <cell r="C403" t="str">
            <v>EA</v>
          </cell>
          <cell r="D403" t="str">
            <v>EA</v>
          </cell>
          <cell r="E403" t="str">
            <v>EA</v>
          </cell>
          <cell r="F403">
            <v>0.05</v>
          </cell>
        </row>
        <row r="404">
          <cell r="A404">
            <v>20501</v>
          </cell>
          <cell r="B404" t="str">
            <v>Barista Cappuccino Large Saucer</v>
          </cell>
          <cell r="C404" t="str">
            <v>EA</v>
          </cell>
          <cell r="D404" t="str">
            <v>EA</v>
          </cell>
          <cell r="E404" t="str">
            <v>EA</v>
          </cell>
          <cell r="F404">
            <v>0.12</v>
          </cell>
        </row>
        <row r="405">
          <cell r="A405">
            <v>20502</v>
          </cell>
          <cell r="B405" t="str">
            <v>Barista Cappuccino Large Mug</v>
          </cell>
          <cell r="C405" t="str">
            <v>EA</v>
          </cell>
          <cell r="D405" t="str">
            <v>EA</v>
          </cell>
          <cell r="E405" t="str">
            <v>EA</v>
          </cell>
          <cell r="F405">
            <v>0.12</v>
          </cell>
        </row>
        <row r="406">
          <cell r="A406">
            <v>20854</v>
          </cell>
          <cell r="B406" t="str">
            <v>Budweiser 0.0</v>
          </cell>
          <cell r="C406" t="str">
            <v>CAN</v>
          </cell>
          <cell r="D406" t="str">
            <v>CAN</v>
          </cell>
          <cell r="E406" t="str">
            <v>CAN</v>
          </cell>
          <cell r="F406">
            <v>0.18</v>
          </cell>
        </row>
        <row r="407">
          <cell r="A407">
            <v>20857</v>
          </cell>
          <cell r="B407" t="str">
            <v>Orange Carrot Peach (600 GM)</v>
          </cell>
          <cell r="C407" t="str">
            <v>BT</v>
          </cell>
          <cell r="D407" t="str">
            <v>BT</v>
          </cell>
          <cell r="E407" t="str">
            <v>BT</v>
          </cell>
          <cell r="F407">
            <v>0.12</v>
          </cell>
        </row>
        <row r="408">
          <cell r="A408">
            <v>20858</v>
          </cell>
          <cell r="B408" t="str">
            <v>Strawberry Cheese Cake (600 GM)</v>
          </cell>
          <cell r="C408" t="str">
            <v>BT</v>
          </cell>
          <cell r="D408" t="str">
            <v>BT</v>
          </cell>
          <cell r="E408" t="str">
            <v>BT</v>
          </cell>
          <cell r="F408">
            <v>0.12</v>
          </cell>
        </row>
        <row r="409">
          <cell r="A409">
            <v>20881</v>
          </cell>
          <cell r="B409" t="str">
            <v>Oranagina 500 ML</v>
          </cell>
          <cell r="C409" t="str">
            <v>BT</v>
          </cell>
          <cell r="D409" t="str">
            <v>BT</v>
          </cell>
          <cell r="E409" t="str">
            <v>BT</v>
          </cell>
          <cell r="F409">
            <v>0.18</v>
          </cell>
        </row>
        <row r="410">
          <cell r="A410">
            <v>20841</v>
          </cell>
          <cell r="B410" t="str">
            <v>Coffee Waffy Rolls</v>
          </cell>
          <cell r="C410" t="str">
            <v>EA</v>
          </cell>
          <cell r="D410" t="str">
            <v>EA</v>
          </cell>
          <cell r="E410" t="str">
            <v>EA</v>
          </cell>
          <cell r="F410">
            <v>0.18</v>
          </cell>
        </row>
        <row r="411">
          <cell r="A411">
            <v>20842</v>
          </cell>
          <cell r="B411" t="str">
            <v>The Coffee Nice</v>
          </cell>
          <cell r="C411" t="str">
            <v>EA</v>
          </cell>
          <cell r="D411" t="str">
            <v>EA</v>
          </cell>
          <cell r="E411" t="str">
            <v>EA</v>
          </cell>
          <cell r="F411">
            <v>0.18</v>
          </cell>
        </row>
        <row r="412">
          <cell r="A412">
            <v>20892</v>
          </cell>
          <cell r="B412" t="str">
            <v>Biodegradable Garbage Bag S Green</v>
          </cell>
          <cell r="C412" t="str">
            <v>Pac</v>
          </cell>
          <cell r="D412" t="str">
            <v>Pac</v>
          </cell>
          <cell r="E412" t="str">
            <v>Pac</v>
          </cell>
          <cell r="F412">
            <v>0.18</v>
          </cell>
        </row>
        <row r="413">
          <cell r="A413">
            <v>20893</v>
          </cell>
          <cell r="B413" t="str">
            <v>Biodegradable Garbage Bag S Blue</v>
          </cell>
          <cell r="C413" t="str">
            <v>Pac</v>
          </cell>
          <cell r="D413" t="str">
            <v>Pac</v>
          </cell>
          <cell r="E413" t="str">
            <v>Pac</v>
          </cell>
          <cell r="F413">
            <v>0.18</v>
          </cell>
        </row>
        <row r="414">
          <cell r="A414">
            <v>7963</v>
          </cell>
          <cell r="B414" t="str">
            <v>Oregano Flakes</v>
          </cell>
          <cell r="C414" t="str">
            <v>SC</v>
          </cell>
          <cell r="D414" t="str">
            <v>SC</v>
          </cell>
          <cell r="E414" t="str">
            <v>SC</v>
          </cell>
          <cell r="F414">
            <v>0.05</v>
          </cell>
        </row>
        <row r="415">
          <cell r="A415">
            <v>7964</v>
          </cell>
          <cell r="B415" t="str">
            <v>Chilly Flakes</v>
          </cell>
          <cell r="C415" t="str">
            <v>SC</v>
          </cell>
          <cell r="D415" t="str">
            <v>SC</v>
          </cell>
          <cell r="E415" t="str">
            <v>SC</v>
          </cell>
          <cell r="F415">
            <v>0.05</v>
          </cell>
        </row>
        <row r="416">
          <cell r="A416">
            <v>17818</v>
          </cell>
          <cell r="B416" t="str">
            <v>Tulsi Green Tea - 100G</v>
          </cell>
          <cell r="C416" t="str">
            <v>PAC</v>
          </cell>
          <cell r="D416" t="str">
            <v>PAC</v>
          </cell>
          <cell r="E416" t="str">
            <v>PAC</v>
          </cell>
          <cell r="F416">
            <v>0.05</v>
          </cell>
        </row>
        <row r="417">
          <cell r="A417">
            <v>3676</v>
          </cell>
          <cell r="B417" t="str">
            <v>Butter Paper</v>
          </cell>
          <cell r="C417" t="str">
            <v>EA</v>
          </cell>
          <cell r="D417" t="str">
            <v>EA</v>
          </cell>
          <cell r="E417" t="str">
            <v>EA</v>
          </cell>
          <cell r="F417">
            <v>0.18</v>
          </cell>
        </row>
        <row r="418">
          <cell r="A418">
            <v>20871</v>
          </cell>
          <cell r="B418" t="str">
            <v>Glass Tea Kettle-500ML</v>
          </cell>
          <cell r="C418" t="str">
            <v>EA</v>
          </cell>
          <cell r="D418" t="str">
            <v>EA</v>
          </cell>
          <cell r="E418" t="str">
            <v>EA</v>
          </cell>
          <cell r="F418">
            <v>0.18</v>
          </cell>
        </row>
        <row r="419">
          <cell r="A419">
            <v>7261</v>
          </cell>
          <cell r="B419" t="str">
            <v>Tooth Pick</v>
          </cell>
          <cell r="C419" t="str">
            <v>Pac</v>
          </cell>
          <cell r="D419" t="str">
            <v>Pac</v>
          </cell>
          <cell r="E419" t="str">
            <v>Pac</v>
          </cell>
          <cell r="F419">
            <v>0.12</v>
          </cell>
        </row>
        <row r="420">
          <cell r="A420">
            <v>5518</v>
          </cell>
          <cell r="B420" t="str">
            <v>Measuring Jar 10 ML</v>
          </cell>
          <cell r="C420" t="str">
            <v>EA</v>
          </cell>
          <cell r="D420" t="str">
            <v>EA</v>
          </cell>
          <cell r="E420" t="str">
            <v>EA</v>
          </cell>
          <cell r="F420">
            <v>0.18</v>
          </cell>
        </row>
        <row r="421">
          <cell r="A421">
            <v>21162</v>
          </cell>
          <cell r="B421" t="str">
            <v>Hand Gloves (1*50)</v>
          </cell>
          <cell r="C421" t="str">
            <v>Pac</v>
          </cell>
          <cell r="D421" t="str">
            <v>Pac</v>
          </cell>
          <cell r="E421" t="str">
            <v>Pac</v>
          </cell>
          <cell r="F421">
            <v>0.18</v>
          </cell>
        </row>
        <row r="422">
          <cell r="A422">
            <v>21284</v>
          </cell>
          <cell r="B422" t="str">
            <v>Greenbrrew Natural Instant Coffee, 60GM</v>
          </cell>
          <cell r="C422" t="str">
            <v>EA</v>
          </cell>
          <cell r="D422" t="str">
            <v>EA</v>
          </cell>
          <cell r="E422" t="str">
            <v>EA</v>
          </cell>
          <cell r="F422">
            <v>0.18</v>
          </cell>
        </row>
        <row r="423">
          <cell r="A423">
            <v>21285</v>
          </cell>
          <cell r="B423" t="str">
            <v>Greenbrrew Coffee Hazelnut Flavor, 30GM</v>
          </cell>
          <cell r="C423" t="str">
            <v>EA</v>
          </cell>
          <cell r="D423" t="str">
            <v>EA</v>
          </cell>
          <cell r="E423" t="str">
            <v>EA</v>
          </cell>
          <cell r="F423">
            <v>0.18</v>
          </cell>
        </row>
        <row r="424">
          <cell r="A424">
            <v>21286</v>
          </cell>
          <cell r="B424" t="str">
            <v>Greenbrrew Capucino Original Cofee, 30GM</v>
          </cell>
          <cell r="C424" t="str">
            <v>EA</v>
          </cell>
          <cell r="D424" t="str">
            <v>EA</v>
          </cell>
          <cell r="E424" t="str">
            <v>EA</v>
          </cell>
          <cell r="F424">
            <v>0.18</v>
          </cell>
        </row>
        <row r="425">
          <cell r="A425">
            <v>21287</v>
          </cell>
          <cell r="B425" t="str">
            <v>Greenbrrew Kwath/Kadha/Herbal Drink 30GM</v>
          </cell>
          <cell r="C425" t="str">
            <v>EA</v>
          </cell>
          <cell r="D425" t="str">
            <v>EA</v>
          </cell>
          <cell r="E425" t="str">
            <v>EA</v>
          </cell>
          <cell r="F425">
            <v>0.18</v>
          </cell>
        </row>
        <row r="426">
          <cell r="A426">
            <v>17642</v>
          </cell>
          <cell r="B426" t="str">
            <v>St2 - with Lid</v>
          </cell>
          <cell r="C426" t="str">
            <v>EA</v>
          </cell>
          <cell r="D426" t="str">
            <v>EA</v>
          </cell>
          <cell r="E426" t="str">
            <v>EA</v>
          </cell>
          <cell r="F426">
            <v>0.18</v>
          </cell>
        </row>
        <row r="427">
          <cell r="A427">
            <v>17802</v>
          </cell>
          <cell r="B427" t="str">
            <v>MT-SL-II Black With Dome Caps</v>
          </cell>
          <cell r="C427" t="str">
            <v>EA</v>
          </cell>
          <cell r="D427" t="str">
            <v>EA</v>
          </cell>
          <cell r="E427" t="str">
            <v>EA</v>
          </cell>
          <cell r="F427">
            <v>0.18</v>
          </cell>
        </row>
        <row r="428">
          <cell r="A428">
            <v>17803</v>
          </cell>
          <cell r="B428" t="str">
            <v>30 Ml Cups With Lid (DIA 69MM)</v>
          </cell>
          <cell r="C428" t="str">
            <v>EA</v>
          </cell>
          <cell r="D428" t="str">
            <v>EA</v>
          </cell>
          <cell r="E428" t="str">
            <v>EA</v>
          </cell>
          <cell r="F428">
            <v>0.18</v>
          </cell>
        </row>
        <row r="429">
          <cell r="A429">
            <v>20255</v>
          </cell>
          <cell r="B429" t="str">
            <v>100% Pure instant coffee-100 GM Jar</v>
          </cell>
          <cell r="C429" t="str">
            <v>EA</v>
          </cell>
          <cell r="D429" t="str">
            <v>EA</v>
          </cell>
          <cell r="E429" t="str">
            <v>EA</v>
          </cell>
          <cell r="F429">
            <v>0.18</v>
          </cell>
        </row>
        <row r="430">
          <cell r="A430">
            <v>21271</v>
          </cell>
          <cell r="B430" t="str">
            <v> Espresso Biscotti</v>
          </cell>
          <cell r="C430" t="str">
            <v>EA</v>
          </cell>
          <cell r="D430" t="str">
            <v>EA</v>
          </cell>
          <cell r="E430" t="str">
            <v>EA</v>
          </cell>
          <cell r="F430">
            <v>0.18</v>
          </cell>
        </row>
        <row r="431">
          <cell r="A431">
            <v>21261</v>
          </cell>
          <cell r="B431" t="str">
            <v>Mint Chocochip Cookie</v>
          </cell>
          <cell r="C431" t="str">
            <v>EA</v>
          </cell>
          <cell r="D431" t="str">
            <v>EA</v>
          </cell>
          <cell r="E431" t="str">
            <v>EA</v>
          </cell>
          <cell r="F431">
            <v>0.18</v>
          </cell>
        </row>
        <row r="432">
          <cell r="A432">
            <v>21260</v>
          </cell>
          <cell r="B432" t="str">
            <v>Peanut Butter Cookie</v>
          </cell>
          <cell r="C432" t="str">
            <v>EA</v>
          </cell>
          <cell r="D432" t="str">
            <v>EA</v>
          </cell>
          <cell r="E432" t="str">
            <v>EA</v>
          </cell>
          <cell r="F432">
            <v>0.18</v>
          </cell>
        </row>
        <row r="433">
          <cell r="A433">
            <v>16298</v>
          </cell>
          <cell r="B433" t="str">
            <v>Rectangle Basket</v>
          </cell>
          <cell r="C433" t="str">
            <v>EA</v>
          </cell>
          <cell r="D433" t="str">
            <v>EA</v>
          </cell>
          <cell r="E433" t="str">
            <v>EA</v>
          </cell>
          <cell r="F433">
            <v>0.05</v>
          </cell>
        </row>
        <row r="434">
          <cell r="A434">
            <v>16300</v>
          </cell>
          <cell r="B434" t="str">
            <v>Oval Basket</v>
          </cell>
          <cell r="C434" t="str">
            <v>EA</v>
          </cell>
          <cell r="D434" t="str">
            <v>EA</v>
          </cell>
          <cell r="E434" t="str">
            <v>EA</v>
          </cell>
          <cell r="F434">
            <v>0.05</v>
          </cell>
        </row>
        <row r="435">
          <cell r="A435">
            <v>19479</v>
          </cell>
          <cell r="B435" t="str">
            <v>Cookies Tin Gift Box</v>
          </cell>
          <cell r="C435" t="str">
            <v>EA</v>
          </cell>
          <cell r="D435" t="str">
            <v>EA</v>
          </cell>
          <cell r="E435" t="str">
            <v>EA</v>
          </cell>
          <cell r="F435">
            <v>0.18</v>
          </cell>
        </row>
        <row r="436">
          <cell r="A436">
            <v>21423</v>
          </cell>
          <cell r="B436" t="str">
            <v>Diwali Gift Box (small)</v>
          </cell>
          <cell r="C436" t="str">
            <v>EA</v>
          </cell>
          <cell r="D436" t="str">
            <v>EA</v>
          </cell>
          <cell r="E436" t="str">
            <v>EA</v>
          </cell>
          <cell r="F436">
            <v>0.12</v>
          </cell>
        </row>
        <row r="437">
          <cell r="A437">
            <v>19477</v>
          </cell>
          <cell r="B437" t="str">
            <v>Round Basket - Medium</v>
          </cell>
          <cell r="C437" t="str">
            <v>EA</v>
          </cell>
          <cell r="D437" t="str">
            <v>EA</v>
          </cell>
          <cell r="E437" t="str">
            <v>EA</v>
          </cell>
          <cell r="F437">
            <v>0.05</v>
          </cell>
        </row>
        <row r="438">
          <cell r="A438">
            <v>21471</v>
          </cell>
          <cell r="B438" t="str">
            <v> Black Mug Unlock</v>
          </cell>
          <cell r="C438" t="str">
            <v>EA</v>
          </cell>
          <cell r="D438" t="str">
            <v>EA</v>
          </cell>
          <cell r="E438" t="str">
            <v>EA</v>
          </cell>
          <cell r="F438">
            <v>0.12</v>
          </cell>
        </row>
        <row r="439">
          <cell r="A439">
            <v>21424</v>
          </cell>
          <cell r="B439" t="str">
            <v>Diwali Gift Box (Big)</v>
          </cell>
          <cell r="C439" t="str">
            <v>EA</v>
          </cell>
          <cell r="D439" t="str">
            <v>EA</v>
          </cell>
          <cell r="E439" t="str">
            <v>EA</v>
          </cell>
          <cell r="F439">
            <v>0.12</v>
          </cell>
        </row>
        <row r="440">
          <cell r="A440">
            <v>21425</v>
          </cell>
          <cell r="B440" t="str">
            <v>Diwali Coffee White Mug Box</v>
          </cell>
          <cell r="C440" t="str">
            <v>EA</v>
          </cell>
          <cell r="D440" t="str">
            <v>EA</v>
          </cell>
          <cell r="E440" t="str">
            <v>EA</v>
          </cell>
          <cell r="F440">
            <v>0.12</v>
          </cell>
        </row>
        <row r="441">
          <cell r="A441">
            <v>21428</v>
          </cell>
          <cell r="B441" t="str">
            <v>MB Protein Bar Almond Fudge 20GM</v>
          </cell>
          <cell r="C441" t="str">
            <v>EA</v>
          </cell>
          <cell r="D441" t="str">
            <v>EA</v>
          </cell>
          <cell r="E441" t="str">
            <v>EA</v>
          </cell>
          <cell r="F441">
            <v>0.18</v>
          </cell>
        </row>
        <row r="442">
          <cell r="A442">
            <v>21429</v>
          </cell>
          <cell r="B442" t="str">
            <v>MB Protein Bar Choco Cranberry 20GM</v>
          </cell>
          <cell r="C442" t="str">
            <v>EA</v>
          </cell>
          <cell r="D442" t="str">
            <v>EA</v>
          </cell>
          <cell r="E442" t="str">
            <v>EA</v>
          </cell>
          <cell r="F442">
            <v>0.18</v>
          </cell>
        </row>
        <row r="443">
          <cell r="A443">
            <v>21430</v>
          </cell>
          <cell r="B443" t="str">
            <v>MB Choco Bar 15GM</v>
          </cell>
          <cell r="C443" t="str">
            <v>EA</v>
          </cell>
          <cell r="D443" t="str">
            <v>EA</v>
          </cell>
          <cell r="E443" t="str">
            <v>EA</v>
          </cell>
          <cell r="F443">
            <v>0.18</v>
          </cell>
        </row>
        <row r="444">
          <cell r="A444">
            <v>21441</v>
          </cell>
          <cell r="B444" t="str">
            <v>MB Protein Water Sparkling Drink Cola</v>
          </cell>
          <cell r="C444" t="str">
            <v>EA</v>
          </cell>
          <cell r="D444" t="str">
            <v>EA</v>
          </cell>
          <cell r="E444" t="str">
            <v>EA</v>
          </cell>
          <cell r="F444">
            <v>0.18</v>
          </cell>
        </row>
        <row r="445">
          <cell r="A445">
            <v>21442</v>
          </cell>
          <cell r="B445" t="str">
            <v>MB Protein Sparkling Drink Green Apple</v>
          </cell>
          <cell r="C445" t="str">
            <v>EA</v>
          </cell>
          <cell r="D445" t="str">
            <v>EA</v>
          </cell>
          <cell r="E445" t="str">
            <v>EA</v>
          </cell>
          <cell r="F445">
            <v>0.18</v>
          </cell>
        </row>
        <row r="446">
          <cell r="A446">
            <v>21459</v>
          </cell>
          <cell r="B446" t="str">
            <v>White Mug (Go Vocal Local)</v>
          </cell>
          <cell r="C446" t="str">
            <v>EA</v>
          </cell>
          <cell r="D446" t="str">
            <v>EA</v>
          </cell>
          <cell r="E446" t="str">
            <v>EA</v>
          </cell>
          <cell r="F446">
            <v>0.12</v>
          </cell>
        </row>
        <row r="447">
          <cell r="A447">
            <v>21422</v>
          </cell>
          <cell r="B447" t="str">
            <v>Biscotti Box Carton (Pack Of 3)</v>
          </cell>
          <cell r="C447" t="str">
            <v>EA</v>
          </cell>
          <cell r="D447" t="str">
            <v>EA</v>
          </cell>
          <cell r="E447" t="str">
            <v>EA</v>
          </cell>
          <cell r="F447">
            <v>0.12</v>
          </cell>
        </row>
        <row r="448">
          <cell r="A448">
            <v>21071</v>
          </cell>
          <cell r="B448" t="str">
            <v>Eco Cup with Sipper 350ML</v>
          </cell>
          <cell r="C448" t="str">
            <v>EA</v>
          </cell>
          <cell r="D448" t="str">
            <v>EA</v>
          </cell>
          <cell r="E448" t="str">
            <v>EA</v>
          </cell>
          <cell r="F448">
            <v>0.18</v>
          </cell>
        </row>
        <row r="449">
          <cell r="A449">
            <v>21072</v>
          </cell>
          <cell r="B449" t="str">
            <v>Eco Cup 240 ML</v>
          </cell>
          <cell r="C449" t="str">
            <v>EA</v>
          </cell>
          <cell r="D449" t="str">
            <v>EA</v>
          </cell>
          <cell r="E449" t="str">
            <v>EA</v>
          </cell>
          <cell r="F449">
            <v>0.18</v>
          </cell>
        </row>
        <row r="450">
          <cell r="A450">
            <v>21073</v>
          </cell>
          <cell r="B450" t="str">
            <v>Eco Cup Lid 240/350 ML</v>
          </cell>
          <cell r="C450" t="str">
            <v>EA</v>
          </cell>
          <cell r="D450" t="str">
            <v>EA</v>
          </cell>
          <cell r="E450" t="str">
            <v>EA</v>
          </cell>
          <cell r="F450">
            <v>0.18</v>
          </cell>
        </row>
        <row r="451">
          <cell r="A451">
            <v>21467</v>
          </cell>
          <cell r="B451" t="str">
            <v>Drip coffee</v>
          </cell>
          <cell r="C451" t="str">
            <v>Pac</v>
          </cell>
          <cell r="D451" t="str">
            <v>Pac</v>
          </cell>
          <cell r="E451" t="str">
            <v>Pac</v>
          </cell>
          <cell r="F451">
            <v>0.05</v>
          </cell>
        </row>
        <row r="452">
          <cell r="A452">
            <v>20256</v>
          </cell>
          <cell r="B452" t="str">
            <v>Green Sports Bottle</v>
          </cell>
          <cell r="C452" t="str">
            <v>EA</v>
          </cell>
          <cell r="D452" t="str">
            <v>EA</v>
          </cell>
          <cell r="E452" t="str">
            <v>EA</v>
          </cell>
          <cell r="F452">
            <v>0.18</v>
          </cell>
        </row>
        <row r="453">
          <cell r="A453">
            <v>20493</v>
          </cell>
          <cell r="B453" t="str">
            <v>Black Sports Bottle</v>
          </cell>
          <cell r="C453" t="str">
            <v>EA</v>
          </cell>
          <cell r="D453" t="str">
            <v>EA</v>
          </cell>
          <cell r="E453" t="str">
            <v>EA</v>
          </cell>
          <cell r="F453">
            <v>0.18</v>
          </cell>
        </row>
        <row r="454">
          <cell r="A454">
            <v>23829</v>
          </cell>
          <cell r="B454" t="str">
            <v>Barista Plum Cake 500g</v>
          </cell>
          <cell r="C454" t="str">
            <v>EA</v>
          </cell>
          <cell r="D454" t="str">
            <v>EA</v>
          </cell>
          <cell r="E454" t="str">
            <v>EA</v>
          </cell>
          <cell r="F454">
            <v>0.18</v>
          </cell>
        </row>
        <row r="455">
          <cell r="A455">
            <v>21151</v>
          </cell>
          <cell r="B455" t="str">
            <v>Hand Sanitizer Gel 5L CAN</v>
          </cell>
          <cell r="C455" t="str">
            <v>Can</v>
          </cell>
          <cell r="D455" t="str">
            <v>Can</v>
          </cell>
          <cell r="E455" t="str">
            <v>Can</v>
          </cell>
          <cell r="F455">
            <v>0.12</v>
          </cell>
        </row>
        <row r="456">
          <cell r="A456">
            <v>21461</v>
          </cell>
          <cell r="B456" t="str">
            <v>Moroccan Mint Green Teabag</v>
          </cell>
          <cell r="C456" t="str">
            <v>Ea</v>
          </cell>
          <cell r="D456" t="str">
            <v>Ea</v>
          </cell>
          <cell r="E456" t="str">
            <v>Ea</v>
          </cell>
          <cell r="F456">
            <v>0.05</v>
          </cell>
        </row>
        <row r="457">
          <cell r="A457">
            <v>21462</v>
          </cell>
          <cell r="B457" t="str">
            <v>Chamomile Green Teabag</v>
          </cell>
          <cell r="C457" t="str">
            <v>Ea</v>
          </cell>
          <cell r="D457" t="str">
            <v>Ea</v>
          </cell>
          <cell r="E457" t="str">
            <v>Ea</v>
          </cell>
          <cell r="F457">
            <v>0.05</v>
          </cell>
        </row>
        <row r="458">
          <cell r="A458">
            <v>21463</v>
          </cell>
          <cell r="B458" t="str">
            <v>Darjeeling Green Teabag</v>
          </cell>
          <cell r="C458" t="str">
            <v>Ea</v>
          </cell>
          <cell r="D458" t="str">
            <v>Ea</v>
          </cell>
          <cell r="E458" t="str">
            <v>Ea</v>
          </cell>
          <cell r="F458">
            <v>0.05</v>
          </cell>
        </row>
        <row r="459">
          <cell r="A459">
            <v>21464</v>
          </cell>
          <cell r="B459" t="str">
            <v>Hibiscus Lush Tisane Teabag</v>
          </cell>
          <cell r="C459" t="str">
            <v>Ea</v>
          </cell>
          <cell r="D459" t="str">
            <v>Ea</v>
          </cell>
          <cell r="E459" t="str">
            <v>Ea</v>
          </cell>
          <cell r="F459">
            <v>0.05</v>
          </cell>
        </row>
        <row r="460">
          <cell r="A460">
            <v>21465</v>
          </cell>
          <cell r="B460" t="str">
            <v>Vanilla Bourbon Teabag</v>
          </cell>
          <cell r="C460" t="str">
            <v>Ea</v>
          </cell>
          <cell r="D460" t="str">
            <v>Ea</v>
          </cell>
          <cell r="E460" t="str">
            <v>Ea</v>
          </cell>
          <cell r="F460">
            <v>0.05</v>
          </cell>
        </row>
        <row r="461">
          <cell r="A461">
            <v>21445</v>
          </cell>
          <cell r="B461" t="str">
            <v>Chamomile Green Tea (16 T-Bag)</v>
          </cell>
          <cell r="C461" t="str">
            <v>EA</v>
          </cell>
          <cell r="D461" t="str">
            <v>EA</v>
          </cell>
          <cell r="E461" t="str">
            <v>EA</v>
          </cell>
          <cell r="F461">
            <v>0.05</v>
          </cell>
        </row>
        <row r="462">
          <cell r="A462">
            <v>21447</v>
          </cell>
          <cell r="B462" t="str">
            <v>Kolkata Street Chai Tin 100G</v>
          </cell>
          <cell r="C462" t="str">
            <v>Ea</v>
          </cell>
          <cell r="D462" t="str">
            <v>Ea</v>
          </cell>
          <cell r="E462" t="str">
            <v>Ea</v>
          </cell>
          <cell r="F462">
            <v>0.05</v>
          </cell>
        </row>
        <row r="463">
          <cell r="A463">
            <v>21138</v>
          </cell>
          <cell r="B463" t="str">
            <v>White Paper Straw with Individual Pack</v>
          </cell>
          <cell r="C463" t="str">
            <v>Pac</v>
          </cell>
          <cell r="D463" t="str">
            <v>Pac</v>
          </cell>
          <cell r="E463" t="str">
            <v>Pac</v>
          </cell>
          <cell r="F463">
            <v>0.18</v>
          </cell>
        </row>
        <row r="464">
          <cell r="A464">
            <v>21139</v>
          </cell>
          <cell r="B464" t="str">
            <v>Wooden Knife</v>
          </cell>
          <cell r="C464" t="str">
            <v>Pac</v>
          </cell>
          <cell r="D464" t="str">
            <v>Pac</v>
          </cell>
          <cell r="E464" t="str">
            <v>Pac</v>
          </cell>
          <cell r="F464">
            <v>0.12</v>
          </cell>
        </row>
        <row r="465">
          <cell r="A465">
            <v>19457</v>
          </cell>
          <cell r="B465" t="str">
            <v>Choco Affair Slab -Dark (SD)</v>
          </cell>
          <cell r="C465" t="str">
            <v>EA</v>
          </cell>
          <cell r="D465" t="str">
            <v>EA</v>
          </cell>
          <cell r="E465" t="str">
            <v>EA</v>
          </cell>
          <cell r="F465">
            <v>0.18</v>
          </cell>
        </row>
        <row r="466">
          <cell r="A466">
            <v>19458</v>
          </cell>
          <cell r="B466" t="str">
            <v>Choco Affair Slab -Milk (SD)</v>
          </cell>
          <cell r="C466" t="str">
            <v>EA</v>
          </cell>
          <cell r="D466" t="str">
            <v>EA</v>
          </cell>
          <cell r="E466" t="str">
            <v>EA</v>
          </cell>
          <cell r="F466">
            <v>0.18</v>
          </cell>
        </row>
        <row r="467">
          <cell r="A467">
            <v>21446</v>
          </cell>
          <cell r="B467" t="str">
            <v>Green Imperia Tea (16 T-Bag)</v>
          </cell>
          <cell r="C467" t="str">
            <v>Ea</v>
          </cell>
          <cell r="D467" t="str">
            <v>Ea</v>
          </cell>
          <cell r="E467" t="str">
            <v>Ea</v>
          </cell>
          <cell r="F467">
            <v>0.05</v>
          </cell>
        </row>
        <row r="468">
          <cell r="A468">
            <v>21448</v>
          </cell>
          <cell r="B468" t="str">
            <v>Hibiscus Lush Box (16 T-Bag)</v>
          </cell>
          <cell r="C468" t="str">
            <v>Ea</v>
          </cell>
          <cell r="D468" t="str">
            <v>Ea</v>
          </cell>
          <cell r="E468" t="str">
            <v>Ea</v>
          </cell>
          <cell r="F468">
            <v>0.05</v>
          </cell>
        </row>
        <row r="469">
          <cell r="A469">
            <v>5700</v>
          </cell>
          <cell r="B469" t="str">
            <v>Bottle Opener With Cutter</v>
          </cell>
          <cell r="C469" t="str">
            <v>EA</v>
          </cell>
          <cell r="D469" t="str">
            <v>EA</v>
          </cell>
          <cell r="E469" t="str">
            <v>EA</v>
          </cell>
          <cell r="F469">
            <v>0.12</v>
          </cell>
        </row>
        <row r="470">
          <cell r="A470">
            <v>12662</v>
          </cell>
          <cell r="B470" t="str">
            <v>MRD Sticker</v>
          </cell>
          <cell r="C470" t="str">
            <v>EA</v>
          </cell>
          <cell r="D470" t="str">
            <v>EA</v>
          </cell>
          <cell r="E470" t="str">
            <v>EA</v>
          </cell>
          <cell r="F470">
            <v>0.18</v>
          </cell>
        </row>
        <row r="471">
          <cell r="A471">
            <v>16607</v>
          </cell>
          <cell r="B471" t="str">
            <v>Kesar Gun</v>
          </cell>
          <cell r="C471" t="str">
            <v>EA</v>
          </cell>
          <cell r="D471" t="str">
            <v>EA</v>
          </cell>
          <cell r="E471" t="str">
            <v>EA</v>
          </cell>
          <cell r="F471">
            <v>0.18</v>
          </cell>
        </row>
        <row r="472">
          <cell r="A472">
            <v>11286</v>
          </cell>
          <cell r="B472" t="str">
            <v>Masala Tea Leaf</v>
          </cell>
          <cell r="C472" t="str">
            <v>PAC</v>
          </cell>
          <cell r="D472" t="str">
            <v>PAC</v>
          </cell>
          <cell r="E472" t="str">
            <v>PAC</v>
          </cell>
          <cell r="F472">
            <v>0.05</v>
          </cell>
        </row>
        <row r="473">
          <cell r="A473">
            <v>19537</v>
          </cell>
          <cell r="B473" t="str">
            <v>Akasa Oven</v>
          </cell>
          <cell r="C473" t="str">
            <v>EA</v>
          </cell>
          <cell r="D473" t="str">
            <v>EA</v>
          </cell>
          <cell r="E473" t="str">
            <v>EA</v>
          </cell>
          <cell r="F473">
            <v>0.18</v>
          </cell>
        </row>
        <row r="474">
          <cell r="A474">
            <v>20894</v>
          </cell>
          <cell r="B474" t="str">
            <v>Biodegradable Garbage Bag B Green</v>
          </cell>
          <cell r="C474" t="str">
            <v>PAC</v>
          </cell>
          <cell r="D474" t="str">
            <v>PAC</v>
          </cell>
          <cell r="E474" t="str">
            <v>PAC</v>
          </cell>
          <cell r="F474">
            <v>0.18</v>
          </cell>
        </row>
        <row r="475">
          <cell r="A475">
            <v>21091</v>
          </cell>
          <cell r="B475" t="str">
            <v>Ply Mask</v>
          </cell>
          <cell r="C475" t="str">
            <v>EA</v>
          </cell>
          <cell r="D475" t="str">
            <v>EA</v>
          </cell>
          <cell r="E475" t="str">
            <v>EA</v>
          </cell>
          <cell r="F475">
            <v>0.05</v>
          </cell>
        </row>
        <row r="476">
          <cell r="A476">
            <v>21093</v>
          </cell>
          <cell r="B476" t="str">
            <v>Face Shield</v>
          </cell>
          <cell r="C476" t="str">
            <v>EA</v>
          </cell>
          <cell r="D476" t="str">
            <v>EA</v>
          </cell>
          <cell r="E476" t="str">
            <v>EA</v>
          </cell>
          <cell r="F476">
            <v>0.18</v>
          </cell>
        </row>
        <row r="477">
          <cell r="A477">
            <v>5530</v>
          </cell>
          <cell r="B477" t="str">
            <v>IMPREST RECORD BOOK</v>
          </cell>
          <cell r="C477" t="str">
            <v>Ea</v>
          </cell>
          <cell r="D477" t="str">
            <v>Ea</v>
          </cell>
          <cell r="E477" t="str">
            <v>Ea</v>
          </cell>
          <cell r="F477">
            <v>0.18</v>
          </cell>
        </row>
        <row r="478">
          <cell r="A478">
            <v>16876</v>
          </cell>
          <cell r="B478" t="str">
            <v>Polo T Shirt Brown - XXL</v>
          </cell>
          <cell r="C478" t="str">
            <v>EA</v>
          </cell>
          <cell r="D478" t="str">
            <v>EA</v>
          </cell>
          <cell r="E478" t="str">
            <v>EA</v>
          </cell>
          <cell r="F478">
            <v>0.05</v>
          </cell>
        </row>
        <row r="479">
          <cell r="A479">
            <v>5547</v>
          </cell>
          <cell r="B479" t="str">
            <v>Measuring Jar 50ml</v>
          </cell>
          <cell r="C479" t="str">
            <v>EA</v>
          </cell>
          <cell r="D479" t="str">
            <v>EA</v>
          </cell>
          <cell r="E479" t="str">
            <v>EA</v>
          </cell>
          <cell r="F479">
            <v>0.18</v>
          </cell>
        </row>
        <row r="480">
          <cell r="A480">
            <v>8292</v>
          </cell>
          <cell r="B480" t="str">
            <v>Measuring Jar 50ml</v>
          </cell>
          <cell r="C480" t="str">
            <v>EA</v>
          </cell>
          <cell r="D480" t="str">
            <v>EA</v>
          </cell>
          <cell r="E480" t="str">
            <v>EA</v>
          </cell>
          <cell r="F480">
            <v>0.18</v>
          </cell>
        </row>
        <row r="481">
          <cell r="A481">
            <v>8226</v>
          </cell>
          <cell r="B481" t="str">
            <v>Bubble Wrap</v>
          </cell>
          <cell r="C481" t="str">
            <v>M</v>
          </cell>
          <cell r="D481" t="str">
            <v>M</v>
          </cell>
          <cell r="E481" t="str">
            <v>M</v>
          </cell>
          <cell r="F481">
            <v>0.18</v>
          </cell>
        </row>
        <row r="482">
          <cell r="A482">
            <v>9316</v>
          </cell>
          <cell r="B482" t="str">
            <v>Thermocole Sheet</v>
          </cell>
          <cell r="C482" t="str">
            <v>EA</v>
          </cell>
          <cell r="D482" t="str">
            <v>EA</v>
          </cell>
          <cell r="E482" t="str">
            <v>EA</v>
          </cell>
          <cell r="F482">
            <v>0.18</v>
          </cell>
        </row>
        <row r="483">
          <cell r="A483">
            <v>21688</v>
          </cell>
          <cell r="B483" t="str">
            <v>Caramel Crisp Popcorn</v>
          </cell>
          <cell r="C483" t="str">
            <v>EA</v>
          </cell>
          <cell r="D483" t="str">
            <v>EA</v>
          </cell>
          <cell r="E483" t="str">
            <v>EA</v>
          </cell>
          <cell r="F483">
            <v>0.12</v>
          </cell>
        </row>
        <row r="484">
          <cell r="A484">
            <v>21689</v>
          </cell>
          <cell r="B484" t="str">
            <v>Crunchy Lichi Popcorn</v>
          </cell>
          <cell r="C484" t="str">
            <v>EA</v>
          </cell>
          <cell r="D484" t="str">
            <v>EA</v>
          </cell>
          <cell r="E484" t="str">
            <v>EA</v>
          </cell>
          <cell r="F484">
            <v>0.12</v>
          </cell>
        </row>
        <row r="485">
          <cell r="A485">
            <v>21690</v>
          </cell>
          <cell r="B485" t="str">
            <v> Blueberry Popcorn</v>
          </cell>
          <cell r="C485" t="str">
            <v>EA</v>
          </cell>
          <cell r="D485" t="str">
            <v>EA</v>
          </cell>
          <cell r="E485" t="str">
            <v>EA</v>
          </cell>
          <cell r="F485">
            <v>0.12</v>
          </cell>
        </row>
        <row r="486">
          <cell r="A486">
            <v>21161</v>
          </cell>
          <cell r="B486" t="str">
            <v>Big Carry Bag (120 GSM)</v>
          </cell>
          <cell r="C486" t="str">
            <v>PAC</v>
          </cell>
          <cell r="D486" t="str">
            <v>PAC</v>
          </cell>
          <cell r="E486" t="str">
            <v>EA</v>
          </cell>
          <cell r="F486">
            <v>0.12</v>
          </cell>
        </row>
        <row r="487">
          <cell r="A487">
            <v>21163</v>
          </cell>
          <cell r="B487" t="str">
            <v>Pastry Box Virgin Kraft Board</v>
          </cell>
          <cell r="C487" t="str">
            <v>EA</v>
          </cell>
          <cell r="D487" t="str">
            <v>EA</v>
          </cell>
          <cell r="E487" t="str">
            <v>EA</v>
          </cell>
          <cell r="F487">
            <v>0.18</v>
          </cell>
        </row>
        <row r="488">
          <cell r="A488">
            <v>21704</v>
          </cell>
          <cell r="B488" t="str">
            <v>Red Velvet Cookies</v>
          </cell>
          <cell r="C488" t="str">
            <v>EA</v>
          </cell>
          <cell r="D488" t="str">
            <v>EA</v>
          </cell>
          <cell r="E488" t="str">
            <v>EA</v>
          </cell>
          <cell r="F488">
            <v>0.18</v>
          </cell>
        </row>
        <row r="489">
          <cell r="A489">
            <v>21775</v>
          </cell>
          <cell r="B489" t="str">
            <v>Mandarin Chocolate Frappe Syrup 500ML</v>
          </cell>
          <cell r="C489" t="str">
            <v>BT</v>
          </cell>
          <cell r="D489" t="str">
            <v>BT</v>
          </cell>
          <cell r="E489" t="str">
            <v>BT</v>
          </cell>
          <cell r="F489">
            <v>0.18</v>
          </cell>
        </row>
        <row r="490">
          <cell r="A490">
            <v>21776</v>
          </cell>
          <cell r="B490" t="str">
            <v>Santra Aloe Spritzer Syrup 500 ML</v>
          </cell>
          <cell r="C490" t="str">
            <v>BT</v>
          </cell>
          <cell r="D490" t="str">
            <v>BT</v>
          </cell>
          <cell r="E490" t="str">
            <v>BT</v>
          </cell>
          <cell r="F490">
            <v>0.18</v>
          </cell>
        </row>
        <row r="491">
          <cell r="A491">
            <v>21777</v>
          </cell>
          <cell r="B491" t="str">
            <v>Oreo Cookies Crumble 1KG</v>
          </cell>
          <cell r="C491" t="str">
            <v>Kg</v>
          </cell>
          <cell r="D491" t="str">
            <v>Kg</v>
          </cell>
          <cell r="E491" t="str">
            <v>Kg</v>
          </cell>
          <cell r="F491">
            <v>0.18</v>
          </cell>
        </row>
        <row r="492">
          <cell r="A492">
            <v>21817</v>
          </cell>
          <cell r="B492" t="str">
            <v>Biodegradable Plate</v>
          </cell>
          <cell r="C492" t="str">
            <v>PAC</v>
          </cell>
          <cell r="D492" t="str">
            <v>PAC</v>
          </cell>
          <cell r="E492" t="str">
            <v>PAC</v>
          </cell>
          <cell r="F492">
            <v>0.12</v>
          </cell>
        </row>
        <row r="493">
          <cell r="A493">
            <v>21764</v>
          </cell>
          <cell r="B493" t="str">
            <v>Indian Summer - Hot &amp; Spicy Mix</v>
          </cell>
          <cell r="C493" t="str">
            <v>EA</v>
          </cell>
          <cell r="D493" t="str">
            <v>EA</v>
          </cell>
          <cell r="E493" t="str">
            <v>EA</v>
          </cell>
          <cell r="F493">
            <v>0.12</v>
          </cell>
        </row>
        <row r="494">
          <cell r="A494">
            <v>21765</v>
          </cell>
          <cell r="B494" t="str">
            <v>Spanish Salsa - Tangy Trail Mix</v>
          </cell>
          <cell r="C494" t="str">
            <v>EA</v>
          </cell>
          <cell r="D494" t="str">
            <v>EA</v>
          </cell>
          <cell r="E494" t="str">
            <v>EA</v>
          </cell>
          <cell r="F494">
            <v>0.12</v>
          </cell>
        </row>
        <row r="495">
          <cell r="A495">
            <v>21831</v>
          </cell>
          <cell r="B495" t="str">
            <v>Tagz - Cream Onion Divin Chips</v>
          </cell>
          <cell r="C495" t="str">
            <v>EA</v>
          </cell>
          <cell r="D495" t="str">
            <v>EA</v>
          </cell>
          <cell r="E495" t="str">
            <v>EA</v>
          </cell>
          <cell r="F495">
            <v>0.12</v>
          </cell>
        </row>
        <row r="496">
          <cell r="A496">
            <v>21832</v>
          </cell>
          <cell r="B496" t="str">
            <v>Tagz - Tandoori Chicken Grovin Chips</v>
          </cell>
          <cell r="C496" t="str">
            <v>EA</v>
          </cell>
          <cell r="D496" t="str">
            <v>EA</v>
          </cell>
          <cell r="E496" t="str">
            <v>EA</v>
          </cell>
          <cell r="F496">
            <v>0.12</v>
          </cell>
        </row>
        <row r="497">
          <cell r="A497">
            <v>21833</v>
          </cell>
          <cell r="B497" t="str">
            <v>Tagz - Masala Trekkin Chips</v>
          </cell>
          <cell r="C497" t="str">
            <v>EA</v>
          </cell>
          <cell r="D497" t="str">
            <v>EA</v>
          </cell>
          <cell r="E497" t="str">
            <v>EA</v>
          </cell>
          <cell r="F497">
            <v>0.12</v>
          </cell>
        </row>
        <row r="498">
          <cell r="A498">
            <v>21818</v>
          </cell>
          <cell r="B498" t="str">
            <v>Classic Lemon Ice Tea 350 ML BT</v>
          </cell>
          <cell r="C498" t="str">
            <v>EA</v>
          </cell>
          <cell r="D498" t="str">
            <v>EA</v>
          </cell>
          <cell r="E498" t="str">
            <v>EA</v>
          </cell>
          <cell r="F498">
            <v>0.18</v>
          </cell>
        </row>
        <row r="499">
          <cell r="A499">
            <v>21819</v>
          </cell>
          <cell r="B499" t="str">
            <v>Classic Peach Ice Tea 350 ML BT</v>
          </cell>
          <cell r="C499" t="str">
            <v>EA</v>
          </cell>
          <cell r="D499" t="str">
            <v>EA</v>
          </cell>
          <cell r="E499" t="str">
            <v>EA</v>
          </cell>
          <cell r="F499">
            <v>0.18</v>
          </cell>
        </row>
        <row r="500">
          <cell r="A500">
            <v>21820</v>
          </cell>
          <cell r="B500" t="str">
            <v>Mojito Lime Ice Tea 350 ML BT</v>
          </cell>
          <cell r="C500" t="str">
            <v>EA</v>
          </cell>
          <cell r="D500" t="str">
            <v>EA</v>
          </cell>
          <cell r="E500" t="str">
            <v>EA</v>
          </cell>
          <cell r="F500">
            <v>0.18</v>
          </cell>
        </row>
        <row r="501">
          <cell r="A501">
            <v>21784</v>
          </cell>
          <cell r="B501" t="str">
            <v>Mast Masala Cup Noodles</v>
          </cell>
          <cell r="C501" t="str">
            <v>EA</v>
          </cell>
          <cell r="D501" t="str">
            <v>EA</v>
          </cell>
          <cell r="E501" t="str">
            <v>EA</v>
          </cell>
          <cell r="F501">
            <v>0.12</v>
          </cell>
        </row>
        <row r="502">
          <cell r="A502">
            <v>21785</v>
          </cell>
          <cell r="B502" t="str">
            <v>Hot Manchow Cup Noodles</v>
          </cell>
          <cell r="C502" t="str">
            <v>EA</v>
          </cell>
          <cell r="D502" t="str">
            <v>EA</v>
          </cell>
          <cell r="E502" t="str">
            <v>EA</v>
          </cell>
          <cell r="F502">
            <v>0.12</v>
          </cell>
        </row>
        <row r="503">
          <cell r="A503">
            <v>21786</v>
          </cell>
          <cell r="B503" t="str">
            <v>Spiced Chunky Chicken Cup Noodles</v>
          </cell>
          <cell r="C503" t="str">
            <v>EA</v>
          </cell>
          <cell r="D503" t="str">
            <v>EA</v>
          </cell>
          <cell r="E503" t="str">
            <v>EA</v>
          </cell>
          <cell r="F503">
            <v>0.12</v>
          </cell>
        </row>
        <row r="504">
          <cell r="A504">
            <v>21766</v>
          </cell>
          <cell r="B504" t="str">
            <v>Spiral Notebook Diary - Girl (Barista)</v>
          </cell>
          <cell r="C504" t="str">
            <v>EA</v>
          </cell>
          <cell r="D504" t="str">
            <v>EA</v>
          </cell>
          <cell r="E504" t="str">
            <v>EA</v>
          </cell>
          <cell r="F504">
            <v>0.12</v>
          </cell>
        </row>
        <row r="505">
          <cell r="A505">
            <v>21804</v>
          </cell>
          <cell r="B505" t="str">
            <v>Spiral Notebook Diary - Mandala Grid</v>
          </cell>
          <cell r="C505" t="str">
            <v>EA</v>
          </cell>
          <cell r="D505" t="str">
            <v>EA</v>
          </cell>
          <cell r="E505" t="str">
            <v>EA</v>
          </cell>
          <cell r="F505">
            <v>0.12</v>
          </cell>
        </row>
        <row r="506">
          <cell r="A506">
            <v>21805</v>
          </cell>
          <cell r="B506" t="str">
            <v>Spiral Notebook Diary - Pastel Leaves</v>
          </cell>
          <cell r="C506" t="str">
            <v>EA</v>
          </cell>
          <cell r="D506" t="str">
            <v>EA</v>
          </cell>
          <cell r="E506" t="str">
            <v>EA</v>
          </cell>
          <cell r="F506">
            <v>0.12</v>
          </cell>
        </row>
        <row r="507">
          <cell r="A507">
            <v>21806</v>
          </cell>
          <cell r="B507" t="str">
            <v>Spiral Notebook Diary - Tribal Feathers</v>
          </cell>
          <cell r="C507" t="str">
            <v>EA</v>
          </cell>
          <cell r="D507" t="str">
            <v>EA</v>
          </cell>
          <cell r="E507" t="str">
            <v>EA</v>
          </cell>
          <cell r="F507">
            <v>0.12</v>
          </cell>
        </row>
        <row r="508">
          <cell r="A508">
            <v>21767</v>
          </cell>
          <cell r="B508" t="str">
            <v>Binding Notebook Diary - Watercolor</v>
          </cell>
          <cell r="C508" t="str">
            <v>EA</v>
          </cell>
          <cell r="D508" t="str">
            <v>EA</v>
          </cell>
          <cell r="E508" t="str">
            <v>EA</v>
          </cell>
          <cell r="F508">
            <v>0.12</v>
          </cell>
        </row>
        <row r="509">
          <cell r="A509">
            <v>21807</v>
          </cell>
          <cell r="B509" t="str">
            <v>Binding Notebook Diary - Pastel Pattern</v>
          </cell>
          <cell r="C509" t="str">
            <v>EA</v>
          </cell>
          <cell r="D509" t="str">
            <v>EA</v>
          </cell>
          <cell r="E509" t="str">
            <v>EA</v>
          </cell>
          <cell r="F509">
            <v>0.12</v>
          </cell>
        </row>
        <row r="510">
          <cell r="A510">
            <v>21769</v>
          </cell>
          <cell r="B510" t="str">
            <v>Planners - Dot Pattern</v>
          </cell>
          <cell r="C510" t="str">
            <v>EA</v>
          </cell>
          <cell r="D510" t="str">
            <v>EA</v>
          </cell>
          <cell r="E510" t="str">
            <v>EA</v>
          </cell>
          <cell r="F510">
            <v>0.12</v>
          </cell>
        </row>
        <row r="511">
          <cell r="A511">
            <v>21808</v>
          </cell>
          <cell r="B511" t="str">
            <v>Planners - Block Pattern</v>
          </cell>
          <cell r="C511" t="str">
            <v>EA</v>
          </cell>
          <cell r="D511" t="str">
            <v>EA</v>
          </cell>
          <cell r="E511" t="str">
            <v>EA</v>
          </cell>
          <cell r="F511">
            <v>0.12</v>
          </cell>
        </row>
        <row r="512">
          <cell r="A512">
            <v>21756</v>
          </cell>
          <cell r="B512" t="str">
            <v>Borges Walnut Milk 1L</v>
          </cell>
          <cell r="C512" t="str">
            <v>L</v>
          </cell>
          <cell r="D512" t="str">
            <v>L</v>
          </cell>
          <cell r="E512" t="str">
            <v>L</v>
          </cell>
          <cell r="F512">
            <v>0.18</v>
          </cell>
        </row>
        <row r="513">
          <cell r="A513">
            <v>21757</v>
          </cell>
          <cell r="B513" t="str">
            <v>Borges Hazelnut Milk 1L</v>
          </cell>
          <cell r="C513" t="str">
            <v>L</v>
          </cell>
          <cell r="D513" t="str">
            <v>L</v>
          </cell>
          <cell r="E513" t="str">
            <v>L</v>
          </cell>
          <cell r="F513">
            <v>0.18</v>
          </cell>
        </row>
        <row r="514">
          <cell r="A514">
            <v>21373</v>
          </cell>
          <cell r="B514" t="str">
            <v>Borges Almond Milk 1L</v>
          </cell>
          <cell r="C514" t="str">
            <v>L</v>
          </cell>
          <cell r="D514" t="str">
            <v>L</v>
          </cell>
          <cell r="E514" t="str">
            <v>L</v>
          </cell>
          <cell r="F514">
            <v>0.18</v>
          </cell>
        </row>
        <row r="515">
          <cell r="A515">
            <v>21164</v>
          </cell>
          <cell r="B515" t="str">
            <v xml:space="preserve">Envelope New (1*100)             </v>
          </cell>
          <cell r="C515" t="str">
            <v>PAC</v>
          </cell>
          <cell r="D515" t="str">
            <v>PAC</v>
          </cell>
          <cell r="E515" t="str">
            <v>PAC</v>
          </cell>
          <cell r="F515">
            <v>0.18</v>
          </cell>
        </row>
        <row r="516">
          <cell r="A516">
            <v>20657</v>
          </cell>
          <cell r="B516" t="str">
            <v>Coffee Machine Cleaning Brush</v>
          </cell>
          <cell r="C516" t="str">
            <v>EA</v>
          </cell>
          <cell r="D516" t="str">
            <v>EA</v>
          </cell>
          <cell r="E516" t="str">
            <v>EA</v>
          </cell>
          <cell r="F516">
            <v>0.18</v>
          </cell>
        </row>
        <row r="517">
          <cell r="A517">
            <v>21305</v>
          </cell>
          <cell r="B517" t="str">
            <v>HW Plain White Pasta Plate 9.25"</v>
          </cell>
          <cell r="C517" t="str">
            <v>EA</v>
          </cell>
          <cell r="D517" t="str">
            <v>EA</v>
          </cell>
          <cell r="E517" t="str">
            <v>EA</v>
          </cell>
          <cell r="F517">
            <v>0.12</v>
          </cell>
        </row>
        <row r="518">
          <cell r="A518">
            <v>21371</v>
          </cell>
          <cell r="B518" t="str">
            <v>Blue Pine Water Bottle 1L</v>
          </cell>
          <cell r="C518" t="str">
            <v>EA</v>
          </cell>
          <cell r="D518" t="str">
            <v>EA</v>
          </cell>
          <cell r="E518" t="str">
            <v>EA</v>
          </cell>
          <cell r="F518">
            <v>0.18</v>
          </cell>
        </row>
        <row r="519">
          <cell r="A519">
            <v>21740</v>
          </cell>
          <cell r="B519" t="str">
            <v>Wooden Food Tag Holder</v>
          </cell>
          <cell r="C519" t="str">
            <v>EA</v>
          </cell>
          <cell r="D519" t="str">
            <v>EA</v>
          </cell>
          <cell r="E519" t="str">
            <v>EA</v>
          </cell>
          <cell r="F519">
            <v>0.18</v>
          </cell>
        </row>
        <row r="520">
          <cell r="A520">
            <v>21722</v>
          </cell>
          <cell r="B520" t="str">
            <v> Egg Boiler</v>
          </cell>
          <cell r="C520" t="str">
            <v>EA</v>
          </cell>
          <cell r="D520" t="str">
            <v>EA</v>
          </cell>
          <cell r="E520" t="str">
            <v>EA</v>
          </cell>
          <cell r="F520">
            <v>0.18</v>
          </cell>
        </row>
        <row r="521">
          <cell r="A521">
            <v>21837</v>
          </cell>
          <cell r="B521" t="str">
            <v xml:space="preserve">Hazelnut Spread (170 G) </v>
          </cell>
          <cell r="C521" t="str">
            <v>Bt</v>
          </cell>
          <cell r="D521" t="str">
            <v>Bt</v>
          </cell>
          <cell r="E521" t="str">
            <v>Bt</v>
          </cell>
          <cell r="F521">
            <v>0.18</v>
          </cell>
        </row>
        <row r="522">
          <cell r="A522">
            <v>21855</v>
          </cell>
          <cell r="B522" t="str">
            <v>Copper Bottle 400ML</v>
          </cell>
          <cell r="C522" t="str">
            <v>EA</v>
          </cell>
          <cell r="D522" t="str">
            <v>EA</v>
          </cell>
          <cell r="E522" t="str">
            <v>EA</v>
          </cell>
          <cell r="F522">
            <v>0.12</v>
          </cell>
        </row>
        <row r="523">
          <cell r="A523">
            <v>21694</v>
          </cell>
          <cell r="B523" t="str">
            <v>Wet Mop Complete Set</v>
          </cell>
          <cell r="C523" t="str">
            <v>EA</v>
          </cell>
          <cell r="D523" t="str">
            <v>EA</v>
          </cell>
          <cell r="E523" t="str">
            <v>EA</v>
          </cell>
          <cell r="F523">
            <v>0.18</v>
          </cell>
        </row>
        <row r="524">
          <cell r="A524">
            <v>22171</v>
          </cell>
          <cell r="B524" t="str">
            <v>Paper Kettle 1 lit (Delivery Box)</v>
          </cell>
          <cell r="C524" t="str">
            <v>EA</v>
          </cell>
          <cell r="D524" t="str">
            <v>EA</v>
          </cell>
          <cell r="E524" t="str">
            <v>EA</v>
          </cell>
          <cell r="F524">
            <v>0.12</v>
          </cell>
        </row>
        <row r="525">
          <cell r="A525">
            <v>22172</v>
          </cell>
          <cell r="B525" t="str">
            <v>Paper Kettle 400 ml (Delivery Box)</v>
          </cell>
          <cell r="C525" t="str">
            <v>EA</v>
          </cell>
          <cell r="D525" t="str">
            <v>EA</v>
          </cell>
          <cell r="E525" t="str">
            <v>EA</v>
          </cell>
          <cell r="F525">
            <v>0.12</v>
          </cell>
        </row>
        <row r="526">
          <cell r="A526">
            <v>22259</v>
          </cell>
          <cell r="B526" t="str">
            <v>Cosmo</v>
          </cell>
          <cell r="C526" t="str">
            <v>EA</v>
          </cell>
          <cell r="D526" t="str">
            <v>EA</v>
          </cell>
          <cell r="E526" t="str">
            <v>EA</v>
          </cell>
          <cell r="F526">
            <v>0.12</v>
          </cell>
        </row>
        <row r="527">
          <cell r="A527">
            <v>22260</v>
          </cell>
          <cell r="B527" t="str">
            <v>Gin &amp; Tonic</v>
          </cell>
          <cell r="C527" t="str">
            <v>EA</v>
          </cell>
          <cell r="D527" t="str">
            <v>EA</v>
          </cell>
          <cell r="E527" t="str">
            <v>EA</v>
          </cell>
          <cell r="F527">
            <v>0.12</v>
          </cell>
        </row>
        <row r="528">
          <cell r="A528">
            <v>22261</v>
          </cell>
          <cell r="B528" t="str">
            <v>Old Fashioned</v>
          </cell>
          <cell r="C528" t="str">
            <v>EA</v>
          </cell>
          <cell r="D528" t="str">
            <v>EA</v>
          </cell>
          <cell r="E528" t="str">
            <v>EA</v>
          </cell>
          <cell r="F528">
            <v>0.12</v>
          </cell>
        </row>
        <row r="529">
          <cell r="A529">
            <v>22262</v>
          </cell>
          <cell r="B529" t="str">
            <v>Strawberry</v>
          </cell>
          <cell r="C529" t="str">
            <v>EA</v>
          </cell>
          <cell r="D529" t="str">
            <v>EA</v>
          </cell>
          <cell r="E529" t="str">
            <v>EA</v>
          </cell>
          <cell r="F529">
            <v>0.12</v>
          </cell>
        </row>
        <row r="530">
          <cell r="A530">
            <v>22263</v>
          </cell>
          <cell r="B530" t="str">
            <v>Orange</v>
          </cell>
          <cell r="C530" t="str">
            <v>EA</v>
          </cell>
          <cell r="D530" t="str">
            <v>EA</v>
          </cell>
          <cell r="E530" t="str">
            <v>EA</v>
          </cell>
          <cell r="F530">
            <v>0.12</v>
          </cell>
        </row>
        <row r="531">
          <cell r="A531">
            <v>22264</v>
          </cell>
          <cell r="B531" t="str">
            <v>Mixed Fruit</v>
          </cell>
          <cell r="C531" t="str">
            <v>EA</v>
          </cell>
          <cell r="D531" t="str">
            <v>EA</v>
          </cell>
          <cell r="E531" t="str">
            <v>EA</v>
          </cell>
          <cell r="F531">
            <v>0.12</v>
          </cell>
        </row>
        <row r="532">
          <cell r="A532">
            <v>22265</v>
          </cell>
          <cell r="B532" t="str">
            <v>Litchi</v>
          </cell>
          <cell r="C532" t="str">
            <v>EA</v>
          </cell>
          <cell r="D532" t="str">
            <v>EA</v>
          </cell>
          <cell r="E532" t="str">
            <v>EA</v>
          </cell>
          <cell r="F532">
            <v>0.12</v>
          </cell>
        </row>
        <row r="533">
          <cell r="A533">
            <v>22255</v>
          </cell>
          <cell r="B533" t="str">
            <v>Mango Chilli Mojito</v>
          </cell>
          <cell r="C533" t="str">
            <v>EA</v>
          </cell>
          <cell r="D533" t="str">
            <v>EA</v>
          </cell>
          <cell r="E533" t="str">
            <v>EA</v>
          </cell>
          <cell r="F533">
            <v>0.12</v>
          </cell>
        </row>
        <row r="534">
          <cell r="A534">
            <v>22256</v>
          </cell>
          <cell r="B534" t="str">
            <v>Sex on the Beach</v>
          </cell>
          <cell r="C534" t="str">
            <v>EA</v>
          </cell>
          <cell r="D534" t="str">
            <v>EA</v>
          </cell>
          <cell r="E534" t="str">
            <v>EA</v>
          </cell>
          <cell r="F534">
            <v>0.12</v>
          </cell>
        </row>
        <row r="535">
          <cell r="A535">
            <v>22257</v>
          </cell>
          <cell r="B535" t="str">
            <v>Bloody Mary</v>
          </cell>
          <cell r="C535" t="str">
            <v>EA</v>
          </cell>
          <cell r="D535" t="str">
            <v>EA</v>
          </cell>
          <cell r="E535" t="str">
            <v>EA</v>
          </cell>
          <cell r="F535">
            <v>0.12</v>
          </cell>
        </row>
        <row r="536">
          <cell r="A536">
            <v>22258</v>
          </cell>
          <cell r="B536" t="str">
            <v>Margarita</v>
          </cell>
          <cell r="C536" t="str">
            <v>EA</v>
          </cell>
          <cell r="D536" t="str">
            <v>EA</v>
          </cell>
          <cell r="E536" t="str">
            <v>EA</v>
          </cell>
          <cell r="F536">
            <v>0.12</v>
          </cell>
        </row>
        <row r="537">
          <cell r="A537">
            <v>14437</v>
          </cell>
          <cell r="B537" t="str">
            <v>French Press</v>
          </cell>
          <cell r="C537" t="str">
            <v>EA</v>
          </cell>
          <cell r="D537" t="str">
            <v>EA</v>
          </cell>
          <cell r="E537" t="str">
            <v>EA</v>
          </cell>
          <cell r="F537">
            <v>0.18</v>
          </cell>
        </row>
        <row r="538">
          <cell r="A538">
            <v>22131</v>
          </cell>
          <cell r="B538" t="str">
            <v>Foil Pouch 1 lit (Delivery Box)</v>
          </cell>
          <cell r="C538" t="str">
            <v>EA</v>
          </cell>
          <cell r="D538" t="str">
            <v>EA</v>
          </cell>
          <cell r="E538" t="str">
            <v>EA</v>
          </cell>
          <cell r="F538">
            <v>0.18</v>
          </cell>
        </row>
        <row r="539">
          <cell r="A539">
            <v>22132</v>
          </cell>
          <cell r="B539" t="str">
            <v>Foil Pouch 500 ml (Delivery Box)</v>
          </cell>
          <cell r="C539" t="str">
            <v>EA</v>
          </cell>
          <cell r="D539" t="str">
            <v>EA</v>
          </cell>
          <cell r="E539" t="str">
            <v>EA</v>
          </cell>
          <cell r="F539">
            <v>0.18</v>
          </cell>
        </row>
        <row r="540">
          <cell r="A540">
            <v>22394</v>
          </cell>
          <cell r="B540" t="str">
            <v>Orbit Mixed Fruit Tube</v>
          </cell>
          <cell r="C540" t="str">
            <v>EA</v>
          </cell>
          <cell r="D540" t="str">
            <v>EA</v>
          </cell>
          <cell r="E540" t="str">
            <v>EA</v>
          </cell>
          <cell r="F540">
            <v>0.18</v>
          </cell>
        </row>
        <row r="541">
          <cell r="A541">
            <v>22395</v>
          </cell>
          <cell r="B541" t="str">
            <v>Orbit Spearmint Tube</v>
          </cell>
          <cell r="C541" t="str">
            <v>EA</v>
          </cell>
          <cell r="D541" t="str">
            <v>EA</v>
          </cell>
          <cell r="E541" t="str">
            <v>EA</v>
          </cell>
          <cell r="F541">
            <v>0.18</v>
          </cell>
        </row>
        <row r="542">
          <cell r="A542">
            <v>22396</v>
          </cell>
          <cell r="B542" t="str">
            <v>Doublemint Peppermint Tube</v>
          </cell>
          <cell r="C542" t="str">
            <v>EA</v>
          </cell>
          <cell r="D542" t="str">
            <v>EA</v>
          </cell>
          <cell r="E542" t="str">
            <v>EA</v>
          </cell>
          <cell r="F542">
            <v>0.12</v>
          </cell>
        </row>
        <row r="543">
          <cell r="A543">
            <v>22397</v>
          </cell>
          <cell r="B543" t="str">
            <v>Doublemint Lemonmint Tube</v>
          </cell>
          <cell r="C543" t="str">
            <v>EA</v>
          </cell>
          <cell r="D543" t="str">
            <v>EA</v>
          </cell>
          <cell r="E543" t="str">
            <v>EA</v>
          </cell>
          <cell r="F543">
            <v>0.12</v>
          </cell>
        </row>
        <row r="544">
          <cell r="A544">
            <v>22398</v>
          </cell>
          <cell r="B544" t="str">
            <v>Skittles Wilberry Tube</v>
          </cell>
          <cell r="C544" t="str">
            <v>EA</v>
          </cell>
          <cell r="D544" t="str">
            <v>EA</v>
          </cell>
          <cell r="E544" t="str">
            <v>EA</v>
          </cell>
          <cell r="F544">
            <v>0.12</v>
          </cell>
        </row>
        <row r="545">
          <cell r="A545">
            <v>21691</v>
          </cell>
          <cell r="B545" t="str">
            <v>Acrylic Food Palette 8MM</v>
          </cell>
          <cell r="C545" t="str">
            <v>EA</v>
          </cell>
          <cell r="D545" t="str">
            <v>EA</v>
          </cell>
          <cell r="E545" t="str">
            <v>EA</v>
          </cell>
          <cell r="F545">
            <v>0.18</v>
          </cell>
        </row>
        <row r="546">
          <cell r="A546">
            <v>21241</v>
          </cell>
          <cell r="B546" t="str">
            <v>Almond 40 GM</v>
          </cell>
          <cell r="C546" t="str">
            <v>EA</v>
          </cell>
          <cell r="D546" t="str">
            <v>EA</v>
          </cell>
          <cell r="E546" t="str">
            <v>EA</v>
          </cell>
          <cell r="F546">
            <v>0.12</v>
          </cell>
        </row>
        <row r="547">
          <cell r="A547">
            <v>21242</v>
          </cell>
          <cell r="B547" t="str">
            <v>Cashew 40 GM</v>
          </cell>
          <cell r="C547" t="str">
            <v>EA</v>
          </cell>
          <cell r="D547" t="str">
            <v>EA</v>
          </cell>
          <cell r="E547" t="str">
            <v>EA</v>
          </cell>
          <cell r="F547">
            <v>0.12</v>
          </cell>
        </row>
        <row r="548">
          <cell r="A548">
            <v>22393</v>
          </cell>
          <cell r="B548" t="str">
            <v>Snickers Duo</v>
          </cell>
          <cell r="C548" t="str">
            <v>EA</v>
          </cell>
          <cell r="D548" t="str">
            <v>EA</v>
          </cell>
          <cell r="E548" t="str">
            <v>EA</v>
          </cell>
          <cell r="F548">
            <v>0.18</v>
          </cell>
        </row>
        <row r="549">
          <cell r="A549">
            <v>21458</v>
          </cell>
          <cell r="B549" t="str">
            <v>Brown Ribbon Logo Barista</v>
          </cell>
          <cell r="C549" t="str">
            <v>M</v>
          </cell>
          <cell r="D549" t="str">
            <v>M</v>
          </cell>
          <cell r="E549" t="str">
            <v>M</v>
          </cell>
          <cell r="F549">
            <v>0.12</v>
          </cell>
        </row>
        <row r="550">
          <cell r="A550">
            <v>17508</v>
          </cell>
          <cell r="B550" t="str">
            <v>Custom Basket Without Handle</v>
          </cell>
          <cell r="C550" t="str">
            <v>EA</v>
          </cell>
          <cell r="D550" t="str">
            <v>EA</v>
          </cell>
          <cell r="E550" t="str">
            <v>EA</v>
          </cell>
          <cell r="F550">
            <v>0.12</v>
          </cell>
        </row>
        <row r="551">
          <cell r="A551">
            <v>22376</v>
          </cell>
          <cell r="B551" t="str">
            <v>New Sports Bottle 500ml Colour Black</v>
          </cell>
          <cell r="C551" t="str">
            <v>EA</v>
          </cell>
          <cell r="D551" t="str">
            <v>EA</v>
          </cell>
          <cell r="E551" t="str">
            <v>EA</v>
          </cell>
          <cell r="F551">
            <v>0.18</v>
          </cell>
        </row>
        <row r="552">
          <cell r="A552">
            <v>22377</v>
          </cell>
          <cell r="B552" t="str">
            <v>New Sports Bottle 500ml Colour Silve</v>
          </cell>
          <cell r="C552" t="str">
            <v>EA</v>
          </cell>
          <cell r="D552" t="str">
            <v>EA</v>
          </cell>
          <cell r="E552" t="str">
            <v>EA</v>
          </cell>
          <cell r="F552">
            <v>0.18</v>
          </cell>
        </row>
        <row r="553">
          <cell r="A553">
            <v>22461</v>
          </cell>
          <cell r="B553" t="str">
            <v>Ceramic Mug White (Set of 2 pcs)</v>
          </cell>
          <cell r="C553" t="str">
            <v>EA</v>
          </cell>
          <cell r="D553" t="str">
            <v>EA</v>
          </cell>
          <cell r="E553" t="str">
            <v>EA</v>
          </cell>
          <cell r="F553">
            <v>0.12</v>
          </cell>
        </row>
        <row r="554">
          <cell r="A554">
            <v>22462</v>
          </cell>
          <cell r="B554" t="str">
            <v>Ceramic Mug White</v>
          </cell>
          <cell r="C554" t="str">
            <v>EA</v>
          </cell>
          <cell r="D554" t="str">
            <v>EA</v>
          </cell>
          <cell r="E554" t="str">
            <v>EA</v>
          </cell>
          <cell r="F554">
            <v>0.12</v>
          </cell>
        </row>
        <row r="555">
          <cell r="A555">
            <v>22400</v>
          </cell>
          <cell r="B555" t="str">
            <v xml:space="preserve"> Twix Bar</v>
          </cell>
          <cell r="C555" t="str">
            <v>Ea</v>
          </cell>
          <cell r="D555" t="str">
            <v>Ea</v>
          </cell>
          <cell r="E555" t="str">
            <v>Ea</v>
          </cell>
          <cell r="F555">
            <v>0.18</v>
          </cell>
        </row>
        <row r="556">
          <cell r="A556">
            <v>22451</v>
          </cell>
          <cell r="B556" t="str">
            <v>Grillox (Sandwich Griller Cleaner)</v>
          </cell>
          <cell r="C556" t="str">
            <v>Can</v>
          </cell>
          <cell r="D556" t="str">
            <v>Can</v>
          </cell>
          <cell r="E556" t="str">
            <v>Can</v>
          </cell>
          <cell r="F556">
            <v>0.18</v>
          </cell>
        </row>
        <row r="557">
          <cell r="A557">
            <v>22373</v>
          </cell>
          <cell r="B557" t="str">
            <v>Equal Sucralose - Pack of 25</v>
          </cell>
          <cell r="C557" t="str">
            <v>EA</v>
          </cell>
          <cell r="D557" t="str">
            <v>EA</v>
          </cell>
          <cell r="E557" t="str">
            <v>EA</v>
          </cell>
          <cell r="F557">
            <v>0.18</v>
          </cell>
        </row>
        <row r="558">
          <cell r="A558">
            <v>22374</v>
          </cell>
          <cell r="B558" t="str">
            <v>Equal Sucralose</v>
          </cell>
          <cell r="C558" t="str">
            <v>Pac</v>
          </cell>
          <cell r="D558" t="str">
            <v>Pac</v>
          </cell>
          <cell r="E558" t="str">
            <v>Pac</v>
          </cell>
          <cell r="F558">
            <v>0.18</v>
          </cell>
        </row>
        <row r="559">
          <cell r="A559">
            <v>22320</v>
          </cell>
          <cell r="B559" t="str">
            <v>Wild Green Tea/Lemongrass &amp; Black Pepper</v>
          </cell>
          <cell r="C559" t="str">
            <v>Pac</v>
          </cell>
          <cell r="D559" t="str">
            <v>Pac</v>
          </cell>
          <cell r="E559" t="str">
            <v>Pac</v>
          </cell>
          <cell r="F559">
            <v>0.05</v>
          </cell>
        </row>
        <row r="560">
          <cell r="A560">
            <v>22486</v>
          </cell>
          <cell r="B560" t="str">
            <v>Italian chesse Dribblin</v>
          </cell>
          <cell r="C560" t="str">
            <v>Pac</v>
          </cell>
          <cell r="D560" t="str">
            <v>Pac</v>
          </cell>
          <cell r="E560" t="str">
            <v>Pac</v>
          </cell>
          <cell r="F560">
            <v>0.12</v>
          </cell>
        </row>
        <row r="561">
          <cell r="A561">
            <v>22487</v>
          </cell>
          <cell r="B561" t="str">
            <v>Beer n Barbeque</v>
          </cell>
          <cell r="C561" t="str">
            <v>EA</v>
          </cell>
          <cell r="D561" t="str">
            <v>EA</v>
          </cell>
          <cell r="E561" t="str">
            <v>EA</v>
          </cell>
          <cell r="F561">
            <v>0.12</v>
          </cell>
        </row>
        <row r="562">
          <cell r="A562">
            <v>22483</v>
          </cell>
          <cell r="B562" t="str">
            <v>Fitsport 20% Protein Bar</v>
          </cell>
          <cell r="C562" t="str">
            <v>EA</v>
          </cell>
          <cell r="D562" t="str">
            <v>EA</v>
          </cell>
          <cell r="E562" t="str">
            <v>EA</v>
          </cell>
          <cell r="F562">
            <v>0.18</v>
          </cell>
        </row>
        <row r="563">
          <cell r="A563">
            <v>22523</v>
          </cell>
          <cell r="B563" t="str">
            <v>Holiday spice 1LTR</v>
          </cell>
          <cell r="C563" t="str">
            <v>Bt</v>
          </cell>
          <cell r="D563" t="str">
            <v>Bt</v>
          </cell>
          <cell r="E563" t="str">
            <v>Bt</v>
          </cell>
          <cell r="F563">
            <v>0.18</v>
          </cell>
        </row>
        <row r="564">
          <cell r="A564">
            <v>22524</v>
          </cell>
          <cell r="B564" t="str">
            <v>Sulaimani tea 1LTR</v>
          </cell>
          <cell r="C564" t="str">
            <v>Bt</v>
          </cell>
          <cell r="D564" t="str">
            <v>Bt</v>
          </cell>
          <cell r="E564" t="str">
            <v>Bt</v>
          </cell>
          <cell r="F564">
            <v>0.18</v>
          </cell>
        </row>
        <row r="565">
          <cell r="A565">
            <v>22525</v>
          </cell>
          <cell r="B565" t="str">
            <v>English toffee 1 LTR</v>
          </cell>
          <cell r="C565" t="str">
            <v>Bt</v>
          </cell>
          <cell r="D565" t="str">
            <v>Bt</v>
          </cell>
          <cell r="E565" t="str">
            <v>Bt</v>
          </cell>
          <cell r="F565">
            <v>0.18</v>
          </cell>
        </row>
        <row r="566">
          <cell r="A566">
            <v>21781</v>
          </cell>
          <cell r="B566" t="str">
            <v>Evening Twilight - Beans 200G</v>
          </cell>
          <cell r="C566" t="str">
            <v>EA</v>
          </cell>
          <cell r="D566" t="str">
            <v>EA</v>
          </cell>
          <cell r="E566" t="str">
            <v>EA</v>
          </cell>
          <cell r="F566">
            <v>0.05</v>
          </cell>
        </row>
        <row r="567">
          <cell r="A567">
            <v>21782</v>
          </cell>
          <cell r="B567" t="str">
            <v>Morning Glory - Powder 200G</v>
          </cell>
          <cell r="C567" t="str">
            <v>EA</v>
          </cell>
          <cell r="D567" t="str">
            <v>EA</v>
          </cell>
          <cell r="E567" t="str">
            <v>EA</v>
          </cell>
          <cell r="F567">
            <v>0.05</v>
          </cell>
        </row>
        <row r="568">
          <cell r="A568">
            <v>21783</v>
          </cell>
          <cell r="B568" t="str">
            <v>Evening Twilight - Powder 200G</v>
          </cell>
          <cell r="C568" t="str">
            <v>EA</v>
          </cell>
          <cell r="D568" t="str">
            <v>EA</v>
          </cell>
          <cell r="E568" t="str">
            <v>EA</v>
          </cell>
          <cell r="F568">
            <v>0.05</v>
          </cell>
        </row>
        <row r="569">
          <cell r="A569">
            <v>22316</v>
          </cell>
          <cell r="B569" t="str">
            <v>Lakadong Turmeric Herbal Latte</v>
          </cell>
          <cell r="C569" t="str">
            <v>PAC</v>
          </cell>
          <cell r="D569" t="str">
            <v>PAC</v>
          </cell>
          <cell r="E569" t="str">
            <v>PAC</v>
          </cell>
          <cell r="F569">
            <v>0.05</v>
          </cell>
        </row>
        <row r="570">
          <cell r="A570">
            <v>22319</v>
          </cell>
          <cell r="B570" t="str">
            <v xml:space="preserve"> Wild Smoke Tea with Tulsi and Mint</v>
          </cell>
          <cell r="C570" t="str">
            <v>PAC</v>
          </cell>
          <cell r="D570" t="str">
            <v>PAC</v>
          </cell>
          <cell r="E570" t="str">
            <v>PAC</v>
          </cell>
          <cell r="F570">
            <v>0.05</v>
          </cell>
        </row>
        <row r="571">
          <cell r="A571">
            <v>22341</v>
          </cell>
          <cell r="B571" t="str">
            <v>WildGreenTea&amp;LakadongTurmericBlackPapper</v>
          </cell>
          <cell r="C571" t="str">
            <v>PAC</v>
          </cell>
          <cell r="D571" t="str">
            <v>PAC</v>
          </cell>
          <cell r="E571" t="str">
            <v>PAC</v>
          </cell>
          <cell r="F571">
            <v>0.05</v>
          </cell>
        </row>
        <row r="572">
          <cell r="A572">
            <v>22334</v>
          </cell>
          <cell r="B572" t="str">
            <v xml:space="preserve"> Wild Tribe</v>
          </cell>
          <cell r="C572" t="str">
            <v>EA</v>
          </cell>
          <cell r="D572" t="str">
            <v>EA</v>
          </cell>
          <cell r="E572" t="str">
            <v>EA</v>
          </cell>
          <cell r="F572">
            <v>0.05</v>
          </cell>
        </row>
        <row r="573">
          <cell r="A573">
            <v>22479</v>
          </cell>
          <cell r="B573" t="str">
            <v>Budweiser Beats</v>
          </cell>
          <cell r="C573" t="str">
            <v>EA</v>
          </cell>
          <cell r="D573" t="str">
            <v>EA</v>
          </cell>
          <cell r="E573" t="str">
            <v>EA</v>
          </cell>
          <cell r="F573">
            <v>0.28000000000000003</v>
          </cell>
        </row>
        <row r="574">
          <cell r="A574">
            <v>22480</v>
          </cell>
          <cell r="B574" t="str">
            <v xml:space="preserve"> Choco Almond Nutty Cookies</v>
          </cell>
          <cell r="C574" t="str">
            <v>EA</v>
          </cell>
          <cell r="D574" t="str">
            <v>EA</v>
          </cell>
          <cell r="E574" t="str">
            <v>EA</v>
          </cell>
          <cell r="F574">
            <v>0.18</v>
          </cell>
        </row>
        <row r="575">
          <cell r="A575">
            <v>22481</v>
          </cell>
          <cell r="B575" t="str">
            <v>White Choco Cashew Nutty Cookies</v>
          </cell>
          <cell r="C575" t="str">
            <v>EA</v>
          </cell>
          <cell r="D575" t="str">
            <v>EA</v>
          </cell>
          <cell r="E575" t="str">
            <v>EA</v>
          </cell>
          <cell r="F575">
            <v>0.18</v>
          </cell>
        </row>
        <row r="576">
          <cell r="A576">
            <v>22399</v>
          </cell>
          <cell r="B576" t="str">
            <v>Skittles Original Tube</v>
          </cell>
          <cell r="C576" t="str">
            <v>EA</v>
          </cell>
          <cell r="D576" t="str">
            <v>EA</v>
          </cell>
          <cell r="E576" t="str">
            <v>EA</v>
          </cell>
          <cell r="F576">
            <v>0.12</v>
          </cell>
        </row>
        <row r="577">
          <cell r="A577">
            <v>19121</v>
          </cell>
          <cell r="B577" t="str">
            <v>Supreme Basket Caret</v>
          </cell>
          <cell r="C577" t="str">
            <v>EA</v>
          </cell>
          <cell r="D577" t="str">
            <v>EA</v>
          </cell>
          <cell r="E577" t="str">
            <v>EA</v>
          </cell>
          <cell r="F577">
            <v>0.18</v>
          </cell>
        </row>
        <row r="578">
          <cell r="A578">
            <v>21760</v>
          </cell>
          <cell r="B578" t="str">
            <v>Morning Glory - Beans 200G</v>
          </cell>
          <cell r="C578" t="str">
            <v>EA</v>
          </cell>
          <cell r="D578" t="str">
            <v>EA</v>
          </cell>
          <cell r="E578" t="str">
            <v>EA</v>
          </cell>
          <cell r="F578">
            <v>0.05</v>
          </cell>
        </row>
        <row r="579">
          <cell r="A579">
            <v>22552</v>
          </cell>
          <cell r="B579" t="str">
            <v>Wooden Spork 1packet =100</v>
          </cell>
          <cell r="C579" t="str">
            <v>PAC</v>
          </cell>
          <cell r="D579" t="str">
            <v>PAC</v>
          </cell>
          <cell r="E579" t="str">
            <v>PAC</v>
          </cell>
          <cell r="F579">
            <v>0.12</v>
          </cell>
        </row>
        <row r="580">
          <cell r="A580">
            <v>22640</v>
          </cell>
          <cell r="B580" t="str">
            <v>Cheese Jalapeno</v>
          </cell>
          <cell r="C580" t="str">
            <v>EA</v>
          </cell>
          <cell r="D580" t="str">
            <v>EA</v>
          </cell>
          <cell r="E580" t="str">
            <v>EA</v>
          </cell>
          <cell r="F580">
            <v>0.12</v>
          </cell>
        </row>
        <row r="581">
          <cell r="A581">
            <v>22641</v>
          </cell>
          <cell r="B581" t="str">
            <v>Spanish Tomato</v>
          </cell>
          <cell r="C581" t="str">
            <v>EA</v>
          </cell>
          <cell r="D581" t="str">
            <v>EA</v>
          </cell>
          <cell r="E581" t="str">
            <v>EA</v>
          </cell>
          <cell r="F581">
            <v>0.12</v>
          </cell>
        </row>
        <row r="582">
          <cell r="A582">
            <v>22642</v>
          </cell>
          <cell r="B582" t="str">
            <v>Peri Peri</v>
          </cell>
          <cell r="C582" t="str">
            <v>EA</v>
          </cell>
          <cell r="D582" t="str">
            <v>EA</v>
          </cell>
          <cell r="E582" t="str">
            <v>EA</v>
          </cell>
          <cell r="F582">
            <v>0.12</v>
          </cell>
        </row>
        <row r="583">
          <cell r="A583">
            <v>23046</v>
          </cell>
          <cell r="B583" t="str">
            <v>Milk Choco Drizzle Waffle Chips</v>
          </cell>
          <cell r="C583" t="str">
            <v>EA</v>
          </cell>
          <cell r="D583" t="str">
            <v>EA</v>
          </cell>
          <cell r="E583" t="str">
            <v>EA</v>
          </cell>
          <cell r="F583">
            <v>0.18</v>
          </cell>
        </row>
        <row r="584">
          <cell r="A584">
            <v>23047</v>
          </cell>
          <cell r="B584" t="str">
            <v>DarkChoco Drizzle &amp; SeaSalt Waffle Chips</v>
          </cell>
          <cell r="C584" t="str">
            <v>EA</v>
          </cell>
          <cell r="D584" t="str">
            <v>EA</v>
          </cell>
          <cell r="E584" t="str">
            <v>EA</v>
          </cell>
          <cell r="F584">
            <v>0.18</v>
          </cell>
        </row>
        <row r="585">
          <cell r="A585">
            <v>22561</v>
          </cell>
          <cell r="B585" t="str">
            <v>Chilli Flake</v>
          </cell>
          <cell r="C585" t="str">
            <v>Pac</v>
          </cell>
          <cell r="D585" t="str">
            <v>Pac</v>
          </cell>
          <cell r="E585" t="str">
            <v>Pac</v>
          </cell>
          <cell r="F585">
            <v>0.05</v>
          </cell>
        </row>
        <row r="586">
          <cell r="A586">
            <v>22562</v>
          </cell>
          <cell r="B586" t="str">
            <v>Oregano Flake</v>
          </cell>
          <cell r="C586" t="str">
            <v>Pac</v>
          </cell>
          <cell r="D586" t="str">
            <v>Pac</v>
          </cell>
          <cell r="E586" t="str">
            <v>Pac</v>
          </cell>
          <cell r="F586">
            <v>0.05</v>
          </cell>
        </row>
        <row r="587">
          <cell r="A587">
            <v>23032</v>
          </cell>
          <cell r="B587" t="str">
            <v xml:space="preserve">Strawberry Fruit Squash 500 ML pet </v>
          </cell>
          <cell r="C587" t="str">
            <v>Btl</v>
          </cell>
          <cell r="D587" t="str">
            <v>Btl</v>
          </cell>
          <cell r="E587" t="str">
            <v>Btl</v>
          </cell>
          <cell r="F587">
            <v>0.12</v>
          </cell>
        </row>
        <row r="588">
          <cell r="A588">
            <v>23033</v>
          </cell>
          <cell r="B588" t="str">
            <v xml:space="preserve">Pineapple Jalapeno Fruit Squash 500 ML pet </v>
          </cell>
          <cell r="C588" t="str">
            <v>Btl</v>
          </cell>
          <cell r="D588" t="str">
            <v>Btl</v>
          </cell>
          <cell r="E588" t="str">
            <v>Btl</v>
          </cell>
          <cell r="F588">
            <v>0.12</v>
          </cell>
        </row>
        <row r="589">
          <cell r="A589">
            <v>23030</v>
          </cell>
          <cell r="B589" t="str">
            <v>Chocolate Protein Shake</v>
          </cell>
          <cell r="C589" t="str">
            <v>EA</v>
          </cell>
          <cell r="D589" t="str">
            <v>EA</v>
          </cell>
          <cell r="E589" t="str">
            <v>EA</v>
          </cell>
          <cell r="F589">
            <v>0.12</v>
          </cell>
        </row>
        <row r="590">
          <cell r="A590">
            <v>20872</v>
          </cell>
          <cell r="B590" t="str">
            <v>100% Pure Instant coffee - 50GM Jar</v>
          </cell>
          <cell r="C590" t="str">
            <v>EA</v>
          </cell>
          <cell r="D590" t="str">
            <v>EA</v>
          </cell>
          <cell r="E590" t="str">
            <v>EA</v>
          </cell>
          <cell r="F590">
            <v>0.18</v>
          </cell>
        </row>
        <row r="591">
          <cell r="A591">
            <v>22645</v>
          </cell>
          <cell r="B591" t="str">
            <v>Melts- Healthy Hair</v>
          </cell>
          <cell r="C591" t="str">
            <v>EA</v>
          </cell>
          <cell r="D591" t="str">
            <v>EA</v>
          </cell>
          <cell r="E591" t="str">
            <v>EA</v>
          </cell>
          <cell r="F591">
            <v>0.18</v>
          </cell>
        </row>
        <row r="592">
          <cell r="A592">
            <v>22646</v>
          </cell>
          <cell r="B592" t="str">
            <v>Melts- Restful Sleep</v>
          </cell>
          <cell r="C592" t="str">
            <v>EA</v>
          </cell>
          <cell r="D592" t="str">
            <v>EA</v>
          </cell>
          <cell r="E592" t="str">
            <v>EA</v>
          </cell>
          <cell r="F592">
            <v>0.18</v>
          </cell>
        </row>
        <row r="593">
          <cell r="A593">
            <v>22647</v>
          </cell>
          <cell r="B593" t="str">
            <v>Melts- Natural Vitamin D3</v>
          </cell>
          <cell r="C593" t="str">
            <v>EA</v>
          </cell>
          <cell r="D593" t="str">
            <v>EA</v>
          </cell>
          <cell r="E593" t="str">
            <v>EA</v>
          </cell>
          <cell r="F593">
            <v>0.18</v>
          </cell>
        </row>
        <row r="594">
          <cell r="A594">
            <v>22648</v>
          </cell>
          <cell r="B594" t="str">
            <v>Melts- Vegan Vitamin B12</v>
          </cell>
          <cell r="C594" t="str">
            <v>EA</v>
          </cell>
          <cell r="D594" t="str">
            <v>EA</v>
          </cell>
          <cell r="E594" t="str">
            <v>EA</v>
          </cell>
          <cell r="F594">
            <v>0.18</v>
          </cell>
        </row>
        <row r="595">
          <cell r="A595">
            <v>22649</v>
          </cell>
          <cell r="B595" t="str">
            <v>Melts- Throat Relief</v>
          </cell>
          <cell r="C595" t="str">
            <v>EA</v>
          </cell>
          <cell r="D595" t="str">
            <v>EA</v>
          </cell>
          <cell r="E595" t="str">
            <v>EA</v>
          </cell>
          <cell r="F595">
            <v>0.18</v>
          </cell>
        </row>
        <row r="596">
          <cell r="A596">
            <v>22651</v>
          </cell>
          <cell r="B596" t="str">
            <v>Melts- Multivitamins</v>
          </cell>
          <cell r="C596" t="str">
            <v>EA</v>
          </cell>
          <cell r="D596" t="str">
            <v>EA</v>
          </cell>
          <cell r="E596" t="str">
            <v>EA</v>
          </cell>
          <cell r="F596">
            <v>0.18</v>
          </cell>
        </row>
        <row r="597">
          <cell r="A597">
            <v>22652</v>
          </cell>
          <cell r="B597" t="str">
            <v>Melts- Eye Care</v>
          </cell>
          <cell r="C597" t="str">
            <v>EA</v>
          </cell>
          <cell r="D597" t="str">
            <v>EA</v>
          </cell>
          <cell r="E597" t="str">
            <v>EA</v>
          </cell>
          <cell r="F597">
            <v>0.18</v>
          </cell>
        </row>
        <row r="598">
          <cell r="A598">
            <v>22653</v>
          </cell>
          <cell r="B598" t="str">
            <v>Melts- Healthy Gut</v>
          </cell>
          <cell r="C598" t="str">
            <v>EA</v>
          </cell>
          <cell r="D598" t="str">
            <v>EA</v>
          </cell>
          <cell r="E598" t="str">
            <v>EA</v>
          </cell>
          <cell r="F598">
            <v>0.18</v>
          </cell>
        </row>
        <row r="599">
          <cell r="A599">
            <v>22643</v>
          </cell>
          <cell r="B599" t="str">
            <v>Orian Choco Pie</v>
          </cell>
          <cell r="C599" t="str">
            <v>EA</v>
          </cell>
          <cell r="D599" t="str">
            <v>EA</v>
          </cell>
          <cell r="E599" t="str">
            <v>EA</v>
          </cell>
          <cell r="F599">
            <v>0.18</v>
          </cell>
        </row>
        <row r="600">
          <cell r="A600">
            <v>22644</v>
          </cell>
          <cell r="B600" t="str">
            <v>Orion O'Rice Cracker</v>
          </cell>
          <cell r="C600" t="str">
            <v>EA</v>
          </cell>
          <cell r="D600" t="str">
            <v>EA</v>
          </cell>
          <cell r="E600" t="str">
            <v>EA</v>
          </cell>
          <cell r="F600">
            <v>0.18</v>
          </cell>
        </row>
        <row r="601">
          <cell r="A601">
            <v>23151</v>
          </cell>
          <cell r="B601" t="str">
            <v>MB Protein Sparkling Drink Black Grape</v>
          </cell>
          <cell r="C601" t="str">
            <v>EA</v>
          </cell>
          <cell r="D601" t="str">
            <v>EA</v>
          </cell>
          <cell r="E601" t="str">
            <v>EA</v>
          </cell>
          <cell r="F601">
            <v>0.18</v>
          </cell>
        </row>
        <row r="602">
          <cell r="A602">
            <v>23152</v>
          </cell>
          <cell r="B602" t="str">
            <v>MB Protein Sparkling Drink Mixed Berry</v>
          </cell>
          <cell r="C602" t="str">
            <v>EA</v>
          </cell>
          <cell r="D602" t="str">
            <v>EA</v>
          </cell>
          <cell r="E602" t="str">
            <v>EA</v>
          </cell>
          <cell r="F602">
            <v>0.18</v>
          </cell>
        </row>
        <row r="603">
          <cell r="A603">
            <v>23445</v>
          </cell>
          <cell r="B603" t="str">
            <v>Lets Try Pudina Makhana</v>
          </cell>
          <cell r="C603" t="str">
            <v>EA</v>
          </cell>
          <cell r="D603" t="str">
            <v>EA</v>
          </cell>
          <cell r="E603" t="str">
            <v>EA</v>
          </cell>
          <cell r="F603">
            <v>0.12</v>
          </cell>
        </row>
        <row r="604">
          <cell r="A604">
            <v>23446</v>
          </cell>
          <cell r="B604" t="str">
            <v>Lets Try Cheese Makhana</v>
          </cell>
          <cell r="C604" t="str">
            <v>EA</v>
          </cell>
          <cell r="D604" t="str">
            <v>EA</v>
          </cell>
          <cell r="E604" t="str">
            <v>EA</v>
          </cell>
          <cell r="F604">
            <v>0.12</v>
          </cell>
        </row>
        <row r="605">
          <cell r="A605">
            <v>23519</v>
          </cell>
          <cell r="B605" t="str">
            <v>Da Vinci Gourmet spiced syrup (750)</v>
          </cell>
          <cell r="C605" t="str">
            <v>BT</v>
          </cell>
          <cell r="D605" t="str">
            <v>BT</v>
          </cell>
          <cell r="E605" t="str">
            <v>BT</v>
          </cell>
          <cell r="F605">
            <v>0.18</v>
          </cell>
        </row>
        <row r="606">
          <cell r="A606">
            <v>23451</v>
          </cell>
          <cell r="B606" t="str">
            <v>Himalayan Natives Roasted Flax Seeds</v>
          </cell>
          <cell r="C606" t="str">
            <v>EA</v>
          </cell>
          <cell r="D606" t="str">
            <v>EA</v>
          </cell>
          <cell r="E606" t="str">
            <v>EA</v>
          </cell>
          <cell r="F606">
            <v>0.05</v>
          </cell>
        </row>
        <row r="607">
          <cell r="A607">
            <v>23452</v>
          </cell>
          <cell r="B607" t="str">
            <v>Himalayan Natives Sunflower Seeds</v>
          </cell>
          <cell r="C607" t="str">
            <v>EA</v>
          </cell>
          <cell r="D607" t="str">
            <v>EA</v>
          </cell>
          <cell r="E607" t="str">
            <v>EA</v>
          </cell>
          <cell r="F607">
            <v>0.05</v>
          </cell>
        </row>
        <row r="608">
          <cell r="A608">
            <v>23453</v>
          </cell>
          <cell r="B608" t="str">
            <v>Himalayan Natives Royal Trial Mix</v>
          </cell>
          <cell r="C608" t="str">
            <v>EA</v>
          </cell>
          <cell r="D608" t="str">
            <v>EA</v>
          </cell>
          <cell r="E608" t="str">
            <v>EA</v>
          </cell>
          <cell r="F608">
            <v>0.12</v>
          </cell>
        </row>
        <row r="609">
          <cell r="A609">
            <v>23503</v>
          </cell>
          <cell r="B609" t="str">
            <v>Altco Oat Milk</v>
          </cell>
          <cell r="C609" t="str">
            <v>EA</v>
          </cell>
          <cell r="D609" t="str">
            <v>EA</v>
          </cell>
          <cell r="E609" t="str">
            <v>EA</v>
          </cell>
          <cell r="F609">
            <v>0.18</v>
          </cell>
        </row>
        <row r="610">
          <cell r="A610">
            <v>23183</v>
          </cell>
          <cell r="B610" t="str">
            <v>Glass Delivery Packaging (SB)</v>
          </cell>
          <cell r="C610" t="str">
            <v>EA</v>
          </cell>
          <cell r="D610" t="str">
            <v>EA</v>
          </cell>
          <cell r="E610" t="str">
            <v>EA</v>
          </cell>
          <cell r="F610">
            <v>0.18</v>
          </cell>
        </row>
        <row r="611">
          <cell r="A611">
            <v>22485</v>
          </cell>
          <cell r="B611" t="str">
            <v>SS laddles 30 ML</v>
          </cell>
          <cell r="C611" t="str">
            <v>EA</v>
          </cell>
          <cell r="D611" t="str">
            <v>EA</v>
          </cell>
          <cell r="E611" t="str">
            <v>EA</v>
          </cell>
          <cell r="F611">
            <v>0.12</v>
          </cell>
        </row>
        <row r="612">
          <cell r="A612">
            <v>22492</v>
          </cell>
          <cell r="B612" t="str">
            <v>Bread Box</v>
          </cell>
          <cell r="C612" t="str">
            <v>EA</v>
          </cell>
          <cell r="D612" t="str">
            <v>EA</v>
          </cell>
          <cell r="E612" t="str">
            <v>EA</v>
          </cell>
          <cell r="F612">
            <v>0.18</v>
          </cell>
        </row>
        <row r="613">
          <cell r="A613">
            <v>23546</v>
          </cell>
          <cell r="B613" t="str">
            <v>Tagz- Salt Trippin</v>
          </cell>
          <cell r="C613" t="str">
            <v>EA</v>
          </cell>
          <cell r="D613" t="str">
            <v>EA</v>
          </cell>
          <cell r="E613" t="str">
            <v>EA</v>
          </cell>
          <cell r="F613">
            <v>0.12</v>
          </cell>
        </row>
        <row r="614">
          <cell r="A614">
            <v>23468</v>
          </cell>
          <cell r="B614" t="str">
            <v>Cosmopolitan</v>
          </cell>
          <cell r="C614" t="str">
            <v>EA</v>
          </cell>
          <cell r="D614" t="str">
            <v>EA</v>
          </cell>
          <cell r="E614" t="str">
            <v>EA</v>
          </cell>
          <cell r="F614">
            <v>0.12</v>
          </cell>
        </row>
        <row r="615">
          <cell r="A615">
            <v>23507</v>
          </cell>
          <cell r="B615" t="str">
            <v>Wooden Stirrer 500Pcs</v>
          </cell>
          <cell r="C615" t="str">
            <v>Pac</v>
          </cell>
          <cell r="D615" t="str">
            <v>Pac</v>
          </cell>
          <cell r="E615" t="str">
            <v>Pac</v>
          </cell>
          <cell r="F615">
            <v>0.12</v>
          </cell>
        </row>
        <row r="616">
          <cell r="A616">
            <v>23597</v>
          </cell>
          <cell r="B616" t="str">
            <v>Nitrile Disposable Gloves 1*100Pcs</v>
          </cell>
          <cell r="C616" t="str">
            <v>Pac</v>
          </cell>
          <cell r="D616" t="str">
            <v>Pac</v>
          </cell>
          <cell r="E616" t="str">
            <v>Pac</v>
          </cell>
          <cell r="F616">
            <v>0.12</v>
          </cell>
        </row>
        <row r="617">
          <cell r="A617">
            <v>23493</v>
          </cell>
          <cell r="B617" t="str">
            <v>Kulturd- Coffee &amp; Orange</v>
          </cell>
          <cell r="C617" t="str">
            <v>EA</v>
          </cell>
          <cell r="D617" t="str">
            <v>EA</v>
          </cell>
          <cell r="E617" t="str">
            <v>EA</v>
          </cell>
          <cell r="F617">
            <v>0.18</v>
          </cell>
        </row>
        <row r="618">
          <cell r="A618">
            <v>23494</v>
          </cell>
          <cell r="B618" t="str">
            <v>Kulturd- Apple &amp; Cinnamon</v>
          </cell>
          <cell r="C618" t="str">
            <v>EA</v>
          </cell>
          <cell r="D618" t="str">
            <v>EA</v>
          </cell>
          <cell r="E618" t="str">
            <v>EA</v>
          </cell>
          <cell r="F618">
            <v>0.18</v>
          </cell>
        </row>
        <row r="619">
          <cell r="A619">
            <v>23495</v>
          </cell>
          <cell r="B619" t="str">
            <v>Kulturd- Peach</v>
          </cell>
          <cell r="C619" t="str">
            <v>EA</v>
          </cell>
          <cell r="D619" t="str">
            <v>EA</v>
          </cell>
          <cell r="E619" t="str">
            <v>EA</v>
          </cell>
          <cell r="F619">
            <v>0.18</v>
          </cell>
        </row>
        <row r="620">
          <cell r="A620">
            <v>23115</v>
          </cell>
          <cell r="B620" t="str">
            <v> Raw- Tender Coconut Water</v>
          </cell>
          <cell r="C620" t="str">
            <v>EA</v>
          </cell>
          <cell r="D620" t="str">
            <v>EA</v>
          </cell>
          <cell r="E620" t="str">
            <v>EA</v>
          </cell>
          <cell r="F620">
            <v>0.12</v>
          </cell>
        </row>
        <row r="621">
          <cell r="A621">
            <v>20563</v>
          </cell>
          <cell r="B621" t="str">
            <v> Raw- Mango</v>
          </cell>
          <cell r="C621" t="str">
            <v>EA</v>
          </cell>
          <cell r="D621" t="str">
            <v>EA</v>
          </cell>
          <cell r="E621" t="str">
            <v>EA</v>
          </cell>
          <cell r="F621">
            <v>0.12</v>
          </cell>
        </row>
        <row r="622">
          <cell r="A622">
            <v>20567</v>
          </cell>
          <cell r="B622" t="str">
            <v> Raw- Mixed Fruit</v>
          </cell>
          <cell r="C622" t="str">
            <v>EA</v>
          </cell>
          <cell r="D622" t="str">
            <v>EA</v>
          </cell>
          <cell r="E622" t="str">
            <v>EA</v>
          </cell>
          <cell r="F622">
            <v>0.12</v>
          </cell>
        </row>
        <row r="623">
          <cell r="A623">
            <v>17643</v>
          </cell>
          <cell r="B623" t="str">
            <v> Raw- Valencia Orange</v>
          </cell>
          <cell r="C623" t="str">
            <v>EA</v>
          </cell>
          <cell r="D623" t="str">
            <v>EA</v>
          </cell>
          <cell r="E623" t="str">
            <v>EA</v>
          </cell>
          <cell r="F623">
            <v>0.12</v>
          </cell>
        </row>
        <row r="624">
          <cell r="A624">
            <v>23694</v>
          </cell>
          <cell r="B624" t="str">
            <v>Salted choco almonds (125GM)</v>
          </cell>
          <cell r="C624" t="str">
            <v>EA</v>
          </cell>
          <cell r="D624" t="str">
            <v>EA</v>
          </cell>
          <cell r="E624" t="str">
            <v>EA</v>
          </cell>
          <cell r="F624">
            <v>0.18</v>
          </cell>
        </row>
        <row r="625">
          <cell r="A625">
            <v>23695</v>
          </cell>
          <cell r="B625" t="str">
            <v>Coffee bean dragees (125GM)</v>
          </cell>
          <cell r="C625" t="str">
            <v>EA</v>
          </cell>
          <cell r="D625" t="str">
            <v>EA</v>
          </cell>
          <cell r="E625" t="str">
            <v>EA</v>
          </cell>
          <cell r="F625">
            <v>0.18</v>
          </cell>
        </row>
        <row r="626">
          <cell r="A626">
            <v>23696</v>
          </cell>
          <cell r="B626" t="str">
            <v> Nougat (150GM</v>
          </cell>
          <cell r="C626" t="str">
            <v>EA</v>
          </cell>
          <cell r="D626" t="str">
            <v>EA</v>
          </cell>
          <cell r="E626" t="str">
            <v>EA</v>
          </cell>
          <cell r="F626">
            <v>0.18</v>
          </cell>
        </row>
        <row r="627">
          <cell r="A627">
            <v>23739</v>
          </cell>
          <cell r="B627" t="str">
            <v>Saffron Syrup Pump</v>
          </cell>
          <cell r="C627" t="str">
            <v>EA</v>
          </cell>
          <cell r="D627" t="str">
            <v>EA</v>
          </cell>
          <cell r="E627" t="str">
            <v>EA</v>
          </cell>
          <cell r="F627">
            <v>0.18</v>
          </cell>
        </row>
        <row r="628">
          <cell r="A628">
            <v>23693</v>
          </cell>
          <cell r="B628" t="str">
            <v>Saffron dulche sauce</v>
          </cell>
          <cell r="C628" t="str">
            <v>EA</v>
          </cell>
          <cell r="D628" t="str">
            <v>EA</v>
          </cell>
          <cell r="E628" t="str">
            <v>EA</v>
          </cell>
          <cell r="F628">
            <v>0.18</v>
          </cell>
        </row>
        <row r="629">
          <cell r="A629">
            <v>10141</v>
          </cell>
          <cell r="B629" t="str">
            <v>Almond Flakes</v>
          </cell>
          <cell r="C629" t="str">
            <v>Bt</v>
          </cell>
          <cell r="D629" t="str">
            <v>Bt</v>
          </cell>
          <cell r="E629" t="str">
            <v>Bt</v>
          </cell>
          <cell r="F629">
            <v>0.12</v>
          </cell>
        </row>
        <row r="630">
          <cell r="A630">
            <v>23705</v>
          </cell>
          <cell r="B630" t="str">
            <v>Pack of 3 Cookies</v>
          </cell>
          <cell r="C630" t="str">
            <v>PAC</v>
          </cell>
          <cell r="D630" t="str">
            <v>PAC</v>
          </cell>
          <cell r="E630" t="str">
            <v>PAC</v>
          </cell>
          <cell r="F630">
            <v>0.18</v>
          </cell>
        </row>
        <row r="631">
          <cell r="A631">
            <v>23596</v>
          </cell>
          <cell r="B631" t="str">
            <v> Copper Bottle Printed</v>
          </cell>
          <cell r="C631" t="str">
            <v>EA</v>
          </cell>
          <cell r="D631" t="str">
            <v>EA</v>
          </cell>
          <cell r="E631" t="str">
            <v>EA</v>
          </cell>
          <cell r="F631">
            <v>0.12</v>
          </cell>
        </row>
        <row r="632">
          <cell r="A632">
            <v>17747</v>
          </cell>
          <cell r="B632" t="str">
            <v>Terracotta Diya</v>
          </cell>
          <cell r="C632" t="str">
            <v>EA</v>
          </cell>
          <cell r="D632" t="str">
            <v>EA</v>
          </cell>
          <cell r="E632" t="str">
            <v>EA</v>
          </cell>
          <cell r="F632">
            <v>0</v>
          </cell>
        </row>
        <row r="633">
          <cell r="A633">
            <v>23668</v>
          </cell>
          <cell r="B633" t="str">
            <v>Orange Color Net</v>
          </cell>
          <cell r="C633" t="str">
            <v>M</v>
          </cell>
          <cell r="D633" t="str">
            <v>M</v>
          </cell>
          <cell r="E633" t="str">
            <v>M</v>
          </cell>
          <cell r="F633">
            <v>0.05</v>
          </cell>
        </row>
        <row r="634">
          <cell r="A634">
            <v>16301</v>
          </cell>
          <cell r="B634" t="str">
            <v>Cream Grass</v>
          </cell>
          <cell r="C634" t="str">
            <v>PAC</v>
          </cell>
          <cell r="D634" t="str">
            <v>PAC</v>
          </cell>
          <cell r="E634" t="str">
            <v>PAC</v>
          </cell>
          <cell r="F634">
            <v>0.05</v>
          </cell>
        </row>
        <row r="635">
          <cell r="A635">
            <v>23681</v>
          </cell>
          <cell r="B635" t="str">
            <v> Pip's Popicorn- Creamy Cheese</v>
          </cell>
          <cell r="C635" t="str">
            <v>EA</v>
          </cell>
          <cell r="D635" t="str">
            <v>EA</v>
          </cell>
          <cell r="E635" t="str">
            <v>EA</v>
          </cell>
          <cell r="F635">
            <v>0.18</v>
          </cell>
        </row>
        <row r="636">
          <cell r="A636">
            <v>23682</v>
          </cell>
          <cell r="B636" t="str">
            <v>Pip's Popicorn- Tangy Jalapeno</v>
          </cell>
          <cell r="C636" t="str">
            <v>EA</v>
          </cell>
          <cell r="D636" t="str">
            <v>EA</v>
          </cell>
          <cell r="E636" t="str">
            <v>EA</v>
          </cell>
          <cell r="F636">
            <v>0.18</v>
          </cell>
        </row>
        <row r="637">
          <cell r="A637">
            <v>23683</v>
          </cell>
          <cell r="B637" t="str">
            <v> Pip's  Corn Chips- The Original</v>
          </cell>
          <cell r="C637" t="str">
            <v>EA</v>
          </cell>
          <cell r="D637" t="str">
            <v>EA</v>
          </cell>
          <cell r="E637" t="str">
            <v>EA</v>
          </cell>
          <cell r="F637">
            <v>0.12</v>
          </cell>
        </row>
        <row r="638">
          <cell r="A638">
            <v>23684</v>
          </cell>
          <cell r="B638" t="str">
            <v>Pips Corn Chips- Fiery Piri Piri</v>
          </cell>
          <cell r="C638" t="str">
            <v>EA</v>
          </cell>
          <cell r="D638" t="str">
            <v>EA</v>
          </cell>
          <cell r="E638" t="str">
            <v>EA</v>
          </cell>
          <cell r="F638">
            <v>0.12</v>
          </cell>
        </row>
        <row r="639">
          <cell r="A639">
            <v>23711</v>
          </cell>
          <cell r="B639" t="str">
            <v>Fitsport - Thop Energy Bar</v>
          </cell>
          <cell r="C639" t="str">
            <v>EA</v>
          </cell>
          <cell r="D639" t="str">
            <v>EA</v>
          </cell>
          <cell r="E639" t="str">
            <v>EA</v>
          </cell>
          <cell r="F639">
            <v>0.12</v>
          </cell>
        </row>
        <row r="640">
          <cell r="A640">
            <v>23706</v>
          </cell>
          <cell r="B640" t="str">
            <v>Just- Chocolate Protein Plus Shake</v>
          </cell>
          <cell r="C640" t="str">
            <v>EA</v>
          </cell>
          <cell r="D640" t="str">
            <v>EA</v>
          </cell>
          <cell r="E640" t="str">
            <v>EA</v>
          </cell>
          <cell r="F640">
            <v>0.12</v>
          </cell>
        </row>
        <row r="641">
          <cell r="A641">
            <v>23707</v>
          </cell>
          <cell r="B641" t="str">
            <v>Just-Vanilla Protein Plus Shake</v>
          </cell>
          <cell r="C641" t="str">
            <v>EA</v>
          </cell>
          <cell r="D641" t="str">
            <v>EA</v>
          </cell>
          <cell r="E641" t="str">
            <v>EA</v>
          </cell>
          <cell r="F641">
            <v>0.12</v>
          </cell>
        </row>
        <row r="642">
          <cell r="A642">
            <v>23784</v>
          </cell>
          <cell r="B642" t="str">
            <v>Brownie Tubs 240gm</v>
          </cell>
          <cell r="C642" t="str">
            <v>EA</v>
          </cell>
          <cell r="D642" t="str">
            <v>EA</v>
          </cell>
          <cell r="E642" t="str">
            <v>EA</v>
          </cell>
          <cell r="F642">
            <v>0.18</v>
          </cell>
        </row>
        <row r="643">
          <cell r="A643">
            <v>23811</v>
          </cell>
          <cell r="B643" t="str">
            <v>Chocolate tiramisu 750ml</v>
          </cell>
          <cell r="C643" t="str">
            <v>EA</v>
          </cell>
          <cell r="D643" t="str">
            <v>EA</v>
          </cell>
          <cell r="E643" t="str">
            <v>EA</v>
          </cell>
          <cell r="F643">
            <v>0.18</v>
          </cell>
        </row>
        <row r="644">
          <cell r="A644">
            <v>23081</v>
          </cell>
          <cell r="B644" t="str">
            <v>Melts- Disney Thor Active Probiotic</v>
          </cell>
          <cell r="C644" t="str">
            <v>EA</v>
          </cell>
          <cell r="D644" t="str">
            <v>EA</v>
          </cell>
          <cell r="E644" t="str">
            <v>EA</v>
          </cell>
          <cell r="F644">
            <v>0.18</v>
          </cell>
        </row>
        <row r="645">
          <cell r="A645">
            <v>23082</v>
          </cell>
          <cell r="B645" t="str">
            <v>Melts- Disney Hulk Mighty Omega</v>
          </cell>
          <cell r="C645" t="str">
            <v>EA</v>
          </cell>
          <cell r="D645" t="str">
            <v>EA</v>
          </cell>
          <cell r="E645" t="str">
            <v>EA</v>
          </cell>
          <cell r="F645">
            <v>0.18</v>
          </cell>
        </row>
        <row r="646">
          <cell r="A646">
            <v>23101</v>
          </cell>
          <cell r="B646" t="str">
            <v>Melts- Disney Captain America</v>
          </cell>
          <cell r="C646" t="str">
            <v>EA</v>
          </cell>
          <cell r="D646" t="str">
            <v>EA</v>
          </cell>
          <cell r="E646" t="str">
            <v>EA</v>
          </cell>
          <cell r="F646">
            <v>0.18</v>
          </cell>
        </row>
        <row r="647">
          <cell r="A647">
            <v>23102</v>
          </cell>
          <cell r="B647" t="str">
            <v>Melts- Disney Iron Man B12+D3</v>
          </cell>
          <cell r="C647" t="str">
            <v>EA</v>
          </cell>
          <cell r="D647" t="str">
            <v>EA</v>
          </cell>
          <cell r="E647" t="str">
            <v>EA</v>
          </cell>
          <cell r="F647">
            <v>0.18</v>
          </cell>
        </row>
        <row r="648">
          <cell r="A648">
            <v>23103</v>
          </cell>
          <cell r="B648" t="str">
            <v>Melts- Disney Black Panther Adv.Immunity </v>
          </cell>
          <cell r="C648" t="str">
            <v>EA</v>
          </cell>
          <cell r="D648" t="str">
            <v>EA</v>
          </cell>
          <cell r="E648" t="str">
            <v>EA</v>
          </cell>
          <cell r="F648">
            <v>0.18</v>
          </cell>
        </row>
        <row r="649">
          <cell r="A649">
            <v>23104</v>
          </cell>
          <cell r="B649" t="str">
            <v>Melts- Disney Frozen Multivitamins</v>
          </cell>
          <cell r="C649" t="str">
            <v>EA</v>
          </cell>
          <cell r="D649" t="str">
            <v>EA</v>
          </cell>
          <cell r="E649" t="str">
            <v>EA</v>
          </cell>
          <cell r="F649">
            <v>0.18</v>
          </cell>
        </row>
        <row r="650">
          <cell r="A650">
            <v>23105</v>
          </cell>
          <cell r="B650" t="str">
            <v>Melts- Disney Elsa Nautral B12+D3</v>
          </cell>
          <cell r="C650" t="str">
            <v>EA</v>
          </cell>
          <cell r="D650" t="str">
            <v>EA</v>
          </cell>
          <cell r="E650" t="str">
            <v>EA</v>
          </cell>
          <cell r="F650">
            <v>0.18</v>
          </cell>
        </row>
        <row r="651">
          <cell r="A651">
            <v>23106</v>
          </cell>
          <cell r="B651" t="str">
            <v>Melts- Disney Anna Vital Omega</v>
          </cell>
          <cell r="C651" t="str">
            <v>EA</v>
          </cell>
          <cell r="D651" t="str">
            <v>EA</v>
          </cell>
          <cell r="E651" t="str">
            <v>EA</v>
          </cell>
          <cell r="F651">
            <v>0.18</v>
          </cell>
        </row>
        <row r="652">
          <cell r="A652">
            <v>16266</v>
          </cell>
          <cell r="B652" t="str">
            <v>Wild Vitamin- Lemonade</v>
          </cell>
          <cell r="C652" t="str">
            <v>EA</v>
          </cell>
          <cell r="D652" t="str">
            <v>EA</v>
          </cell>
          <cell r="E652" t="str">
            <v>EA</v>
          </cell>
          <cell r="F652">
            <v>0.18</v>
          </cell>
        </row>
        <row r="653">
          <cell r="A653">
            <v>16267</v>
          </cell>
          <cell r="B653" t="str">
            <v>Wild Vitamin- Dragon Fruit</v>
          </cell>
          <cell r="C653" t="str">
            <v>EA</v>
          </cell>
          <cell r="D653" t="str">
            <v>EA</v>
          </cell>
          <cell r="E653" t="str">
            <v>EA</v>
          </cell>
          <cell r="F653">
            <v>0.18</v>
          </cell>
        </row>
        <row r="654">
          <cell r="A654">
            <v>23812</v>
          </cell>
          <cell r="B654" t="str">
            <v>Opera Chips- Tangy Chipotle</v>
          </cell>
          <cell r="C654" t="str">
            <v>EA</v>
          </cell>
          <cell r="D654" t="str">
            <v>EA</v>
          </cell>
          <cell r="E654" t="str">
            <v>EA</v>
          </cell>
          <cell r="F654">
            <v>0.12</v>
          </cell>
        </row>
        <row r="655">
          <cell r="A655">
            <v>23754</v>
          </cell>
          <cell r="B655" t="str">
            <v>New Drip Coffee(Pack of 5)</v>
          </cell>
          <cell r="C655" t="str">
            <v>Pac</v>
          </cell>
          <cell r="D655" t="str">
            <v>Pac</v>
          </cell>
          <cell r="E655" t="str">
            <v>Pac</v>
          </cell>
          <cell r="F655">
            <v>0.18</v>
          </cell>
        </row>
        <row r="656">
          <cell r="A656">
            <v>23853</v>
          </cell>
          <cell r="B656" t="str">
            <v>Lets Try Peri Peri Makhana</v>
          </cell>
          <cell r="C656" t="str">
            <v>EA</v>
          </cell>
          <cell r="D656" t="str">
            <v>Pac</v>
          </cell>
          <cell r="E656" t="str">
            <v>Pac</v>
          </cell>
          <cell r="F656">
            <v>0.12</v>
          </cell>
        </row>
        <row r="657">
          <cell r="A657">
            <v>23854</v>
          </cell>
          <cell r="B657" t="str">
            <v>Lets Try Kettle Cooked Potato Wafers</v>
          </cell>
          <cell r="C657" t="str">
            <v>EA</v>
          </cell>
          <cell r="D657" t="str">
            <v>Pac</v>
          </cell>
          <cell r="E657" t="str">
            <v>Pac</v>
          </cell>
          <cell r="F657">
            <v>0.12</v>
          </cell>
        </row>
        <row r="658">
          <cell r="A658">
            <v>23836</v>
          </cell>
          <cell r="B658" t="str">
            <v>Coolberg Cranberry</v>
          </cell>
          <cell r="C658" t="str">
            <v>EA</v>
          </cell>
          <cell r="D658" t="str">
            <v>Pac</v>
          </cell>
          <cell r="E658" t="str">
            <v>Pac</v>
          </cell>
          <cell r="F658">
            <v>0.18</v>
          </cell>
        </row>
        <row r="659">
          <cell r="A659">
            <v>23837</v>
          </cell>
          <cell r="B659" t="str">
            <v>Coolberg Peach</v>
          </cell>
          <cell r="C659" t="str">
            <v>EA</v>
          </cell>
          <cell r="D659" t="str">
            <v>Pac</v>
          </cell>
          <cell r="E659" t="str">
            <v>Pac</v>
          </cell>
          <cell r="F659">
            <v>0.18</v>
          </cell>
        </row>
        <row r="660">
          <cell r="A660">
            <v>23838</v>
          </cell>
          <cell r="B660" t="str">
            <v>Coolberg Ginger</v>
          </cell>
          <cell r="C660" t="str">
            <v>EA</v>
          </cell>
          <cell r="D660" t="str">
            <v>Pac</v>
          </cell>
          <cell r="E660" t="str">
            <v>Pac</v>
          </cell>
          <cell r="F660">
            <v>0.18</v>
          </cell>
        </row>
        <row r="661">
          <cell r="A661">
            <v>23839</v>
          </cell>
          <cell r="B661" t="str">
            <v>Coolberg Mint</v>
          </cell>
          <cell r="C661" t="str">
            <v>EA</v>
          </cell>
          <cell r="D661" t="str">
            <v>Pac</v>
          </cell>
          <cell r="E661" t="str">
            <v>Pac</v>
          </cell>
          <cell r="F661">
            <v>0.18</v>
          </cell>
        </row>
        <row r="662">
          <cell r="A662">
            <v>23753</v>
          </cell>
          <cell r="B662" t="str">
            <v>SS Mugg with Barista Logo</v>
          </cell>
          <cell r="C662" t="str">
            <v>Pkt</v>
          </cell>
          <cell r="D662" t="str">
            <v>Pac</v>
          </cell>
          <cell r="E662" t="str">
            <v>Pac</v>
          </cell>
          <cell r="F662">
            <v>0.12</v>
          </cell>
        </row>
        <row r="663">
          <cell r="A663">
            <v>6181</v>
          </cell>
          <cell r="B663" t="str">
            <v xml:space="preserve">All Purpose Spoon </v>
          </cell>
          <cell r="C663" t="str">
            <v>EA</v>
          </cell>
          <cell r="D663" t="str">
            <v>EA</v>
          </cell>
          <cell r="E663" t="str">
            <v>EA</v>
          </cell>
          <cell r="F663">
            <v>0.12</v>
          </cell>
        </row>
        <row r="664">
          <cell r="A664">
            <v>23969</v>
          </cell>
          <cell r="B664" t="str">
            <v>Harveys &amp; Sons Chocolate Shake 280ml</v>
          </cell>
          <cell r="C664" t="str">
            <v>EA</v>
          </cell>
          <cell r="D664" t="str">
            <v>EA</v>
          </cell>
          <cell r="E664" t="str">
            <v>EA</v>
          </cell>
          <cell r="F664">
            <v>0.12</v>
          </cell>
        </row>
        <row r="665">
          <cell r="A665">
            <v>23970</v>
          </cell>
          <cell r="B665" t="str">
            <v>Harveys &amp; Sons Strawberry Shake 280ml</v>
          </cell>
          <cell r="C665" t="str">
            <v>EA</v>
          </cell>
          <cell r="D665" t="str">
            <v>EA</v>
          </cell>
          <cell r="E665" t="str">
            <v>EA</v>
          </cell>
          <cell r="F665">
            <v>0.12</v>
          </cell>
        </row>
        <row r="666">
          <cell r="A666">
            <v>24003</v>
          </cell>
          <cell r="B666" t="str">
            <v>Go Desi Popz Tangy Imli</v>
          </cell>
          <cell r="C666" t="str">
            <v>EA</v>
          </cell>
          <cell r="D666" t="str">
            <v>EA</v>
          </cell>
          <cell r="E666" t="str">
            <v>EA</v>
          </cell>
          <cell r="F666">
            <v>0.05</v>
          </cell>
        </row>
        <row r="667">
          <cell r="A667">
            <v>24005</v>
          </cell>
          <cell r="B667" t="str">
            <v>Go Desi popz Real Aam</v>
          </cell>
          <cell r="C667" t="str">
            <v>EA</v>
          </cell>
          <cell r="D667" t="str">
            <v>EA</v>
          </cell>
          <cell r="E667" t="str">
            <v>EA</v>
          </cell>
          <cell r="F667">
            <v>0.05</v>
          </cell>
        </row>
        <row r="668">
          <cell r="A668">
            <v>16432</v>
          </cell>
          <cell r="B668" t="str">
            <v>Shrink Sheet</v>
          </cell>
          <cell r="C668" t="str">
            <v>G</v>
          </cell>
          <cell r="D668" t="str">
            <v>EA</v>
          </cell>
          <cell r="E668" t="str">
            <v>EA</v>
          </cell>
          <cell r="F668">
            <v>0.18</v>
          </cell>
        </row>
        <row r="669">
          <cell r="A669">
            <v>24171</v>
          </cell>
          <cell r="B669" t="str">
            <v>Melts-Energy Mocha</v>
          </cell>
          <cell r="C669" t="str">
            <v>EA</v>
          </cell>
          <cell r="D669" t="str">
            <v>EA</v>
          </cell>
          <cell r="E669" t="str">
            <v>EA</v>
          </cell>
          <cell r="F669">
            <v>0.18</v>
          </cell>
        </row>
        <row r="670">
          <cell r="A670">
            <v>24172</v>
          </cell>
          <cell r="B670" t="str">
            <v>Melts-Slim Espreso</v>
          </cell>
          <cell r="C670" t="str">
            <v>EA</v>
          </cell>
          <cell r="D670" t="str">
            <v>EA</v>
          </cell>
          <cell r="E670" t="str">
            <v>EA</v>
          </cell>
          <cell r="F670">
            <v>0.18</v>
          </cell>
        </row>
        <row r="671">
          <cell r="A671">
            <v>24173</v>
          </cell>
          <cell r="B671" t="str">
            <v>Melts-Superfood Latte</v>
          </cell>
          <cell r="C671" t="str">
            <v>EA</v>
          </cell>
          <cell r="D671" t="str">
            <v>EA</v>
          </cell>
          <cell r="E671" t="str">
            <v>EA</v>
          </cell>
          <cell r="F671">
            <v>0.18</v>
          </cell>
        </row>
        <row r="672">
          <cell r="A672">
            <v>13448</v>
          </cell>
          <cell r="B672" t="str">
            <v>Barista Milano Coaster</v>
          </cell>
          <cell r="C672" t="str">
            <v>EA</v>
          </cell>
          <cell r="D672" t="str">
            <v>EA</v>
          </cell>
          <cell r="E672" t="str">
            <v>EA</v>
          </cell>
          <cell r="F672">
            <v>0.18</v>
          </cell>
        </row>
        <row r="673">
          <cell r="A673">
            <v>24128</v>
          </cell>
          <cell r="B673" t="str">
            <v> Happilo-Magic Masala Peanut</v>
          </cell>
          <cell r="C673" t="str">
            <v>EA</v>
          </cell>
          <cell r="D673" t="str">
            <v>EA</v>
          </cell>
          <cell r="E673" t="str">
            <v>EA</v>
          </cell>
          <cell r="F673">
            <v>0.12</v>
          </cell>
        </row>
        <row r="674">
          <cell r="A674">
            <v>24129</v>
          </cell>
          <cell r="B674" t="str">
            <v> Happilo-Snack Pack Supermix Berries</v>
          </cell>
          <cell r="C674" t="str">
            <v>EA</v>
          </cell>
          <cell r="D674" t="str">
            <v>EA</v>
          </cell>
          <cell r="E674" t="str">
            <v>EA</v>
          </cell>
          <cell r="F674">
            <v>0.12</v>
          </cell>
        </row>
        <row r="675">
          <cell r="A675">
            <v>24130</v>
          </cell>
          <cell r="B675" t="str">
            <v>Happilo-Peri Peri Chickpeas</v>
          </cell>
          <cell r="C675" t="str">
            <v>EA</v>
          </cell>
          <cell r="D675" t="str">
            <v>EA</v>
          </cell>
          <cell r="E675" t="str">
            <v>EA</v>
          </cell>
          <cell r="F675">
            <v>0.12</v>
          </cell>
        </row>
        <row r="676">
          <cell r="A676">
            <v>24131</v>
          </cell>
          <cell r="B676" t="str">
            <v>Happilo-Chilli Garlic Chickpeas</v>
          </cell>
          <cell r="C676" t="str">
            <v>EA</v>
          </cell>
          <cell r="D676" t="str">
            <v>EA</v>
          </cell>
          <cell r="E676" t="str">
            <v>EA</v>
          </cell>
          <cell r="F676">
            <v>0.12</v>
          </cell>
        </row>
        <row r="677">
          <cell r="A677">
            <v>24125</v>
          </cell>
          <cell r="B677" t="str">
            <v>Happilo-Choco Almond Dry Fruit Bar</v>
          </cell>
          <cell r="C677" t="str">
            <v>EA</v>
          </cell>
          <cell r="D677" t="str">
            <v>EA</v>
          </cell>
          <cell r="E677" t="str">
            <v>EA</v>
          </cell>
          <cell r="F677">
            <v>0.05</v>
          </cell>
        </row>
        <row r="678">
          <cell r="A678">
            <v>24126</v>
          </cell>
          <cell r="B678" t="str">
            <v> Happilo-Blueberries Dry Fruit Bar</v>
          </cell>
          <cell r="C678" t="str">
            <v>EA</v>
          </cell>
          <cell r="D678" t="str">
            <v>EA</v>
          </cell>
          <cell r="E678" t="str">
            <v>EA</v>
          </cell>
          <cell r="F678">
            <v>0.05</v>
          </cell>
        </row>
        <row r="679">
          <cell r="A679">
            <v>24127</v>
          </cell>
          <cell r="B679" t="str">
            <v>Happilo-Almond Brittle Box</v>
          </cell>
          <cell r="C679" t="str">
            <v>EA</v>
          </cell>
          <cell r="D679" t="str">
            <v>EA</v>
          </cell>
          <cell r="E679" t="str">
            <v>EA</v>
          </cell>
          <cell r="F679">
            <v>0.18</v>
          </cell>
        </row>
        <row r="680">
          <cell r="A680">
            <v>24198</v>
          </cell>
          <cell r="B680" t="str">
            <v>Magic(Disinfectant Floor Wash Liquid)5Lt</v>
          </cell>
          <cell r="C680" t="str">
            <v>Can</v>
          </cell>
          <cell r="D680" t="str">
            <v>Can</v>
          </cell>
          <cell r="E680" t="str">
            <v>Can</v>
          </cell>
          <cell r="F680">
            <v>0.18</v>
          </cell>
        </row>
        <row r="681">
          <cell r="A681">
            <v>24199</v>
          </cell>
          <cell r="B681" t="str">
            <v>Dish Drop (Ware Wash Liquid) 5ltr</v>
          </cell>
          <cell r="C681" t="str">
            <v>Can</v>
          </cell>
          <cell r="D681" t="str">
            <v>Can</v>
          </cell>
          <cell r="E681" t="str">
            <v>Can</v>
          </cell>
          <cell r="F681">
            <v>0.18</v>
          </cell>
        </row>
        <row r="682">
          <cell r="A682">
            <v>24200</v>
          </cell>
          <cell r="B682" t="str">
            <v>Zero Bac(Hard Surface Sanitizer) 5ltr</v>
          </cell>
          <cell r="C682" t="str">
            <v>Can</v>
          </cell>
          <cell r="D682" t="str">
            <v>Can</v>
          </cell>
          <cell r="E682" t="str">
            <v>Can</v>
          </cell>
          <cell r="F682">
            <v>0.18</v>
          </cell>
        </row>
        <row r="683">
          <cell r="A683">
            <v>24201</v>
          </cell>
          <cell r="B683" t="str">
            <v>Palm Freah(Hand Cleansar) 5ltr</v>
          </cell>
          <cell r="C683" t="str">
            <v>Can</v>
          </cell>
          <cell r="D683" t="str">
            <v>Can</v>
          </cell>
          <cell r="E683" t="str">
            <v>Can</v>
          </cell>
          <cell r="F683">
            <v>0.18</v>
          </cell>
        </row>
        <row r="684">
          <cell r="A684">
            <v>24202</v>
          </cell>
          <cell r="B684" t="str">
            <v>Tylo Toilet Cleaner(Toilet Cleaner) 5Ltr</v>
          </cell>
          <cell r="C684" t="str">
            <v>Can</v>
          </cell>
          <cell r="D684" t="str">
            <v>Can</v>
          </cell>
          <cell r="E684" t="str">
            <v>Can</v>
          </cell>
          <cell r="F684">
            <v>0.18</v>
          </cell>
        </row>
        <row r="685">
          <cell r="A685">
            <v>24203</v>
          </cell>
          <cell r="B685" t="str">
            <v>Tylo Glass Cleaner (Glass Cleaner) 5ltr</v>
          </cell>
          <cell r="C685" t="str">
            <v>Can</v>
          </cell>
          <cell r="D685" t="str">
            <v>Can</v>
          </cell>
          <cell r="E685" t="str">
            <v>Can</v>
          </cell>
          <cell r="F685">
            <v>0.18</v>
          </cell>
        </row>
        <row r="686">
          <cell r="A686">
            <v>24204</v>
          </cell>
          <cell r="B686" t="str">
            <v>Grillox (Sandwich Griller Cleaner) 5Ltr</v>
          </cell>
          <cell r="C686" t="str">
            <v>Can</v>
          </cell>
          <cell r="D686" t="str">
            <v>Can</v>
          </cell>
          <cell r="E686" t="str">
            <v>Can</v>
          </cell>
          <cell r="F686">
            <v>0.18</v>
          </cell>
        </row>
        <row r="687">
          <cell r="A687">
            <v>13448</v>
          </cell>
          <cell r="B687" t="str">
            <v>Barista Milano Coaster</v>
          </cell>
          <cell r="C687" t="str">
            <v>EA</v>
          </cell>
          <cell r="D687" t="str">
            <v>EA</v>
          </cell>
          <cell r="E687" t="str">
            <v>EA</v>
          </cell>
          <cell r="F687">
            <v>0.18</v>
          </cell>
        </row>
        <row r="688">
          <cell r="A688">
            <v>24004</v>
          </cell>
          <cell r="B688" t="str">
            <v>Go Desi Popz Kaccha Aam</v>
          </cell>
          <cell r="C688" t="str">
            <v>EA</v>
          </cell>
          <cell r="D688" t="str">
            <v>EA</v>
          </cell>
          <cell r="E688" t="str">
            <v>EA</v>
          </cell>
          <cell r="F688">
            <v>0.05</v>
          </cell>
        </row>
        <row r="689">
          <cell r="A689">
            <v>24298</v>
          </cell>
          <cell r="B689" t="str">
            <v>MB Protein Bar- Cookies &amp; Cream</v>
          </cell>
          <cell r="C689" t="str">
            <v>EA</v>
          </cell>
          <cell r="D689" t="str">
            <v>EA</v>
          </cell>
          <cell r="E689" t="str">
            <v>EA</v>
          </cell>
          <cell r="F689">
            <v>0.18</v>
          </cell>
        </row>
        <row r="690">
          <cell r="A690">
            <v>24227</v>
          </cell>
          <cell r="B690" t="str">
            <v>Loyka- Almond Brittles</v>
          </cell>
          <cell r="C690" t="str">
            <v>EA</v>
          </cell>
          <cell r="D690" t="str">
            <v>EA</v>
          </cell>
          <cell r="E690" t="str">
            <v>EA</v>
          </cell>
          <cell r="F690">
            <v>0.18</v>
          </cell>
        </row>
        <row r="691">
          <cell r="A691">
            <v>24235</v>
          </cell>
          <cell r="B691" t="str">
            <v>Loyka- Brownie Brittles</v>
          </cell>
          <cell r="C691" t="str">
            <v>EA</v>
          </cell>
          <cell r="D691" t="str">
            <v>EA</v>
          </cell>
          <cell r="E691" t="str">
            <v>EA</v>
          </cell>
          <cell r="F691">
            <v>0.18</v>
          </cell>
        </row>
        <row r="692">
          <cell r="A692">
            <v>24237</v>
          </cell>
          <cell r="B692" t="str">
            <v>Loyka- Coffee Brittles</v>
          </cell>
          <cell r="C692" t="str">
            <v>EA</v>
          </cell>
          <cell r="D692" t="str">
            <v>EA</v>
          </cell>
          <cell r="E692" t="str">
            <v>EA</v>
          </cell>
          <cell r="F692">
            <v>0.18</v>
          </cell>
        </row>
        <row r="693">
          <cell r="A693">
            <v>24348</v>
          </cell>
          <cell r="B693" t="str">
            <v>Glass Inserts Three Slots</v>
          </cell>
          <cell r="C693" t="str">
            <v>Pac</v>
          </cell>
          <cell r="D693" t="str">
            <v>Pac</v>
          </cell>
          <cell r="E693" t="str">
            <v>Pac</v>
          </cell>
          <cell r="F693">
            <v>0.18</v>
          </cell>
        </row>
        <row r="694">
          <cell r="A694">
            <v>24349</v>
          </cell>
          <cell r="B694" t="str">
            <v>Glass Inserts One Slots</v>
          </cell>
          <cell r="C694" t="str">
            <v>Pac</v>
          </cell>
          <cell r="D694" t="str">
            <v>Pac</v>
          </cell>
          <cell r="E694" t="str">
            <v>Pac</v>
          </cell>
          <cell r="F694">
            <v>0.18</v>
          </cell>
        </row>
        <row r="695">
          <cell r="A695">
            <v>24334</v>
          </cell>
          <cell r="B695" t="str">
            <v>Barista Folded Paper Napkins-Brown</v>
          </cell>
          <cell r="C695" t="str">
            <v>Pac</v>
          </cell>
          <cell r="D695" t="str">
            <v>Pac</v>
          </cell>
          <cell r="E695" t="str">
            <v>Pac</v>
          </cell>
          <cell r="F695">
            <v>0.18</v>
          </cell>
        </row>
        <row r="696">
          <cell r="A696">
            <v>24345</v>
          </cell>
          <cell r="B696" t="str">
            <v>D Cut Carry Bag Small (50pc=1pkt)</v>
          </cell>
          <cell r="C696" t="str">
            <v>Pac</v>
          </cell>
          <cell r="D696" t="str">
            <v>Pac</v>
          </cell>
          <cell r="E696" t="str">
            <v>Pac</v>
          </cell>
          <cell r="F696">
            <v>0.18</v>
          </cell>
        </row>
        <row r="697">
          <cell r="A697">
            <v>24344</v>
          </cell>
          <cell r="B697" t="str">
            <v>D Cut Carry Bag Big (50pc=1pkt)</v>
          </cell>
          <cell r="C697" t="str">
            <v>Pac</v>
          </cell>
          <cell r="D697" t="str">
            <v>Pac</v>
          </cell>
          <cell r="E697" t="str">
            <v>Pac</v>
          </cell>
          <cell r="F697">
            <v>0.18</v>
          </cell>
        </row>
        <row r="698">
          <cell r="A698">
            <v>24347</v>
          </cell>
          <cell r="B698" t="str">
            <v>Stickers Pastry Box</v>
          </cell>
          <cell r="C698" t="str">
            <v>Ea</v>
          </cell>
          <cell r="D698" t="str">
            <v>Ea</v>
          </cell>
          <cell r="E698" t="str">
            <v>Ea</v>
          </cell>
          <cell r="F698">
            <v>0.18</v>
          </cell>
        </row>
        <row r="699">
          <cell r="A699">
            <v>24335</v>
          </cell>
          <cell r="B699" t="str">
            <v>Brown Toilte Paper Roll</v>
          </cell>
          <cell r="C699" t="str">
            <v>Ea</v>
          </cell>
          <cell r="D699" t="str">
            <v>Ea</v>
          </cell>
          <cell r="E699" t="str">
            <v>Ea</v>
          </cell>
          <cell r="F699">
            <v>0.18</v>
          </cell>
        </row>
        <row r="700">
          <cell r="A700">
            <v>24205</v>
          </cell>
          <cell r="B700" t="str">
            <v>Bagasse 80Z LID for Hot Beverage</v>
          </cell>
          <cell r="C700" t="str">
            <v>Pac</v>
          </cell>
          <cell r="D700" t="str">
            <v>Pac</v>
          </cell>
          <cell r="E700" t="str">
            <v>Pac</v>
          </cell>
          <cell r="F700">
            <v>0.12</v>
          </cell>
        </row>
        <row r="701">
          <cell r="A701">
            <v>24206</v>
          </cell>
          <cell r="B701" t="str">
            <v>Bagasse 120Z LID for Hot Beverage</v>
          </cell>
          <cell r="C701" t="str">
            <v>Pac</v>
          </cell>
          <cell r="D701" t="str">
            <v>Pac</v>
          </cell>
          <cell r="E701" t="str">
            <v>Pac</v>
          </cell>
          <cell r="F701">
            <v>0.12</v>
          </cell>
        </row>
        <row r="702">
          <cell r="A702">
            <v>24350</v>
          </cell>
          <cell r="B702" t="str">
            <v>PLA Dome LID 16oz/12oz (Single wall)</v>
          </cell>
          <cell r="C702" t="str">
            <v>Pac</v>
          </cell>
          <cell r="D702" t="str">
            <v>Pac</v>
          </cell>
          <cell r="E702" t="str">
            <v>Pac</v>
          </cell>
          <cell r="F702">
            <v>0.18</v>
          </cell>
        </row>
        <row r="703">
          <cell r="A703">
            <v>24231</v>
          </cell>
          <cell r="B703" t="str">
            <v> Loyka- Cashew Brittles</v>
          </cell>
          <cell r="C703" t="str">
            <v>Ea</v>
          </cell>
          <cell r="D703" t="str">
            <v>Ea</v>
          </cell>
          <cell r="E703" t="str">
            <v>Ea</v>
          </cell>
          <cell r="F703">
            <v>0.18</v>
          </cell>
        </row>
        <row r="704">
          <cell r="A704">
            <v>7961</v>
          </cell>
          <cell r="B704" t="str">
            <v>Pizza Box</v>
          </cell>
          <cell r="C704" t="str">
            <v>EA</v>
          </cell>
          <cell r="D704" t="str">
            <v>EA</v>
          </cell>
          <cell r="E704" t="str">
            <v>EA</v>
          </cell>
          <cell r="F704">
            <v>0.18</v>
          </cell>
        </row>
        <row r="705">
          <cell r="A705">
            <v>24132</v>
          </cell>
          <cell r="B705" t="str">
            <v>Happilo-Spicy Chilly Garlic</v>
          </cell>
          <cell r="C705" t="str">
            <v>EA</v>
          </cell>
          <cell r="D705" t="str">
            <v>EA</v>
          </cell>
          <cell r="E705" t="str">
            <v>EA</v>
          </cell>
          <cell r="F705">
            <v>0.12</v>
          </cell>
        </row>
        <row r="706">
          <cell r="A706">
            <v>24133</v>
          </cell>
          <cell r="B706" t="str">
            <v>Happilo-Hot Peri Peri</v>
          </cell>
          <cell r="C706" t="str">
            <v>EA</v>
          </cell>
          <cell r="D706" t="str">
            <v>EA</v>
          </cell>
          <cell r="E706" t="str">
            <v>EA</v>
          </cell>
          <cell r="F706">
            <v>0.12</v>
          </cell>
        </row>
        <row r="707">
          <cell r="A707">
            <v>24302</v>
          </cell>
          <cell r="B707" t="str">
            <v>Sipper - SS White and Lite Green 2023</v>
          </cell>
          <cell r="C707" t="str">
            <v>EA</v>
          </cell>
          <cell r="D707" t="str">
            <v>EA</v>
          </cell>
          <cell r="E707" t="str">
            <v>EA</v>
          </cell>
          <cell r="F707">
            <v>0.18</v>
          </cell>
        </row>
        <row r="708">
          <cell r="A708">
            <v>24304</v>
          </cell>
          <cell r="B708" t="str">
            <v>Coffee Mug SS Purple 2023</v>
          </cell>
          <cell r="C708" t="str">
            <v>EA</v>
          </cell>
          <cell r="D708" t="str">
            <v>EA</v>
          </cell>
          <cell r="E708" t="str">
            <v>EA</v>
          </cell>
          <cell r="F708">
            <v>0.18</v>
          </cell>
        </row>
        <row r="709">
          <cell r="A709">
            <v>24310</v>
          </cell>
          <cell r="B709" t="str">
            <v xml:space="preserve"> Sipper - SS  Green 2023 </v>
          </cell>
          <cell r="C709" t="str">
            <v>EA</v>
          </cell>
          <cell r="D709" t="str">
            <v>EA</v>
          </cell>
          <cell r="E709" t="str">
            <v>EA</v>
          </cell>
          <cell r="F709">
            <v>0.18</v>
          </cell>
        </row>
        <row r="710">
          <cell r="A710">
            <v>24312</v>
          </cell>
          <cell r="B710" t="str">
            <v xml:space="preserve"> Sipper - Ceramic Pink  2023 </v>
          </cell>
          <cell r="C710" t="str">
            <v>EA</v>
          </cell>
          <cell r="D710" t="str">
            <v>EA</v>
          </cell>
          <cell r="E710" t="str">
            <v>EA</v>
          </cell>
          <cell r="F710">
            <v>0.18</v>
          </cell>
        </row>
        <row r="711">
          <cell r="A711">
            <v>24314</v>
          </cell>
          <cell r="B711" t="str">
            <v xml:space="preserve"> Sipper - Ceramic Green 2023 </v>
          </cell>
          <cell r="C711" t="str">
            <v>EA</v>
          </cell>
          <cell r="D711" t="str">
            <v>EA</v>
          </cell>
          <cell r="E711" t="str">
            <v>EA</v>
          </cell>
          <cell r="F711">
            <v>0.18</v>
          </cell>
        </row>
        <row r="712">
          <cell r="A712">
            <v>24316</v>
          </cell>
          <cell r="B712" t="str">
            <v xml:space="preserve"> French Press 2023 </v>
          </cell>
          <cell r="C712" t="str">
            <v>EA</v>
          </cell>
          <cell r="D712" t="str">
            <v>EA</v>
          </cell>
          <cell r="E712" t="str">
            <v>EA</v>
          </cell>
          <cell r="F712">
            <v>0.18</v>
          </cell>
        </row>
        <row r="713">
          <cell r="A713">
            <v>24306</v>
          </cell>
          <cell r="B713" t="str">
            <v xml:space="preserve"> Coffee Mug 450 ML 2023 </v>
          </cell>
          <cell r="C713" t="str">
            <v>EA</v>
          </cell>
          <cell r="D713" t="str">
            <v>EA</v>
          </cell>
          <cell r="E713" t="str">
            <v>EA</v>
          </cell>
          <cell r="F713">
            <v>0.12</v>
          </cell>
        </row>
        <row r="714">
          <cell r="A714">
            <v>24318</v>
          </cell>
          <cell r="B714" t="str">
            <v xml:space="preserve"> EspressoCup-Set Pack Of 4 2023 </v>
          </cell>
          <cell r="C714" t="str">
            <v>EA</v>
          </cell>
          <cell r="D714" t="str">
            <v>EA</v>
          </cell>
          <cell r="E714" t="str">
            <v>EA</v>
          </cell>
          <cell r="F714">
            <v>0.12</v>
          </cell>
        </row>
        <row r="715">
          <cell r="A715">
            <v>24353</v>
          </cell>
          <cell r="B715" t="str">
            <v>Tagz- Thai Vodka Tom Yum</v>
          </cell>
          <cell r="C715" t="str">
            <v>EA</v>
          </cell>
          <cell r="D715" t="str">
            <v>EA</v>
          </cell>
          <cell r="E715" t="str">
            <v>EA</v>
          </cell>
          <cell r="F715">
            <v>0.12</v>
          </cell>
        </row>
        <row r="716">
          <cell r="A716">
            <v>24360</v>
          </cell>
          <cell r="B716" t="str">
            <v>Tagz- Beer n Barbeque</v>
          </cell>
          <cell r="C716" t="str">
            <v>EA</v>
          </cell>
          <cell r="D716" t="str">
            <v>EA</v>
          </cell>
          <cell r="E716" t="str">
            <v>EA</v>
          </cell>
          <cell r="F716">
            <v>0.12</v>
          </cell>
        </row>
        <row r="717">
          <cell r="A717">
            <v>24371</v>
          </cell>
          <cell r="B717" t="str">
            <v>Takeaway PVC Transparent Sticker</v>
          </cell>
          <cell r="C717" t="str">
            <v>EA</v>
          </cell>
          <cell r="D717" t="str">
            <v>EA</v>
          </cell>
          <cell r="E717" t="str">
            <v>EA</v>
          </cell>
          <cell r="F717">
            <v>0.18</v>
          </cell>
        </row>
        <row r="718">
          <cell r="A718">
            <v>24416</v>
          </cell>
          <cell r="B718" t="str">
            <v>Stickers Pastry box (2000 pcs In roll)</v>
          </cell>
          <cell r="C718" t="str">
            <v>Roll</v>
          </cell>
          <cell r="D718" t="str">
            <v>Roll</v>
          </cell>
          <cell r="E718" t="str">
            <v>Roll</v>
          </cell>
          <cell r="F718">
            <v>0.18</v>
          </cell>
        </row>
        <row r="719">
          <cell r="A719">
            <v>24417</v>
          </cell>
          <cell r="B719" t="str">
            <v>Takeaway PVC Transparent Sticker (2000 Roll)</v>
          </cell>
          <cell r="C719" t="str">
            <v>Roll</v>
          </cell>
          <cell r="D719" t="str">
            <v>Roll</v>
          </cell>
          <cell r="E719" t="str">
            <v>Roll</v>
          </cell>
          <cell r="F719">
            <v>0.18</v>
          </cell>
        </row>
        <row r="720">
          <cell r="A720">
            <v>24588</v>
          </cell>
          <cell r="B720" t="str">
            <v>Tastilo- Cheesy Crispy</v>
          </cell>
          <cell r="C720" t="str">
            <v>Ea</v>
          </cell>
          <cell r="D720" t="str">
            <v>Ea</v>
          </cell>
          <cell r="E720" t="str">
            <v>Ea</v>
          </cell>
          <cell r="F720">
            <v>0.12</v>
          </cell>
        </row>
        <row r="721">
          <cell r="A721">
            <v>24589</v>
          </cell>
          <cell r="B721" t="str">
            <v>Tastilo- Spicy Jalapeno</v>
          </cell>
          <cell r="C721" t="str">
            <v>Ea</v>
          </cell>
          <cell r="D721" t="str">
            <v>Ea</v>
          </cell>
          <cell r="E721" t="str">
            <v>Ea</v>
          </cell>
          <cell r="F721">
            <v>0.12</v>
          </cell>
        </row>
        <row r="722">
          <cell r="A722">
            <v>24590</v>
          </cell>
          <cell r="B722" t="str">
            <v>Tastilo- Papdi Chaat</v>
          </cell>
          <cell r="C722" t="str">
            <v>Ea</v>
          </cell>
          <cell r="D722" t="str">
            <v>Ea</v>
          </cell>
          <cell r="E722" t="str">
            <v>Ea</v>
          </cell>
          <cell r="F722">
            <v>0.12</v>
          </cell>
        </row>
        <row r="723">
          <cell r="A723">
            <v>24591</v>
          </cell>
          <cell r="B723" t="str">
            <v>Tastilo- Mexican Salsa</v>
          </cell>
          <cell r="C723" t="str">
            <v>Ea</v>
          </cell>
          <cell r="D723" t="str">
            <v>Ea</v>
          </cell>
          <cell r="E723" t="str">
            <v>Ea</v>
          </cell>
          <cell r="F723">
            <v>0.12</v>
          </cell>
        </row>
        <row r="724">
          <cell r="A724">
            <v>24592</v>
          </cell>
          <cell r="B724" t="str">
            <v>Tastilo- Peri Peri</v>
          </cell>
          <cell r="C724" t="str">
            <v>Ea</v>
          </cell>
          <cell r="D724" t="str">
            <v>Ea</v>
          </cell>
          <cell r="E724" t="str">
            <v>Ea</v>
          </cell>
          <cell r="F724">
            <v>0.12</v>
          </cell>
        </row>
        <row r="725">
          <cell r="A725">
            <v>24541</v>
          </cell>
          <cell r="B725" t="str">
            <v>Diwali Gift Box (Small) Gold Leafing</v>
          </cell>
          <cell r="C725" t="str">
            <v>EA</v>
          </cell>
          <cell r="D725" t="str">
            <v>EA</v>
          </cell>
          <cell r="E725" t="str">
            <v>EA</v>
          </cell>
          <cell r="F725">
            <v>0.18</v>
          </cell>
        </row>
        <row r="726">
          <cell r="A726">
            <v>24542</v>
          </cell>
          <cell r="B726" t="str">
            <v>Diwali Gift Box (Big) Gold Leafing</v>
          </cell>
          <cell r="C726" t="str">
            <v>EA</v>
          </cell>
          <cell r="D726" t="str">
            <v>EA</v>
          </cell>
          <cell r="E726" t="str">
            <v>EA</v>
          </cell>
          <cell r="F726">
            <v>0.18</v>
          </cell>
        </row>
        <row r="727">
          <cell r="A727">
            <v>24394</v>
          </cell>
          <cell r="B727" t="str">
            <v>Storia- Mango Shake</v>
          </cell>
          <cell r="C727" t="str">
            <v>EA</v>
          </cell>
          <cell r="D727" t="str">
            <v>EA</v>
          </cell>
          <cell r="E727" t="str">
            <v>EA</v>
          </cell>
          <cell r="F727">
            <v>0.12</v>
          </cell>
        </row>
        <row r="728">
          <cell r="A728">
            <v>24395</v>
          </cell>
          <cell r="B728" t="str">
            <v>Storia- Banana Shake</v>
          </cell>
          <cell r="C728" t="str">
            <v>EA</v>
          </cell>
          <cell r="D728" t="str">
            <v>EA</v>
          </cell>
          <cell r="E728" t="str">
            <v>EA</v>
          </cell>
          <cell r="F728">
            <v>0.12</v>
          </cell>
        </row>
        <row r="729">
          <cell r="A729">
            <v>24610</v>
          </cell>
          <cell r="B729" t="str">
            <v>Nutki-Saanj Box</v>
          </cell>
          <cell r="C729" t="str">
            <v>EA</v>
          </cell>
          <cell r="D729" t="str">
            <v>EA</v>
          </cell>
          <cell r="E729" t="str">
            <v>EA</v>
          </cell>
          <cell r="F729">
            <v>0.12</v>
          </cell>
        </row>
        <row r="730">
          <cell r="A730">
            <v>24611</v>
          </cell>
          <cell r="B730" t="str">
            <v>Nutki-Noor Box</v>
          </cell>
          <cell r="C730" t="str">
            <v>EA</v>
          </cell>
          <cell r="D730" t="str">
            <v>EA</v>
          </cell>
          <cell r="E730" t="str">
            <v>EA</v>
          </cell>
          <cell r="F730">
            <v>0.12</v>
          </cell>
        </row>
        <row r="731">
          <cell r="A731">
            <v>24612</v>
          </cell>
          <cell r="B731" t="str">
            <v>Nutki-Aayat Box</v>
          </cell>
          <cell r="C731" t="str">
            <v>EA</v>
          </cell>
          <cell r="D731" t="str">
            <v>EA</v>
          </cell>
          <cell r="E731" t="str">
            <v>EA</v>
          </cell>
          <cell r="F731">
            <v>0.12</v>
          </cell>
        </row>
        <row r="732">
          <cell r="A732">
            <v>24598</v>
          </cell>
          <cell r="B732" t="str">
            <v>Happilo Gift Box-Nightingale 210 G</v>
          </cell>
          <cell r="C732" t="str">
            <v>EA</v>
          </cell>
          <cell r="D732" t="str">
            <v>EA</v>
          </cell>
          <cell r="E732" t="str">
            <v>EA</v>
          </cell>
          <cell r="F732">
            <v>0.12</v>
          </cell>
        </row>
        <row r="733">
          <cell r="A733">
            <v>24600</v>
          </cell>
          <cell r="B733" t="str">
            <v>Happilo Gift Box-Puffins 524 G</v>
          </cell>
          <cell r="C733" t="str">
            <v>EA</v>
          </cell>
          <cell r="D733" t="str">
            <v>EA</v>
          </cell>
          <cell r="E733" t="str">
            <v>EA</v>
          </cell>
          <cell r="F733">
            <v>0.12</v>
          </cell>
        </row>
        <row r="734">
          <cell r="A734">
            <v>11403</v>
          </cell>
          <cell r="B734" t="str">
            <v>Barista lavazza house blend 200g</v>
          </cell>
          <cell r="C734" t="str">
            <v>PAC</v>
          </cell>
          <cell r="D734" t="str">
            <v>PAC</v>
          </cell>
          <cell r="E734" t="str">
            <v>PAC</v>
          </cell>
          <cell r="F734">
            <v>0.05</v>
          </cell>
        </row>
        <row r="735">
          <cell r="A735">
            <v>20607</v>
          </cell>
          <cell r="B735" t="str">
            <v>Barista Plum Cake 500g</v>
          </cell>
          <cell r="C735" t="str">
            <v>EA</v>
          </cell>
          <cell r="D735" t="str">
            <v>EA</v>
          </cell>
          <cell r="E735" t="str">
            <v>EA</v>
          </cell>
          <cell r="F735">
            <v>0.18</v>
          </cell>
        </row>
        <row r="736">
          <cell r="A736">
            <v>24638</v>
          </cell>
          <cell r="B736" t="str">
            <v>Knack- Peach Iced Tea</v>
          </cell>
          <cell r="C736" t="str">
            <v>EA</v>
          </cell>
          <cell r="D736" t="str">
            <v>EA</v>
          </cell>
          <cell r="E736" t="str">
            <v>EA</v>
          </cell>
          <cell r="F736">
            <v>0.18</v>
          </cell>
        </row>
        <row r="737">
          <cell r="A737">
            <v>24639</v>
          </cell>
          <cell r="B737" t="str">
            <v>Knack- Lemon Mint Iced Tea</v>
          </cell>
          <cell r="C737" t="str">
            <v>EA</v>
          </cell>
          <cell r="D737" t="str">
            <v>EA</v>
          </cell>
          <cell r="E737" t="str">
            <v>EA</v>
          </cell>
          <cell r="F737">
            <v>0.18</v>
          </cell>
        </row>
        <row r="738">
          <cell r="A738">
            <v>24640</v>
          </cell>
          <cell r="B738" t="str">
            <v>Knack- Green Tea Iced Tea</v>
          </cell>
          <cell r="C738" t="str">
            <v>EA</v>
          </cell>
          <cell r="D738" t="str">
            <v>EA</v>
          </cell>
          <cell r="E738" t="str">
            <v>EA</v>
          </cell>
          <cell r="F738">
            <v>0.18</v>
          </cell>
        </row>
        <row r="739">
          <cell r="A739">
            <v>24678</v>
          </cell>
          <cell r="B739" t="str">
            <v>Coffee Beans Red Wine Fermented – PRD</v>
          </cell>
          <cell r="C739" t="str">
            <v>EA</v>
          </cell>
          <cell r="D739" t="str">
            <v>EA</v>
          </cell>
          <cell r="E739" t="str">
            <v>EA</v>
          </cell>
          <cell r="F739">
            <v>0.05</v>
          </cell>
        </row>
        <row r="740">
          <cell r="A740">
            <v>24790</v>
          </cell>
          <cell r="B740" t="str">
            <v>Oat Chips- Cream &amp; Onion</v>
          </cell>
          <cell r="C740" t="str">
            <v>PCS</v>
          </cell>
          <cell r="D740" t="str">
            <v>PCS</v>
          </cell>
          <cell r="E740" t="str">
            <v>PCS</v>
          </cell>
          <cell r="F740">
            <v>0.12</v>
          </cell>
        </row>
        <row r="741">
          <cell r="A741">
            <v>24791</v>
          </cell>
          <cell r="B741" t="str">
            <v>Ragi Chips- Indian Masala</v>
          </cell>
          <cell r="C741" t="str">
            <v>PCS</v>
          </cell>
          <cell r="D741" t="str">
            <v>PCS</v>
          </cell>
          <cell r="E741" t="str">
            <v>PCS</v>
          </cell>
          <cell r="F741">
            <v>0.12</v>
          </cell>
        </row>
        <row r="742">
          <cell r="A742">
            <v>24792</v>
          </cell>
          <cell r="B742" t="str">
            <v>Quinoa Chips- Jalapeno</v>
          </cell>
          <cell r="C742" t="str">
            <v>PCS</v>
          </cell>
          <cell r="D742" t="str">
            <v>PCS</v>
          </cell>
          <cell r="E742" t="str">
            <v>PCS</v>
          </cell>
          <cell r="F742">
            <v>0.12</v>
          </cell>
        </row>
        <row r="743">
          <cell r="A743">
            <v>24793</v>
          </cell>
          <cell r="B743" t="str">
            <v>Quinoa Chips- Piri Piri</v>
          </cell>
          <cell r="C743" t="str">
            <v>PCS</v>
          </cell>
          <cell r="D743" t="str">
            <v>PCS</v>
          </cell>
          <cell r="E743" t="str">
            <v>PCS</v>
          </cell>
          <cell r="F743">
            <v>0.12</v>
          </cell>
        </row>
        <row r="744">
          <cell r="A744">
            <v>24822</v>
          </cell>
          <cell r="B744" t="str">
            <v>Oat Milk 1Ltr</v>
          </cell>
          <cell r="C744" t="str">
            <v>PAC</v>
          </cell>
          <cell r="D744" t="str">
            <v>PAC</v>
          </cell>
          <cell r="E744" t="str">
            <v>PAC</v>
          </cell>
          <cell r="F744">
            <v>0.18</v>
          </cell>
        </row>
        <row r="745">
          <cell r="A745">
            <v>24731</v>
          </cell>
          <cell r="B745" t="str">
            <v>Jimmy's Classic Lemonade</v>
          </cell>
          <cell r="C745" t="str">
            <v>PCS</v>
          </cell>
          <cell r="D745" t="str">
            <v>PCS</v>
          </cell>
          <cell r="E745" t="str">
            <v>PCS</v>
          </cell>
          <cell r="F745">
            <v>0.4</v>
          </cell>
        </row>
        <row r="746">
          <cell r="A746">
            <v>24657</v>
          </cell>
          <cell r="B746" t="str">
            <v>Sugar Free Gold Sachet 100*0.75Gm</v>
          </cell>
          <cell r="C746" t="str">
            <v>PAC</v>
          </cell>
          <cell r="D746" t="str">
            <v>PAC</v>
          </cell>
          <cell r="E746" t="str">
            <v>PAC</v>
          </cell>
          <cell r="F746">
            <v>0.12</v>
          </cell>
        </row>
        <row r="747">
          <cell r="A747">
            <v>24884</v>
          </cell>
          <cell r="B747" t="str">
            <v>Brownie Bites – PR</v>
          </cell>
          <cell r="C747" t="str">
            <v>EA</v>
          </cell>
          <cell r="D747" t="str">
            <v>EA</v>
          </cell>
          <cell r="E747" t="str">
            <v>EA</v>
          </cell>
          <cell r="F747">
            <v>0.18</v>
          </cell>
        </row>
        <row r="748">
          <cell r="A748">
            <v>24837</v>
          </cell>
          <cell r="B748" t="str">
            <v>Barista Granola Almond</v>
          </cell>
          <cell r="C748" t="str">
            <v>EA</v>
          </cell>
          <cell r="D748" t="str">
            <v>EA</v>
          </cell>
          <cell r="E748" t="str">
            <v>EA</v>
          </cell>
          <cell r="F748">
            <v>0.18</v>
          </cell>
        </row>
        <row r="749">
          <cell r="A749">
            <v>24839</v>
          </cell>
          <cell r="B749" t="str">
            <v>Barista Granola Cocoa</v>
          </cell>
          <cell r="C749" t="str">
            <v>EA</v>
          </cell>
          <cell r="D749" t="str">
            <v>EA</v>
          </cell>
          <cell r="E749" t="str">
            <v>EA</v>
          </cell>
          <cell r="F749">
            <v>0.18</v>
          </cell>
        </row>
        <row r="750">
          <cell r="A750">
            <v>24856</v>
          </cell>
          <cell r="B750" t="str">
            <v>Unifit- Almond Brownie</v>
          </cell>
          <cell r="C750" t="str">
            <v>EA</v>
          </cell>
          <cell r="D750" t="str">
            <v>EA</v>
          </cell>
          <cell r="E750" t="str">
            <v>EA</v>
          </cell>
          <cell r="F750">
            <v>0.18</v>
          </cell>
        </row>
        <row r="751">
          <cell r="A751">
            <v>24857</v>
          </cell>
          <cell r="B751" t="str">
            <v>Unifit- Choclate Brownie</v>
          </cell>
          <cell r="C751" t="str">
            <v>EA</v>
          </cell>
          <cell r="D751" t="str">
            <v>EA</v>
          </cell>
          <cell r="E751" t="str">
            <v>EA</v>
          </cell>
          <cell r="F751">
            <v>0.18</v>
          </cell>
        </row>
        <row r="752">
          <cell r="A752">
            <v>24858</v>
          </cell>
          <cell r="B752" t="str">
            <v>Unifit- Choco Seeds Cookies</v>
          </cell>
          <cell r="C752" t="str">
            <v>EA</v>
          </cell>
          <cell r="D752" t="str">
            <v>EA</v>
          </cell>
          <cell r="E752" t="str">
            <v>EA</v>
          </cell>
          <cell r="F752">
            <v>0.18</v>
          </cell>
        </row>
        <row r="753">
          <cell r="A753">
            <v>24859</v>
          </cell>
          <cell r="B753" t="str">
            <v>Unifit-Peanet Butter Cookies</v>
          </cell>
          <cell r="C753" t="str">
            <v>EA</v>
          </cell>
          <cell r="D753" t="str">
            <v>EA</v>
          </cell>
          <cell r="E753" t="str">
            <v>EA</v>
          </cell>
          <cell r="F753">
            <v>0.18</v>
          </cell>
        </row>
        <row r="754">
          <cell r="A754">
            <v>24893</v>
          </cell>
          <cell r="B754" t="str">
            <v>Stickers Pastry Box Roll (1K Pcs)</v>
          </cell>
          <cell r="C754" t="str">
            <v>Roll</v>
          </cell>
          <cell r="D754" t="str">
            <v>Roll</v>
          </cell>
          <cell r="E754" t="str">
            <v>Roll</v>
          </cell>
          <cell r="F754">
            <v>0.18</v>
          </cell>
        </row>
        <row r="755">
          <cell r="A755">
            <v>24894</v>
          </cell>
          <cell r="B755" t="str">
            <v>PVC Transparent Stickers Roll (1k Pcs)</v>
          </cell>
          <cell r="C755" t="str">
            <v>Roll</v>
          </cell>
          <cell r="D755" t="str">
            <v>Roll</v>
          </cell>
          <cell r="E755" t="str">
            <v>Roll</v>
          </cell>
          <cell r="F755">
            <v>0.18</v>
          </cell>
        </row>
        <row r="756">
          <cell r="A756">
            <v>24931</v>
          </cell>
          <cell r="B756" t="str">
            <v>Barista Almond 40gm Prd</v>
          </cell>
          <cell r="C756" t="str">
            <v>EA</v>
          </cell>
          <cell r="D756" t="str">
            <v>EA</v>
          </cell>
          <cell r="E756" t="str">
            <v>EA</v>
          </cell>
          <cell r="F756">
            <v>0.12</v>
          </cell>
        </row>
        <row r="757">
          <cell r="A757">
            <v>24932</v>
          </cell>
          <cell r="B757" t="str">
            <v>Barista Cashew 40gm Prd</v>
          </cell>
          <cell r="C757" t="str">
            <v>EA</v>
          </cell>
          <cell r="D757" t="str">
            <v>EA</v>
          </cell>
          <cell r="E757" t="str">
            <v>EA</v>
          </cell>
          <cell r="F757">
            <v>0.12</v>
          </cell>
        </row>
        <row r="758">
          <cell r="A758">
            <v>24917</v>
          </cell>
          <cell r="B758" t="str">
            <v>BRB Rice Chips- Peri Peri</v>
          </cell>
          <cell r="C758" t="str">
            <v>EA</v>
          </cell>
          <cell r="D758" t="str">
            <v>EA</v>
          </cell>
          <cell r="E758" t="str">
            <v>EA</v>
          </cell>
          <cell r="F758">
            <v>0.18</v>
          </cell>
        </row>
        <row r="759">
          <cell r="A759">
            <v>24918</v>
          </cell>
          <cell r="B759" t="str">
            <v>BRB Rice Chips- Jalapeno &amp; Tomato</v>
          </cell>
          <cell r="C759" t="str">
            <v>EA</v>
          </cell>
          <cell r="D759" t="str">
            <v>EA</v>
          </cell>
          <cell r="E759" t="str">
            <v>EA</v>
          </cell>
          <cell r="F759">
            <v>0.18</v>
          </cell>
        </row>
        <row r="760">
          <cell r="A760">
            <v>24913</v>
          </cell>
          <cell r="B760" t="str">
            <v>Goodveda Millet Crunchies- Methi</v>
          </cell>
          <cell r="C760" t="str">
            <v>EA</v>
          </cell>
          <cell r="D760" t="str">
            <v>EA</v>
          </cell>
          <cell r="E760" t="str">
            <v>EA</v>
          </cell>
          <cell r="F760">
            <v>0.05</v>
          </cell>
        </row>
        <row r="761">
          <cell r="A761">
            <v>24914</v>
          </cell>
          <cell r="B761" t="str">
            <v>Goodveda Millet Crunchies- Garlic</v>
          </cell>
          <cell r="C761" t="str">
            <v>EA</v>
          </cell>
          <cell r="D761" t="str">
            <v>EA</v>
          </cell>
          <cell r="E761" t="str">
            <v>EA</v>
          </cell>
          <cell r="F761">
            <v>0.05</v>
          </cell>
        </row>
        <row r="762">
          <cell r="A762">
            <v>24938</v>
          </cell>
          <cell r="B762" t="str">
            <v>Almond Milk</v>
          </cell>
          <cell r="C762" t="str">
            <v>Pkt</v>
          </cell>
          <cell r="D762" t="str">
            <v>Pkt</v>
          </cell>
          <cell r="E762" t="str">
            <v>Pkt</v>
          </cell>
          <cell r="F762">
            <v>0.18</v>
          </cell>
        </row>
        <row r="763">
          <cell r="A763">
            <v>24968</v>
          </cell>
          <cell r="B763" t="str">
            <v>Tiramisu Sauce Syrup</v>
          </cell>
          <cell r="C763" t="str">
            <v>BT</v>
          </cell>
          <cell r="D763" t="str">
            <v>BT</v>
          </cell>
          <cell r="E763" t="str">
            <v>BT</v>
          </cell>
          <cell r="F763">
            <v>0.18</v>
          </cell>
        </row>
        <row r="764">
          <cell r="A764">
            <v>24969</v>
          </cell>
          <cell r="B764" t="str">
            <v>Peanut Butter Syrup</v>
          </cell>
          <cell r="C764" t="str">
            <v>BT</v>
          </cell>
          <cell r="D764" t="str">
            <v>BT</v>
          </cell>
          <cell r="E764" t="str">
            <v>BT</v>
          </cell>
          <cell r="F764">
            <v>0.18</v>
          </cell>
        </row>
        <row r="765">
          <cell r="A765">
            <v>24970</v>
          </cell>
          <cell r="B765" t="str">
            <v>Triple Sec Syrup</v>
          </cell>
          <cell r="C765" t="str">
            <v>BT</v>
          </cell>
          <cell r="D765" t="str">
            <v>BT</v>
          </cell>
          <cell r="E765" t="str">
            <v>BT</v>
          </cell>
          <cell r="F765">
            <v>0.18</v>
          </cell>
        </row>
        <row r="766">
          <cell r="A766">
            <v>24971</v>
          </cell>
          <cell r="B766" t="str">
            <v>Belgium Chocolate Powder</v>
          </cell>
          <cell r="C766" t="str">
            <v>PAC</v>
          </cell>
          <cell r="D766" t="str">
            <v>PAC</v>
          </cell>
          <cell r="E766" t="str">
            <v>PAC</v>
          </cell>
          <cell r="F766">
            <v>0.18</v>
          </cell>
        </row>
        <row r="767">
          <cell r="A767">
            <v>24972</v>
          </cell>
          <cell r="B767" t="str">
            <v>Hibiscus Mint Syrup</v>
          </cell>
          <cell r="C767" t="str">
            <v>BT</v>
          </cell>
          <cell r="D767" t="str">
            <v>BT</v>
          </cell>
          <cell r="E767" t="str">
            <v>BT</v>
          </cell>
          <cell r="F767">
            <v>0.12</v>
          </cell>
        </row>
        <row r="768">
          <cell r="A768">
            <v>24973</v>
          </cell>
          <cell r="B768" t="str">
            <v>Lemon Tea (no added sugar) Syrup</v>
          </cell>
          <cell r="C768" t="str">
            <v>BT</v>
          </cell>
          <cell r="D768" t="str">
            <v>BT</v>
          </cell>
          <cell r="E768" t="str">
            <v>BT</v>
          </cell>
          <cell r="F768">
            <v>0.12</v>
          </cell>
        </row>
        <row r="769">
          <cell r="A769">
            <v>24989</v>
          </cell>
          <cell r="B769" t="str">
            <v>Coffee Jelly</v>
          </cell>
          <cell r="C769" t="str">
            <v>BT</v>
          </cell>
          <cell r="D769" t="str">
            <v>BT</v>
          </cell>
          <cell r="E769" t="str">
            <v>BT</v>
          </cell>
          <cell r="F769">
            <v>0.18</v>
          </cell>
        </row>
        <row r="770">
          <cell r="A770">
            <v>25002</v>
          </cell>
          <cell r="B770" t="str">
            <v>Berry Flavour Popping Bobas 3.2kg</v>
          </cell>
          <cell r="C770" t="str">
            <v>PAC</v>
          </cell>
          <cell r="D770" t="str">
            <v>PAC</v>
          </cell>
          <cell r="E770" t="str">
            <v>PAC</v>
          </cell>
          <cell r="F770">
            <v>0.12</v>
          </cell>
        </row>
        <row r="771">
          <cell r="A771">
            <v>25003</v>
          </cell>
          <cell r="B771" t="str">
            <v>Coffee Flavour Popping Bobas 3.2kg</v>
          </cell>
          <cell r="C771" t="str">
            <v>PAC</v>
          </cell>
          <cell r="D771" t="str">
            <v>PAC</v>
          </cell>
          <cell r="E771" t="str">
            <v>PAC</v>
          </cell>
          <cell r="F771">
            <v>0.12</v>
          </cell>
        </row>
        <row r="772">
          <cell r="A772">
            <v>25009</v>
          </cell>
          <cell r="B772" t="str">
            <v>Casablanca Glass 365ml</v>
          </cell>
          <cell r="C772" t="str">
            <v>EA</v>
          </cell>
          <cell r="D772" t="str">
            <v>EA</v>
          </cell>
          <cell r="E772" t="str">
            <v>EA</v>
          </cell>
          <cell r="F772">
            <v>0.18</v>
          </cell>
        </row>
        <row r="773">
          <cell r="A773">
            <v>25010</v>
          </cell>
          <cell r="B773" t="str">
            <v>Casablanca Glass 475ml</v>
          </cell>
          <cell r="C773" t="str">
            <v>EA</v>
          </cell>
          <cell r="D773" t="str">
            <v>EA</v>
          </cell>
          <cell r="E773" t="str">
            <v>EA</v>
          </cell>
          <cell r="F773">
            <v>0.18</v>
          </cell>
        </row>
        <row r="774">
          <cell r="A774">
            <v>25015</v>
          </cell>
          <cell r="B774" t="str">
            <v>Peanut Chikki</v>
          </cell>
          <cell r="C774" t="str">
            <v>PAC</v>
          </cell>
          <cell r="D774" t="str">
            <v>PAC</v>
          </cell>
          <cell r="E774" t="str">
            <v>PAC</v>
          </cell>
          <cell r="F774">
            <v>0.05</v>
          </cell>
        </row>
        <row r="775">
          <cell r="A775">
            <v>25021</v>
          </cell>
          <cell r="B775" t="str">
            <v>Vanilla Syrup (kerry)</v>
          </cell>
          <cell r="C775" t="str">
            <v>BT</v>
          </cell>
          <cell r="D775" t="str">
            <v>BT</v>
          </cell>
          <cell r="E775" t="str">
            <v>BT</v>
          </cell>
          <cell r="F775">
            <v>0.18</v>
          </cell>
        </row>
        <row r="776">
          <cell r="A776">
            <v>25022</v>
          </cell>
          <cell r="B776" t="str">
            <v>Syrups pump 7.5ml (kerry)</v>
          </cell>
          <cell r="C776" t="str">
            <v>EA</v>
          </cell>
          <cell r="D776" t="str">
            <v>EA</v>
          </cell>
          <cell r="E776" t="str">
            <v>EA</v>
          </cell>
          <cell r="F776">
            <v>0.18</v>
          </cell>
        </row>
        <row r="777">
          <cell r="A777">
            <v>25024</v>
          </cell>
          <cell r="B777" t="str">
            <v>Casablanca Glass 145ML</v>
          </cell>
          <cell r="C777" t="str">
            <v>EA</v>
          </cell>
          <cell r="D777" t="str">
            <v>EA</v>
          </cell>
          <cell r="E777" t="str">
            <v>EA</v>
          </cell>
          <cell r="F777">
            <v>0.18</v>
          </cell>
        </row>
        <row r="778">
          <cell r="A778">
            <v>25030</v>
          </cell>
          <cell r="B778" t="str">
            <v>Pips Corn Chips- Tikka Masala</v>
          </cell>
          <cell r="C778" t="str">
            <v>EA</v>
          </cell>
          <cell r="D778" t="str">
            <v>EA</v>
          </cell>
          <cell r="E778" t="str">
            <v>EA</v>
          </cell>
          <cell r="F778">
            <v>0.12</v>
          </cell>
        </row>
        <row r="779">
          <cell r="A779">
            <v>25031</v>
          </cell>
          <cell r="B779" t="str">
            <v>PLA Straw Dia 12/Length 10"</v>
          </cell>
          <cell r="C779" t="str">
            <v>PAC</v>
          </cell>
          <cell r="D779" t="str">
            <v>PAC</v>
          </cell>
          <cell r="E779" t="str">
            <v>PAC</v>
          </cell>
          <cell r="F779">
            <v>0.18</v>
          </cell>
        </row>
        <row r="780">
          <cell r="A780">
            <v>25032</v>
          </cell>
          <cell r="B780" t="str">
            <v>Pearl Pet Jar 1 Liter</v>
          </cell>
          <cell r="C780" t="str">
            <v>EA</v>
          </cell>
          <cell r="D780" t="str">
            <v>EA</v>
          </cell>
          <cell r="E780" t="str">
            <v>EA</v>
          </cell>
          <cell r="F780">
            <v>0.18</v>
          </cell>
        </row>
        <row r="781">
          <cell r="A781">
            <v>25039</v>
          </cell>
          <cell r="B781" t="str">
            <v>Tonic Water (300 ml)</v>
          </cell>
          <cell r="C781" t="str">
            <v>CAN</v>
          </cell>
          <cell r="D781" t="str">
            <v>CAN</v>
          </cell>
          <cell r="E781" t="str">
            <v>CAN</v>
          </cell>
          <cell r="F781">
            <v>0.4</v>
          </cell>
        </row>
        <row r="782">
          <cell r="A782">
            <v>25150</v>
          </cell>
          <cell r="B782" t="str">
            <v>Geki (Hot &amp; Spicy) - Veg</v>
          </cell>
          <cell r="C782" t="str">
            <v>EA</v>
          </cell>
          <cell r="D782" t="str">
            <v>EA</v>
          </cell>
          <cell r="E782" t="str">
            <v>EA</v>
          </cell>
          <cell r="F782">
            <v>0.12</v>
          </cell>
        </row>
        <row r="783">
          <cell r="A783">
            <v>25151</v>
          </cell>
          <cell r="B783" t="str">
            <v>Geki (Hot &amp; Spicy) - Non Veg</v>
          </cell>
          <cell r="C783" t="str">
            <v>EA</v>
          </cell>
          <cell r="D783" t="str">
            <v>EA</v>
          </cell>
          <cell r="E783" t="str">
            <v>EA</v>
          </cell>
          <cell r="F783">
            <v>0.12</v>
          </cell>
        </row>
        <row r="784">
          <cell r="A784">
            <v>25233</v>
          </cell>
          <cell r="B784" t="str">
            <v>Knack- Cool Pop Mango Pineapple</v>
          </cell>
          <cell r="C784" t="str">
            <v>EA</v>
          </cell>
          <cell r="D784" t="str">
            <v>EA</v>
          </cell>
          <cell r="E784" t="str">
            <v>EA</v>
          </cell>
          <cell r="F784">
            <v>0.18</v>
          </cell>
        </row>
        <row r="785">
          <cell r="A785">
            <v>25238</v>
          </cell>
          <cell r="B785" t="str">
            <v>Knack- Cool Pop Strawberry Watermelon</v>
          </cell>
          <cell r="C785" t="str">
            <v>EA</v>
          </cell>
          <cell r="D785" t="str">
            <v>EA</v>
          </cell>
          <cell r="E785" t="str">
            <v>EA</v>
          </cell>
          <cell r="F785">
            <v>0.18</v>
          </cell>
        </row>
        <row r="786">
          <cell r="A786">
            <v>25240</v>
          </cell>
          <cell r="B786" t="str">
            <v>No Filter Juice- Orange</v>
          </cell>
          <cell r="C786" t="str">
            <v>EA</v>
          </cell>
          <cell r="D786" t="str">
            <v>EA</v>
          </cell>
          <cell r="E786" t="str">
            <v>EA</v>
          </cell>
          <cell r="F786">
            <v>0.12</v>
          </cell>
        </row>
        <row r="787">
          <cell r="A787">
            <v>25241</v>
          </cell>
          <cell r="B787" t="str">
            <v>No Filter Juice- Strawberry</v>
          </cell>
          <cell r="C787" t="str">
            <v>EA</v>
          </cell>
          <cell r="D787" t="str">
            <v>EA</v>
          </cell>
          <cell r="E787" t="str">
            <v>EA</v>
          </cell>
          <cell r="F787">
            <v>0.12</v>
          </cell>
        </row>
        <row r="788">
          <cell r="A788">
            <v>25242</v>
          </cell>
          <cell r="B788" t="str">
            <v>No Filter Juice- Lychee</v>
          </cell>
          <cell r="C788" t="str">
            <v>EA</v>
          </cell>
          <cell r="D788" t="str">
            <v>EA</v>
          </cell>
          <cell r="E788" t="str">
            <v>EA</v>
          </cell>
          <cell r="F788">
            <v>0.12</v>
          </cell>
        </row>
        <row r="789">
          <cell r="A789">
            <v>25243</v>
          </cell>
          <cell r="B789" t="str">
            <v>No Filter Juice- ABC</v>
          </cell>
          <cell r="C789" t="str">
            <v>EA</v>
          </cell>
          <cell r="D789" t="str">
            <v>EA</v>
          </cell>
          <cell r="E789" t="str">
            <v>EA</v>
          </cell>
          <cell r="F789">
            <v>0.12</v>
          </cell>
        </row>
        <row r="790">
          <cell r="A790">
            <v>25281</v>
          </cell>
          <cell r="B790" t="str">
            <v>BRB Wafer Bites - Classic</v>
          </cell>
          <cell r="C790" t="str">
            <v>EA</v>
          </cell>
          <cell r="D790" t="str">
            <v>EA</v>
          </cell>
          <cell r="E790" t="str">
            <v>EA</v>
          </cell>
          <cell r="F790">
            <v>0.18</v>
          </cell>
        </row>
        <row r="791">
          <cell r="A791">
            <v>25282</v>
          </cell>
          <cell r="B791" t="str">
            <v>BRB Wafer Bites - Chocolate</v>
          </cell>
          <cell r="C791" t="str">
            <v>EA</v>
          </cell>
          <cell r="D791" t="str">
            <v>EA</v>
          </cell>
          <cell r="E791" t="str">
            <v>EA</v>
          </cell>
          <cell r="F791">
            <v>0.18</v>
          </cell>
        </row>
        <row r="792">
          <cell r="A792">
            <v>25181</v>
          </cell>
          <cell r="B792" t="str">
            <v>Munch Fit - Choco Chip</v>
          </cell>
          <cell r="C792" t="str">
            <v>EA</v>
          </cell>
          <cell r="D792" t="str">
            <v>EA</v>
          </cell>
          <cell r="E792" t="str">
            <v>EA</v>
          </cell>
          <cell r="F792">
            <v>0.18</v>
          </cell>
        </row>
        <row r="793">
          <cell r="A793">
            <v>25182</v>
          </cell>
          <cell r="B793" t="str">
            <v>Munch Fit - Tahini</v>
          </cell>
          <cell r="C793" t="str">
            <v>EA</v>
          </cell>
          <cell r="D793" t="str">
            <v>EA</v>
          </cell>
          <cell r="E793" t="str">
            <v>EA</v>
          </cell>
          <cell r="F793">
            <v>0.18</v>
          </cell>
        </row>
        <row r="794">
          <cell r="A794">
            <v>25183</v>
          </cell>
          <cell r="B794" t="str">
            <v>Munch Fit - Multi Millets</v>
          </cell>
          <cell r="C794" t="str">
            <v>EA</v>
          </cell>
          <cell r="D794" t="str">
            <v>EA</v>
          </cell>
          <cell r="E794" t="str">
            <v>EA</v>
          </cell>
          <cell r="F794">
            <v>0.18</v>
          </cell>
        </row>
        <row r="795">
          <cell r="A795">
            <v>25212</v>
          </cell>
          <cell r="B795" t="str">
            <v>Mogu Mogu- Orange</v>
          </cell>
          <cell r="C795" t="str">
            <v>EA</v>
          </cell>
          <cell r="D795" t="str">
            <v>EA</v>
          </cell>
          <cell r="E795" t="str">
            <v>EA</v>
          </cell>
          <cell r="F795">
            <v>0.12</v>
          </cell>
        </row>
        <row r="796">
          <cell r="A796">
            <v>25213</v>
          </cell>
          <cell r="B796" t="str">
            <v>Mogu Mogu- Strawberry</v>
          </cell>
          <cell r="C796" t="str">
            <v>EA</v>
          </cell>
          <cell r="D796" t="str">
            <v>EA</v>
          </cell>
          <cell r="E796" t="str">
            <v>EA</v>
          </cell>
          <cell r="F796">
            <v>0.12</v>
          </cell>
        </row>
        <row r="797">
          <cell r="A797">
            <v>25214</v>
          </cell>
          <cell r="B797" t="str">
            <v>Mogu Mogu- Lychee</v>
          </cell>
          <cell r="C797" t="str">
            <v>EA</v>
          </cell>
          <cell r="D797" t="str">
            <v>EA</v>
          </cell>
          <cell r="E797" t="str">
            <v>EA</v>
          </cell>
          <cell r="F797">
            <v>0.12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ngalore"/>
      <sheetName val="stock out and discont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BOH</v>
          </cell>
          <cell r="D2" t="str">
            <v>Sugar Sachet</v>
          </cell>
          <cell r="E2" t="str">
            <v>PAC</v>
          </cell>
          <cell r="F2" t="str">
            <v>Pac=200sc</v>
          </cell>
          <cell r="G2">
            <v>75.900000000000006</v>
          </cell>
        </row>
        <row r="3">
          <cell r="A3">
            <v>1002</v>
          </cell>
          <cell r="B3" t="str">
            <v>Raw Material</v>
          </cell>
          <cell r="C3" t="str">
            <v>BOH</v>
          </cell>
          <cell r="D3" t="str">
            <v>Sugar Demerara</v>
          </cell>
          <cell r="E3" t="str">
            <v>PAC</v>
          </cell>
          <cell r="F3" t="str">
            <v>Pac=200sc</v>
          </cell>
          <cell r="G3">
            <v>80.5</v>
          </cell>
        </row>
        <row r="4">
          <cell r="A4">
            <v>24657</v>
          </cell>
          <cell r="B4" t="str">
            <v>Raw Material</v>
          </cell>
          <cell r="C4" t="str">
            <v>BOH</v>
          </cell>
          <cell r="D4" t="str">
            <v>Sugar Free Gold Sachet 100*0.75Gm</v>
          </cell>
          <cell r="E4" t="str">
            <v>PAC</v>
          </cell>
          <cell r="F4" t="str">
            <v>1 pkt = 100 CS</v>
          </cell>
          <cell r="G4">
            <v>109.25</v>
          </cell>
        </row>
        <row r="5">
          <cell r="A5">
            <v>1008</v>
          </cell>
          <cell r="B5" t="str">
            <v>Raw Material</v>
          </cell>
          <cell r="C5" t="str">
            <v>BOH</v>
          </cell>
          <cell r="D5" t="str">
            <v>Mustard Sachet 8 Gm</v>
          </cell>
          <cell r="E5" t="str">
            <v>PAC</v>
          </cell>
          <cell r="F5" t="str">
            <v>PAC=100 sc</v>
          </cell>
          <cell r="G5">
            <v>92</v>
          </cell>
        </row>
        <row r="6">
          <cell r="A6">
            <v>1009</v>
          </cell>
          <cell r="B6" t="str">
            <v>Raw Material</v>
          </cell>
          <cell r="C6" t="str">
            <v>BOH</v>
          </cell>
          <cell r="D6" t="str">
            <v>Tomato Ketchup 100 Sachet</v>
          </cell>
          <cell r="E6" t="str">
            <v>PAC</v>
          </cell>
          <cell r="F6" t="str">
            <v>PAC-100 sc</v>
          </cell>
          <cell r="G6">
            <v>74.75</v>
          </cell>
        </row>
        <row r="7">
          <cell r="A7">
            <v>7508</v>
          </cell>
          <cell r="B7" t="str">
            <v>Raw Material</v>
          </cell>
          <cell r="C7" t="str">
            <v>BOH</v>
          </cell>
          <cell r="D7" t="str">
            <v>Syrup Chocolate Topping</v>
          </cell>
          <cell r="E7" t="str">
            <v>BT</v>
          </cell>
          <cell r="F7" t="str">
            <v>Kg=1000g</v>
          </cell>
          <cell r="G7">
            <v>142.6</v>
          </cell>
        </row>
        <row r="8">
          <cell r="A8">
            <v>18931</v>
          </cell>
          <cell r="B8" t="str">
            <v>Raw Material</v>
          </cell>
          <cell r="C8" t="str">
            <v>BOH</v>
          </cell>
          <cell r="D8" t="str">
            <v>Alphonso Mango Puree(550GM)</v>
          </cell>
          <cell r="E8" t="str">
            <v>BT</v>
          </cell>
          <cell r="F8" t="str">
            <v>Box =12 BT</v>
          </cell>
          <cell r="G8">
            <v>155.25</v>
          </cell>
        </row>
        <row r="9">
          <cell r="A9">
            <v>22562</v>
          </cell>
          <cell r="B9" t="str">
            <v>Raw Material</v>
          </cell>
          <cell r="C9" t="str">
            <v>BOH</v>
          </cell>
          <cell r="D9" t="str">
            <v>Oregano Flakes</v>
          </cell>
          <cell r="E9" t="str">
            <v>PAC</v>
          </cell>
          <cell r="F9" t="str">
            <v>PAC=150ea</v>
          </cell>
          <cell r="G9">
            <v>77.63000000000001</v>
          </cell>
        </row>
        <row r="10">
          <cell r="A10">
            <v>22561</v>
          </cell>
          <cell r="B10" t="str">
            <v>Raw Material</v>
          </cell>
          <cell r="C10" t="str">
            <v>BOH</v>
          </cell>
          <cell r="D10" t="str">
            <v>Chilly Flakes</v>
          </cell>
          <cell r="E10" t="str">
            <v>PAC</v>
          </cell>
          <cell r="F10" t="str">
            <v>PAC=150ea</v>
          </cell>
          <cell r="G10">
            <v>77.63000000000001</v>
          </cell>
        </row>
        <row r="11">
          <cell r="A11">
            <v>14593</v>
          </cell>
          <cell r="B11" t="str">
            <v>Tea &amp; Coffee</v>
          </cell>
          <cell r="C11" t="str">
            <v>BOH</v>
          </cell>
          <cell r="D11" t="str">
            <v>Earl gray 400g</v>
          </cell>
          <cell r="E11" t="str">
            <v>PAC</v>
          </cell>
          <cell r="F11" t="str">
            <v>1 PAC = 250G</v>
          </cell>
          <cell r="G11">
            <v>299</v>
          </cell>
        </row>
        <row r="12">
          <cell r="A12">
            <v>11286</v>
          </cell>
          <cell r="B12" t="str">
            <v>Tea &amp; Coffee</v>
          </cell>
          <cell r="C12" t="str">
            <v>BOH</v>
          </cell>
          <cell r="D12" t="str">
            <v>Masala Chai Catering Pouch 250g</v>
          </cell>
          <cell r="E12" t="str">
            <v>PAC</v>
          </cell>
          <cell r="F12" t="str">
            <v>1 PAC = 250G</v>
          </cell>
          <cell r="G12">
            <v>287.5</v>
          </cell>
        </row>
        <row r="13">
          <cell r="A13">
            <v>15483</v>
          </cell>
          <cell r="B13" t="str">
            <v>Tea &amp; Coffee</v>
          </cell>
          <cell r="C13" t="str">
            <v>BOH</v>
          </cell>
          <cell r="D13" t="str">
            <v>Darjeeling black Tea-Blended</v>
          </cell>
          <cell r="E13" t="str">
            <v>PAC</v>
          </cell>
          <cell r="F13" t="str">
            <v>1 PAC = 250G</v>
          </cell>
          <cell r="G13">
            <v>281.75</v>
          </cell>
        </row>
        <row r="14">
          <cell r="A14">
            <v>15484</v>
          </cell>
          <cell r="B14" t="str">
            <v>Tea &amp; Coffee</v>
          </cell>
          <cell r="C14" t="str">
            <v>BOH</v>
          </cell>
          <cell r="D14" t="str">
            <v>Assam long Leaf Tea(TGFOP1)</v>
          </cell>
          <cell r="E14" t="str">
            <v>PAC</v>
          </cell>
          <cell r="F14" t="str">
            <v>1 PAC = 250G</v>
          </cell>
          <cell r="G14">
            <v>132.25</v>
          </cell>
        </row>
        <row r="15">
          <cell r="A15">
            <v>17818</v>
          </cell>
          <cell r="B15" t="str">
            <v>Tea &amp; Coffee</v>
          </cell>
          <cell r="C15" t="str">
            <v>BOH</v>
          </cell>
          <cell r="D15" t="str">
            <v>Tulsi Green Tea - 100G</v>
          </cell>
          <cell r="E15" t="str">
            <v>PAC</v>
          </cell>
          <cell r="F15" t="str">
            <v>1 PAC = 250G</v>
          </cell>
          <cell r="G15">
            <v>105.8</v>
          </cell>
        </row>
        <row r="16">
          <cell r="A16">
            <v>24678</v>
          </cell>
          <cell r="B16" t="str">
            <v>Tea &amp; Coffee</v>
          </cell>
          <cell r="C16" t="str">
            <v>BOH</v>
          </cell>
          <cell r="D16" t="str">
            <v>Coffee Beans Red Wine</v>
          </cell>
          <cell r="E16" t="str">
            <v>Pac</v>
          </cell>
          <cell r="F16" t="str">
            <v>1 box = 50 Pkt</v>
          </cell>
          <cell r="G16">
            <v>318.95999999999998</v>
          </cell>
        </row>
        <row r="17">
          <cell r="A17">
            <v>4962</v>
          </cell>
          <cell r="B17" t="str">
            <v>Tea &amp; Coffee</v>
          </cell>
          <cell r="C17" t="str">
            <v>Barista Core</v>
          </cell>
          <cell r="D17" t="str">
            <v>Coffee Beans F &amp; H 1 Kg</v>
          </cell>
          <cell r="E17" t="str">
            <v>Kg</v>
          </cell>
          <cell r="F17" t="str">
            <v>Box =15 kg</v>
          </cell>
          <cell r="G17">
            <v>810</v>
          </cell>
        </row>
        <row r="18">
          <cell r="A18">
            <v>18404</v>
          </cell>
          <cell r="B18" t="str">
            <v>Syrup</v>
          </cell>
          <cell r="C18" t="str">
            <v>BOH</v>
          </cell>
          <cell r="D18" t="str">
            <v>Triple Red Berry</v>
          </cell>
          <cell r="E18" t="str">
            <v>BT</v>
          </cell>
          <cell r="F18" t="str">
            <v>1 Box = 12 ea</v>
          </cell>
          <cell r="G18">
            <v>272.55</v>
          </cell>
        </row>
        <row r="19">
          <cell r="A19">
            <v>18902</v>
          </cell>
          <cell r="B19" t="str">
            <v>Syrup</v>
          </cell>
          <cell r="C19" t="str">
            <v>BOH</v>
          </cell>
          <cell r="D19" t="str">
            <v>Chocolate Tiramisu Sauce</v>
          </cell>
          <cell r="E19" t="str">
            <v>BT</v>
          </cell>
          <cell r="F19" t="str">
            <v>1 Box = 12 ea</v>
          </cell>
          <cell r="G19">
            <v>310.5</v>
          </cell>
        </row>
        <row r="20">
          <cell r="A20">
            <v>19942</v>
          </cell>
          <cell r="B20" t="str">
            <v>Syrup</v>
          </cell>
          <cell r="C20" t="str">
            <v>BOH</v>
          </cell>
          <cell r="D20" t="str">
            <v>Apple Rose Squash (Rose Faluda)</v>
          </cell>
          <cell r="E20" t="str">
            <v>BT</v>
          </cell>
          <cell r="F20" t="str">
            <v>1 Box = 12 ea</v>
          </cell>
          <cell r="G20">
            <v>133.4</v>
          </cell>
        </row>
        <row r="21">
          <cell r="A21">
            <v>23032</v>
          </cell>
          <cell r="B21" t="str">
            <v>Syrup</v>
          </cell>
          <cell r="C21" t="str">
            <v>BOH</v>
          </cell>
          <cell r="D21" t="str">
            <v xml:space="preserve">Strawberry Fruit Squash 500 ML pet </v>
          </cell>
          <cell r="E21" t="str">
            <v>Btl</v>
          </cell>
          <cell r="F21" t="str">
            <v>1 Box = 12 ea</v>
          </cell>
          <cell r="G21">
            <v>151.80000000000001</v>
          </cell>
        </row>
        <row r="22">
          <cell r="A22">
            <v>18051</v>
          </cell>
          <cell r="B22" t="str">
            <v>Syrup</v>
          </cell>
          <cell r="C22" t="str">
            <v>BOH</v>
          </cell>
          <cell r="D22" t="str">
            <v>Lemon Iced Tea  Syrup</v>
          </cell>
          <cell r="E22" t="str">
            <v>BT</v>
          </cell>
          <cell r="F22" t="str">
            <v>1 Box = 6 ea</v>
          </cell>
          <cell r="G22">
            <v>287.5</v>
          </cell>
        </row>
        <row r="23">
          <cell r="A23">
            <v>18052</v>
          </cell>
          <cell r="B23" t="str">
            <v>Syrup</v>
          </cell>
          <cell r="C23" t="str">
            <v>BOH</v>
          </cell>
          <cell r="D23" t="str">
            <v>Peach Iced Tea syrup</v>
          </cell>
          <cell r="E23" t="str">
            <v>BT</v>
          </cell>
          <cell r="F23" t="str">
            <v>1 Box = 6 ea</v>
          </cell>
          <cell r="G23">
            <v>287.5</v>
          </cell>
        </row>
        <row r="24">
          <cell r="A24">
            <v>16825</v>
          </cell>
          <cell r="B24" t="str">
            <v>Syrup</v>
          </cell>
          <cell r="C24" t="str">
            <v>BOH</v>
          </cell>
          <cell r="D24" t="str">
            <v>Apple-Mint Mojito Syrup</v>
          </cell>
          <cell r="E24" t="str">
            <v>BT</v>
          </cell>
          <cell r="F24" t="str">
            <v>1 Box = 6 ea</v>
          </cell>
          <cell r="G24">
            <v>373.75</v>
          </cell>
        </row>
        <row r="25">
          <cell r="A25">
            <v>17874</v>
          </cell>
          <cell r="B25" t="str">
            <v>Syrup</v>
          </cell>
          <cell r="C25" t="str">
            <v>BOH</v>
          </cell>
          <cell r="D25" t="str">
            <v>Mojito Mint Syrup</v>
          </cell>
          <cell r="E25" t="str">
            <v>BT</v>
          </cell>
          <cell r="F25" t="str">
            <v>1 Box = 6 ea</v>
          </cell>
          <cell r="G25">
            <v>237.19</v>
          </cell>
        </row>
        <row r="26">
          <cell r="A26">
            <v>17676</v>
          </cell>
          <cell r="B26" t="str">
            <v>Syrup</v>
          </cell>
          <cell r="C26" t="str">
            <v>BOH</v>
          </cell>
          <cell r="D26" t="str">
            <v>Hot Chocolate</v>
          </cell>
          <cell r="E26" t="str">
            <v>PAC</v>
          </cell>
          <cell r="F26" t="str">
            <v>PAC=1000ML</v>
          </cell>
          <cell r="G26">
            <v>381.8</v>
          </cell>
        </row>
        <row r="27">
          <cell r="A27">
            <v>17873</v>
          </cell>
          <cell r="B27" t="str">
            <v>Syrup</v>
          </cell>
          <cell r="C27" t="str">
            <v>BOH</v>
          </cell>
          <cell r="D27" t="str">
            <v>Syrup - Hazelnut</v>
          </cell>
          <cell r="E27" t="str">
            <v>BT</v>
          </cell>
          <cell r="F27" t="str">
            <v>BT-750ML</v>
          </cell>
          <cell r="G27">
            <v>232.87</v>
          </cell>
        </row>
        <row r="28">
          <cell r="A28">
            <v>17875</v>
          </cell>
          <cell r="B28" t="str">
            <v>Syrup</v>
          </cell>
          <cell r="C28" t="str">
            <v>BOH</v>
          </cell>
          <cell r="D28" t="str">
            <v>Iris Syrup</v>
          </cell>
          <cell r="E28" t="str">
            <v>BT</v>
          </cell>
          <cell r="F28" t="str">
            <v>BT-750ML</v>
          </cell>
          <cell r="G28">
            <v>232.87</v>
          </cell>
        </row>
        <row r="29">
          <cell r="A29">
            <v>17876</v>
          </cell>
          <cell r="B29" t="str">
            <v>Syrup</v>
          </cell>
          <cell r="C29" t="str">
            <v>BOH</v>
          </cell>
          <cell r="D29" t="str">
            <v>Vanilla Syrup</v>
          </cell>
          <cell r="E29" t="str">
            <v>BT</v>
          </cell>
          <cell r="F29" t="str">
            <v>BT-750ML</v>
          </cell>
          <cell r="G29">
            <v>232.87</v>
          </cell>
        </row>
        <row r="30">
          <cell r="A30">
            <v>17877</v>
          </cell>
          <cell r="B30" t="str">
            <v>Syrup</v>
          </cell>
          <cell r="C30" t="str">
            <v>BOH</v>
          </cell>
          <cell r="D30" t="str">
            <v>Caramel Syrup</v>
          </cell>
          <cell r="E30" t="str">
            <v>BT</v>
          </cell>
          <cell r="F30" t="str">
            <v>BT-750ML</v>
          </cell>
          <cell r="G30">
            <v>232.87</v>
          </cell>
        </row>
        <row r="31">
          <cell r="A31">
            <v>12012</v>
          </cell>
          <cell r="B31" t="str">
            <v>Paper &amp; Packing</v>
          </cell>
          <cell r="C31" t="str">
            <v>BOH</v>
          </cell>
          <cell r="D31" t="str">
            <v>Double Wall Glass-8oz</v>
          </cell>
          <cell r="E31" t="str">
            <v>PAC</v>
          </cell>
          <cell r="F31" t="str">
            <v>PAC=20PC</v>
          </cell>
          <cell r="G31">
            <v>58.989999999999995</v>
          </cell>
        </row>
        <row r="32">
          <cell r="A32">
            <v>12013</v>
          </cell>
          <cell r="B32" t="str">
            <v>Paper &amp; Packing</v>
          </cell>
          <cell r="C32" t="str">
            <v>BOH</v>
          </cell>
          <cell r="D32" t="str">
            <v>Double Wall Glass-12oz</v>
          </cell>
          <cell r="E32" t="str">
            <v>PAC</v>
          </cell>
          <cell r="F32" t="str">
            <v>PAC=20PC</v>
          </cell>
          <cell r="G32">
            <v>82.68</v>
          </cell>
        </row>
        <row r="33">
          <cell r="A33">
            <v>20399</v>
          </cell>
          <cell r="B33" t="str">
            <v>Paper &amp; Packing</v>
          </cell>
          <cell r="C33" t="str">
            <v>BOH</v>
          </cell>
          <cell r="D33" t="str">
            <v>Single Wall Christmas Glasse-16oz/450ML</v>
          </cell>
          <cell r="E33" t="str">
            <v>PAC</v>
          </cell>
          <cell r="F33" t="str">
            <v>1 PAC=20 PCS</v>
          </cell>
          <cell r="G33">
            <v>92.87</v>
          </cell>
        </row>
        <row r="34">
          <cell r="A34">
            <v>20400</v>
          </cell>
          <cell r="B34" t="str">
            <v>Paper &amp; Packing</v>
          </cell>
          <cell r="C34" t="str">
            <v>BOH</v>
          </cell>
          <cell r="D34" t="str">
            <v>Single Wall Christmas Glasse-12oz/350ML</v>
          </cell>
          <cell r="E34" t="str">
            <v>PAC</v>
          </cell>
          <cell r="F34" t="str">
            <v>1 PAC=20 PCS</v>
          </cell>
          <cell r="G34">
            <v>67.75</v>
          </cell>
        </row>
        <row r="35">
          <cell r="A35">
            <v>21164</v>
          </cell>
          <cell r="B35" t="str">
            <v>Paper &amp; Packing</v>
          </cell>
          <cell r="C35" t="str">
            <v>BOH</v>
          </cell>
          <cell r="D35" t="str">
            <v xml:space="preserve">Envelope New (1*100)             </v>
          </cell>
          <cell r="E35" t="str">
            <v>PAC</v>
          </cell>
          <cell r="F35" t="str">
            <v>PAC=100ea</v>
          </cell>
          <cell r="G35">
            <v>276</v>
          </cell>
        </row>
        <row r="36">
          <cell r="A36">
            <v>19443</v>
          </cell>
          <cell r="B36" t="str">
            <v>Paper &amp; Packing</v>
          </cell>
          <cell r="C36" t="str">
            <v>BOH</v>
          </cell>
          <cell r="D36" t="str">
            <v>Paper Water Cup 150ml</v>
          </cell>
          <cell r="E36" t="str">
            <v>PAC</v>
          </cell>
          <cell r="F36" t="str">
            <v>PAC</v>
          </cell>
          <cell r="G36">
            <v>56.35</v>
          </cell>
        </row>
        <row r="37">
          <cell r="A37">
            <v>16234</v>
          </cell>
          <cell r="B37" t="str">
            <v>Paper &amp; Packing</v>
          </cell>
          <cell r="C37" t="str">
            <v>BOH</v>
          </cell>
          <cell r="D37" t="str">
            <v>Sandwich Boxes</v>
          </cell>
          <cell r="E37" t="str">
            <v>EA</v>
          </cell>
          <cell r="F37" t="str">
            <v>Ea=1 ea</v>
          </cell>
          <cell r="G37">
            <v>7.36</v>
          </cell>
        </row>
        <row r="38">
          <cell r="A38">
            <v>17854</v>
          </cell>
          <cell r="B38" t="str">
            <v>Paper &amp; Packing</v>
          </cell>
          <cell r="C38" t="str">
            <v>BOH</v>
          </cell>
          <cell r="D38" t="str">
            <v>Sandwich Tikka Box</v>
          </cell>
          <cell r="E38" t="str">
            <v>EA</v>
          </cell>
          <cell r="F38" t="str">
            <v>EA</v>
          </cell>
          <cell r="G38">
            <v>5.81</v>
          </cell>
        </row>
        <row r="39">
          <cell r="A39">
            <v>9313</v>
          </cell>
          <cell r="B39" t="str">
            <v>Paper &amp; Packing</v>
          </cell>
          <cell r="C39" t="str">
            <v>BOH</v>
          </cell>
          <cell r="D39" t="str">
            <v>Barista Tray Mat</v>
          </cell>
          <cell r="E39" t="str">
            <v>PAC</v>
          </cell>
          <cell r="F39" t="str">
            <v>1=200EA</v>
          </cell>
          <cell r="G39">
            <v>151.80000000000001</v>
          </cell>
        </row>
        <row r="40">
          <cell r="A40">
            <v>16628</v>
          </cell>
          <cell r="B40" t="str">
            <v>Paper &amp; Packing</v>
          </cell>
          <cell r="C40" t="str">
            <v>BOH</v>
          </cell>
          <cell r="D40" t="str">
            <v>Tulip Muffin Cups</v>
          </cell>
          <cell r="E40" t="str">
            <v>EA</v>
          </cell>
          <cell r="F40" t="str">
            <v>EA</v>
          </cell>
          <cell r="G40">
            <v>3.28</v>
          </cell>
        </row>
        <row r="41">
          <cell r="A41">
            <v>21817</v>
          </cell>
          <cell r="B41" t="str">
            <v>Paper &amp; Packing</v>
          </cell>
          <cell r="C41" t="str">
            <v>BOH</v>
          </cell>
          <cell r="D41" t="str">
            <v>Biodegradable Plate</v>
          </cell>
          <cell r="E41" t="str">
            <v>PAC</v>
          </cell>
          <cell r="F41" t="str">
            <v>PAC=25ea</v>
          </cell>
          <cell r="G41">
            <v>95.45</v>
          </cell>
        </row>
        <row r="42">
          <cell r="A42">
            <v>23507</v>
          </cell>
          <cell r="B42" t="str">
            <v>Paper &amp; Packing</v>
          </cell>
          <cell r="C42" t="str">
            <v>BOH</v>
          </cell>
          <cell r="D42" t="str">
            <v>Wooden Stirrer (500 each)</v>
          </cell>
          <cell r="E42" t="str">
            <v>PAC</v>
          </cell>
          <cell r="F42" t="str">
            <v>1 pkt =500 ea</v>
          </cell>
          <cell r="G42">
            <v>103.5</v>
          </cell>
        </row>
        <row r="43">
          <cell r="A43">
            <v>22552</v>
          </cell>
          <cell r="B43" t="str">
            <v>Paper &amp; Packing</v>
          </cell>
          <cell r="C43" t="str">
            <v>BOH</v>
          </cell>
          <cell r="D43" t="str">
            <v xml:space="preserve">Wooden Spork 1packet </v>
          </cell>
          <cell r="E43" t="str">
            <v>PAC</v>
          </cell>
          <cell r="F43" t="str">
            <v>PAC</v>
          </cell>
          <cell r="G43">
            <v>115</v>
          </cell>
        </row>
        <row r="44">
          <cell r="A44">
            <v>8657</v>
          </cell>
          <cell r="B44" t="str">
            <v>Paper &amp; Packing</v>
          </cell>
          <cell r="C44" t="str">
            <v>BOH</v>
          </cell>
          <cell r="D44" t="str">
            <v>Cake Box-1kg</v>
          </cell>
          <cell r="E44" t="str">
            <v>EA</v>
          </cell>
          <cell r="F44" t="str">
            <v>1 EA</v>
          </cell>
          <cell r="G44">
            <v>21.85</v>
          </cell>
        </row>
        <row r="45">
          <cell r="A45">
            <v>8658</v>
          </cell>
          <cell r="B45" t="str">
            <v>Paper &amp; Packing</v>
          </cell>
          <cell r="C45" t="str">
            <v>BOH</v>
          </cell>
          <cell r="D45" t="str">
            <v>Cake Box-500gm</v>
          </cell>
          <cell r="E45" t="str">
            <v>EA</v>
          </cell>
          <cell r="F45" t="str">
            <v>1 EA</v>
          </cell>
          <cell r="G45">
            <v>18.399999999999999</v>
          </cell>
        </row>
        <row r="46">
          <cell r="A46">
            <v>21163</v>
          </cell>
          <cell r="B46" t="str">
            <v>Paper &amp; Packing</v>
          </cell>
          <cell r="C46" t="str">
            <v>BOH</v>
          </cell>
          <cell r="D46" t="str">
            <v>Pastry Box Virgin Kraft Board</v>
          </cell>
          <cell r="E46" t="str">
            <v>EA</v>
          </cell>
          <cell r="F46" t="str">
            <v>1 EA</v>
          </cell>
          <cell r="G46">
            <v>10.35</v>
          </cell>
        </row>
        <row r="47">
          <cell r="A47">
            <v>24334</v>
          </cell>
          <cell r="B47" t="str">
            <v>Paper &amp; Packing</v>
          </cell>
          <cell r="C47" t="str">
            <v>BOH</v>
          </cell>
          <cell r="D47" t="str">
            <v>Barista Folder Napkin -Brown</v>
          </cell>
          <cell r="E47" t="str">
            <v>Pac</v>
          </cell>
          <cell r="F47">
            <v>25</v>
          </cell>
          <cell r="G47">
            <v>24.15</v>
          </cell>
        </row>
        <row r="48">
          <cell r="A48">
            <v>24335</v>
          </cell>
          <cell r="B48" t="str">
            <v>Paper &amp; Packing</v>
          </cell>
          <cell r="C48" t="str">
            <v>BOH</v>
          </cell>
          <cell r="D48" t="str">
            <v>Brown-Toilte Paper Roll</v>
          </cell>
          <cell r="E48" t="str">
            <v>EA</v>
          </cell>
          <cell r="F48">
            <v>96</v>
          </cell>
          <cell r="G48">
            <v>12.08</v>
          </cell>
        </row>
        <row r="49">
          <cell r="A49">
            <v>24344</v>
          </cell>
          <cell r="B49" t="str">
            <v>Paper &amp; Packing</v>
          </cell>
          <cell r="C49" t="str">
            <v>BOH</v>
          </cell>
          <cell r="D49" t="str">
            <v xml:space="preserve">Cut Carry Bag Big </v>
          </cell>
          <cell r="E49" t="str">
            <v>Pac</v>
          </cell>
          <cell r="F49">
            <v>50</v>
          </cell>
          <cell r="G49">
            <v>474.38</v>
          </cell>
        </row>
        <row r="50">
          <cell r="A50">
            <v>24345</v>
          </cell>
          <cell r="B50" t="str">
            <v>Paper &amp; Packing</v>
          </cell>
          <cell r="C50" t="str">
            <v>BOH</v>
          </cell>
          <cell r="D50" t="str">
            <v>Cut Carry Bag Small</v>
          </cell>
          <cell r="E50" t="str">
            <v>Pac</v>
          </cell>
          <cell r="F50">
            <v>50</v>
          </cell>
          <cell r="G50">
            <v>408.25</v>
          </cell>
        </row>
        <row r="51">
          <cell r="A51">
            <v>7961</v>
          </cell>
          <cell r="B51" t="str">
            <v>Paper &amp; Packing</v>
          </cell>
          <cell r="C51" t="str">
            <v>BOH</v>
          </cell>
          <cell r="D51" t="str">
            <v>Pizza Box</v>
          </cell>
          <cell r="E51" t="str">
            <v>EA</v>
          </cell>
          <cell r="F51">
            <v>1</v>
          </cell>
          <cell r="G51">
            <v>10.35</v>
          </cell>
        </row>
        <row r="52">
          <cell r="A52">
            <v>15353</v>
          </cell>
          <cell r="B52" t="str">
            <v>Paper &amp; Packing</v>
          </cell>
          <cell r="C52" t="str">
            <v>BOH</v>
          </cell>
          <cell r="D52" t="str">
            <v>Prd.Spinach &amp; Corn sandwich  Veg  170 /-</v>
          </cell>
          <cell r="E52" t="str">
            <v>EA</v>
          </cell>
          <cell r="F52" t="str">
            <v>EA</v>
          </cell>
          <cell r="G52">
            <v>0.79</v>
          </cell>
        </row>
        <row r="53">
          <cell r="A53">
            <v>15354</v>
          </cell>
          <cell r="B53" t="str">
            <v>Paper &amp; Packing</v>
          </cell>
          <cell r="C53" t="str">
            <v>BOH</v>
          </cell>
          <cell r="D53" t="str">
            <v>Prd.Smoked chicken sandwich  Non Veg  200 /-</v>
          </cell>
          <cell r="E53" t="str">
            <v>EA</v>
          </cell>
          <cell r="F53" t="str">
            <v>EA</v>
          </cell>
          <cell r="G53">
            <v>0.79</v>
          </cell>
        </row>
        <row r="54">
          <cell r="A54">
            <v>15352</v>
          </cell>
          <cell r="B54" t="str">
            <v>Paper &amp; Packing</v>
          </cell>
          <cell r="C54" t="str">
            <v>BOH</v>
          </cell>
          <cell r="D54" t="str">
            <v>Prd.Paneer tikka sandwich  Veg  220 /-</v>
          </cell>
          <cell r="E54" t="str">
            <v>EA</v>
          </cell>
          <cell r="F54" t="str">
            <v>EA</v>
          </cell>
          <cell r="G54">
            <v>0.79</v>
          </cell>
        </row>
        <row r="55">
          <cell r="A55">
            <v>15355</v>
          </cell>
          <cell r="B55" t="str">
            <v>Paper &amp; Packing</v>
          </cell>
          <cell r="C55" t="str">
            <v>BOH</v>
          </cell>
          <cell r="D55" t="str">
            <v>Prd.Chicken Tikka   sandwich  Non Veg  240 /-</v>
          </cell>
          <cell r="E55" t="str">
            <v>EA</v>
          </cell>
          <cell r="F55" t="str">
            <v>EA</v>
          </cell>
          <cell r="G55">
            <v>0.79</v>
          </cell>
        </row>
        <row r="56">
          <cell r="A56">
            <v>1063</v>
          </cell>
          <cell r="B56" t="str">
            <v>Paper &amp; Packing</v>
          </cell>
          <cell r="C56" t="str">
            <v>BOH</v>
          </cell>
          <cell r="D56" t="str">
            <v>Printer Paper Roll Small</v>
          </cell>
          <cell r="E56" t="str">
            <v>EA</v>
          </cell>
          <cell r="F56" t="str">
            <v>EA=1ea</v>
          </cell>
          <cell r="G56">
            <v>23</v>
          </cell>
        </row>
        <row r="57">
          <cell r="A57">
            <v>3676</v>
          </cell>
          <cell r="B57" t="str">
            <v>Paper &amp; Packing</v>
          </cell>
          <cell r="C57" t="str">
            <v>BOH</v>
          </cell>
          <cell r="D57" t="str">
            <v>Butter Paper</v>
          </cell>
          <cell r="E57" t="str">
            <v>EA</v>
          </cell>
          <cell r="F57" t="str">
            <v>EA</v>
          </cell>
          <cell r="G57">
            <v>1.73</v>
          </cell>
        </row>
        <row r="58">
          <cell r="A58">
            <v>18741</v>
          </cell>
          <cell r="B58" t="str">
            <v>Paper &amp; Packing</v>
          </cell>
          <cell r="C58" t="str">
            <v>BOH</v>
          </cell>
          <cell r="D58" t="str">
            <v>Four Cup Holder</v>
          </cell>
          <cell r="E58" t="str">
            <v>EA</v>
          </cell>
          <cell r="F58" t="str">
            <v>EA</v>
          </cell>
          <cell r="G58">
            <v>11.5</v>
          </cell>
        </row>
        <row r="59">
          <cell r="A59">
            <v>21138</v>
          </cell>
          <cell r="B59" t="str">
            <v>Paper &amp; Packing</v>
          </cell>
          <cell r="C59" t="str">
            <v>BOH</v>
          </cell>
          <cell r="D59" t="str">
            <v>White Paper Straw with Individual Pack</v>
          </cell>
          <cell r="E59" t="str">
            <v>PAC</v>
          </cell>
          <cell r="F59" t="str">
            <v>Pac =100 Ea</v>
          </cell>
          <cell r="G59">
            <v>120.75</v>
          </cell>
        </row>
        <row r="60">
          <cell r="A60">
            <v>22131</v>
          </cell>
          <cell r="B60" t="str">
            <v>Paper &amp; Packing</v>
          </cell>
          <cell r="C60" t="str">
            <v>BOH</v>
          </cell>
          <cell r="D60" t="str">
            <v>Foil Pouch 1 lit (Delivery Box)</v>
          </cell>
          <cell r="E60" t="str">
            <v>EA</v>
          </cell>
          <cell r="F60" t="str">
            <v>EA</v>
          </cell>
          <cell r="G60">
            <v>11.79</v>
          </cell>
        </row>
        <row r="61">
          <cell r="A61">
            <v>22132</v>
          </cell>
          <cell r="B61" t="str">
            <v>Paper &amp; Packing</v>
          </cell>
          <cell r="C61" t="str">
            <v>BOH</v>
          </cell>
          <cell r="D61" t="str">
            <v>Foil Pouch 500 ml (Delivery Box)</v>
          </cell>
          <cell r="E61" t="str">
            <v>EA</v>
          </cell>
          <cell r="F61" t="str">
            <v>EA</v>
          </cell>
          <cell r="G61">
            <v>10.64</v>
          </cell>
        </row>
        <row r="62">
          <cell r="A62">
            <v>22171</v>
          </cell>
          <cell r="B62" t="str">
            <v>Paper &amp; Packing</v>
          </cell>
          <cell r="C62" t="str">
            <v>BOH</v>
          </cell>
          <cell r="D62" t="str">
            <v>Paper Kettle 1 lit (Delivery Box)</v>
          </cell>
          <cell r="E62" t="str">
            <v>EA</v>
          </cell>
          <cell r="F62" t="str">
            <v>EA</v>
          </cell>
          <cell r="G62">
            <v>12.08</v>
          </cell>
        </row>
        <row r="63">
          <cell r="A63">
            <v>22172</v>
          </cell>
          <cell r="B63" t="str">
            <v>Paper &amp; Packing</v>
          </cell>
          <cell r="C63" t="str">
            <v>BOH</v>
          </cell>
          <cell r="D63" t="str">
            <v>Paper Kettle 400 ml (Delivery Box)</v>
          </cell>
          <cell r="E63" t="str">
            <v>EA</v>
          </cell>
          <cell r="F63" t="str">
            <v>EA</v>
          </cell>
          <cell r="G63">
            <v>10.07</v>
          </cell>
        </row>
        <row r="64">
          <cell r="A64">
            <v>23183</v>
          </cell>
          <cell r="B64" t="str">
            <v>Paper &amp; Packing</v>
          </cell>
          <cell r="C64" t="str">
            <v>BOH</v>
          </cell>
          <cell r="D64" t="str">
            <v>Glass Delivery Packiging (SB)</v>
          </cell>
          <cell r="E64" t="str">
            <v>EA</v>
          </cell>
          <cell r="F64" t="str">
            <v>EA</v>
          </cell>
          <cell r="G64">
            <v>12.65</v>
          </cell>
        </row>
        <row r="65">
          <cell r="A65">
            <v>17717</v>
          </cell>
          <cell r="B65" t="str">
            <v>Paper &amp; Packing</v>
          </cell>
          <cell r="C65" t="str">
            <v>BOH</v>
          </cell>
          <cell r="D65" t="str">
            <v>Thermal Paper Roll</v>
          </cell>
          <cell r="E65" t="str">
            <v>EA</v>
          </cell>
          <cell r="F65" t="str">
            <v>EA</v>
          </cell>
          <cell r="G65">
            <v>40.25</v>
          </cell>
        </row>
        <row r="66">
          <cell r="A66">
            <v>19479</v>
          </cell>
          <cell r="B66" t="str">
            <v>Paper &amp; Packing</v>
          </cell>
          <cell r="C66" t="str">
            <v>BOH</v>
          </cell>
          <cell r="D66" t="str">
            <v>Cookies Tin Gift Box</v>
          </cell>
          <cell r="E66" t="str">
            <v>EA</v>
          </cell>
          <cell r="F66" t="str">
            <v>EA</v>
          </cell>
          <cell r="G66">
            <v>23</v>
          </cell>
        </row>
        <row r="67">
          <cell r="A67">
            <v>12662</v>
          </cell>
          <cell r="B67" t="str">
            <v>Paper &amp; Packing</v>
          </cell>
          <cell r="C67" t="str">
            <v>BOH</v>
          </cell>
          <cell r="D67" t="str">
            <v>MRD Sticker</v>
          </cell>
          <cell r="E67" t="str">
            <v>EA</v>
          </cell>
          <cell r="F67" t="str">
            <v>EA</v>
          </cell>
          <cell r="G67">
            <v>0.52</v>
          </cell>
        </row>
        <row r="68">
          <cell r="A68">
            <v>17803</v>
          </cell>
          <cell r="B68" t="str">
            <v>Paper &amp; Packing</v>
          </cell>
          <cell r="C68" t="str">
            <v>BOH</v>
          </cell>
          <cell r="D68" t="str">
            <v>30 Ml Cups With Lid (DIA 69MM)</v>
          </cell>
          <cell r="E68" t="str">
            <v>EA</v>
          </cell>
          <cell r="F68" t="str">
            <v>EA</v>
          </cell>
          <cell r="G68">
            <v>1.24</v>
          </cell>
        </row>
        <row r="69">
          <cell r="A69">
            <v>24205</v>
          </cell>
          <cell r="B69" t="str">
            <v>Paper &amp; Packing</v>
          </cell>
          <cell r="C69" t="str">
            <v>BOH</v>
          </cell>
          <cell r="D69" t="str">
            <v>Bagasse 80Z LID for Hot Beverage</v>
          </cell>
          <cell r="E69" t="str">
            <v>Pac</v>
          </cell>
          <cell r="F69" t="str">
            <v>1 Pkt = 50 Ea</v>
          </cell>
          <cell r="G69">
            <v>126.5</v>
          </cell>
        </row>
        <row r="70">
          <cell r="A70">
            <v>24206</v>
          </cell>
          <cell r="B70" t="str">
            <v>Paper &amp; Packing</v>
          </cell>
          <cell r="C70" t="str">
            <v>BOH</v>
          </cell>
          <cell r="D70" t="str">
            <v>Bagasse 120Z LID for Hot Beverage</v>
          </cell>
          <cell r="E70" t="str">
            <v>Pac</v>
          </cell>
          <cell r="F70" t="str">
            <v>1 Pkt = 50 Ea</v>
          </cell>
          <cell r="G70">
            <v>132.25</v>
          </cell>
        </row>
        <row r="71">
          <cell r="A71">
            <v>24350</v>
          </cell>
          <cell r="B71" t="str">
            <v>Paper &amp; Packing</v>
          </cell>
          <cell r="C71" t="str">
            <v>BOH</v>
          </cell>
          <cell r="D71" t="str">
            <v>Pld Lid 16Oz/12Oz (Single Wall) Cold Dlid</v>
          </cell>
          <cell r="E71" t="str">
            <v>Pkt</v>
          </cell>
          <cell r="F71" t="str">
            <v>1 Pkt = 100 Ea</v>
          </cell>
          <cell r="G71">
            <v>356.5</v>
          </cell>
        </row>
        <row r="72">
          <cell r="A72">
            <v>24348</v>
          </cell>
          <cell r="B72" t="str">
            <v>Paper &amp; Packing</v>
          </cell>
          <cell r="C72" t="str">
            <v>BOH</v>
          </cell>
          <cell r="D72" t="str">
            <v>Glass inserts Three Slots</v>
          </cell>
          <cell r="E72" t="str">
            <v>Pkt</v>
          </cell>
          <cell r="F72" t="str">
            <v>1 Pkt = 50 Ea</v>
          </cell>
          <cell r="G72">
            <v>120.75</v>
          </cell>
        </row>
        <row r="73">
          <cell r="A73">
            <v>24349</v>
          </cell>
          <cell r="B73" t="str">
            <v>Paper &amp; Packing</v>
          </cell>
          <cell r="C73" t="str">
            <v>BOH</v>
          </cell>
          <cell r="D73" t="str">
            <v>Glass inserts One Slots</v>
          </cell>
          <cell r="E73" t="str">
            <v>Pkt</v>
          </cell>
          <cell r="F73" t="str">
            <v>1 Pkt = 50 Ea</v>
          </cell>
          <cell r="G73">
            <v>109.25</v>
          </cell>
        </row>
        <row r="74">
          <cell r="A74">
            <v>24371</v>
          </cell>
          <cell r="B74" t="str">
            <v>Paper &amp; Packing</v>
          </cell>
          <cell r="C74" t="str">
            <v>BOH</v>
          </cell>
          <cell r="D74" t="str">
            <v>Takeaway PVC Transparent Sticker</v>
          </cell>
          <cell r="E74" t="str">
            <v>EA</v>
          </cell>
          <cell r="F74" t="str">
            <v>1 Sheet = 200 EA</v>
          </cell>
          <cell r="G74">
            <v>1.1399999999999999</v>
          </cell>
        </row>
        <row r="75">
          <cell r="A75">
            <v>21458</v>
          </cell>
          <cell r="B75" t="str">
            <v>Paper &amp; Packing</v>
          </cell>
          <cell r="C75" t="str">
            <v>BOH</v>
          </cell>
          <cell r="D75" t="str">
            <v>Brown Ribbon Logo Barista</v>
          </cell>
          <cell r="E75" t="str">
            <v>M</v>
          </cell>
          <cell r="F75" t="str">
            <v>1 Roll = 20Mtr.</v>
          </cell>
          <cell r="G75">
            <v>8.0500000000000007</v>
          </cell>
        </row>
        <row r="76">
          <cell r="A76">
            <v>24541</v>
          </cell>
          <cell r="B76" t="str">
            <v>Paper &amp; Packing</v>
          </cell>
          <cell r="C76" t="str">
            <v>BOH</v>
          </cell>
          <cell r="D76" t="str">
            <v>Diwali Gift Box (Small) Gold Leafing</v>
          </cell>
          <cell r="E76" t="str">
            <v>EA</v>
          </cell>
          <cell r="F76" t="str">
            <v>EA</v>
          </cell>
          <cell r="G76">
            <v>59.8</v>
          </cell>
        </row>
        <row r="77">
          <cell r="A77">
            <v>24542</v>
          </cell>
          <cell r="B77" t="str">
            <v>Paper &amp; Packing</v>
          </cell>
          <cell r="C77" t="str">
            <v>BOH</v>
          </cell>
          <cell r="D77" t="str">
            <v>Diwali Gift Box (Big) Gold Leafing</v>
          </cell>
          <cell r="E77" t="str">
            <v>EA</v>
          </cell>
          <cell r="F77" t="str">
            <v>EA</v>
          </cell>
          <cell r="G77">
            <v>100.05</v>
          </cell>
        </row>
        <row r="78">
          <cell r="A78">
            <v>19222</v>
          </cell>
          <cell r="B78" t="str">
            <v>Paper &amp; Packing</v>
          </cell>
          <cell r="C78" t="str">
            <v>BOH</v>
          </cell>
          <cell r="D78" t="str">
            <v>Barista Chocolate 90gmX4 Bar's Gift Pack</v>
          </cell>
          <cell r="E78" t="str">
            <v>EA</v>
          </cell>
          <cell r="F78" t="str">
            <v>EA</v>
          </cell>
          <cell r="G78">
            <v>33.07</v>
          </cell>
        </row>
        <row r="79">
          <cell r="A79">
            <v>24893</v>
          </cell>
          <cell r="B79" t="str">
            <v>Paper &amp; Packing</v>
          </cell>
          <cell r="C79" t="str">
            <v>BOH</v>
          </cell>
          <cell r="D79" t="str">
            <v>Stickers Pastry Box Roll (1K Pcs)</v>
          </cell>
          <cell r="E79" t="str">
            <v>Roll</v>
          </cell>
          <cell r="F79" t="str">
            <v>1 roll-1000 EA</v>
          </cell>
          <cell r="G79">
            <v>805</v>
          </cell>
        </row>
        <row r="80">
          <cell r="A80">
            <v>24894</v>
          </cell>
          <cell r="B80" t="str">
            <v>Paper &amp; Packing</v>
          </cell>
          <cell r="C80" t="str">
            <v>BOH</v>
          </cell>
          <cell r="D80" t="str">
            <v>PVC Transparent Stickers Roll (1k Pcs)</v>
          </cell>
          <cell r="E80" t="str">
            <v>Roll</v>
          </cell>
          <cell r="F80" t="str">
            <v>1 roll-1000 EA</v>
          </cell>
          <cell r="G80">
            <v>828</v>
          </cell>
        </row>
        <row r="81">
          <cell r="A81">
            <v>20894</v>
          </cell>
          <cell r="B81" t="str">
            <v>Cleaning Material</v>
          </cell>
          <cell r="C81" t="str">
            <v>BOH</v>
          </cell>
          <cell r="D81" t="str">
            <v>Biodegradable Garbage Bag B Green</v>
          </cell>
          <cell r="E81" t="str">
            <v>PAC</v>
          </cell>
          <cell r="F81" t="str">
            <v>Pac</v>
          </cell>
          <cell r="G81">
            <v>644</v>
          </cell>
        </row>
        <row r="82">
          <cell r="A82">
            <v>20891</v>
          </cell>
          <cell r="B82" t="str">
            <v>Cleaning Material</v>
          </cell>
          <cell r="C82" t="str">
            <v>BOH</v>
          </cell>
          <cell r="D82" t="str">
            <v>Biodegradable Garbage Bag B Blue</v>
          </cell>
          <cell r="E82" t="str">
            <v>Pac</v>
          </cell>
          <cell r="F82" t="str">
            <v>Pac</v>
          </cell>
          <cell r="G82">
            <v>644</v>
          </cell>
        </row>
        <row r="83">
          <cell r="A83">
            <v>20892</v>
          </cell>
          <cell r="B83" t="str">
            <v>Cleaning Material</v>
          </cell>
          <cell r="C83" t="str">
            <v>BOH</v>
          </cell>
          <cell r="D83" t="str">
            <v>Biodegradable Garbage Bag S Green</v>
          </cell>
          <cell r="E83" t="str">
            <v>Pac</v>
          </cell>
          <cell r="F83" t="str">
            <v>Pac</v>
          </cell>
          <cell r="G83">
            <v>168</v>
          </cell>
        </row>
        <row r="84">
          <cell r="A84">
            <v>20893</v>
          </cell>
          <cell r="B84" t="str">
            <v>Cleaning Material</v>
          </cell>
          <cell r="C84" t="str">
            <v>BOH</v>
          </cell>
          <cell r="D84" t="str">
            <v>Biodegradable Garbage Bag S Blue</v>
          </cell>
          <cell r="E84" t="str">
            <v>Pac</v>
          </cell>
          <cell r="F84" t="str">
            <v>Pac</v>
          </cell>
          <cell r="G84">
            <v>168</v>
          </cell>
        </row>
        <row r="85">
          <cell r="A85">
            <v>23597</v>
          </cell>
          <cell r="B85" t="str">
            <v>Cleaning Material</v>
          </cell>
          <cell r="C85" t="str">
            <v>BOH</v>
          </cell>
          <cell r="D85" t="str">
            <v>Nitrile Gloves-Medium-size</v>
          </cell>
          <cell r="E85" t="str">
            <v>Pkt</v>
          </cell>
          <cell r="F85" t="str">
            <v>Pac = 100 EA</v>
          </cell>
          <cell r="G85">
            <v>258.75</v>
          </cell>
        </row>
        <row r="86">
          <cell r="A86">
            <v>20657</v>
          </cell>
          <cell r="B86" t="str">
            <v>Cleaning Material</v>
          </cell>
          <cell r="C86" t="str">
            <v>BOH</v>
          </cell>
          <cell r="D86" t="str">
            <v>Coffee Machine Cleaning Brush</v>
          </cell>
          <cell r="E86" t="str">
            <v>EA</v>
          </cell>
          <cell r="F86" t="str">
            <v>EA</v>
          </cell>
          <cell r="G86">
            <v>241.5</v>
          </cell>
        </row>
        <row r="87">
          <cell r="A87">
            <v>5648</v>
          </cell>
          <cell r="B87" t="str">
            <v>Cleaning Material</v>
          </cell>
          <cell r="C87" t="str">
            <v>BOH</v>
          </cell>
          <cell r="D87" t="str">
            <v>White Duster</v>
          </cell>
          <cell r="E87" t="str">
            <v>EA</v>
          </cell>
          <cell r="F87" t="str">
            <v>1pkt = 12 ea</v>
          </cell>
          <cell r="G87">
            <v>18.399999999999999</v>
          </cell>
        </row>
        <row r="88">
          <cell r="A88">
            <v>5649</v>
          </cell>
          <cell r="B88" t="str">
            <v>Cleaning Material</v>
          </cell>
          <cell r="C88" t="str">
            <v>BOH</v>
          </cell>
          <cell r="D88" t="str">
            <v>Maroon Duster</v>
          </cell>
          <cell r="E88" t="str">
            <v>EA</v>
          </cell>
          <cell r="F88" t="str">
            <v>1pkt = 12 ea</v>
          </cell>
          <cell r="G88">
            <v>18.399999999999999</v>
          </cell>
        </row>
        <row r="89">
          <cell r="A89">
            <v>7261</v>
          </cell>
          <cell r="B89" t="str">
            <v>Cleaning Material</v>
          </cell>
          <cell r="C89" t="str">
            <v>BOH</v>
          </cell>
          <cell r="D89" t="str">
            <v>Tooth Pick Wooden</v>
          </cell>
          <cell r="E89" t="str">
            <v>PAC</v>
          </cell>
          <cell r="F89" t="str">
            <v>PAC</v>
          </cell>
          <cell r="G89">
            <v>11.5</v>
          </cell>
        </row>
        <row r="90">
          <cell r="A90">
            <v>15341</v>
          </cell>
          <cell r="B90" t="str">
            <v>Cleaning Material</v>
          </cell>
          <cell r="C90" t="str">
            <v>BOH</v>
          </cell>
          <cell r="D90" t="str">
            <v>Cafiza Espresso Clean</v>
          </cell>
          <cell r="E90" t="str">
            <v>SC</v>
          </cell>
          <cell r="F90" t="str">
            <v>1 PAC X 100</v>
          </cell>
          <cell r="G90">
            <v>9.35</v>
          </cell>
        </row>
        <row r="91">
          <cell r="A91">
            <v>24198</v>
          </cell>
          <cell r="B91" t="str">
            <v>Cleaning Material</v>
          </cell>
          <cell r="C91" t="str">
            <v>BOH</v>
          </cell>
          <cell r="D91" t="str">
            <v>Magic(Disinfectant Floor Wash Liquid)5Lt</v>
          </cell>
          <cell r="E91" t="str">
            <v>Can</v>
          </cell>
          <cell r="F91" t="str">
            <v>1 Can = 5Ltr.</v>
          </cell>
          <cell r="G91">
            <v>368</v>
          </cell>
        </row>
        <row r="92">
          <cell r="A92">
            <v>24199</v>
          </cell>
          <cell r="B92" t="str">
            <v>Cleaning Material</v>
          </cell>
          <cell r="C92" t="str">
            <v>BOH</v>
          </cell>
          <cell r="D92" t="str">
            <v>Dish Drop (Ware Wash Liquid) 5ltr</v>
          </cell>
          <cell r="E92" t="str">
            <v>Can</v>
          </cell>
          <cell r="F92" t="str">
            <v>1 Can = 5Ltr.</v>
          </cell>
          <cell r="G92">
            <v>368</v>
          </cell>
        </row>
        <row r="93">
          <cell r="A93">
            <v>24200</v>
          </cell>
          <cell r="B93" t="str">
            <v>Cleaning Material</v>
          </cell>
          <cell r="C93" t="str">
            <v>BOH</v>
          </cell>
          <cell r="D93" t="str">
            <v>Zero Bac(Hard Surface Sanitizer) 5ltr</v>
          </cell>
          <cell r="E93" t="str">
            <v>Can</v>
          </cell>
          <cell r="F93" t="str">
            <v>1 Can = 5Ltr.</v>
          </cell>
          <cell r="G93">
            <v>684.25</v>
          </cell>
        </row>
        <row r="94">
          <cell r="A94">
            <v>24201</v>
          </cell>
          <cell r="B94" t="str">
            <v>Cleaning Material</v>
          </cell>
          <cell r="C94" t="str">
            <v>BOH</v>
          </cell>
          <cell r="D94" t="str">
            <v>Palm Freah(Hand Cleansar) 5ltr</v>
          </cell>
          <cell r="E94" t="str">
            <v>Can</v>
          </cell>
          <cell r="F94" t="str">
            <v>1 Can = 5Ltr.</v>
          </cell>
          <cell r="G94">
            <v>511.75</v>
          </cell>
        </row>
        <row r="95">
          <cell r="A95">
            <v>24202</v>
          </cell>
          <cell r="B95" t="str">
            <v>Cleaning Material</v>
          </cell>
          <cell r="C95" t="str">
            <v>BOH</v>
          </cell>
          <cell r="D95" t="str">
            <v>Tylo Toilet Cleaner(Toilet Cleaner) 5Ltr</v>
          </cell>
          <cell r="E95" t="str">
            <v>Can</v>
          </cell>
          <cell r="F95" t="str">
            <v>1 Can = 5Ltr.</v>
          </cell>
          <cell r="G95">
            <v>471.5</v>
          </cell>
        </row>
        <row r="96">
          <cell r="A96">
            <v>24203</v>
          </cell>
          <cell r="B96" t="str">
            <v>Cleaning Material</v>
          </cell>
          <cell r="C96" t="str">
            <v>BOH</v>
          </cell>
          <cell r="D96" t="str">
            <v>Tylo Glass Cleaner (Glass Cleaner) 5ltr</v>
          </cell>
          <cell r="E96" t="str">
            <v>Can</v>
          </cell>
          <cell r="F96" t="str">
            <v>1 Can = 5Ltr.</v>
          </cell>
          <cell r="G96">
            <v>454.25</v>
          </cell>
        </row>
        <row r="97">
          <cell r="A97">
            <v>24204</v>
          </cell>
          <cell r="B97" t="str">
            <v>Cleaning Material</v>
          </cell>
          <cell r="C97" t="str">
            <v>BOH</v>
          </cell>
          <cell r="D97" t="str">
            <v>Grillox (Sandwich Griller Cleaner) 5Ltr</v>
          </cell>
          <cell r="E97" t="str">
            <v>Can</v>
          </cell>
          <cell r="F97" t="str">
            <v>1 Can = 5Ltr.</v>
          </cell>
          <cell r="G97">
            <v>874</v>
          </cell>
        </row>
        <row r="98">
          <cell r="A98">
            <v>21740</v>
          </cell>
          <cell r="B98" t="str">
            <v>Marketing</v>
          </cell>
          <cell r="C98" t="str">
            <v>BOH</v>
          </cell>
          <cell r="D98" t="str">
            <v>Wooden Food Tag Holder</v>
          </cell>
          <cell r="E98" t="str">
            <v>EA</v>
          </cell>
          <cell r="F98" t="str">
            <v>EA</v>
          </cell>
          <cell r="G98">
            <v>55.2</v>
          </cell>
        </row>
        <row r="99">
          <cell r="A99">
            <v>17361</v>
          </cell>
          <cell r="B99" t="str">
            <v>Marketing</v>
          </cell>
          <cell r="C99" t="str">
            <v>BOH</v>
          </cell>
          <cell r="D99" t="str">
            <v>Wooden Easel Stand</v>
          </cell>
          <cell r="E99" t="str">
            <v>EA</v>
          </cell>
          <cell r="F99" t="str">
            <v>EA</v>
          </cell>
          <cell r="G99">
            <v>1380</v>
          </cell>
        </row>
        <row r="100">
          <cell r="A100">
            <v>19445</v>
          </cell>
          <cell r="B100" t="str">
            <v>Marketing</v>
          </cell>
          <cell r="C100" t="str">
            <v>BOH</v>
          </cell>
          <cell r="D100" t="str">
            <v>Wodden Display-Small</v>
          </cell>
          <cell r="E100" t="str">
            <v>EA</v>
          </cell>
          <cell r="F100" t="str">
            <v>EA</v>
          </cell>
          <cell r="G100">
            <v>207</v>
          </cell>
        </row>
        <row r="101">
          <cell r="A101">
            <v>19446</v>
          </cell>
          <cell r="B101" t="str">
            <v>Marketing</v>
          </cell>
          <cell r="C101" t="str">
            <v>BOH</v>
          </cell>
          <cell r="D101" t="str">
            <v>Wodden Display-BAG</v>
          </cell>
          <cell r="E101" t="str">
            <v>EA</v>
          </cell>
          <cell r="F101" t="str">
            <v>EA</v>
          </cell>
          <cell r="G101">
            <v>241.5</v>
          </cell>
        </row>
        <row r="102">
          <cell r="A102">
            <v>15740</v>
          </cell>
          <cell r="B102" t="str">
            <v>Marketing</v>
          </cell>
          <cell r="C102" t="str">
            <v>BOH</v>
          </cell>
          <cell r="D102" t="str">
            <v>Feedback Form</v>
          </cell>
          <cell r="E102" t="str">
            <v>PAC</v>
          </cell>
          <cell r="F102" t="str">
            <v>1=100EA</v>
          </cell>
          <cell r="G102">
            <v>112.7</v>
          </cell>
        </row>
        <row r="103">
          <cell r="A103">
            <v>14437</v>
          </cell>
          <cell r="B103" t="str">
            <v>Marketing</v>
          </cell>
          <cell r="C103" t="str">
            <v>BOH</v>
          </cell>
          <cell r="D103" t="str">
            <v>French Press</v>
          </cell>
          <cell r="E103" t="str">
            <v>EA</v>
          </cell>
          <cell r="F103" t="str">
            <v>Ea=1 ea</v>
          </cell>
          <cell r="G103">
            <v>212.75</v>
          </cell>
        </row>
        <row r="104">
          <cell r="A104">
            <v>16300</v>
          </cell>
          <cell r="B104" t="str">
            <v>Marketing</v>
          </cell>
          <cell r="C104" t="str">
            <v>BOH</v>
          </cell>
          <cell r="D104" t="str">
            <v>Oval Basket</v>
          </cell>
          <cell r="E104" t="str">
            <v>EA</v>
          </cell>
          <cell r="F104" t="str">
            <v>EA</v>
          </cell>
          <cell r="G104">
            <v>97.75</v>
          </cell>
        </row>
        <row r="105">
          <cell r="A105">
            <v>16301</v>
          </cell>
          <cell r="B105" t="str">
            <v>Marketing</v>
          </cell>
          <cell r="C105" t="str">
            <v>BOH</v>
          </cell>
          <cell r="D105" t="str">
            <v>Cream Grass</v>
          </cell>
          <cell r="E105" t="str">
            <v>PAC</v>
          </cell>
          <cell r="F105" t="str">
            <v>PAC</v>
          </cell>
          <cell r="G105">
            <v>32.200000000000003</v>
          </cell>
        </row>
        <row r="106">
          <cell r="A106">
            <v>17747</v>
          </cell>
          <cell r="B106" t="str">
            <v>Marketing</v>
          </cell>
          <cell r="C106" t="str">
            <v>BOH</v>
          </cell>
          <cell r="D106" t="str">
            <v>Terracotta Diya</v>
          </cell>
          <cell r="E106" t="str">
            <v>EA</v>
          </cell>
          <cell r="F106" t="str">
            <v>EA</v>
          </cell>
          <cell r="G106">
            <v>11.5</v>
          </cell>
        </row>
        <row r="107">
          <cell r="A107">
            <v>23668</v>
          </cell>
          <cell r="B107" t="str">
            <v>Marketing</v>
          </cell>
          <cell r="C107" t="str">
            <v>BOH</v>
          </cell>
          <cell r="D107" t="str">
            <v>Orange Color Net</v>
          </cell>
          <cell r="E107" t="str">
            <v>Mtr</v>
          </cell>
          <cell r="F107" t="str">
            <v>(1 Roll = 50 Mtr.)</v>
          </cell>
          <cell r="G107">
            <v>13.8</v>
          </cell>
        </row>
        <row r="108">
          <cell r="A108">
            <v>15842</v>
          </cell>
          <cell r="B108" t="str">
            <v>Marketing</v>
          </cell>
          <cell r="C108" t="str">
            <v>BOH</v>
          </cell>
          <cell r="D108" t="str">
            <v>Instore collat open and close both side print</v>
          </cell>
          <cell r="E108" t="str">
            <v>EA</v>
          </cell>
          <cell r="F108" t="str">
            <v>EA</v>
          </cell>
          <cell r="G108">
            <v>63.25</v>
          </cell>
        </row>
        <row r="109">
          <cell r="A109">
            <v>15843</v>
          </cell>
          <cell r="B109" t="str">
            <v>Marketing</v>
          </cell>
          <cell r="C109" t="str">
            <v>BOH</v>
          </cell>
          <cell r="D109" t="str">
            <v>Instore collat no smoking zone</v>
          </cell>
          <cell r="E109" t="str">
            <v>EA</v>
          </cell>
          <cell r="F109" t="str">
            <v>EA</v>
          </cell>
          <cell r="G109">
            <v>143.75</v>
          </cell>
        </row>
        <row r="110">
          <cell r="A110">
            <v>15844</v>
          </cell>
          <cell r="B110" t="str">
            <v>Marketing</v>
          </cell>
          <cell r="C110" t="str">
            <v>BOH</v>
          </cell>
          <cell r="D110" t="str">
            <v xml:space="preserve">Instore collat charging for coffee </v>
          </cell>
          <cell r="E110" t="str">
            <v>EA</v>
          </cell>
          <cell r="F110" t="str">
            <v>EA</v>
          </cell>
          <cell r="G110">
            <v>143.75</v>
          </cell>
        </row>
        <row r="111">
          <cell r="A111">
            <v>15845</v>
          </cell>
          <cell r="B111" t="str">
            <v>Marketing</v>
          </cell>
          <cell r="C111" t="str">
            <v>BOH</v>
          </cell>
          <cell r="D111" t="str">
            <v>Instore collat not inspired by outside food</v>
          </cell>
          <cell r="E111" t="str">
            <v>EA</v>
          </cell>
          <cell r="F111" t="str">
            <v>EA</v>
          </cell>
          <cell r="G111">
            <v>143.75</v>
          </cell>
        </row>
        <row r="112">
          <cell r="A112">
            <v>15846</v>
          </cell>
          <cell r="B112" t="str">
            <v>Marketing</v>
          </cell>
          <cell r="C112" t="str">
            <v>BOH</v>
          </cell>
          <cell r="D112" t="str">
            <v>Mind Your Belongings</v>
          </cell>
          <cell r="E112" t="str">
            <v>EA</v>
          </cell>
          <cell r="F112" t="str">
            <v>EA</v>
          </cell>
          <cell r="G112">
            <v>143.75</v>
          </cell>
        </row>
        <row r="113">
          <cell r="A113">
            <v>15847</v>
          </cell>
          <cell r="B113" t="str">
            <v>Marketing</v>
          </cell>
          <cell r="C113" t="str">
            <v>BOH</v>
          </cell>
          <cell r="D113" t="str">
            <v>Barista His / Her</v>
          </cell>
          <cell r="E113" t="str">
            <v>EA</v>
          </cell>
          <cell r="F113" t="str">
            <v>EA</v>
          </cell>
          <cell r="G113">
            <v>143.75</v>
          </cell>
        </row>
        <row r="114">
          <cell r="A114">
            <v>19447</v>
          </cell>
          <cell r="B114" t="str">
            <v>Marketing</v>
          </cell>
          <cell r="C114" t="str">
            <v>BOH</v>
          </cell>
          <cell r="D114" t="str">
            <v>Chocolate Wooden Stand</v>
          </cell>
          <cell r="E114" t="str">
            <v>EA</v>
          </cell>
          <cell r="F114" t="str">
            <v>EA</v>
          </cell>
          <cell r="G114">
            <v>437</v>
          </cell>
        </row>
        <row r="115">
          <cell r="A115">
            <v>13448</v>
          </cell>
          <cell r="B115" t="str">
            <v>Marketing</v>
          </cell>
          <cell r="C115" t="str">
            <v>BOH</v>
          </cell>
          <cell r="D115" t="str">
            <v>Barista Milano Coaster</v>
          </cell>
          <cell r="E115" t="str">
            <v>EA</v>
          </cell>
          <cell r="F115" t="str">
            <v>EA</v>
          </cell>
          <cell r="G115">
            <v>155.25</v>
          </cell>
        </row>
        <row r="116">
          <cell r="A116">
            <v>21855</v>
          </cell>
          <cell r="B116" t="str">
            <v>Marketing</v>
          </cell>
          <cell r="C116" t="str">
            <v>BOH</v>
          </cell>
          <cell r="D116" t="str">
            <v>Copper Bottle 400ML</v>
          </cell>
          <cell r="E116" t="str">
            <v>EA</v>
          </cell>
          <cell r="F116" t="str">
            <v>1 box = 50 Bt</v>
          </cell>
          <cell r="G116">
            <v>454.25</v>
          </cell>
        </row>
        <row r="117">
          <cell r="A117">
            <v>24302</v>
          </cell>
          <cell r="B117" t="str">
            <v>Marketing</v>
          </cell>
          <cell r="C117" t="str">
            <v>BOH</v>
          </cell>
          <cell r="D117" t="str">
            <v>Sipper - SS White and Lite Green 2023</v>
          </cell>
          <cell r="E117" t="str">
            <v>EA</v>
          </cell>
          <cell r="F117" t="str">
            <v>1 box = 50 EA</v>
          </cell>
          <cell r="G117">
            <v>513</v>
          </cell>
        </row>
        <row r="118">
          <cell r="A118">
            <v>24304</v>
          </cell>
          <cell r="B118" t="str">
            <v>Marketing</v>
          </cell>
          <cell r="C118" t="str">
            <v>BOH</v>
          </cell>
          <cell r="D118" t="str">
            <v>Coffee Mug SS Purple 2023</v>
          </cell>
          <cell r="E118" t="str">
            <v>EA</v>
          </cell>
          <cell r="F118" t="str">
            <v>1 box = 50 EA</v>
          </cell>
          <cell r="G118">
            <v>513</v>
          </cell>
        </row>
        <row r="119">
          <cell r="A119">
            <v>24306</v>
          </cell>
          <cell r="B119" t="str">
            <v>Marketing</v>
          </cell>
          <cell r="C119" t="str">
            <v>BOH</v>
          </cell>
          <cell r="D119" t="str">
            <v>Coffee Mug 450 ML 2023</v>
          </cell>
          <cell r="E119" t="str">
            <v>EA</v>
          </cell>
          <cell r="F119" t="str">
            <v>1 box =24 EA</v>
          </cell>
          <cell r="G119">
            <v>220</v>
          </cell>
        </row>
        <row r="120">
          <cell r="A120">
            <v>24312</v>
          </cell>
          <cell r="B120" t="str">
            <v>Marketing</v>
          </cell>
          <cell r="C120" t="str">
            <v>BOH</v>
          </cell>
          <cell r="D120" t="str">
            <v>Sipper - Ceramic Pink  2023</v>
          </cell>
          <cell r="E120" t="str">
            <v>EA</v>
          </cell>
          <cell r="F120" t="str">
            <v>1 box =72 EA</v>
          </cell>
          <cell r="G120">
            <v>312</v>
          </cell>
        </row>
        <row r="121">
          <cell r="A121">
            <v>24316</v>
          </cell>
          <cell r="B121" t="str">
            <v>Marketing</v>
          </cell>
          <cell r="C121" t="str">
            <v>BOH</v>
          </cell>
          <cell r="D121" t="str">
            <v>French Press 2023</v>
          </cell>
          <cell r="E121" t="str">
            <v>EA</v>
          </cell>
          <cell r="F121" t="str">
            <v>1 box =30 EA</v>
          </cell>
          <cell r="G121">
            <v>271</v>
          </cell>
        </row>
        <row r="122">
          <cell r="A122">
            <v>5526</v>
          </cell>
          <cell r="B122" t="str">
            <v>Stationery</v>
          </cell>
          <cell r="C122" t="str">
            <v>BOH</v>
          </cell>
          <cell r="D122" t="str">
            <v>Kot Pad</v>
          </cell>
          <cell r="E122" t="str">
            <v>EA</v>
          </cell>
          <cell r="F122" t="str">
            <v>EA</v>
          </cell>
          <cell r="G122">
            <v>44.85</v>
          </cell>
        </row>
        <row r="123">
          <cell r="A123">
            <v>1125</v>
          </cell>
          <cell r="B123" t="str">
            <v>Stationery</v>
          </cell>
          <cell r="C123" t="str">
            <v>BOH</v>
          </cell>
          <cell r="D123" t="str">
            <v>Log Sheet Book</v>
          </cell>
          <cell r="E123" t="str">
            <v>EA</v>
          </cell>
          <cell r="F123" t="str">
            <v>EA=1ea</v>
          </cell>
          <cell r="G123">
            <v>87.4</v>
          </cell>
        </row>
        <row r="124">
          <cell r="A124">
            <v>1126</v>
          </cell>
          <cell r="B124" t="str">
            <v>Stationery</v>
          </cell>
          <cell r="C124" t="str">
            <v>BOH</v>
          </cell>
          <cell r="D124" t="str">
            <v>Stock Consumption Book</v>
          </cell>
          <cell r="E124" t="str">
            <v>EA</v>
          </cell>
          <cell r="F124" t="str">
            <v>EA</v>
          </cell>
          <cell r="G124">
            <v>54.05</v>
          </cell>
        </row>
        <row r="125">
          <cell r="A125">
            <v>1128</v>
          </cell>
          <cell r="B125" t="str">
            <v>Stationery</v>
          </cell>
          <cell r="C125" t="str">
            <v>BOH</v>
          </cell>
          <cell r="D125" t="str">
            <v>Expense Voucher</v>
          </cell>
          <cell r="E125" t="str">
            <v>EA</v>
          </cell>
          <cell r="F125" t="str">
            <v>EA</v>
          </cell>
          <cell r="G125">
            <v>43.7</v>
          </cell>
        </row>
        <row r="126">
          <cell r="A126">
            <v>5530</v>
          </cell>
          <cell r="B126" t="str">
            <v>Stationery</v>
          </cell>
          <cell r="C126" t="str">
            <v>BOH</v>
          </cell>
          <cell r="D126" t="str">
            <v>IMPREST RECORD BOOK</v>
          </cell>
          <cell r="E126" t="str">
            <v>Ea</v>
          </cell>
          <cell r="F126" t="str">
            <v>Ea=1 EA</v>
          </cell>
          <cell r="G126">
            <v>86.25</v>
          </cell>
        </row>
        <row r="127">
          <cell r="A127">
            <v>1131</v>
          </cell>
          <cell r="B127" t="str">
            <v>Stationery</v>
          </cell>
          <cell r="C127" t="str">
            <v>BOH</v>
          </cell>
          <cell r="D127" t="str">
            <v>Epson Printer Cardge</v>
          </cell>
          <cell r="E127" t="str">
            <v>EA</v>
          </cell>
          <cell r="F127" t="str">
            <v>EA=1ea</v>
          </cell>
          <cell r="G127">
            <v>80.39</v>
          </cell>
        </row>
        <row r="128">
          <cell r="A128">
            <v>15966</v>
          </cell>
          <cell r="B128" t="str">
            <v>Uniform</v>
          </cell>
          <cell r="C128" t="str">
            <v>BOH</v>
          </cell>
          <cell r="D128" t="str">
            <v>New Barista Cap</v>
          </cell>
          <cell r="E128" t="str">
            <v>EA</v>
          </cell>
          <cell r="F128" t="str">
            <v>Ea=1 ea</v>
          </cell>
          <cell r="G128">
            <v>71.3</v>
          </cell>
        </row>
        <row r="129">
          <cell r="A129">
            <v>13549</v>
          </cell>
          <cell r="B129" t="str">
            <v>Uniform</v>
          </cell>
          <cell r="C129" t="str">
            <v>BOH</v>
          </cell>
          <cell r="D129" t="str">
            <v>Name Badge Holder</v>
          </cell>
          <cell r="E129" t="str">
            <v>EA</v>
          </cell>
          <cell r="F129" t="str">
            <v>EA</v>
          </cell>
          <cell r="G129">
            <v>54.05</v>
          </cell>
        </row>
        <row r="130">
          <cell r="A130">
            <v>5499</v>
          </cell>
          <cell r="B130" t="str">
            <v>Uniform</v>
          </cell>
          <cell r="C130" t="str">
            <v>BOH</v>
          </cell>
          <cell r="D130" t="str">
            <v>Black Jeans 28</v>
          </cell>
          <cell r="E130" t="str">
            <v>EA</v>
          </cell>
          <cell r="F130" t="str">
            <v>Ea=1 ea</v>
          </cell>
          <cell r="G130">
            <v>448.5</v>
          </cell>
        </row>
        <row r="131">
          <cell r="A131">
            <v>6042</v>
          </cell>
          <cell r="B131" t="str">
            <v>Uniform</v>
          </cell>
          <cell r="C131" t="str">
            <v>BOH</v>
          </cell>
          <cell r="D131" t="str">
            <v>Black Jeans 30</v>
          </cell>
          <cell r="E131" t="str">
            <v>EA</v>
          </cell>
          <cell r="F131" t="str">
            <v>Ea=1 ea</v>
          </cell>
          <cell r="G131">
            <v>448.5</v>
          </cell>
        </row>
        <row r="132">
          <cell r="A132">
            <v>6041</v>
          </cell>
          <cell r="B132" t="str">
            <v>Uniform</v>
          </cell>
          <cell r="C132" t="str">
            <v>BOH</v>
          </cell>
          <cell r="D132" t="str">
            <v>Black Jeans 32</v>
          </cell>
          <cell r="E132" t="str">
            <v>EA</v>
          </cell>
          <cell r="F132" t="str">
            <v>Ea=1 ea</v>
          </cell>
          <cell r="G132">
            <v>448.5</v>
          </cell>
        </row>
        <row r="133">
          <cell r="A133">
            <v>5600</v>
          </cell>
          <cell r="B133" t="str">
            <v>Uniform</v>
          </cell>
          <cell r="C133" t="str">
            <v>BOH</v>
          </cell>
          <cell r="D133" t="str">
            <v>Black Jeans 34</v>
          </cell>
          <cell r="E133" t="str">
            <v>EA</v>
          </cell>
          <cell r="F133" t="str">
            <v>Ea=1 ea</v>
          </cell>
          <cell r="G133">
            <v>448.5</v>
          </cell>
        </row>
        <row r="134">
          <cell r="A134">
            <v>5601</v>
          </cell>
          <cell r="B134" t="str">
            <v>Uniform</v>
          </cell>
          <cell r="C134" t="str">
            <v>BOH</v>
          </cell>
          <cell r="D134" t="str">
            <v>Black Jeans 36</v>
          </cell>
          <cell r="E134" t="str">
            <v>EA</v>
          </cell>
          <cell r="F134" t="str">
            <v>Ea=1 ea</v>
          </cell>
          <cell r="G134">
            <v>448.5</v>
          </cell>
        </row>
        <row r="135">
          <cell r="A135">
            <v>5623</v>
          </cell>
          <cell r="B135" t="str">
            <v>Uniform</v>
          </cell>
          <cell r="C135" t="str">
            <v>BOH</v>
          </cell>
          <cell r="D135" t="str">
            <v>Black Jeans 38</v>
          </cell>
          <cell r="E135" t="str">
            <v>EA</v>
          </cell>
          <cell r="F135" t="str">
            <v>Ea=1 ea</v>
          </cell>
          <cell r="G135">
            <v>448.5</v>
          </cell>
        </row>
        <row r="136">
          <cell r="A136">
            <v>5624</v>
          </cell>
          <cell r="B136" t="str">
            <v>Uniform</v>
          </cell>
          <cell r="C136" t="str">
            <v>BOH</v>
          </cell>
          <cell r="D136" t="str">
            <v>Black Jeans 40</v>
          </cell>
          <cell r="E136" t="str">
            <v>EA</v>
          </cell>
          <cell r="F136" t="str">
            <v>Ea=1 ea</v>
          </cell>
          <cell r="G136">
            <v>448.5</v>
          </cell>
        </row>
        <row r="137">
          <cell r="A137">
            <v>5625</v>
          </cell>
          <cell r="B137" t="str">
            <v>Uniform</v>
          </cell>
          <cell r="C137" t="str">
            <v>BOH</v>
          </cell>
          <cell r="D137" t="str">
            <v>Black Jeans 42</v>
          </cell>
          <cell r="E137" t="str">
            <v>EA</v>
          </cell>
          <cell r="F137" t="str">
            <v>Ea=1 ea</v>
          </cell>
          <cell r="G137">
            <v>448.5</v>
          </cell>
        </row>
        <row r="138">
          <cell r="A138">
            <v>5609</v>
          </cell>
          <cell r="B138" t="str">
            <v>Uniform</v>
          </cell>
          <cell r="C138" t="str">
            <v>BOH</v>
          </cell>
          <cell r="D138" t="str">
            <v>Black Trousers  28</v>
          </cell>
          <cell r="E138" t="str">
            <v>EA</v>
          </cell>
          <cell r="F138" t="str">
            <v>Ea=1 ea</v>
          </cell>
          <cell r="G138">
            <v>404.8</v>
          </cell>
        </row>
        <row r="139">
          <cell r="A139">
            <v>5610</v>
          </cell>
          <cell r="B139" t="str">
            <v>Uniform</v>
          </cell>
          <cell r="C139" t="str">
            <v>BOH</v>
          </cell>
          <cell r="D139" t="str">
            <v>Black Trousers 30</v>
          </cell>
          <cell r="E139" t="str">
            <v>EA</v>
          </cell>
          <cell r="F139" t="str">
            <v>Ea=1 ea</v>
          </cell>
          <cell r="G139">
            <v>404.8</v>
          </cell>
        </row>
        <row r="140">
          <cell r="A140">
            <v>5611</v>
          </cell>
          <cell r="B140" t="str">
            <v>Uniform</v>
          </cell>
          <cell r="C140" t="str">
            <v>BOH</v>
          </cell>
          <cell r="D140" t="str">
            <v>Black Trousers  32</v>
          </cell>
          <cell r="E140" t="str">
            <v>EA</v>
          </cell>
          <cell r="F140" t="str">
            <v>Ea=1 ea</v>
          </cell>
          <cell r="G140">
            <v>404.8</v>
          </cell>
        </row>
        <row r="141">
          <cell r="A141">
            <v>5612</v>
          </cell>
          <cell r="B141" t="str">
            <v>Uniform</v>
          </cell>
          <cell r="C141" t="str">
            <v>BOH</v>
          </cell>
          <cell r="D141" t="str">
            <v>Black Trousers 34</v>
          </cell>
          <cell r="E141" t="str">
            <v>EA</v>
          </cell>
          <cell r="F141" t="str">
            <v>Ea=1 ea</v>
          </cell>
          <cell r="G141">
            <v>404.8</v>
          </cell>
        </row>
        <row r="142">
          <cell r="A142">
            <v>5613</v>
          </cell>
          <cell r="B142" t="str">
            <v>Uniform</v>
          </cell>
          <cell r="C142" t="str">
            <v>BOH</v>
          </cell>
          <cell r="D142" t="str">
            <v>Black Trousers 36</v>
          </cell>
          <cell r="E142" t="str">
            <v>EA</v>
          </cell>
          <cell r="F142" t="str">
            <v>Ea=1 ea</v>
          </cell>
          <cell r="G142">
            <v>404.8</v>
          </cell>
        </row>
        <row r="143">
          <cell r="A143">
            <v>5776</v>
          </cell>
          <cell r="B143" t="str">
            <v>Uniform</v>
          </cell>
          <cell r="C143" t="str">
            <v>BOH</v>
          </cell>
          <cell r="D143" t="str">
            <v>Black Trousers 38</v>
          </cell>
          <cell r="E143" t="str">
            <v>EA</v>
          </cell>
          <cell r="F143" t="str">
            <v>Ea=1 ea</v>
          </cell>
          <cell r="G143">
            <v>404.8</v>
          </cell>
        </row>
        <row r="144">
          <cell r="A144">
            <v>5777</v>
          </cell>
          <cell r="B144" t="str">
            <v>Uniform</v>
          </cell>
          <cell r="C144" t="str">
            <v>BOH</v>
          </cell>
          <cell r="D144" t="str">
            <v>Black Trousers - 40</v>
          </cell>
          <cell r="E144" t="str">
            <v>EA</v>
          </cell>
          <cell r="F144" t="str">
            <v>Ea=1 ea</v>
          </cell>
          <cell r="G144">
            <v>404.8</v>
          </cell>
        </row>
        <row r="145">
          <cell r="A145">
            <v>5829</v>
          </cell>
          <cell r="B145" t="str">
            <v>Uniform</v>
          </cell>
          <cell r="C145" t="str">
            <v>BOH</v>
          </cell>
          <cell r="D145" t="str">
            <v>Black Trousers - 42</v>
          </cell>
          <cell r="E145" t="str">
            <v>EA</v>
          </cell>
          <cell r="F145" t="str">
            <v>Ea=1 ea</v>
          </cell>
          <cell r="G145">
            <v>404.8</v>
          </cell>
        </row>
        <row r="146">
          <cell r="A146">
            <v>19903</v>
          </cell>
          <cell r="B146" t="str">
            <v>Uniform</v>
          </cell>
          <cell r="C146" t="str">
            <v>BOH</v>
          </cell>
          <cell r="D146" t="str">
            <v>Apron New With Belt</v>
          </cell>
          <cell r="E146" t="str">
            <v>EA</v>
          </cell>
          <cell r="F146" t="str">
            <v>EA</v>
          </cell>
          <cell r="G146">
            <v>396.75</v>
          </cell>
        </row>
        <row r="147">
          <cell r="A147">
            <v>20195</v>
          </cell>
          <cell r="B147" t="str">
            <v>Uniform</v>
          </cell>
          <cell r="C147" t="str">
            <v>BOH</v>
          </cell>
          <cell r="D147" t="str">
            <v>Barista Grey Shirt - 36</v>
          </cell>
          <cell r="E147" t="str">
            <v>EA</v>
          </cell>
          <cell r="F147" t="str">
            <v>EA</v>
          </cell>
          <cell r="G147">
            <v>511.75</v>
          </cell>
        </row>
        <row r="148">
          <cell r="A148">
            <v>20196</v>
          </cell>
          <cell r="B148" t="str">
            <v>Uniform</v>
          </cell>
          <cell r="C148" t="str">
            <v>BOH</v>
          </cell>
          <cell r="D148" t="str">
            <v>Barista Grey Shirt - 38</v>
          </cell>
          <cell r="E148" t="str">
            <v>EA</v>
          </cell>
          <cell r="F148" t="str">
            <v>EA</v>
          </cell>
          <cell r="G148">
            <v>511.75</v>
          </cell>
        </row>
        <row r="149">
          <cell r="A149">
            <v>20197</v>
          </cell>
          <cell r="B149" t="str">
            <v>Uniform</v>
          </cell>
          <cell r="C149" t="str">
            <v>BOH</v>
          </cell>
          <cell r="D149" t="str">
            <v>Barista Grey Shirt - 40</v>
          </cell>
          <cell r="E149" t="str">
            <v>EA</v>
          </cell>
          <cell r="F149" t="str">
            <v>EA</v>
          </cell>
          <cell r="G149">
            <v>511.75</v>
          </cell>
        </row>
        <row r="150">
          <cell r="A150">
            <v>20198</v>
          </cell>
          <cell r="B150" t="str">
            <v>Uniform</v>
          </cell>
          <cell r="C150" t="str">
            <v>BOH</v>
          </cell>
          <cell r="D150" t="str">
            <v>Barista Grey Shirt - 42</v>
          </cell>
          <cell r="E150" t="str">
            <v>EA</v>
          </cell>
          <cell r="F150" t="str">
            <v>EA</v>
          </cell>
          <cell r="G150">
            <v>511.75</v>
          </cell>
        </row>
        <row r="151">
          <cell r="A151">
            <v>20199</v>
          </cell>
          <cell r="B151" t="str">
            <v>Uniform</v>
          </cell>
          <cell r="C151" t="str">
            <v>BOH</v>
          </cell>
          <cell r="D151" t="str">
            <v>Barista Grey Shirt - 44</v>
          </cell>
          <cell r="E151" t="str">
            <v>EA</v>
          </cell>
          <cell r="F151" t="str">
            <v>EA</v>
          </cell>
          <cell r="G151">
            <v>511.75</v>
          </cell>
        </row>
        <row r="152">
          <cell r="A152">
            <v>20406</v>
          </cell>
          <cell r="B152" t="str">
            <v>Uniform</v>
          </cell>
          <cell r="C152" t="str">
            <v>BOH</v>
          </cell>
          <cell r="D152" t="str">
            <v>Barista Store Manager Black Shirt – 36</v>
          </cell>
          <cell r="E152" t="str">
            <v>EA</v>
          </cell>
          <cell r="F152" t="str">
            <v>EA</v>
          </cell>
          <cell r="G152">
            <v>511.75</v>
          </cell>
        </row>
        <row r="153">
          <cell r="A153">
            <v>20407</v>
          </cell>
          <cell r="B153" t="str">
            <v>Uniform</v>
          </cell>
          <cell r="C153" t="str">
            <v>BOH</v>
          </cell>
          <cell r="D153" t="str">
            <v>Barista Store Manager Black Shirt – 38</v>
          </cell>
          <cell r="E153" t="str">
            <v>EA</v>
          </cell>
          <cell r="F153" t="str">
            <v>EA</v>
          </cell>
          <cell r="G153">
            <v>511.75</v>
          </cell>
        </row>
        <row r="154">
          <cell r="A154">
            <v>20408</v>
          </cell>
          <cell r="B154" t="str">
            <v>Uniform</v>
          </cell>
          <cell r="C154" t="str">
            <v>BOH</v>
          </cell>
          <cell r="D154" t="str">
            <v>Barista Store Manager Black Shirt – 40</v>
          </cell>
          <cell r="E154" t="str">
            <v>EA</v>
          </cell>
          <cell r="F154" t="str">
            <v>EA</v>
          </cell>
          <cell r="G154">
            <v>511.75</v>
          </cell>
        </row>
        <row r="155">
          <cell r="A155">
            <v>20409</v>
          </cell>
          <cell r="B155" t="str">
            <v>Uniform</v>
          </cell>
          <cell r="C155" t="str">
            <v>BOH</v>
          </cell>
          <cell r="D155" t="str">
            <v>Barista Store Manager Black Shirt – 42</v>
          </cell>
          <cell r="E155" t="str">
            <v>EA</v>
          </cell>
          <cell r="F155" t="str">
            <v>EA</v>
          </cell>
          <cell r="G155">
            <v>511.75</v>
          </cell>
        </row>
        <row r="156">
          <cell r="A156">
            <v>20410</v>
          </cell>
          <cell r="B156" t="str">
            <v>Uniform</v>
          </cell>
          <cell r="C156" t="str">
            <v>BOH</v>
          </cell>
          <cell r="D156" t="str">
            <v>Barista Store Manager Black Shirt – 44</v>
          </cell>
          <cell r="E156" t="str">
            <v>EA</v>
          </cell>
          <cell r="F156" t="str">
            <v>EA</v>
          </cell>
          <cell r="G156">
            <v>511.75</v>
          </cell>
        </row>
        <row r="157">
          <cell r="A157">
            <v>16107</v>
          </cell>
          <cell r="B157" t="str">
            <v>Uniform</v>
          </cell>
          <cell r="C157" t="str">
            <v>BOH</v>
          </cell>
          <cell r="D157" t="str">
            <v>Grey Sweater-M (FS)</v>
          </cell>
          <cell r="E157" t="str">
            <v>EA</v>
          </cell>
          <cell r="F157" t="str">
            <v>Ea=1 ea</v>
          </cell>
          <cell r="G157">
            <v>529</v>
          </cell>
        </row>
        <row r="158">
          <cell r="A158">
            <v>16108</v>
          </cell>
          <cell r="B158" t="str">
            <v>Uniform</v>
          </cell>
          <cell r="C158" t="str">
            <v>BOH</v>
          </cell>
          <cell r="D158" t="str">
            <v>Grey Sweater - L (FS)</v>
          </cell>
          <cell r="E158" t="str">
            <v>EA</v>
          </cell>
          <cell r="F158" t="str">
            <v>Ea=1 ea</v>
          </cell>
          <cell r="G158">
            <v>529</v>
          </cell>
        </row>
        <row r="159">
          <cell r="A159">
            <v>16109</v>
          </cell>
          <cell r="B159" t="str">
            <v>Uniform</v>
          </cell>
          <cell r="C159" t="str">
            <v>BOH</v>
          </cell>
          <cell r="D159" t="str">
            <v>Grey Sweater -XL (FS)</v>
          </cell>
          <cell r="E159" t="str">
            <v>EA</v>
          </cell>
          <cell r="F159" t="str">
            <v>Ea=1 ea</v>
          </cell>
          <cell r="G159">
            <v>529</v>
          </cell>
        </row>
        <row r="160">
          <cell r="A160">
            <v>16110</v>
          </cell>
          <cell r="B160" t="str">
            <v>Uniform</v>
          </cell>
          <cell r="C160" t="str">
            <v>BOH</v>
          </cell>
          <cell r="D160" t="str">
            <v>Grey Sweater-XXL (FS)</v>
          </cell>
          <cell r="E160" t="str">
            <v>EA</v>
          </cell>
          <cell r="F160" t="str">
            <v>Ea=1 ea</v>
          </cell>
          <cell r="G160">
            <v>529</v>
          </cell>
        </row>
        <row r="161">
          <cell r="A161">
            <v>1111</v>
          </cell>
          <cell r="B161" t="str">
            <v>Crockery &amp; Cuttlery</v>
          </cell>
          <cell r="C161" t="str">
            <v>BOH</v>
          </cell>
          <cell r="D161" t="str">
            <v>Spoon Demitasse Coffee</v>
          </cell>
          <cell r="E161" t="str">
            <v>EA</v>
          </cell>
          <cell r="F161" t="str">
            <v>EA</v>
          </cell>
          <cell r="G161">
            <v>16.100000000000001</v>
          </cell>
        </row>
        <row r="162">
          <cell r="A162">
            <v>1112</v>
          </cell>
          <cell r="B162" t="str">
            <v>Crockery &amp; Cuttlery</v>
          </cell>
          <cell r="C162" t="str">
            <v>BOH</v>
          </cell>
          <cell r="D162" t="str">
            <v>Spoon Tea</v>
          </cell>
          <cell r="E162" t="str">
            <v>EA</v>
          </cell>
          <cell r="F162" t="str">
            <v>EA</v>
          </cell>
          <cell r="G162">
            <v>18.399999999999999</v>
          </cell>
        </row>
        <row r="163">
          <cell r="A163">
            <v>5991</v>
          </cell>
          <cell r="B163" t="str">
            <v>Crockery &amp; Cuttlery</v>
          </cell>
          <cell r="C163" t="str">
            <v>BOH</v>
          </cell>
          <cell r="D163" t="str">
            <v>Spoon Parafit Soda 9" Big</v>
          </cell>
          <cell r="E163" t="str">
            <v>EA</v>
          </cell>
          <cell r="F163" t="str">
            <v>EA</v>
          </cell>
          <cell r="G163">
            <v>27.6</v>
          </cell>
        </row>
        <row r="164">
          <cell r="A164">
            <v>5411</v>
          </cell>
          <cell r="B164" t="str">
            <v>Crockery &amp; Cuttlery</v>
          </cell>
          <cell r="C164" t="str">
            <v>BOH</v>
          </cell>
          <cell r="D164" t="str">
            <v>Fork Dessert</v>
          </cell>
          <cell r="E164" t="str">
            <v>EA</v>
          </cell>
          <cell r="F164" t="str">
            <v>EA</v>
          </cell>
          <cell r="G164">
            <v>29.9</v>
          </cell>
        </row>
        <row r="165">
          <cell r="A165">
            <v>5504</v>
          </cell>
          <cell r="B165" t="str">
            <v>Crockery &amp; Cuttlery</v>
          </cell>
          <cell r="C165" t="str">
            <v>BOH</v>
          </cell>
          <cell r="D165" t="str">
            <v>Butter Knife</v>
          </cell>
          <cell r="E165" t="str">
            <v>EA</v>
          </cell>
          <cell r="F165" t="str">
            <v>EA</v>
          </cell>
          <cell r="G165">
            <v>50.6</v>
          </cell>
        </row>
        <row r="166">
          <cell r="A166">
            <v>1115</v>
          </cell>
          <cell r="B166" t="str">
            <v>Crockery &amp; Cuttlery</v>
          </cell>
          <cell r="C166" t="str">
            <v>BOH</v>
          </cell>
          <cell r="D166" t="str">
            <v>Service Tray</v>
          </cell>
          <cell r="E166" t="str">
            <v>EA</v>
          </cell>
          <cell r="F166" t="str">
            <v>EA</v>
          </cell>
          <cell r="G166">
            <v>195.5</v>
          </cell>
        </row>
        <row r="167">
          <cell r="A167">
            <v>1122</v>
          </cell>
          <cell r="B167" t="str">
            <v>Crockery &amp; Cuttlery</v>
          </cell>
          <cell r="C167" t="str">
            <v>BOH</v>
          </cell>
          <cell r="D167" t="str">
            <v>Tea Cup and Saucer</v>
          </cell>
          <cell r="E167" t="str">
            <v>EA</v>
          </cell>
          <cell r="F167" t="str">
            <v>EA</v>
          </cell>
          <cell r="G167">
            <v>157.55000000000001</v>
          </cell>
        </row>
        <row r="168">
          <cell r="A168">
            <v>1123</v>
          </cell>
          <cell r="B168" t="str">
            <v>Crockery &amp; Cuttlery</v>
          </cell>
          <cell r="C168" t="str">
            <v>BOH</v>
          </cell>
          <cell r="D168" t="str">
            <v>S S Tea Strainer</v>
          </cell>
          <cell r="E168" t="str">
            <v>EA</v>
          </cell>
          <cell r="F168" t="str">
            <v>EA</v>
          </cell>
          <cell r="G168">
            <v>67.849999999999994</v>
          </cell>
        </row>
        <row r="169">
          <cell r="A169">
            <v>1124</v>
          </cell>
          <cell r="B169" t="str">
            <v>Crockery &amp; Cuttlery</v>
          </cell>
          <cell r="C169" t="str">
            <v>BOH</v>
          </cell>
          <cell r="D169" t="str">
            <v>Cello Water Jug</v>
          </cell>
          <cell r="E169" t="str">
            <v>EA</v>
          </cell>
          <cell r="F169" t="str">
            <v>EA</v>
          </cell>
          <cell r="G169">
            <v>230</v>
          </cell>
        </row>
        <row r="170">
          <cell r="A170">
            <v>5540</v>
          </cell>
          <cell r="B170" t="str">
            <v>Crockery &amp; Cuttlery</v>
          </cell>
          <cell r="C170" t="str">
            <v>BOH</v>
          </cell>
          <cell r="D170" t="str">
            <v>Frothin Jug 500 Ml</v>
          </cell>
          <cell r="E170" t="str">
            <v>EA</v>
          </cell>
          <cell r="F170" t="str">
            <v>EA</v>
          </cell>
          <cell r="G170">
            <v>563.5</v>
          </cell>
        </row>
        <row r="171">
          <cell r="A171">
            <v>5508</v>
          </cell>
          <cell r="B171" t="str">
            <v>Crockery &amp; Cuttlery</v>
          </cell>
          <cell r="C171" t="str">
            <v>BOH</v>
          </cell>
          <cell r="D171" t="str">
            <v>Frothing Jug 750 Ml</v>
          </cell>
          <cell r="E171" t="str">
            <v>EA</v>
          </cell>
          <cell r="F171" t="str">
            <v>EA</v>
          </cell>
          <cell r="G171">
            <v>621</v>
          </cell>
        </row>
        <row r="172">
          <cell r="A172">
            <v>1117</v>
          </cell>
          <cell r="B172" t="str">
            <v>Crockery &amp; Cuttlery</v>
          </cell>
          <cell r="C172" t="str">
            <v>BOH</v>
          </cell>
          <cell r="D172" t="str">
            <v>Cookies Jar  Jolly Jar With Wood</v>
          </cell>
          <cell r="E172" t="str">
            <v>EA</v>
          </cell>
          <cell r="F172" t="str">
            <v>Ea=1 ea</v>
          </cell>
          <cell r="G172">
            <v>454.25</v>
          </cell>
        </row>
        <row r="173">
          <cell r="A173">
            <v>1121</v>
          </cell>
          <cell r="B173" t="str">
            <v>Crockery &amp; Cuttlery</v>
          </cell>
          <cell r="C173" t="str">
            <v>BOH</v>
          </cell>
          <cell r="D173" t="str">
            <v>Kenyan Mug  320 Ml</v>
          </cell>
          <cell r="E173" t="str">
            <v>EA</v>
          </cell>
          <cell r="F173" t="str">
            <v>EA</v>
          </cell>
          <cell r="G173">
            <v>105.8</v>
          </cell>
        </row>
        <row r="174">
          <cell r="A174">
            <v>5500</v>
          </cell>
          <cell r="B174" t="str">
            <v>Crockery &amp; Cuttlery</v>
          </cell>
          <cell r="C174" t="str">
            <v>BOH</v>
          </cell>
          <cell r="D174" t="str">
            <v>Measuring Jar 500 Ml</v>
          </cell>
          <cell r="E174" t="str">
            <v>EA</v>
          </cell>
          <cell r="F174" t="str">
            <v>EA</v>
          </cell>
          <cell r="G174">
            <v>96.6</v>
          </cell>
        </row>
        <row r="175">
          <cell r="A175">
            <v>5501</v>
          </cell>
          <cell r="B175" t="str">
            <v>Crockery &amp; Cuttlery</v>
          </cell>
          <cell r="C175" t="str">
            <v>BOH</v>
          </cell>
          <cell r="D175" t="str">
            <v>Peg Measure 30 60 Ml</v>
          </cell>
          <cell r="E175" t="str">
            <v>EA</v>
          </cell>
          <cell r="F175" t="str">
            <v>EA</v>
          </cell>
          <cell r="G175">
            <v>88.55</v>
          </cell>
        </row>
        <row r="176">
          <cell r="A176">
            <v>5518</v>
          </cell>
          <cell r="B176" t="str">
            <v>Crockery &amp; Cuttlery</v>
          </cell>
          <cell r="C176" t="str">
            <v>BOH</v>
          </cell>
          <cell r="D176" t="str">
            <v>Measuring Jar 10 ml</v>
          </cell>
          <cell r="E176" t="str">
            <v>EA</v>
          </cell>
          <cell r="F176" t="str">
            <v>EA</v>
          </cell>
          <cell r="G176">
            <v>18.399999999999999</v>
          </cell>
        </row>
        <row r="177">
          <cell r="A177">
            <v>5547</v>
          </cell>
          <cell r="B177" t="str">
            <v>Crockery &amp; Cuttlery</v>
          </cell>
          <cell r="C177" t="str">
            <v>BOH</v>
          </cell>
          <cell r="D177" t="str">
            <v>Measuring Jar 50ml</v>
          </cell>
          <cell r="E177" t="str">
            <v>EA</v>
          </cell>
          <cell r="F177" t="str">
            <v>EA</v>
          </cell>
          <cell r="G177">
            <v>44.85</v>
          </cell>
        </row>
        <row r="178">
          <cell r="A178">
            <v>8292</v>
          </cell>
          <cell r="B178" t="str">
            <v>Crockery &amp; Cuttlery</v>
          </cell>
          <cell r="C178" t="str">
            <v>BOH</v>
          </cell>
          <cell r="D178" t="str">
            <v>Measuring Jug 250 ml</v>
          </cell>
          <cell r="E178" t="str">
            <v>EA</v>
          </cell>
          <cell r="F178" t="str">
            <v>EA</v>
          </cell>
          <cell r="G178">
            <v>57.5</v>
          </cell>
        </row>
        <row r="179">
          <cell r="A179">
            <v>5796</v>
          </cell>
          <cell r="B179" t="str">
            <v>Crockery &amp; Cuttlery</v>
          </cell>
          <cell r="C179" t="str">
            <v>BOH</v>
          </cell>
          <cell r="D179" t="str">
            <v>Barista Espresso Cup</v>
          </cell>
          <cell r="E179" t="str">
            <v>EA</v>
          </cell>
          <cell r="F179" t="str">
            <v>EA</v>
          </cell>
          <cell r="G179">
            <v>103.5</v>
          </cell>
        </row>
        <row r="180">
          <cell r="A180">
            <v>15527</v>
          </cell>
          <cell r="B180" t="str">
            <v>Crockery &amp; Cuttlery</v>
          </cell>
          <cell r="C180" t="str">
            <v>BOH</v>
          </cell>
          <cell r="D180" t="str">
            <v>Food Display Platter</v>
          </cell>
          <cell r="E180" t="str">
            <v>EA</v>
          </cell>
          <cell r="F180" t="str">
            <v>EA</v>
          </cell>
          <cell r="G180">
            <v>483</v>
          </cell>
        </row>
        <row r="181">
          <cell r="A181">
            <v>24149</v>
          </cell>
          <cell r="B181" t="str">
            <v>Crockery &amp; Cuttlery</v>
          </cell>
          <cell r="C181" t="str">
            <v>BOH</v>
          </cell>
          <cell r="D181" t="str">
            <v>Acrylic Food Palette 6mm</v>
          </cell>
          <cell r="E181" t="str">
            <v>EA</v>
          </cell>
          <cell r="F181" t="str">
            <v>EA</v>
          </cell>
          <cell r="G181">
            <v>368</v>
          </cell>
        </row>
        <row r="182">
          <cell r="A182">
            <v>15633</v>
          </cell>
          <cell r="B182" t="str">
            <v>Crockery &amp; Cuttlery</v>
          </cell>
          <cell r="C182" t="str">
            <v>BOH</v>
          </cell>
          <cell r="D182" t="str">
            <v>Zen Plate- 7 Inch</v>
          </cell>
          <cell r="E182" t="str">
            <v>EA</v>
          </cell>
          <cell r="F182" t="str">
            <v>EA</v>
          </cell>
          <cell r="G182">
            <v>236.62</v>
          </cell>
        </row>
        <row r="183">
          <cell r="A183">
            <v>15634</v>
          </cell>
          <cell r="B183" t="str">
            <v>Crockery &amp; Cuttlery</v>
          </cell>
          <cell r="C183" t="str">
            <v>BOH</v>
          </cell>
          <cell r="D183" t="str">
            <v>Zen Plate- 10 Inch</v>
          </cell>
          <cell r="E183" t="str">
            <v>EA</v>
          </cell>
          <cell r="F183" t="str">
            <v>EA</v>
          </cell>
          <cell r="G183">
            <v>334.52</v>
          </cell>
        </row>
        <row r="184">
          <cell r="A184">
            <v>1120</v>
          </cell>
          <cell r="B184" t="str">
            <v>Crockery &amp; Cuttlery</v>
          </cell>
          <cell r="C184" t="str">
            <v>BOH</v>
          </cell>
          <cell r="D184" t="str">
            <v>Cake Plate N Dome</v>
          </cell>
          <cell r="E184" t="str">
            <v>EA</v>
          </cell>
          <cell r="F184" t="str">
            <v>EA</v>
          </cell>
          <cell r="G184">
            <v>632.5</v>
          </cell>
        </row>
        <row r="185">
          <cell r="A185">
            <v>19507</v>
          </cell>
          <cell r="B185" t="str">
            <v>Crockery &amp; Cuttlery</v>
          </cell>
          <cell r="C185" t="str">
            <v>BOH</v>
          </cell>
          <cell r="D185" t="str">
            <v>Barista Cappuccino Regural Mug 20CL</v>
          </cell>
          <cell r="E185" t="str">
            <v>EA</v>
          </cell>
          <cell r="F185" t="str">
            <v>EA</v>
          </cell>
          <cell r="G185">
            <v>164.22</v>
          </cell>
        </row>
        <row r="186">
          <cell r="A186">
            <v>19505</v>
          </cell>
          <cell r="B186" t="str">
            <v>Crockery &amp; Cuttlery</v>
          </cell>
          <cell r="C186" t="str">
            <v>BOH</v>
          </cell>
          <cell r="D186" t="str">
            <v>Barista Cappuccino Regural Saucer 20CL</v>
          </cell>
          <cell r="E186" t="str">
            <v>EA</v>
          </cell>
          <cell r="F186" t="str">
            <v>EA</v>
          </cell>
          <cell r="G186">
            <v>76.89</v>
          </cell>
        </row>
        <row r="187">
          <cell r="A187">
            <v>19508</v>
          </cell>
          <cell r="B187" t="str">
            <v>Crockery &amp; Cuttlery</v>
          </cell>
          <cell r="C187" t="str">
            <v>BOH</v>
          </cell>
          <cell r="D187" t="str">
            <v>Barista Cappuccino Mug 30CL</v>
          </cell>
          <cell r="E187" t="str">
            <v>EA</v>
          </cell>
          <cell r="F187" t="str">
            <v>EA</v>
          </cell>
          <cell r="G187">
            <v>242.64</v>
          </cell>
        </row>
        <row r="188">
          <cell r="A188">
            <v>19506</v>
          </cell>
          <cell r="B188" t="str">
            <v>Crockery &amp; Cuttlery</v>
          </cell>
          <cell r="C188" t="str">
            <v>BOH</v>
          </cell>
          <cell r="D188" t="str">
            <v>Barista Cappuccino Large Mug  Saucer30CL</v>
          </cell>
          <cell r="E188" t="str">
            <v>EA</v>
          </cell>
          <cell r="F188" t="str">
            <v>EA</v>
          </cell>
          <cell r="G188">
            <v>103.63000000000001</v>
          </cell>
        </row>
        <row r="189">
          <cell r="A189">
            <v>20501</v>
          </cell>
          <cell r="B189" t="str">
            <v>Crockery &amp; Cuttlery</v>
          </cell>
          <cell r="C189" t="str">
            <v>BOH</v>
          </cell>
          <cell r="D189" t="str">
            <v>Barista Cappuccino Large Saucer</v>
          </cell>
          <cell r="E189" t="str">
            <v>EA</v>
          </cell>
          <cell r="F189" t="str">
            <v>EA</v>
          </cell>
          <cell r="G189">
            <v>112.13000000000001</v>
          </cell>
        </row>
        <row r="190">
          <cell r="A190">
            <v>20502</v>
          </cell>
          <cell r="B190" t="str">
            <v>Crockery &amp; Cuttlery</v>
          </cell>
          <cell r="C190" t="str">
            <v>BOH</v>
          </cell>
          <cell r="D190" t="str">
            <v>Barista Cappuccino Large Mug</v>
          </cell>
          <cell r="E190" t="str">
            <v>EA</v>
          </cell>
          <cell r="F190" t="str">
            <v>EA</v>
          </cell>
          <cell r="G190">
            <v>263.58</v>
          </cell>
        </row>
        <row r="191">
          <cell r="A191">
            <v>18906</v>
          </cell>
          <cell r="B191" t="str">
            <v>Crockery &amp; Cuttlery</v>
          </cell>
          <cell r="C191" t="str">
            <v>BOH</v>
          </cell>
          <cell r="D191" t="str">
            <v>Round Glass Bottale -300 ML</v>
          </cell>
          <cell r="E191" t="str">
            <v>EA</v>
          </cell>
          <cell r="F191" t="str">
            <v>EA</v>
          </cell>
          <cell r="G191">
            <v>12.08</v>
          </cell>
        </row>
        <row r="192">
          <cell r="A192">
            <v>18907</v>
          </cell>
          <cell r="B192" t="str">
            <v>Crockery &amp; Cuttlery</v>
          </cell>
          <cell r="C192" t="str">
            <v>BOH</v>
          </cell>
          <cell r="D192" t="str">
            <v>Round Glass Bottale -500 ML</v>
          </cell>
          <cell r="E192" t="str">
            <v>EA</v>
          </cell>
          <cell r="F192" t="str">
            <v>EA</v>
          </cell>
          <cell r="G192">
            <v>14.72</v>
          </cell>
        </row>
        <row r="193">
          <cell r="A193">
            <v>18908</v>
          </cell>
          <cell r="B193" t="str">
            <v>Crockery &amp; Cuttlery</v>
          </cell>
          <cell r="C193" t="str">
            <v>BOH</v>
          </cell>
          <cell r="D193" t="str">
            <v>Glass Bottal Black Cap (300/500ML)</v>
          </cell>
          <cell r="E193" t="str">
            <v>EA</v>
          </cell>
          <cell r="F193" t="str">
            <v>EA</v>
          </cell>
          <cell r="G193">
            <v>2.25</v>
          </cell>
        </row>
        <row r="194">
          <cell r="A194">
            <v>6662</v>
          </cell>
          <cell r="B194" t="str">
            <v>Crockery &amp; Cuttlery</v>
          </cell>
          <cell r="C194" t="str">
            <v>BOH</v>
          </cell>
          <cell r="D194" t="str">
            <v>Cocktail Shaker (Inbuilt Strainer)</v>
          </cell>
          <cell r="E194" t="str">
            <v>EA</v>
          </cell>
          <cell r="F194" t="str">
            <v>EA</v>
          </cell>
          <cell r="G194">
            <v>201.25</v>
          </cell>
        </row>
        <row r="195">
          <cell r="A195">
            <v>5515</v>
          </cell>
          <cell r="B195" t="str">
            <v>Crockery &amp; Cuttlery</v>
          </cell>
          <cell r="C195" t="str">
            <v>BOH</v>
          </cell>
          <cell r="D195" t="str">
            <v>Ice Cream Scooper Medium</v>
          </cell>
          <cell r="E195" t="str">
            <v>EA</v>
          </cell>
          <cell r="F195" t="str">
            <v>EA</v>
          </cell>
          <cell r="G195">
            <v>86.25</v>
          </cell>
        </row>
        <row r="196">
          <cell r="A196">
            <v>1097</v>
          </cell>
          <cell r="B196" t="str">
            <v>Crockery &amp; Cuttlery</v>
          </cell>
          <cell r="C196" t="str">
            <v>BOH</v>
          </cell>
          <cell r="D196" t="str">
            <v>Thermometer</v>
          </cell>
          <cell r="E196" t="str">
            <v>EA</v>
          </cell>
          <cell r="F196" t="str">
            <v>EA</v>
          </cell>
          <cell r="G196">
            <v>356.5</v>
          </cell>
        </row>
        <row r="197">
          <cell r="A197">
            <v>6090</v>
          </cell>
          <cell r="B197" t="str">
            <v>Crockery &amp; Cuttlery</v>
          </cell>
          <cell r="C197" t="str">
            <v>BOH</v>
          </cell>
          <cell r="D197" t="str">
            <v>Cream Charger</v>
          </cell>
          <cell r="E197" t="str">
            <v>PAC</v>
          </cell>
          <cell r="F197" t="str">
            <v>PAC=10ea</v>
          </cell>
          <cell r="G197">
            <v>333.5</v>
          </cell>
        </row>
        <row r="198">
          <cell r="A198">
            <v>15596</v>
          </cell>
          <cell r="B198" t="str">
            <v>Crockery &amp; Cuttlery</v>
          </cell>
          <cell r="C198" t="str">
            <v>BOH</v>
          </cell>
          <cell r="D198" t="str">
            <v>Bullet Shelf Tag Holder-3''</v>
          </cell>
          <cell r="E198" t="str">
            <v>EA</v>
          </cell>
          <cell r="F198" t="str">
            <v>EA</v>
          </cell>
          <cell r="G198">
            <v>55.2</v>
          </cell>
        </row>
        <row r="199">
          <cell r="A199">
            <v>19001</v>
          </cell>
          <cell r="B199" t="str">
            <v>Crockery &amp; Cuttlery</v>
          </cell>
          <cell r="C199" t="str">
            <v>BOH</v>
          </cell>
          <cell r="D199" t="str">
            <v>Wooden Hammer</v>
          </cell>
          <cell r="E199" t="str">
            <v>EA</v>
          </cell>
          <cell r="F199" t="str">
            <v>EA</v>
          </cell>
          <cell r="G199">
            <v>74.75</v>
          </cell>
        </row>
        <row r="200">
          <cell r="A200">
            <v>13821</v>
          </cell>
          <cell r="B200" t="str">
            <v>Crockery &amp; Cuttlery</v>
          </cell>
          <cell r="C200" t="str">
            <v>BOH</v>
          </cell>
          <cell r="D200" t="str">
            <v>Tango Grandee 425ml</v>
          </cell>
          <cell r="E200" t="str">
            <v>EA</v>
          </cell>
          <cell r="F200" t="str">
            <v>EA=1 ea</v>
          </cell>
          <cell r="G200">
            <v>113.85</v>
          </cell>
        </row>
        <row r="201">
          <cell r="A201">
            <v>13822</v>
          </cell>
          <cell r="B201" t="str">
            <v>Crockery &amp; Cuttlery</v>
          </cell>
          <cell r="C201" t="str">
            <v>BOH</v>
          </cell>
          <cell r="D201" t="str">
            <v>Tango Regular 315ml</v>
          </cell>
          <cell r="E201" t="str">
            <v>EA</v>
          </cell>
          <cell r="F201" t="str">
            <v>EA=1 ea</v>
          </cell>
          <cell r="G201">
            <v>101.2</v>
          </cell>
        </row>
        <row r="202">
          <cell r="A202">
            <v>19097</v>
          </cell>
          <cell r="B202" t="str">
            <v>Crockery &amp; Cuttlery</v>
          </cell>
          <cell r="C202" t="str">
            <v>BOH</v>
          </cell>
          <cell r="D202" t="str">
            <v>Creamer 150ML</v>
          </cell>
          <cell r="E202" t="str">
            <v>EA</v>
          </cell>
          <cell r="F202" t="str">
            <v>EA</v>
          </cell>
          <cell r="G202">
            <v>204.7</v>
          </cell>
        </row>
        <row r="203">
          <cell r="A203">
            <v>20871</v>
          </cell>
          <cell r="B203" t="str">
            <v>Crockery &amp; Cuttlery</v>
          </cell>
          <cell r="C203" t="str">
            <v>BOH</v>
          </cell>
          <cell r="D203" t="str">
            <v>Glass Tea Kettle 500 ML</v>
          </cell>
          <cell r="E203" t="str">
            <v>EA</v>
          </cell>
          <cell r="F203" t="str">
            <v>EA</v>
          </cell>
          <cell r="G203">
            <v>661.25</v>
          </cell>
        </row>
        <row r="204">
          <cell r="A204">
            <v>5700</v>
          </cell>
          <cell r="B204" t="str">
            <v>Crockery &amp; Cuttlery</v>
          </cell>
          <cell r="C204" t="str">
            <v>BOH</v>
          </cell>
          <cell r="D204" t="str">
            <v>Bottle Opener With Cutter</v>
          </cell>
          <cell r="E204" t="str">
            <v>EA</v>
          </cell>
          <cell r="F204" t="str">
            <v>EA</v>
          </cell>
          <cell r="G204">
            <v>81.650000000000006</v>
          </cell>
        </row>
        <row r="205">
          <cell r="A205">
            <v>19121</v>
          </cell>
          <cell r="B205" t="str">
            <v>Crockery &amp; Cuttlery</v>
          </cell>
          <cell r="C205" t="str">
            <v>BOH</v>
          </cell>
          <cell r="D205" t="str">
            <v>Supreme Basket Caret</v>
          </cell>
          <cell r="E205" t="str">
            <v>EA</v>
          </cell>
          <cell r="F205" t="str">
            <v>EA</v>
          </cell>
          <cell r="G205">
            <v>431.25</v>
          </cell>
        </row>
        <row r="206">
          <cell r="A206">
            <v>22485</v>
          </cell>
          <cell r="B206" t="str">
            <v>Crockery &amp; Cuttlery</v>
          </cell>
          <cell r="C206" t="str">
            <v>BOH</v>
          </cell>
          <cell r="D206" t="str">
            <v>SS laddles 30 ML</v>
          </cell>
          <cell r="E206" t="str">
            <v>EA</v>
          </cell>
          <cell r="F206" t="str">
            <v>EA</v>
          </cell>
          <cell r="G206">
            <v>46</v>
          </cell>
        </row>
        <row r="207">
          <cell r="A207">
            <v>22492</v>
          </cell>
          <cell r="B207" t="str">
            <v>Crockery &amp; Cuttlery</v>
          </cell>
          <cell r="C207" t="str">
            <v>BOH</v>
          </cell>
          <cell r="D207" t="str">
            <v>Bread Box</v>
          </cell>
          <cell r="E207" t="str">
            <v>EA</v>
          </cell>
          <cell r="F207" t="str">
            <v>EA</v>
          </cell>
          <cell r="G207">
            <v>184</v>
          </cell>
        </row>
        <row r="208">
          <cell r="A208">
            <v>24975</v>
          </cell>
          <cell r="B208" t="str">
            <v>Crockery &amp; Cuttlery</v>
          </cell>
          <cell r="C208" t="str">
            <v>BOH</v>
          </cell>
          <cell r="D208" t="str">
            <v>Measuring jar 30ml and 60ml</v>
          </cell>
          <cell r="E208" t="str">
            <v>EA</v>
          </cell>
          <cell r="F208" t="str">
            <v>EA</v>
          </cell>
          <cell r="G208">
            <v>1380</v>
          </cell>
        </row>
        <row r="209">
          <cell r="A209">
            <v>21846</v>
          </cell>
          <cell r="B209" t="str">
            <v>Diner Paper &amp; Packing</v>
          </cell>
          <cell r="C209" t="str">
            <v>BOH</v>
          </cell>
          <cell r="D209" t="str">
            <v>Diner Burger Box</v>
          </cell>
          <cell r="E209" t="str">
            <v>Ea</v>
          </cell>
          <cell r="F209" t="str">
            <v>Ea=1 EA</v>
          </cell>
          <cell r="G209">
            <v>11.5</v>
          </cell>
        </row>
        <row r="210">
          <cell r="A210">
            <v>21850</v>
          </cell>
          <cell r="B210" t="str">
            <v>Diner Paper &amp; Packing</v>
          </cell>
          <cell r="C210" t="str">
            <v>BOH</v>
          </cell>
          <cell r="D210" t="str">
            <v>Diner Carry Bag - Small</v>
          </cell>
          <cell r="E210" t="str">
            <v>Ea</v>
          </cell>
          <cell r="F210" t="str">
            <v>Ea=1 EA</v>
          </cell>
          <cell r="G210">
            <v>7.59</v>
          </cell>
        </row>
        <row r="211">
          <cell r="A211">
            <v>21851</v>
          </cell>
          <cell r="B211" t="str">
            <v>Diner Paper &amp; Packing</v>
          </cell>
          <cell r="C211" t="str">
            <v>BOH</v>
          </cell>
          <cell r="D211" t="str">
            <v>Diner Carry Bag - Big</v>
          </cell>
          <cell r="E211" t="str">
            <v>EA</v>
          </cell>
          <cell r="F211" t="str">
            <v>Ea=1 EA</v>
          </cell>
          <cell r="G211">
            <v>8.86</v>
          </cell>
        </row>
        <row r="212">
          <cell r="A212">
            <v>21853</v>
          </cell>
          <cell r="B212" t="str">
            <v>Diner Paper &amp; Packing</v>
          </cell>
          <cell r="C212" t="str">
            <v>BOH</v>
          </cell>
          <cell r="D212" t="str">
            <v>Diner Paper Envelop</v>
          </cell>
          <cell r="E212" t="str">
            <v>Pkt</v>
          </cell>
          <cell r="F212" t="str">
            <v>Pkt = 100 ea</v>
          </cell>
          <cell r="G212">
            <v>276</v>
          </cell>
        </row>
        <row r="213">
          <cell r="A213">
            <v>21854</v>
          </cell>
          <cell r="B213" t="str">
            <v>Diner Paper &amp; Packing</v>
          </cell>
          <cell r="C213" t="str">
            <v>BOH</v>
          </cell>
          <cell r="D213" t="str">
            <v>Diner Pizza Box</v>
          </cell>
          <cell r="E213" t="str">
            <v>Ea</v>
          </cell>
          <cell r="F213" t="str">
            <v>Ea=1 EA</v>
          </cell>
          <cell r="G213">
            <v>14.95</v>
          </cell>
        </row>
        <row r="214">
          <cell r="A214">
            <v>23697</v>
          </cell>
          <cell r="B214" t="str">
            <v>Diner Paper &amp; Packing</v>
          </cell>
          <cell r="C214" t="str">
            <v>BOH</v>
          </cell>
          <cell r="D214" t="str">
            <v>Dinner Paper Napkin</v>
          </cell>
          <cell r="E214" t="str">
            <v>Pkt</v>
          </cell>
          <cell r="F214" t="str">
            <v>Pkt = 100 ea</v>
          </cell>
          <cell r="G214">
            <v>23.580000000000002</v>
          </cell>
        </row>
        <row r="215">
          <cell r="A215">
            <v>23825</v>
          </cell>
          <cell r="B215" t="str">
            <v>Diner Paper &amp; Packing</v>
          </cell>
          <cell r="C215" t="str">
            <v>BOH</v>
          </cell>
          <cell r="D215" t="str">
            <v>Diner Pastry Box 2pcs</v>
          </cell>
          <cell r="E215" t="str">
            <v>EA</v>
          </cell>
          <cell r="F215" t="str">
            <v>EA</v>
          </cell>
          <cell r="G215">
            <v>9.7799999999999994</v>
          </cell>
        </row>
        <row r="216">
          <cell r="A216">
            <v>23861</v>
          </cell>
          <cell r="B216" t="str">
            <v>Diner Paper &amp; Packing</v>
          </cell>
          <cell r="C216" t="str">
            <v>BOH</v>
          </cell>
          <cell r="D216" t="str">
            <v>Diner Flat Bowls-Paper 750ml White</v>
          </cell>
          <cell r="E216" t="str">
            <v>EA</v>
          </cell>
          <cell r="F216" t="str">
            <v>EA</v>
          </cell>
          <cell r="G216">
            <v>13.23</v>
          </cell>
        </row>
        <row r="217">
          <cell r="A217">
            <v>23862</v>
          </cell>
          <cell r="B217" t="str">
            <v>Diner Paper &amp; Packing</v>
          </cell>
          <cell r="C217" t="str">
            <v>BOH</v>
          </cell>
          <cell r="D217" t="str">
            <v>Diner Pet LID 148MM</v>
          </cell>
          <cell r="E217" t="str">
            <v>EA</v>
          </cell>
          <cell r="F217" t="str">
            <v>EA</v>
          </cell>
          <cell r="G217">
            <v>7.02</v>
          </cell>
        </row>
        <row r="218">
          <cell r="A218">
            <v>24968</v>
          </cell>
          <cell r="B218" t="str">
            <v>Syrup</v>
          </cell>
          <cell r="C218" t="str">
            <v>BOH</v>
          </cell>
          <cell r="D218" t="str">
            <v>Tiramisu Sauce Syrup</v>
          </cell>
          <cell r="E218" t="str">
            <v>BT</v>
          </cell>
          <cell r="F218" t="str">
            <v>BT</v>
          </cell>
          <cell r="G218">
            <v>327.75</v>
          </cell>
        </row>
        <row r="219">
          <cell r="A219">
            <v>24969</v>
          </cell>
          <cell r="B219" t="str">
            <v>Syrup</v>
          </cell>
          <cell r="C219" t="str">
            <v>BOH</v>
          </cell>
          <cell r="D219" t="str">
            <v>Peanut Butter Syrup</v>
          </cell>
          <cell r="E219" t="str">
            <v>BT</v>
          </cell>
          <cell r="F219" t="str">
            <v>BT</v>
          </cell>
          <cell r="G219">
            <v>598</v>
          </cell>
        </row>
        <row r="220">
          <cell r="A220">
            <v>24970</v>
          </cell>
          <cell r="B220" t="str">
            <v>Syrup</v>
          </cell>
          <cell r="C220" t="str">
            <v>BOH</v>
          </cell>
          <cell r="D220" t="str">
            <v>Triple Sec Syrup</v>
          </cell>
          <cell r="E220" t="str">
            <v>BT</v>
          </cell>
          <cell r="F220" t="str">
            <v>BT</v>
          </cell>
          <cell r="G220">
            <v>327.75</v>
          </cell>
        </row>
        <row r="221">
          <cell r="A221">
            <v>24989</v>
          </cell>
          <cell r="B221" t="str">
            <v>Syrup</v>
          </cell>
          <cell r="C221" t="str">
            <v>BOH</v>
          </cell>
          <cell r="D221" t="str">
            <v>Coffee Jelly</v>
          </cell>
          <cell r="E221" t="str">
            <v>BT</v>
          </cell>
          <cell r="F221" t="str">
            <v>BT</v>
          </cell>
          <cell r="G221">
            <v>195.5</v>
          </cell>
        </row>
        <row r="222">
          <cell r="A222">
            <v>24972</v>
          </cell>
          <cell r="B222" t="str">
            <v>Syrup</v>
          </cell>
          <cell r="C222" t="str">
            <v>BOH</v>
          </cell>
          <cell r="D222" t="str">
            <v>Hibiscus Mint Syrup</v>
          </cell>
          <cell r="E222" t="str">
            <v>Pac</v>
          </cell>
          <cell r="F222" t="str">
            <v>Pac</v>
          </cell>
          <cell r="G222">
            <v>333.5</v>
          </cell>
        </row>
        <row r="223">
          <cell r="A223">
            <v>24973</v>
          </cell>
          <cell r="B223" t="str">
            <v>Syrup</v>
          </cell>
          <cell r="C223" t="str">
            <v>BOH</v>
          </cell>
          <cell r="D223" t="str">
            <v>Lemon Tea (no added sugar) Syrup</v>
          </cell>
          <cell r="E223" t="str">
            <v>Pac</v>
          </cell>
          <cell r="F223" t="str">
            <v>Pac</v>
          </cell>
          <cell r="G223">
            <v>471.5</v>
          </cell>
        </row>
        <row r="224">
          <cell r="A224">
            <v>25021</v>
          </cell>
          <cell r="B224" t="str">
            <v>Syrup</v>
          </cell>
          <cell r="C224" t="str">
            <v>BOH</v>
          </cell>
          <cell r="D224" t="str">
            <v>Vanilla Syrup</v>
          </cell>
          <cell r="E224" t="str">
            <v>Pac</v>
          </cell>
          <cell r="F224" t="str">
            <v>Pac</v>
          </cell>
          <cell r="G224">
            <v>322</v>
          </cell>
        </row>
        <row r="225">
          <cell r="A225">
            <v>24971</v>
          </cell>
          <cell r="B225" t="str">
            <v>Other Edibles</v>
          </cell>
          <cell r="C225" t="str">
            <v>BOH</v>
          </cell>
          <cell r="D225" t="str">
            <v>Belgium Chocolate Powder</v>
          </cell>
          <cell r="E225" t="str">
            <v>Pac</v>
          </cell>
          <cell r="F225" t="str">
            <v>Pac</v>
          </cell>
          <cell r="G225">
            <v>552</v>
          </cell>
        </row>
        <row r="226">
          <cell r="A226">
            <v>25002</v>
          </cell>
          <cell r="B226" t="str">
            <v>Other Edibles</v>
          </cell>
          <cell r="C226" t="str">
            <v>BOH</v>
          </cell>
          <cell r="D226" t="str">
            <v>Berry Flavour Popping Bobas 3.2kg</v>
          </cell>
          <cell r="E226" t="str">
            <v>Pac</v>
          </cell>
          <cell r="F226" t="str">
            <v>Pac</v>
          </cell>
          <cell r="G226">
            <v>1495</v>
          </cell>
        </row>
        <row r="227">
          <cell r="A227">
            <v>25003</v>
          </cell>
          <cell r="B227" t="str">
            <v>Other Edibles</v>
          </cell>
          <cell r="C227" t="str">
            <v>BOH</v>
          </cell>
          <cell r="D227" t="str">
            <v>Coffee Flavour Poping Bobas 3.2kg</v>
          </cell>
          <cell r="E227" t="str">
            <v>Pac</v>
          </cell>
          <cell r="F227" t="str">
            <v>Pac</v>
          </cell>
          <cell r="G227">
            <v>1495</v>
          </cell>
        </row>
        <row r="228">
          <cell r="A228">
            <v>25015</v>
          </cell>
          <cell r="B228" t="str">
            <v>Raw Material</v>
          </cell>
          <cell r="C228" t="str">
            <v>BOH</v>
          </cell>
          <cell r="D228" t="str">
            <v>Peanut Chikki 1X 25</v>
          </cell>
          <cell r="E228" t="str">
            <v>Pac</v>
          </cell>
          <cell r="F228" t="str">
            <v>Pac</v>
          </cell>
          <cell r="G228">
            <v>128.80000000000001</v>
          </cell>
        </row>
        <row r="229">
          <cell r="A229">
            <v>25039</v>
          </cell>
          <cell r="B229" t="str">
            <v>Bev.</v>
          </cell>
          <cell r="C229" t="str">
            <v>BOH</v>
          </cell>
          <cell r="D229" t="str">
            <v>Tonic Water (300 ml)</v>
          </cell>
          <cell r="E229" t="str">
            <v>Can</v>
          </cell>
          <cell r="F229" t="str">
            <v>Can</v>
          </cell>
          <cell r="G229">
            <v>31.16</v>
          </cell>
        </row>
        <row r="230">
          <cell r="A230">
            <v>25009</v>
          </cell>
          <cell r="B230" t="str">
            <v>Crockery &amp; Cuttlery</v>
          </cell>
          <cell r="C230" t="str">
            <v>BOH</v>
          </cell>
          <cell r="D230" t="str">
            <v>Casablanca glass 365 ml</v>
          </cell>
          <cell r="E230" t="str">
            <v>EA</v>
          </cell>
          <cell r="F230" t="str">
            <v>EA</v>
          </cell>
          <cell r="G230">
            <v>98.61</v>
          </cell>
        </row>
        <row r="231">
          <cell r="A231">
            <v>25010</v>
          </cell>
          <cell r="B231" t="str">
            <v>Crockery &amp; Cuttlery</v>
          </cell>
          <cell r="C231" t="str">
            <v>BOH</v>
          </cell>
          <cell r="D231" t="str">
            <v>Casablanca glass 475 ml</v>
          </cell>
          <cell r="E231" t="str">
            <v>EA</v>
          </cell>
          <cell r="F231" t="str">
            <v>EA</v>
          </cell>
          <cell r="G231">
            <v>123.11</v>
          </cell>
        </row>
        <row r="232">
          <cell r="A232">
            <v>25024</v>
          </cell>
          <cell r="B232" t="str">
            <v>Crockery &amp; Cuttlery</v>
          </cell>
          <cell r="C232" t="str">
            <v>BOH</v>
          </cell>
          <cell r="D232" t="str">
            <v>Casablanca Glass 145ML</v>
          </cell>
          <cell r="E232" t="str">
            <v>EA</v>
          </cell>
          <cell r="F232" t="str">
            <v>EA</v>
          </cell>
          <cell r="G232">
            <v>67.190000000000012</v>
          </cell>
        </row>
        <row r="233">
          <cell r="A233">
            <v>25022</v>
          </cell>
          <cell r="B233" t="str">
            <v>Crockery &amp; Cuttlery</v>
          </cell>
          <cell r="C233" t="str">
            <v>BOH</v>
          </cell>
          <cell r="D233" t="str">
            <v>Syrups pump 7.5ml (kerry)</v>
          </cell>
          <cell r="E233" t="str">
            <v>Pcs</v>
          </cell>
          <cell r="F233" t="str">
            <v>Pcs</v>
          </cell>
          <cell r="G233">
            <v>224.25</v>
          </cell>
        </row>
        <row r="234">
          <cell r="A234">
            <v>25032</v>
          </cell>
          <cell r="B234" t="str">
            <v>Crockery &amp; Cuttlery</v>
          </cell>
          <cell r="C234" t="str">
            <v>BOH</v>
          </cell>
          <cell r="D234" t="str">
            <v>Pearl pet Jar 1 Liter</v>
          </cell>
          <cell r="E234" t="str">
            <v>EA</v>
          </cell>
          <cell r="F234" t="str">
            <v>EA</v>
          </cell>
          <cell r="G234">
            <v>66.7</v>
          </cell>
        </row>
        <row r="235">
          <cell r="A235">
            <v>25031</v>
          </cell>
          <cell r="B235" t="str">
            <v>Paper &amp; Packing</v>
          </cell>
          <cell r="C235" t="str">
            <v>BOH</v>
          </cell>
          <cell r="D235" t="str">
            <v>PLA straw dia 12/lenghth 12"</v>
          </cell>
          <cell r="E235" t="str">
            <v>Pkt</v>
          </cell>
          <cell r="F235" t="str">
            <v>Pkt</v>
          </cell>
          <cell r="G235">
            <v>92</v>
          </cell>
        </row>
        <row r="236">
          <cell r="A236">
            <v>21844</v>
          </cell>
          <cell r="B236" t="str">
            <v>Diner Paper &amp; Packing</v>
          </cell>
          <cell r="C236" t="str">
            <v>BOH</v>
          </cell>
          <cell r="D236" t="str">
            <v>Diner Paper Container with Lid 80ML</v>
          </cell>
          <cell r="E236" t="str">
            <v>EA</v>
          </cell>
          <cell r="F236" t="str">
            <v>EA</v>
          </cell>
          <cell r="G236">
            <v>1.61</v>
          </cell>
        </row>
        <row r="237">
          <cell r="A237">
            <v>17802</v>
          </cell>
          <cell r="B237" t="str">
            <v>Paper &amp; Packing</v>
          </cell>
          <cell r="C237" t="str">
            <v>BOH</v>
          </cell>
          <cell r="D237" t="str">
            <v>MT-SL-II Black With Dome Caps</v>
          </cell>
          <cell r="E237" t="str">
            <v>EA</v>
          </cell>
          <cell r="F237" t="str">
            <v>EA</v>
          </cell>
          <cell r="G237">
            <v>6.34</v>
          </cell>
        </row>
        <row r="238">
          <cell r="A238">
            <v>17642</v>
          </cell>
          <cell r="B238" t="str">
            <v>Paper &amp; Packing</v>
          </cell>
          <cell r="C238" t="str">
            <v>BOH</v>
          </cell>
          <cell r="D238" t="str">
            <v>St2-with Lid</v>
          </cell>
          <cell r="E238" t="str">
            <v>EA</v>
          </cell>
          <cell r="F238" t="str">
            <v>EA</v>
          </cell>
          <cell r="G238">
            <v>8.42</v>
          </cell>
        </row>
        <row r="239">
          <cell r="A239">
            <v>19055</v>
          </cell>
          <cell r="B239" t="str">
            <v>Paper &amp; Packing</v>
          </cell>
          <cell r="C239" t="str">
            <v>BOH</v>
          </cell>
          <cell r="D239" t="str">
            <v>Corrugated Bottal Holder</v>
          </cell>
          <cell r="E239" t="str">
            <v>EA</v>
          </cell>
          <cell r="F239" t="str">
            <v>EA</v>
          </cell>
          <cell r="G239">
            <v>3.5</v>
          </cell>
        </row>
        <row r="240">
          <cell r="A240">
            <v>20493</v>
          </cell>
          <cell r="B240" t="str">
            <v>Marketing</v>
          </cell>
          <cell r="C240" t="str">
            <v>BOH</v>
          </cell>
          <cell r="D240" t="str">
            <v>Black Sports Bottle</v>
          </cell>
          <cell r="E240" t="str">
            <v>Ea</v>
          </cell>
          <cell r="F240" t="str">
            <v>EA</v>
          </cell>
          <cell r="G240">
            <v>419.75</v>
          </cell>
        </row>
        <row r="241">
          <cell r="A241">
            <v>18398</v>
          </cell>
          <cell r="B241" t="str">
            <v>Cleaning Material</v>
          </cell>
          <cell r="C241" t="str">
            <v>BOH</v>
          </cell>
          <cell r="D241" t="str">
            <v>Zero Bac(Hard Surface Sanitizer)</v>
          </cell>
          <cell r="E241" t="str">
            <v>BT</v>
          </cell>
          <cell r="F241" t="str">
            <v>EA</v>
          </cell>
          <cell r="G241">
            <v>273.7</v>
          </cell>
        </row>
        <row r="242">
          <cell r="A242">
            <v>22451</v>
          </cell>
          <cell r="B242" t="str">
            <v>Cleaning Material</v>
          </cell>
          <cell r="C242" t="str">
            <v>BOH</v>
          </cell>
          <cell r="D242" t="str">
            <v>Grillox (Sandwich Griller Cleaner) 2Ltr</v>
          </cell>
          <cell r="E242" t="str">
            <v>BT</v>
          </cell>
          <cell r="F242" t="str">
            <v>EA</v>
          </cell>
          <cell r="G242">
            <v>326.60000000000002</v>
          </cell>
        </row>
        <row r="243">
          <cell r="A243">
            <v>21091</v>
          </cell>
          <cell r="B243" t="str">
            <v>Cleaning Material</v>
          </cell>
          <cell r="C243" t="str">
            <v>BOH</v>
          </cell>
          <cell r="D243" t="str">
            <v>3 Ply Mask</v>
          </cell>
          <cell r="E243" t="str">
            <v>EA</v>
          </cell>
          <cell r="F243" t="str">
            <v>EA</v>
          </cell>
          <cell r="G243">
            <v>4.0299999999999994</v>
          </cell>
        </row>
        <row r="244">
          <cell r="A244">
            <v>21691</v>
          </cell>
          <cell r="B244" t="str">
            <v>Crockery &amp; Cuttlery</v>
          </cell>
          <cell r="C244" t="str">
            <v>BOH</v>
          </cell>
          <cell r="D244" t="str">
            <v>Acrylic Food Palette 8MM</v>
          </cell>
          <cell r="E244" t="str">
            <v>EA</v>
          </cell>
          <cell r="F244" t="str">
            <v>EA</v>
          </cell>
          <cell r="G244">
            <v>437</v>
          </cell>
        </row>
        <row r="245">
          <cell r="A245">
            <v>6181</v>
          </cell>
          <cell r="B245" t="str">
            <v>Crockery &amp; Cuttlery</v>
          </cell>
          <cell r="C245" t="str">
            <v>BOH</v>
          </cell>
          <cell r="D245" t="str">
            <v>All Purpose Spoon</v>
          </cell>
          <cell r="E245" t="str">
            <v>EA</v>
          </cell>
          <cell r="F245" t="str">
            <v>EA</v>
          </cell>
          <cell r="G245">
            <v>23.040000000000003</v>
          </cell>
        </row>
        <row r="246">
          <cell r="A246">
            <v>23811</v>
          </cell>
          <cell r="B246" t="str">
            <v>Syrup</v>
          </cell>
          <cell r="C246" t="str">
            <v>BOH</v>
          </cell>
          <cell r="D246" t="str">
            <v>Chocolate tiramisu 750ml (Kerry)</v>
          </cell>
          <cell r="E246" t="str">
            <v>EA</v>
          </cell>
          <cell r="F246" t="str">
            <v>EA</v>
          </cell>
          <cell r="G246">
            <v>350.75</v>
          </cell>
        </row>
        <row r="247">
          <cell r="A247">
            <v>15881</v>
          </cell>
          <cell r="B247" t="str">
            <v>Brand Merchandise</v>
          </cell>
          <cell r="C247" t="str">
            <v>Barista Core</v>
          </cell>
          <cell r="D247" t="str">
            <v>BARISTA PACKAGED DRINKING WATER - 300ml</v>
          </cell>
          <cell r="E247" t="str">
            <v>BT</v>
          </cell>
          <cell r="F247" t="str">
            <v>Box = 20</v>
          </cell>
          <cell r="G247">
            <v>9.1999999999999993</v>
          </cell>
        </row>
        <row r="248">
          <cell r="A248">
            <v>11403</v>
          </cell>
          <cell r="B248" t="str">
            <v>Brand Merchandise</v>
          </cell>
          <cell r="C248" t="str">
            <v>Barista Core</v>
          </cell>
          <cell r="D248" t="str">
            <v>Barista House Blend (Rs.200gm)</v>
          </cell>
          <cell r="E248" t="str">
            <v>PAC</v>
          </cell>
          <cell r="F248" t="str">
            <v>1 box = 60 ea</v>
          </cell>
          <cell r="G248">
            <v>215</v>
          </cell>
        </row>
        <row r="249">
          <cell r="A249">
            <v>11654</v>
          </cell>
          <cell r="B249" t="str">
            <v>Brand Merchandise</v>
          </cell>
          <cell r="C249" t="str">
            <v>Prop M</v>
          </cell>
          <cell r="D249" t="str">
            <v>Ginger Honey 450g</v>
          </cell>
          <cell r="E249" t="str">
            <v>BT</v>
          </cell>
          <cell r="F249" t="str">
            <v>EA=12 ea</v>
          </cell>
          <cell r="G249">
            <v>122.72</v>
          </cell>
        </row>
        <row r="250">
          <cell r="A250">
            <v>20255</v>
          </cell>
          <cell r="B250" t="str">
            <v>Brand Merchandise</v>
          </cell>
          <cell r="C250" t="str">
            <v>Prop M</v>
          </cell>
          <cell r="D250" t="str">
            <v>Pure instant coffee-100 GM Jar</v>
          </cell>
          <cell r="E250" t="str">
            <v>EA</v>
          </cell>
          <cell r="F250" t="str">
            <v>Box =24 bt</v>
          </cell>
          <cell r="G250">
            <v>135.42999999999998</v>
          </cell>
        </row>
        <row r="251">
          <cell r="A251">
            <v>20872</v>
          </cell>
          <cell r="B251" t="str">
            <v>Brand Merchandise</v>
          </cell>
          <cell r="C251" t="str">
            <v>Prop M</v>
          </cell>
          <cell r="D251" t="str">
            <v>100% Pure Instant coffee - 50GM Jar</v>
          </cell>
          <cell r="E251" t="str">
            <v>EA</v>
          </cell>
          <cell r="F251" t="str">
            <v>Box =24 bt</v>
          </cell>
          <cell r="G251">
            <v>86.36</v>
          </cell>
        </row>
        <row r="252">
          <cell r="A252">
            <v>24931</v>
          </cell>
          <cell r="B252" t="str">
            <v>Brand Merchandise</v>
          </cell>
          <cell r="C252" t="str">
            <v>Prop M</v>
          </cell>
          <cell r="D252" t="str">
            <v>Barista Almond 40gm-PRD</v>
          </cell>
          <cell r="E252" t="str">
            <v>EA</v>
          </cell>
          <cell r="F252" t="str">
            <v>Box =60 EA</v>
          </cell>
          <cell r="G252">
            <v>48.89</v>
          </cell>
        </row>
        <row r="253">
          <cell r="A253">
            <v>24932</v>
          </cell>
          <cell r="B253" t="str">
            <v>Brand Merchandise</v>
          </cell>
          <cell r="C253" t="str">
            <v>Prop M</v>
          </cell>
          <cell r="D253" t="str">
            <v>Barista Cashew 40gm-PRD</v>
          </cell>
          <cell r="E253" t="str">
            <v>EA</v>
          </cell>
          <cell r="F253" t="str">
            <v>Box =60 EA</v>
          </cell>
          <cell r="G253">
            <v>53.55</v>
          </cell>
        </row>
        <row r="254">
          <cell r="A254">
            <v>19457</v>
          </cell>
          <cell r="B254" t="str">
            <v>Brand Merchandise</v>
          </cell>
          <cell r="C254" t="str">
            <v>Prop M</v>
          </cell>
          <cell r="D254" t="str">
            <v>CHOC-O-AFFAIR (Dark Choco Slab)</v>
          </cell>
          <cell r="E254" t="str">
            <v>Box</v>
          </cell>
          <cell r="F254" t="str">
            <v>1 box = 1 slab</v>
          </cell>
          <cell r="G254">
            <v>64</v>
          </cell>
        </row>
        <row r="255">
          <cell r="A255">
            <v>19458</v>
          </cell>
          <cell r="B255" t="str">
            <v>Brand Merchandise</v>
          </cell>
          <cell r="C255" t="str">
            <v>Prop M</v>
          </cell>
          <cell r="D255" t="str">
            <v>CHOC-O-AFFAIR (Milk Choco Slab)</v>
          </cell>
          <cell r="E255" t="str">
            <v>Box</v>
          </cell>
          <cell r="F255" t="str">
            <v>1 box = 1 slab</v>
          </cell>
          <cell r="G255">
            <v>64</v>
          </cell>
        </row>
        <row r="256">
          <cell r="A256">
            <v>15089</v>
          </cell>
          <cell r="B256" t="str">
            <v>Brand Merchandise</v>
          </cell>
          <cell r="C256" t="str">
            <v>Prop M</v>
          </cell>
          <cell r="D256" t="str">
            <v>Ginger Honey Tea jar-200g</v>
          </cell>
          <cell r="E256" t="str">
            <v>BT</v>
          </cell>
          <cell r="F256" t="str">
            <v>Box =12 bt</v>
          </cell>
          <cell r="G256">
            <v>62.54</v>
          </cell>
        </row>
        <row r="257">
          <cell r="A257">
            <v>21760</v>
          </cell>
          <cell r="B257" t="str">
            <v>Brand Merchandise</v>
          </cell>
          <cell r="C257" t="str">
            <v>Prop M</v>
          </cell>
          <cell r="D257" t="str">
            <v>Morning Glory - Beans 200G</v>
          </cell>
          <cell r="E257" t="str">
            <v>EA</v>
          </cell>
          <cell r="F257" t="str">
            <v>EA</v>
          </cell>
          <cell r="G257">
            <v>197.8</v>
          </cell>
        </row>
        <row r="258">
          <cell r="A258">
            <v>21781</v>
          </cell>
          <cell r="B258" t="str">
            <v>Brand Merchandise</v>
          </cell>
          <cell r="C258" t="str">
            <v>Prop M</v>
          </cell>
          <cell r="D258" t="str">
            <v>Evening Twilight - Beans 200G</v>
          </cell>
          <cell r="E258" t="str">
            <v>EA</v>
          </cell>
          <cell r="F258" t="str">
            <v>EA</v>
          </cell>
          <cell r="G258">
            <v>197.8</v>
          </cell>
        </row>
        <row r="259">
          <cell r="A259">
            <v>21782</v>
          </cell>
          <cell r="B259" t="str">
            <v>Brand Merchandise</v>
          </cell>
          <cell r="C259" t="str">
            <v>Prop M</v>
          </cell>
          <cell r="D259" t="str">
            <v>Morning Glory - Powder 200G</v>
          </cell>
          <cell r="E259" t="str">
            <v>EA</v>
          </cell>
          <cell r="F259" t="str">
            <v>EA</v>
          </cell>
          <cell r="G259">
            <v>197.8</v>
          </cell>
        </row>
        <row r="260">
          <cell r="A260">
            <v>21783</v>
          </cell>
          <cell r="B260" t="str">
            <v>Brand Merchandise</v>
          </cell>
          <cell r="C260" t="str">
            <v>Prop M</v>
          </cell>
          <cell r="D260" t="str">
            <v>Evening Twilight - Powder 200G</v>
          </cell>
          <cell r="E260" t="str">
            <v>EA</v>
          </cell>
          <cell r="F260" t="str">
            <v>EA</v>
          </cell>
          <cell r="G260">
            <v>197.8</v>
          </cell>
        </row>
        <row r="261">
          <cell r="A261">
            <v>6582</v>
          </cell>
          <cell r="B261" t="str">
            <v>Brand Merchandise</v>
          </cell>
          <cell r="C261" t="str">
            <v>Prop M</v>
          </cell>
          <cell r="D261" t="str">
            <v>Biscotti Almond</v>
          </cell>
          <cell r="E261" t="str">
            <v>Pac</v>
          </cell>
          <cell r="F261" t="str">
            <v>Box =20 Ea</v>
          </cell>
          <cell r="G261">
            <v>51.47</v>
          </cell>
        </row>
        <row r="262">
          <cell r="A262">
            <v>17743</v>
          </cell>
          <cell r="B262" t="str">
            <v>Brand Merchandise</v>
          </cell>
          <cell r="C262" t="str">
            <v>Prop M</v>
          </cell>
          <cell r="D262" t="str">
            <v>Chocolate Chip Cookies Tin - 100G</v>
          </cell>
          <cell r="E262" t="str">
            <v>EA</v>
          </cell>
          <cell r="F262" t="str">
            <v>1 box = 40 EA</v>
          </cell>
          <cell r="G262">
            <v>77.7</v>
          </cell>
        </row>
        <row r="263">
          <cell r="A263">
            <v>17744</v>
          </cell>
          <cell r="B263" t="str">
            <v>Brand Merchandise</v>
          </cell>
          <cell r="C263" t="str">
            <v>Prop M</v>
          </cell>
          <cell r="D263" t="str">
            <v>Choco Mocha Cookies Tin - 100G</v>
          </cell>
          <cell r="E263" t="str">
            <v>EA</v>
          </cell>
          <cell r="F263" t="str">
            <v>1 box = 40 EA</v>
          </cell>
          <cell r="G263">
            <v>77.7</v>
          </cell>
        </row>
        <row r="264">
          <cell r="A264">
            <v>17745</v>
          </cell>
          <cell r="B264" t="str">
            <v>Brand Merchandise</v>
          </cell>
          <cell r="C264" t="str">
            <v>Prop M</v>
          </cell>
          <cell r="D264" t="str">
            <v>Honey Oat Rissian Cookies Tin - 100G</v>
          </cell>
          <cell r="E264" t="str">
            <v>EA</v>
          </cell>
          <cell r="F264" t="str">
            <v>1 box = 40 EA</v>
          </cell>
          <cell r="G264">
            <v>77.7</v>
          </cell>
        </row>
        <row r="265">
          <cell r="A265">
            <v>23754</v>
          </cell>
          <cell r="B265" t="str">
            <v>Brand Merchandise</v>
          </cell>
          <cell r="C265" t="str">
            <v>Prop M</v>
          </cell>
          <cell r="D265" t="str">
            <v>New Drip Coffee(Pack of 5)</v>
          </cell>
          <cell r="E265" t="str">
            <v>PAC</v>
          </cell>
          <cell r="F265" t="str">
            <v>1 pkt 5 EA</v>
          </cell>
          <cell r="G265">
            <v>117.71000000000001</v>
          </cell>
        </row>
        <row r="266">
          <cell r="A266">
            <v>21371</v>
          </cell>
          <cell r="B266" t="str">
            <v>Merchandise</v>
          </cell>
          <cell r="C266" t="str">
            <v>Merchandise</v>
          </cell>
          <cell r="D266" t="str">
            <v>Blue Pine Water Bottle 1L</v>
          </cell>
          <cell r="E266" t="str">
            <v>EA</v>
          </cell>
          <cell r="F266" t="str">
            <v>Box = 15</v>
          </cell>
          <cell r="G266">
            <v>47.3</v>
          </cell>
        </row>
        <row r="267">
          <cell r="A267">
            <v>21784</v>
          </cell>
          <cell r="B267" t="str">
            <v>Merchandise</v>
          </cell>
          <cell r="C267" t="str">
            <v>Merchandise</v>
          </cell>
          <cell r="D267" t="str">
            <v>Mast Masala Cup Noodles</v>
          </cell>
          <cell r="E267" t="str">
            <v>EA</v>
          </cell>
          <cell r="F267" t="str">
            <v>1 box = 48 ea</v>
          </cell>
          <cell r="G267">
            <v>53.57</v>
          </cell>
        </row>
        <row r="268">
          <cell r="A268">
            <v>21786</v>
          </cell>
          <cell r="B268" t="str">
            <v>Merchandise</v>
          </cell>
          <cell r="C268" t="str">
            <v>Merchandise</v>
          </cell>
          <cell r="D268" t="str">
            <v>Spiced Chunky Chicken Cup Noodles</v>
          </cell>
          <cell r="E268" t="str">
            <v>EA</v>
          </cell>
          <cell r="F268" t="str">
            <v>1 box = 48 ea</v>
          </cell>
          <cell r="G268">
            <v>53.57</v>
          </cell>
        </row>
        <row r="269">
          <cell r="A269">
            <v>22256</v>
          </cell>
          <cell r="B269" t="str">
            <v>Merchandise</v>
          </cell>
          <cell r="C269" t="str">
            <v>Merchandise</v>
          </cell>
          <cell r="D269" t="str">
            <v>Sex on the Beach</v>
          </cell>
          <cell r="E269" t="str">
            <v>EA</v>
          </cell>
          <cell r="F269" t="str">
            <v>Box = 24 EA</v>
          </cell>
          <cell r="G269">
            <v>57.46</v>
          </cell>
        </row>
        <row r="270">
          <cell r="A270">
            <v>22258</v>
          </cell>
          <cell r="B270" t="str">
            <v>Merchandise</v>
          </cell>
          <cell r="C270" t="str">
            <v>Merchandise</v>
          </cell>
          <cell r="D270" t="str">
            <v>Margarita</v>
          </cell>
          <cell r="E270" t="str">
            <v>EA</v>
          </cell>
          <cell r="F270" t="str">
            <v>1 box = 24 ea</v>
          </cell>
          <cell r="G270">
            <v>57.46</v>
          </cell>
        </row>
        <row r="271">
          <cell r="A271">
            <v>23707</v>
          </cell>
          <cell r="B271" t="str">
            <v>Merchandise</v>
          </cell>
          <cell r="C271" t="str">
            <v>Merchandise</v>
          </cell>
          <cell r="D271" t="str">
            <v>Just-Vanilla Protein Plus Shake</v>
          </cell>
          <cell r="E271" t="str">
            <v>EA</v>
          </cell>
          <cell r="F271" t="str">
            <v>Box = 12 EA</v>
          </cell>
          <cell r="G271">
            <v>96.43</v>
          </cell>
        </row>
        <row r="272">
          <cell r="A272">
            <v>23706</v>
          </cell>
          <cell r="B272" t="str">
            <v>Merchandise</v>
          </cell>
          <cell r="C272" t="str">
            <v>Merchandise</v>
          </cell>
          <cell r="D272" t="str">
            <v>Just- Chocolate Protein Plus Shake</v>
          </cell>
          <cell r="E272" t="str">
            <v>EA</v>
          </cell>
          <cell r="F272" t="str">
            <v>Box = 12 EA</v>
          </cell>
          <cell r="G272">
            <v>96.43</v>
          </cell>
        </row>
        <row r="273">
          <cell r="A273">
            <v>16140</v>
          </cell>
          <cell r="B273" t="str">
            <v>Merchandise</v>
          </cell>
          <cell r="C273" t="str">
            <v>Merchandise</v>
          </cell>
          <cell r="D273" t="str">
            <v>Opera Salt &amp; Black Pepper Chips</v>
          </cell>
          <cell r="E273" t="str">
            <v>EA</v>
          </cell>
          <cell r="F273" t="str">
            <v>1 box = 24</v>
          </cell>
          <cell r="G273">
            <v>44.64</v>
          </cell>
        </row>
        <row r="274">
          <cell r="A274">
            <v>16141</v>
          </cell>
          <cell r="B274" t="str">
            <v>Merchandise</v>
          </cell>
          <cell r="C274" t="str">
            <v>Merchandise</v>
          </cell>
          <cell r="D274" t="str">
            <v>Opera Piri - Piri Chips</v>
          </cell>
          <cell r="E274" t="str">
            <v>EA</v>
          </cell>
          <cell r="F274" t="str">
            <v>1 box = 24</v>
          </cell>
          <cell r="G274">
            <v>44.64</v>
          </cell>
        </row>
        <row r="275">
          <cell r="A275">
            <v>23812</v>
          </cell>
          <cell r="B275" t="str">
            <v>Merchandise</v>
          </cell>
          <cell r="C275" t="str">
            <v>Merchandise</v>
          </cell>
          <cell r="D275" t="str">
            <v>Opera Chips- Tangy Chipotle</v>
          </cell>
          <cell r="E275" t="str">
            <v>EA</v>
          </cell>
          <cell r="F275" t="str">
            <v>1 box = 24</v>
          </cell>
          <cell r="G275">
            <v>44.64</v>
          </cell>
        </row>
        <row r="276">
          <cell r="A276">
            <v>22483</v>
          </cell>
          <cell r="B276" t="str">
            <v>Merchandise</v>
          </cell>
          <cell r="C276" t="str">
            <v>Merchandise</v>
          </cell>
          <cell r="D276" t="str">
            <v>Fitsport 20% Protein Bar</v>
          </cell>
          <cell r="E276" t="str">
            <v>EA</v>
          </cell>
          <cell r="F276" t="str">
            <v>1 PAC=20 PCS</v>
          </cell>
          <cell r="G276">
            <v>55.08</v>
          </cell>
        </row>
        <row r="277">
          <cell r="A277">
            <v>22334</v>
          </cell>
          <cell r="B277" t="str">
            <v>Merchandise</v>
          </cell>
          <cell r="C277" t="str">
            <v>Merchandise</v>
          </cell>
          <cell r="D277" t="str">
            <v>Wild Tribe</v>
          </cell>
          <cell r="E277" t="str">
            <v>EA</v>
          </cell>
          <cell r="F277" t="str">
            <v>Ea=1 EA</v>
          </cell>
          <cell r="G277">
            <v>123.19</v>
          </cell>
        </row>
        <row r="278">
          <cell r="A278">
            <v>16266</v>
          </cell>
          <cell r="B278" t="str">
            <v>Merchandise</v>
          </cell>
          <cell r="C278" t="str">
            <v>Merchandise</v>
          </cell>
          <cell r="D278" t="str">
            <v>Wild Vitamin Drink Lemonade Flavored</v>
          </cell>
          <cell r="E278" t="str">
            <v>EA</v>
          </cell>
          <cell r="F278" t="str">
            <v>EA</v>
          </cell>
          <cell r="G278">
            <v>50.42</v>
          </cell>
        </row>
        <row r="279">
          <cell r="A279">
            <v>16267</v>
          </cell>
          <cell r="B279" t="str">
            <v>Merchandise</v>
          </cell>
          <cell r="C279" t="str">
            <v>Merchandise</v>
          </cell>
          <cell r="D279" t="str">
            <v>Wild Vitamin Drink Dragonfruit Flavored</v>
          </cell>
          <cell r="E279" t="str">
            <v>EA</v>
          </cell>
          <cell r="F279" t="str">
            <v>EA</v>
          </cell>
          <cell r="G279">
            <v>50.42</v>
          </cell>
        </row>
        <row r="280">
          <cell r="A280">
            <v>22320</v>
          </cell>
          <cell r="B280" t="str">
            <v>Merchandise</v>
          </cell>
          <cell r="C280" t="str">
            <v>Merchandise</v>
          </cell>
          <cell r="D280" t="str">
            <v>Wild Green Tea/Lemongrass &amp; Black Pepper</v>
          </cell>
          <cell r="E280" t="str">
            <v>Pkt</v>
          </cell>
          <cell r="F280" t="str">
            <v>EA</v>
          </cell>
          <cell r="G280">
            <v>185.1</v>
          </cell>
        </row>
        <row r="281">
          <cell r="A281">
            <v>22262</v>
          </cell>
          <cell r="B281" t="str">
            <v>Merchandise</v>
          </cell>
          <cell r="C281" t="str">
            <v>Merchandise</v>
          </cell>
          <cell r="D281" t="str">
            <v>Strawberry</v>
          </cell>
          <cell r="E281" t="str">
            <v>EA</v>
          </cell>
          <cell r="F281" t="str">
            <v>1 box = 24 ea</v>
          </cell>
          <cell r="G281">
            <v>71.430000000000007</v>
          </cell>
        </row>
        <row r="282">
          <cell r="A282">
            <v>22263</v>
          </cell>
          <cell r="B282" t="str">
            <v>Merchandise</v>
          </cell>
          <cell r="C282" t="str">
            <v>Merchandise</v>
          </cell>
          <cell r="D282" t="str">
            <v>Orange</v>
          </cell>
          <cell r="E282" t="str">
            <v>EA</v>
          </cell>
          <cell r="F282" t="str">
            <v>1 box = 24 ea</v>
          </cell>
          <cell r="G282">
            <v>71.430000000000007</v>
          </cell>
        </row>
        <row r="283">
          <cell r="A283">
            <v>22264</v>
          </cell>
          <cell r="B283" t="str">
            <v>Merchandise</v>
          </cell>
          <cell r="C283" t="str">
            <v>Merchandise</v>
          </cell>
          <cell r="D283" t="str">
            <v>Mixed Fruit</v>
          </cell>
          <cell r="E283" t="str">
            <v>EA</v>
          </cell>
          <cell r="F283" t="str">
            <v>1 box = 24 EA</v>
          </cell>
          <cell r="G283">
            <v>71.430000000000007</v>
          </cell>
        </row>
        <row r="284">
          <cell r="A284">
            <v>22265</v>
          </cell>
          <cell r="B284" t="str">
            <v>Merchandise</v>
          </cell>
          <cell r="C284" t="str">
            <v>Merchandise</v>
          </cell>
          <cell r="D284" t="str">
            <v>Litchi</v>
          </cell>
          <cell r="E284" t="str">
            <v>EA</v>
          </cell>
          <cell r="F284" t="str">
            <v>1 box = 24 ea</v>
          </cell>
          <cell r="G284">
            <v>71.430000000000007</v>
          </cell>
        </row>
        <row r="285">
          <cell r="A285">
            <v>24227</v>
          </cell>
          <cell r="B285" t="str">
            <v>Merchandise</v>
          </cell>
          <cell r="C285" t="str">
            <v>Merchandise</v>
          </cell>
          <cell r="D285" t="str">
            <v>Loyka- Almond Brittles</v>
          </cell>
          <cell r="E285" t="str">
            <v>EA</v>
          </cell>
          <cell r="F285" t="str">
            <v>EA</v>
          </cell>
          <cell r="G285">
            <v>53.39</v>
          </cell>
        </row>
        <row r="286">
          <cell r="A286">
            <v>24235</v>
          </cell>
          <cell r="B286" t="str">
            <v>Merchandise</v>
          </cell>
          <cell r="C286" t="str">
            <v>Merchandise</v>
          </cell>
          <cell r="D286" t="str">
            <v>Loyka- Brownie Brittles</v>
          </cell>
          <cell r="E286" t="str">
            <v>EA</v>
          </cell>
          <cell r="F286" t="str">
            <v>EA</v>
          </cell>
          <cell r="G286">
            <v>53.39</v>
          </cell>
        </row>
        <row r="287">
          <cell r="A287">
            <v>24237</v>
          </cell>
          <cell r="B287" t="str">
            <v>Merchandise</v>
          </cell>
          <cell r="C287" t="str">
            <v>Merchandise</v>
          </cell>
          <cell r="D287" t="str">
            <v>Loyka- Coffee Brittles</v>
          </cell>
          <cell r="E287" t="str">
            <v>EA</v>
          </cell>
          <cell r="F287" t="str">
            <v>EA</v>
          </cell>
          <cell r="G287">
            <v>53.39</v>
          </cell>
        </row>
        <row r="288">
          <cell r="A288">
            <v>24231</v>
          </cell>
          <cell r="B288" t="str">
            <v>Merchandise</v>
          </cell>
          <cell r="C288" t="str">
            <v>Merchandise</v>
          </cell>
          <cell r="D288" t="str">
            <v>Loyka - Cashew  Brittle</v>
          </cell>
          <cell r="E288" t="str">
            <v>EA</v>
          </cell>
          <cell r="F288">
            <v>250</v>
          </cell>
          <cell r="G288">
            <v>53.39</v>
          </cell>
        </row>
        <row r="289">
          <cell r="A289">
            <v>22341</v>
          </cell>
          <cell r="B289" t="str">
            <v>Merchandise</v>
          </cell>
          <cell r="C289" t="str">
            <v>Merchandise</v>
          </cell>
          <cell r="D289" t="str">
            <v>WildGreenTea&amp;LakadongTurmericBlackPapper</v>
          </cell>
          <cell r="E289" t="str">
            <v>Pkt</v>
          </cell>
          <cell r="F289" t="str">
            <v>Pac= 20 EA</v>
          </cell>
          <cell r="G289">
            <v>154.13999999999999</v>
          </cell>
        </row>
        <row r="290">
          <cell r="A290">
            <v>24588</v>
          </cell>
          <cell r="B290" t="str">
            <v>Merchandise</v>
          </cell>
          <cell r="C290" t="str">
            <v>Merchandise</v>
          </cell>
          <cell r="D290" t="str">
            <v>Tastilo-Cheesy Cripsy</v>
          </cell>
          <cell r="E290" t="str">
            <v>EA</v>
          </cell>
          <cell r="F290" t="str">
            <v>1 box = 40 EA</v>
          </cell>
          <cell r="G290">
            <v>35.71</v>
          </cell>
        </row>
        <row r="291">
          <cell r="A291">
            <v>24589</v>
          </cell>
          <cell r="B291" t="str">
            <v>Merchandise</v>
          </cell>
          <cell r="C291" t="str">
            <v>Merchandise</v>
          </cell>
          <cell r="D291" t="str">
            <v>Tastilo- Spicy Jalapeno</v>
          </cell>
          <cell r="E291" t="str">
            <v>EA</v>
          </cell>
          <cell r="F291" t="str">
            <v>1 box = 40 EA</v>
          </cell>
          <cell r="G291">
            <v>35.71</v>
          </cell>
        </row>
        <row r="292">
          <cell r="A292">
            <v>24590</v>
          </cell>
          <cell r="B292" t="str">
            <v>Merchandise</v>
          </cell>
          <cell r="C292" t="str">
            <v>Merchandise</v>
          </cell>
          <cell r="D292" t="str">
            <v>Tastilo-  Papdi Chaat</v>
          </cell>
          <cell r="E292" t="str">
            <v>EA</v>
          </cell>
          <cell r="F292" t="str">
            <v>1 box = 40 EA</v>
          </cell>
          <cell r="G292">
            <v>35.71</v>
          </cell>
        </row>
        <row r="293">
          <cell r="A293">
            <v>24591</v>
          </cell>
          <cell r="B293" t="str">
            <v>Merchandise</v>
          </cell>
          <cell r="C293" t="str">
            <v>Merchandise</v>
          </cell>
          <cell r="D293" t="str">
            <v>Tastilo-  Mexican Salsa</v>
          </cell>
          <cell r="E293" t="str">
            <v>EA</v>
          </cell>
          <cell r="F293" t="str">
            <v>1 box = 40 EA</v>
          </cell>
          <cell r="G293">
            <v>35.71</v>
          </cell>
        </row>
        <row r="294">
          <cell r="A294">
            <v>24592</v>
          </cell>
          <cell r="B294" t="str">
            <v>Merchandise</v>
          </cell>
          <cell r="C294" t="str">
            <v>Merchandise</v>
          </cell>
          <cell r="D294" t="str">
            <v xml:space="preserve">Tastilo-  Peri Peri </v>
          </cell>
          <cell r="E294" t="str">
            <v>EA</v>
          </cell>
          <cell r="F294" t="str">
            <v>1 box = 40 EA</v>
          </cell>
          <cell r="G294">
            <v>35.71</v>
          </cell>
        </row>
        <row r="295">
          <cell r="A295">
            <v>22481</v>
          </cell>
          <cell r="B295" t="str">
            <v>Merchandise</v>
          </cell>
          <cell r="C295" t="str">
            <v>Merchandise</v>
          </cell>
          <cell r="D295" t="str">
            <v>White Choco Cashew Nutty Cookies</v>
          </cell>
          <cell r="E295" t="str">
            <v>EA</v>
          </cell>
          <cell r="F295" t="str">
            <v>EA</v>
          </cell>
          <cell r="G295">
            <v>30.51</v>
          </cell>
        </row>
        <row r="296">
          <cell r="A296">
            <v>22480</v>
          </cell>
          <cell r="B296" t="str">
            <v>Merchandise</v>
          </cell>
          <cell r="C296" t="str">
            <v>Merchandise</v>
          </cell>
          <cell r="D296" t="str">
            <v>Choco Almond Nutty Cookies</v>
          </cell>
          <cell r="E296" t="str">
            <v>EA</v>
          </cell>
          <cell r="F296" t="str">
            <v>EA</v>
          </cell>
          <cell r="G296">
            <v>30.51</v>
          </cell>
        </row>
        <row r="297">
          <cell r="A297">
            <v>24394</v>
          </cell>
          <cell r="B297" t="str">
            <v>Merchandise</v>
          </cell>
          <cell r="C297" t="str">
            <v>Merchandise</v>
          </cell>
          <cell r="D297" t="str">
            <v>Storia -Mango Shake</v>
          </cell>
          <cell r="E297" t="str">
            <v>EA</v>
          </cell>
          <cell r="F297" t="str">
            <v>1 box = 30 EA</v>
          </cell>
          <cell r="G297">
            <v>80.36</v>
          </cell>
        </row>
        <row r="298">
          <cell r="A298">
            <v>24395</v>
          </cell>
          <cell r="B298" t="str">
            <v>Merchandise</v>
          </cell>
          <cell r="C298" t="str">
            <v>Merchandise</v>
          </cell>
          <cell r="D298" t="str">
            <v>Storia -Banana Shake</v>
          </cell>
          <cell r="E298" t="str">
            <v>EA</v>
          </cell>
          <cell r="F298" t="str">
            <v>1 box = 30 EA</v>
          </cell>
          <cell r="G298">
            <v>80.36</v>
          </cell>
        </row>
        <row r="299">
          <cell r="A299">
            <v>22393</v>
          </cell>
          <cell r="B299" t="str">
            <v>Merchandise</v>
          </cell>
          <cell r="C299" t="str">
            <v>Merchandise</v>
          </cell>
          <cell r="D299" t="str">
            <v>Snickers Duo</v>
          </cell>
          <cell r="E299" t="str">
            <v>EA</v>
          </cell>
          <cell r="F299" t="str">
            <v>1 box = 144 EA</v>
          </cell>
          <cell r="G299">
            <v>74.150000000000006</v>
          </cell>
        </row>
        <row r="300">
          <cell r="A300">
            <v>22394</v>
          </cell>
          <cell r="B300" t="str">
            <v>Merchandise</v>
          </cell>
          <cell r="C300" t="str">
            <v>Merchandise</v>
          </cell>
          <cell r="D300" t="str">
            <v>Orbit Mixed Fruit  tube</v>
          </cell>
          <cell r="E300" t="str">
            <v>EA</v>
          </cell>
          <cell r="F300" t="str">
            <v>1 box = 96 EA</v>
          </cell>
          <cell r="G300">
            <v>29.66</v>
          </cell>
        </row>
        <row r="301">
          <cell r="A301">
            <v>22395</v>
          </cell>
          <cell r="B301" t="str">
            <v>Merchandise</v>
          </cell>
          <cell r="C301" t="str">
            <v>Merchandise</v>
          </cell>
          <cell r="D301" t="str">
            <v>Orbit Spearmint Tube</v>
          </cell>
          <cell r="E301" t="str">
            <v>EA</v>
          </cell>
          <cell r="F301" t="str">
            <v>1 box = 96 EA</v>
          </cell>
          <cell r="G301">
            <v>29.66</v>
          </cell>
        </row>
        <row r="302">
          <cell r="A302">
            <v>22396</v>
          </cell>
          <cell r="B302" t="str">
            <v>Merchandise</v>
          </cell>
          <cell r="C302" t="str">
            <v>Merchandise</v>
          </cell>
          <cell r="D302" t="str">
            <v>Doublemint Peppermint Tube</v>
          </cell>
          <cell r="E302" t="str">
            <v>EA</v>
          </cell>
          <cell r="F302" t="str">
            <v>1 box = 96 EA</v>
          </cell>
          <cell r="G302">
            <v>31.25</v>
          </cell>
        </row>
        <row r="303">
          <cell r="A303">
            <v>22397</v>
          </cell>
          <cell r="B303" t="str">
            <v>Merchandise</v>
          </cell>
          <cell r="C303" t="str">
            <v>Merchandise</v>
          </cell>
          <cell r="D303" t="str">
            <v>Doublemint Lemonmint Tube</v>
          </cell>
          <cell r="E303" t="str">
            <v>EA</v>
          </cell>
          <cell r="F303" t="str">
            <v>1 box = 96 EA</v>
          </cell>
          <cell r="G303">
            <v>31.25</v>
          </cell>
        </row>
        <row r="304">
          <cell r="A304">
            <v>22399</v>
          </cell>
          <cell r="B304" t="str">
            <v>Merchandise</v>
          </cell>
          <cell r="C304" t="str">
            <v>Merchandise</v>
          </cell>
          <cell r="D304" t="str">
            <v>Skittles Original Tube</v>
          </cell>
          <cell r="E304" t="str">
            <v>EA</v>
          </cell>
          <cell r="F304" t="str">
            <v>1 box = 96 EA</v>
          </cell>
          <cell r="G304">
            <v>31.25</v>
          </cell>
        </row>
        <row r="305">
          <cell r="A305">
            <v>22398</v>
          </cell>
          <cell r="B305" t="str">
            <v>Merchandise</v>
          </cell>
          <cell r="C305" t="str">
            <v>Merchandise</v>
          </cell>
          <cell r="D305" t="str">
            <v>Skittles Wilberry  tube</v>
          </cell>
          <cell r="E305" t="str">
            <v>EA</v>
          </cell>
          <cell r="F305" t="str">
            <v>1 box = 96 EA</v>
          </cell>
          <cell r="G305">
            <v>31.25</v>
          </cell>
        </row>
        <row r="306">
          <cell r="A306">
            <v>22400</v>
          </cell>
          <cell r="B306" t="str">
            <v>Merchandise</v>
          </cell>
          <cell r="C306" t="str">
            <v>Merchandise</v>
          </cell>
          <cell r="D306" t="str">
            <v>Twix Bar</v>
          </cell>
          <cell r="E306" t="str">
            <v>EA</v>
          </cell>
          <cell r="F306" t="str">
            <v>1 box = 250 EA</v>
          </cell>
          <cell r="G306">
            <v>41.53</v>
          </cell>
        </row>
        <row r="307">
          <cell r="A307">
            <v>23969</v>
          </cell>
          <cell r="B307" t="str">
            <v>Merchandise</v>
          </cell>
          <cell r="C307" t="str">
            <v>Merchandise</v>
          </cell>
          <cell r="D307" t="str">
            <v>Harveys &amp; Sons Chocolate Shake 280ml</v>
          </cell>
          <cell r="E307" t="str">
            <v>EA</v>
          </cell>
          <cell r="F307" t="str">
            <v>1 Box = 24 ea</v>
          </cell>
          <cell r="G307">
            <v>71.98</v>
          </cell>
        </row>
        <row r="308">
          <cell r="A308">
            <v>23970</v>
          </cell>
          <cell r="B308" t="str">
            <v>Merchandise</v>
          </cell>
          <cell r="C308" t="str">
            <v>Merchandise</v>
          </cell>
          <cell r="D308" t="str">
            <v>Harveys &amp; Sons Strawberry Shake 280ml</v>
          </cell>
          <cell r="E308" t="str">
            <v>EA</v>
          </cell>
          <cell r="F308" t="str">
            <v>1 Box = 24 ea</v>
          </cell>
          <cell r="G308">
            <v>71.98</v>
          </cell>
        </row>
        <row r="309">
          <cell r="A309">
            <v>22255</v>
          </cell>
          <cell r="B309" t="str">
            <v>Merchandise</v>
          </cell>
          <cell r="C309" t="str">
            <v>Merchandise</v>
          </cell>
          <cell r="D309" t="str">
            <v>Mango Chilli Mojito</v>
          </cell>
          <cell r="E309" t="str">
            <v>EA</v>
          </cell>
          <cell r="F309" t="str">
            <v>1 box = 24 ea</v>
          </cell>
          <cell r="G309">
            <v>57.46</v>
          </cell>
        </row>
        <row r="310">
          <cell r="A310">
            <v>23115</v>
          </cell>
          <cell r="B310" t="str">
            <v>Merchandise</v>
          </cell>
          <cell r="C310" t="str">
            <v>Merchandise</v>
          </cell>
          <cell r="D310" t="str">
            <v>Raw- Tender Coconut Water</v>
          </cell>
          <cell r="E310" t="str">
            <v>EA</v>
          </cell>
          <cell r="F310" t="str">
            <v>Box = 48 EA</v>
          </cell>
          <cell r="G310">
            <v>58.04</v>
          </cell>
        </row>
        <row r="311">
          <cell r="A311">
            <v>24638</v>
          </cell>
          <cell r="B311" t="str">
            <v>Merchandise</v>
          </cell>
          <cell r="C311" t="str">
            <v>Merchandise</v>
          </cell>
          <cell r="D311" t="str">
            <v>Knack -Peach Ice tea</v>
          </cell>
          <cell r="E311" t="str">
            <v>EA</v>
          </cell>
          <cell r="F311" t="str">
            <v>1 Box = 12EA</v>
          </cell>
          <cell r="G311">
            <v>55.08</v>
          </cell>
        </row>
        <row r="312">
          <cell r="A312">
            <v>24639</v>
          </cell>
          <cell r="B312" t="str">
            <v>Merchandise</v>
          </cell>
          <cell r="C312" t="str">
            <v>Merchandise</v>
          </cell>
          <cell r="D312" t="str">
            <v>Knack -Lemon Mint Ice</v>
          </cell>
          <cell r="E312" t="str">
            <v>EA</v>
          </cell>
          <cell r="F312" t="str">
            <v>1 Box = 12EA</v>
          </cell>
          <cell r="G312">
            <v>55.08</v>
          </cell>
        </row>
        <row r="313">
          <cell r="A313">
            <v>24640</v>
          </cell>
          <cell r="B313" t="str">
            <v>Merchandise</v>
          </cell>
          <cell r="C313" t="str">
            <v>Merchandise</v>
          </cell>
          <cell r="D313" t="str">
            <v>Knack -Green ice Tea</v>
          </cell>
          <cell r="E313" t="str">
            <v>EA</v>
          </cell>
          <cell r="F313" t="str">
            <v>1 Box = 12EA</v>
          </cell>
          <cell r="G313">
            <v>55.08</v>
          </cell>
        </row>
        <row r="314">
          <cell r="A314">
            <v>24822</v>
          </cell>
          <cell r="B314" t="str">
            <v>Merchandise</v>
          </cell>
          <cell r="C314" t="str">
            <v>Merchandise</v>
          </cell>
          <cell r="D314" t="str">
            <v>Oat Milk 1Ltr</v>
          </cell>
          <cell r="E314" t="str">
            <v>PAC</v>
          </cell>
          <cell r="F314" t="str">
            <v>1 Box = 12 EA</v>
          </cell>
          <cell r="G314">
            <v>184.75</v>
          </cell>
        </row>
        <row r="315">
          <cell r="A315">
            <v>24790</v>
          </cell>
          <cell r="B315" t="str">
            <v>Merchandise</v>
          </cell>
          <cell r="C315" t="str">
            <v>Merchandise</v>
          </cell>
          <cell r="D315" t="str">
            <v>Oat Chips- Cream &amp; Onion</v>
          </cell>
          <cell r="E315" t="str">
            <v>Ea</v>
          </cell>
          <cell r="F315" t="str">
            <v>1 Box = 30 EA</v>
          </cell>
          <cell r="G315">
            <v>89.13</v>
          </cell>
        </row>
        <row r="316">
          <cell r="A316">
            <v>24791</v>
          </cell>
          <cell r="B316" t="str">
            <v>Merchandise</v>
          </cell>
          <cell r="C316" t="str">
            <v>Merchandise</v>
          </cell>
          <cell r="D316" t="str">
            <v>Ragi Chips- Indian Masala</v>
          </cell>
          <cell r="E316" t="str">
            <v>Ea</v>
          </cell>
          <cell r="F316" t="str">
            <v>1 Box = 30 EA</v>
          </cell>
          <cell r="G316">
            <v>89.13</v>
          </cell>
        </row>
        <row r="317">
          <cell r="A317">
            <v>24792</v>
          </cell>
          <cell r="B317" t="str">
            <v>Merchandise</v>
          </cell>
          <cell r="C317" t="str">
            <v>Merchandise</v>
          </cell>
          <cell r="D317" t="str">
            <v>Quinoa Chips- Jalapeno</v>
          </cell>
          <cell r="E317" t="str">
            <v>Ea</v>
          </cell>
          <cell r="F317" t="str">
            <v>1 Box = 30 EA</v>
          </cell>
          <cell r="G317">
            <v>89.13</v>
          </cell>
        </row>
        <row r="318">
          <cell r="A318">
            <v>24793</v>
          </cell>
          <cell r="B318" t="str">
            <v>Merchandise</v>
          </cell>
          <cell r="C318" t="str">
            <v>Merchandise</v>
          </cell>
          <cell r="D318" t="str">
            <v>Quinoa Chips- Piri Piri</v>
          </cell>
          <cell r="E318" t="str">
            <v>Ea</v>
          </cell>
          <cell r="F318" t="str">
            <v>1 Box = 30 EA</v>
          </cell>
          <cell r="G318">
            <v>89.13</v>
          </cell>
        </row>
        <row r="319">
          <cell r="A319">
            <v>24856</v>
          </cell>
          <cell r="B319" t="str">
            <v>Merchandise</v>
          </cell>
          <cell r="C319" t="str">
            <v>Merchandise</v>
          </cell>
          <cell r="D319" t="str">
            <v>Unifit- Almond Brownie</v>
          </cell>
          <cell r="E319" t="str">
            <v>EA</v>
          </cell>
          <cell r="F319" t="str">
            <v>EA</v>
          </cell>
          <cell r="G319">
            <v>77.12</v>
          </cell>
        </row>
        <row r="320">
          <cell r="A320">
            <v>24857</v>
          </cell>
          <cell r="B320" t="str">
            <v>Merchandise</v>
          </cell>
          <cell r="C320" t="str">
            <v>Merchandise</v>
          </cell>
          <cell r="D320" t="str">
            <v>Unifit- Choclate Brownie</v>
          </cell>
          <cell r="E320" t="str">
            <v>EA</v>
          </cell>
          <cell r="F320" t="str">
            <v>EA</v>
          </cell>
          <cell r="G320">
            <v>77.12</v>
          </cell>
        </row>
        <row r="321">
          <cell r="A321">
            <v>24858</v>
          </cell>
          <cell r="B321" t="str">
            <v>Merchandise</v>
          </cell>
          <cell r="C321" t="str">
            <v>Merchandise</v>
          </cell>
          <cell r="D321" t="str">
            <v>Unifit- Choco Seeds Cookies</v>
          </cell>
          <cell r="E321" t="str">
            <v>EA</v>
          </cell>
          <cell r="F321" t="str">
            <v>EA</v>
          </cell>
          <cell r="G321">
            <v>48.75</v>
          </cell>
        </row>
        <row r="322">
          <cell r="A322">
            <v>24859</v>
          </cell>
          <cell r="B322" t="str">
            <v>Merchandise</v>
          </cell>
          <cell r="C322" t="str">
            <v>Merchandise</v>
          </cell>
          <cell r="D322" t="str">
            <v>Unifit-Peanet Butter Cookies</v>
          </cell>
          <cell r="E322" t="str">
            <v>EA</v>
          </cell>
          <cell r="F322" t="str">
            <v>EA</v>
          </cell>
          <cell r="G322">
            <v>48.75</v>
          </cell>
        </row>
        <row r="323">
          <cell r="A323">
            <v>24917</v>
          </cell>
          <cell r="B323" t="str">
            <v>Merchandise</v>
          </cell>
          <cell r="C323" t="str">
            <v>Merchandise</v>
          </cell>
          <cell r="D323" t="str">
            <v>BRB Rice Chips- Peri Peri</v>
          </cell>
          <cell r="E323" t="str">
            <v>EA</v>
          </cell>
          <cell r="F323" t="str">
            <v>1 box = 36 EA</v>
          </cell>
          <cell r="G323">
            <v>41.95</v>
          </cell>
        </row>
        <row r="324">
          <cell r="A324">
            <v>24918</v>
          </cell>
          <cell r="B324" t="str">
            <v>Merchandise</v>
          </cell>
          <cell r="C324" t="str">
            <v>Merchandise</v>
          </cell>
          <cell r="D324" t="str">
            <v>BRB Rice Chips- Jalapeno &amp; Tomato</v>
          </cell>
          <cell r="E324" t="str">
            <v>EA</v>
          </cell>
          <cell r="F324" t="str">
            <v>1 box = 36 EA</v>
          </cell>
          <cell r="G324">
            <v>41.95</v>
          </cell>
        </row>
        <row r="325">
          <cell r="A325">
            <v>24913</v>
          </cell>
          <cell r="B325" t="str">
            <v>Merchandise</v>
          </cell>
          <cell r="C325" t="str">
            <v>Merchandise</v>
          </cell>
          <cell r="D325" t="str">
            <v>Goodveda Millet Crunchies- Methi</v>
          </cell>
          <cell r="E325" t="str">
            <v>EA</v>
          </cell>
          <cell r="F325" t="str">
            <v>1 box =120 EA</v>
          </cell>
          <cell r="G325">
            <v>57.14</v>
          </cell>
        </row>
        <row r="326">
          <cell r="A326">
            <v>24914</v>
          </cell>
          <cell r="B326" t="str">
            <v>Merchandise</v>
          </cell>
          <cell r="C326" t="str">
            <v>Merchandise</v>
          </cell>
          <cell r="D326" t="str">
            <v>Goodveda Millet Crunchies- Garlic</v>
          </cell>
          <cell r="E326" t="str">
            <v>EA</v>
          </cell>
          <cell r="F326" t="str">
            <v>1 box =120 EA</v>
          </cell>
          <cell r="G326">
            <v>57.14</v>
          </cell>
        </row>
        <row r="327">
          <cell r="A327">
            <v>24938</v>
          </cell>
          <cell r="B327" t="str">
            <v>Merchandise</v>
          </cell>
          <cell r="C327" t="str">
            <v>Merchandise</v>
          </cell>
          <cell r="D327" t="str">
            <v>Almond Milk</v>
          </cell>
          <cell r="E327" t="str">
            <v>Pkt</v>
          </cell>
          <cell r="F327" t="str">
            <v>1 box = 27 ea</v>
          </cell>
          <cell r="G327">
            <v>38.14</v>
          </cell>
        </row>
        <row r="328">
          <cell r="A328">
            <v>21428</v>
          </cell>
          <cell r="B328" t="str">
            <v>Merchandise</v>
          </cell>
          <cell r="C328" t="str">
            <v>Merchandise</v>
          </cell>
          <cell r="D328" t="str">
            <v>MB Protein Bar Almond Fudge 20GM</v>
          </cell>
          <cell r="E328" t="str">
            <v>EA</v>
          </cell>
          <cell r="F328" t="str">
            <v>1 box = 72 ea</v>
          </cell>
          <cell r="G328">
            <v>74.92</v>
          </cell>
        </row>
        <row r="329">
          <cell r="A329">
            <v>21429</v>
          </cell>
          <cell r="B329" t="str">
            <v>Merchandise</v>
          </cell>
          <cell r="C329" t="str">
            <v>Merchandise</v>
          </cell>
          <cell r="D329" t="str">
            <v>MB Protein Bar Choco Cranberry 20GM</v>
          </cell>
          <cell r="E329" t="str">
            <v>EA</v>
          </cell>
          <cell r="F329" t="str">
            <v>1 box = 72 ea</v>
          </cell>
          <cell r="G329">
            <v>74.92</v>
          </cell>
        </row>
        <row r="330">
          <cell r="A330">
            <v>24298</v>
          </cell>
          <cell r="B330" t="str">
            <v>Merchandise</v>
          </cell>
          <cell r="C330" t="str">
            <v>Merchandise</v>
          </cell>
          <cell r="D330" t="str">
            <v>MB Protein Bar- Cookies &amp; Cream</v>
          </cell>
          <cell r="E330" t="str">
            <v>EA</v>
          </cell>
          <cell r="F330" t="str">
            <v>1 box = 72 ea</v>
          </cell>
          <cell r="G330">
            <v>74.92</v>
          </cell>
        </row>
        <row r="331">
          <cell r="A331">
            <v>25004</v>
          </cell>
          <cell r="B331" t="str">
            <v>Merchandise</v>
          </cell>
          <cell r="C331" t="str">
            <v>Merchandise</v>
          </cell>
          <cell r="D331" t="str">
            <v>Mountain Tribe- Classic</v>
          </cell>
          <cell r="E331" t="str">
            <v>EA</v>
          </cell>
          <cell r="F331" t="str">
            <v>1 box = 18 EA</v>
          </cell>
          <cell r="G331">
            <v>66.099999999999994</v>
          </cell>
        </row>
        <row r="332">
          <cell r="A332">
            <v>25005</v>
          </cell>
          <cell r="B332" t="str">
            <v>Merchandise</v>
          </cell>
          <cell r="C332" t="str">
            <v>Merchandise</v>
          </cell>
          <cell r="D332" t="str">
            <v>Mountain Tribe- Gingerade</v>
          </cell>
          <cell r="E332" t="str">
            <v>EA</v>
          </cell>
          <cell r="F332" t="str">
            <v>1 box = 18 EA</v>
          </cell>
          <cell r="G332">
            <v>66.099999999999994</v>
          </cell>
        </row>
        <row r="333">
          <cell r="A333">
            <v>25006</v>
          </cell>
          <cell r="B333" t="str">
            <v>Merchandise</v>
          </cell>
          <cell r="C333" t="str">
            <v>Merchandise</v>
          </cell>
          <cell r="D333" t="str">
            <v>Mountain Tribe- Lavender</v>
          </cell>
          <cell r="E333" t="str">
            <v>EA</v>
          </cell>
          <cell r="F333" t="str">
            <v>1 box = 18 EA</v>
          </cell>
          <cell r="G333">
            <v>66.099999999999994</v>
          </cell>
        </row>
        <row r="334">
          <cell r="A334">
            <v>23681</v>
          </cell>
          <cell r="B334" t="str">
            <v>Merchandise</v>
          </cell>
          <cell r="C334" t="str">
            <v>Merchandise</v>
          </cell>
          <cell r="D334" t="str">
            <v>PIP POPICORN -CREAMY Chesse</v>
          </cell>
          <cell r="E334" t="str">
            <v>EA</v>
          </cell>
          <cell r="F334" t="str">
            <v>1 box = 36 EA</v>
          </cell>
          <cell r="G334">
            <v>42.37</v>
          </cell>
        </row>
        <row r="335">
          <cell r="A335">
            <v>23682</v>
          </cell>
          <cell r="B335" t="str">
            <v>Merchandise</v>
          </cell>
          <cell r="C335" t="str">
            <v>Merchandise</v>
          </cell>
          <cell r="D335" t="str">
            <v>PIP POPICORN - Tangy Jalapeno</v>
          </cell>
          <cell r="E335" t="str">
            <v>EA</v>
          </cell>
          <cell r="F335" t="str">
            <v>1 box = 36 EA</v>
          </cell>
          <cell r="G335">
            <v>42.37</v>
          </cell>
        </row>
        <row r="336">
          <cell r="A336">
            <v>23683</v>
          </cell>
          <cell r="B336" t="str">
            <v>Merchandise</v>
          </cell>
          <cell r="C336" t="str">
            <v>Merchandise</v>
          </cell>
          <cell r="D336" t="str">
            <v>PIP POPICORN - The Original</v>
          </cell>
          <cell r="E336" t="str">
            <v>EA</v>
          </cell>
          <cell r="F336" t="str">
            <v>1 box = 36 EA</v>
          </cell>
          <cell r="G336">
            <v>44.64</v>
          </cell>
        </row>
        <row r="337">
          <cell r="A337">
            <v>25030</v>
          </cell>
          <cell r="B337" t="str">
            <v>Merchandise</v>
          </cell>
          <cell r="C337" t="str">
            <v>Merchandise</v>
          </cell>
          <cell r="D337" t="str">
            <v xml:space="preserve">Pip popicorn -TIKKA Masala </v>
          </cell>
          <cell r="E337" t="str">
            <v>EA</v>
          </cell>
          <cell r="F337" t="str">
            <v>1 box = 36 EA</v>
          </cell>
          <cell r="G337">
            <v>44.64</v>
          </cell>
        </row>
        <row r="338">
          <cell r="A338">
            <v>24003</v>
          </cell>
          <cell r="B338" t="str">
            <v>Merchandise</v>
          </cell>
          <cell r="C338" t="str">
            <v>Merchandise</v>
          </cell>
          <cell r="D338" t="str">
            <v>Go Desi Popz Tangy Imli</v>
          </cell>
          <cell r="E338" t="str">
            <v>EA</v>
          </cell>
          <cell r="F338" t="str">
            <v>1 box = 100 EA</v>
          </cell>
          <cell r="G338">
            <v>57.14</v>
          </cell>
        </row>
        <row r="339">
          <cell r="A339">
            <v>24004</v>
          </cell>
          <cell r="B339" t="str">
            <v>Merchandise</v>
          </cell>
          <cell r="C339" t="str">
            <v>Merchandise</v>
          </cell>
          <cell r="D339" t="str">
            <v>Go Desi Popz Kaccha Aam</v>
          </cell>
          <cell r="E339" t="str">
            <v>EA</v>
          </cell>
          <cell r="F339" t="str">
            <v>1 box = 100 EA</v>
          </cell>
          <cell r="G339">
            <v>57.14</v>
          </cell>
        </row>
        <row r="340">
          <cell r="A340">
            <v>24005</v>
          </cell>
          <cell r="B340" t="str">
            <v>Merchandise</v>
          </cell>
          <cell r="C340" t="str">
            <v>Merchandise</v>
          </cell>
          <cell r="D340" t="str">
            <v>Go Desi Popz Real Aam</v>
          </cell>
          <cell r="E340" t="str">
            <v>EA</v>
          </cell>
          <cell r="F340" t="str">
            <v>1 box = 100 EA</v>
          </cell>
          <cell r="G340">
            <v>57.14</v>
          </cell>
        </row>
        <row r="341">
          <cell r="A341">
            <v>5908</v>
          </cell>
          <cell r="B341" t="str">
            <v>Paper &amp; Packing</v>
          </cell>
          <cell r="C341" t="str">
            <v>Paper &amp; Packing</v>
          </cell>
          <cell r="D341" t="str">
            <v>CORRUGATED BOX 16X16X 18(Big)</v>
          </cell>
          <cell r="E341" t="str">
            <v>EA</v>
          </cell>
          <cell r="F341" t="str">
            <v>EA</v>
          </cell>
          <cell r="G341">
            <v>84</v>
          </cell>
        </row>
        <row r="342">
          <cell r="A342">
            <v>5753</v>
          </cell>
          <cell r="B342" t="str">
            <v>Paper &amp; Packing</v>
          </cell>
          <cell r="C342" t="str">
            <v>Paper &amp; Packing</v>
          </cell>
          <cell r="D342" t="str">
            <v>CORRUGATED BOX 16x16x12(Small)</v>
          </cell>
          <cell r="E342" t="str">
            <v>EA</v>
          </cell>
          <cell r="F342" t="str">
            <v>EA</v>
          </cell>
          <cell r="G342">
            <v>70</v>
          </cell>
        </row>
        <row r="343">
          <cell r="A343">
            <v>5904</v>
          </cell>
          <cell r="B343" t="str">
            <v>Paper &amp; Packing</v>
          </cell>
          <cell r="C343" t="str">
            <v>Paper &amp; Packing</v>
          </cell>
          <cell r="D343" t="str">
            <v>Packing Tape Rolls</v>
          </cell>
          <cell r="E343" t="str">
            <v>EA</v>
          </cell>
          <cell r="F343" t="str">
            <v>EA</v>
          </cell>
          <cell r="G343">
            <v>30</v>
          </cell>
        </row>
        <row r="344">
          <cell r="A344">
            <v>8226</v>
          </cell>
          <cell r="B344" t="str">
            <v>Paper &amp; Packing</v>
          </cell>
          <cell r="C344" t="str">
            <v>Paper &amp; Packing</v>
          </cell>
          <cell r="D344" t="str">
            <v>Bubble Wrap</v>
          </cell>
          <cell r="E344" t="str">
            <v>M</v>
          </cell>
          <cell r="F344" t="str">
            <v>M</v>
          </cell>
          <cell r="G344">
            <v>12.5</v>
          </cell>
        </row>
        <row r="345">
          <cell r="A345">
            <v>9316</v>
          </cell>
          <cell r="B345" t="str">
            <v>Paper &amp; Packing</v>
          </cell>
          <cell r="C345" t="str">
            <v>Paper &amp; Packing</v>
          </cell>
          <cell r="D345" t="str">
            <v>Thermocole Sheet</v>
          </cell>
          <cell r="E345" t="str">
            <v>EA</v>
          </cell>
          <cell r="F345" t="str">
            <v>EA</v>
          </cell>
          <cell r="G345">
            <v>16.25</v>
          </cell>
        </row>
        <row r="346">
          <cell r="A346">
            <v>16432</v>
          </cell>
          <cell r="B346" t="str">
            <v>Paper &amp; Packing</v>
          </cell>
          <cell r="C346" t="str">
            <v>Paper &amp; Packing</v>
          </cell>
          <cell r="D346" t="str">
            <v>Shrink Sheet</v>
          </cell>
          <cell r="E346" t="str">
            <v>G</v>
          </cell>
          <cell r="F346" t="str">
            <v>G</v>
          </cell>
          <cell r="G346">
            <v>180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angalore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BOH</v>
          </cell>
          <cell r="D2" t="str">
            <v>Sugar Sachet</v>
          </cell>
          <cell r="E2" t="str">
            <v>PAC</v>
          </cell>
          <cell r="F2" t="str">
            <v>Pac=200sc</v>
          </cell>
          <cell r="G2">
            <v>74.75</v>
          </cell>
        </row>
        <row r="3">
          <cell r="A3">
            <v>1002</v>
          </cell>
          <cell r="B3" t="str">
            <v>Raw Material</v>
          </cell>
          <cell r="C3" t="str">
            <v>BOH</v>
          </cell>
          <cell r="D3" t="str">
            <v>Sugar Demerara</v>
          </cell>
          <cell r="E3" t="str">
            <v>PAC</v>
          </cell>
          <cell r="F3" t="str">
            <v>Pac=200sc</v>
          </cell>
          <cell r="G3">
            <v>79.349999999999994</v>
          </cell>
        </row>
        <row r="4">
          <cell r="A4">
            <v>24657</v>
          </cell>
          <cell r="B4" t="str">
            <v>Raw Material</v>
          </cell>
          <cell r="C4" t="str">
            <v>BOH</v>
          </cell>
          <cell r="D4" t="str">
            <v>Sugar Free Gold Sachet 100*0.75Gm</v>
          </cell>
          <cell r="E4" t="str">
            <v>PAC</v>
          </cell>
          <cell r="F4" t="str">
            <v>1 pkt = 100 CS</v>
          </cell>
          <cell r="G4">
            <v>109.25</v>
          </cell>
        </row>
        <row r="5">
          <cell r="A5">
            <v>1008</v>
          </cell>
          <cell r="B5" t="str">
            <v>Raw Material</v>
          </cell>
          <cell r="C5" t="str">
            <v>BOH</v>
          </cell>
          <cell r="D5" t="str">
            <v>Mustard Sachet 8 Gm</v>
          </cell>
          <cell r="E5" t="str">
            <v>PAC</v>
          </cell>
          <cell r="F5" t="str">
            <v>PAC=100 sc</v>
          </cell>
          <cell r="G5">
            <v>92</v>
          </cell>
        </row>
        <row r="6">
          <cell r="A6">
            <v>1009</v>
          </cell>
          <cell r="B6" t="str">
            <v>Raw Material</v>
          </cell>
          <cell r="C6" t="str">
            <v>BOH</v>
          </cell>
          <cell r="D6" t="str">
            <v>Tomato Ketchup 100 Sachet</v>
          </cell>
          <cell r="E6" t="str">
            <v>PAC</v>
          </cell>
          <cell r="F6" t="str">
            <v>PAC-100 sc</v>
          </cell>
          <cell r="G6">
            <v>74.75</v>
          </cell>
        </row>
        <row r="7">
          <cell r="A7">
            <v>7508</v>
          </cell>
          <cell r="B7" t="str">
            <v>Raw Material</v>
          </cell>
          <cell r="C7" t="str">
            <v>BOH</v>
          </cell>
          <cell r="D7" t="str">
            <v>Syrup Chocolate Topping</v>
          </cell>
          <cell r="E7" t="str">
            <v>BT</v>
          </cell>
          <cell r="F7" t="str">
            <v>Kg=1000g</v>
          </cell>
          <cell r="G7">
            <v>142.6</v>
          </cell>
        </row>
        <row r="8">
          <cell r="A8">
            <v>18931</v>
          </cell>
          <cell r="B8" t="str">
            <v>Raw Material</v>
          </cell>
          <cell r="C8" t="str">
            <v>BOH</v>
          </cell>
          <cell r="D8" t="str">
            <v>Alphonso Mango Puree(550GM)</v>
          </cell>
          <cell r="E8" t="str">
            <v>BT</v>
          </cell>
          <cell r="F8" t="str">
            <v>Box =12 BT</v>
          </cell>
          <cell r="G8">
            <v>155.25</v>
          </cell>
        </row>
        <row r="9">
          <cell r="A9">
            <v>22562</v>
          </cell>
          <cell r="B9" t="str">
            <v>Raw Material</v>
          </cell>
          <cell r="C9" t="str">
            <v>BOH</v>
          </cell>
          <cell r="D9" t="str">
            <v>Oregano Flakes</v>
          </cell>
          <cell r="E9" t="str">
            <v>PAC</v>
          </cell>
          <cell r="F9" t="str">
            <v>PAC=150ea</v>
          </cell>
          <cell r="G9">
            <v>77.63000000000001</v>
          </cell>
        </row>
        <row r="10">
          <cell r="A10">
            <v>22561</v>
          </cell>
          <cell r="B10" t="str">
            <v>Raw Material</v>
          </cell>
          <cell r="C10" t="str">
            <v>BOH</v>
          </cell>
          <cell r="D10" t="str">
            <v>Chilly Flakes</v>
          </cell>
          <cell r="E10" t="str">
            <v>PAC</v>
          </cell>
          <cell r="F10" t="str">
            <v>PAC=150ea</v>
          </cell>
          <cell r="G10">
            <v>77.63000000000001</v>
          </cell>
        </row>
        <row r="11">
          <cell r="A11">
            <v>14593</v>
          </cell>
          <cell r="B11" t="str">
            <v>Tea &amp; Coffee</v>
          </cell>
          <cell r="C11" t="str">
            <v>BOH</v>
          </cell>
          <cell r="D11" t="str">
            <v>Earl gray 400g</v>
          </cell>
          <cell r="E11" t="str">
            <v>PAC</v>
          </cell>
          <cell r="F11" t="str">
            <v>1 PAC = 250G</v>
          </cell>
          <cell r="G11">
            <v>299</v>
          </cell>
        </row>
        <row r="12">
          <cell r="A12">
            <v>11286</v>
          </cell>
          <cell r="B12" t="str">
            <v>Tea &amp; Coffee</v>
          </cell>
          <cell r="C12" t="str">
            <v>BOH</v>
          </cell>
          <cell r="D12" t="str">
            <v>Masala Chai Catering Pouch 250g</v>
          </cell>
          <cell r="E12" t="str">
            <v>PAC</v>
          </cell>
          <cell r="F12" t="str">
            <v>1 PAC = 250G</v>
          </cell>
          <cell r="G12">
            <v>287.5</v>
          </cell>
        </row>
        <row r="13">
          <cell r="A13">
            <v>15483</v>
          </cell>
          <cell r="B13" t="str">
            <v>Tea &amp; Coffee</v>
          </cell>
          <cell r="C13" t="str">
            <v>BOH</v>
          </cell>
          <cell r="D13" t="str">
            <v>Darjeeling black Tea-Blended</v>
          </cell>
          <cell r="E13" t="str">
            <v>PAC</v>
          </cell>
          <cell r="F13" t="str">
            <v>1 PAC = 250G</v>
          </cell>
          <cell r="G13">
            <v>281.75</v>
          </cell>
        </row>
        <row r="14">
          <cell r="A14">
            <v>15484</v>
          </cell>
          <cell r="B14" t="str">
            <v>Tea &amp; Coffee</v>
          </cell>
          <cell r="C14" t="str">
            <v>BOH</v>
          </cell>
          <cell r="D14" t="str">
            <v>Assam long Leaf Tea(TGFOP1)</v>
          </cell>
          <cell r="E14" t="str">
            <v>PAC</v>
          </cell>
          <cell r="F14" t="str">
            <v>1 PAC = 250G</v>
          </cell>
          <cell r="G14">
            <v>132.25</v>
          </cell>
        </row>
        <row r="15">
          <cell r="A15">
            <v>17818</v>
          </cell>
          <cell r="B15" t="str">
            <v>Tea &amp; Coffee</v>
          </cell>
          <cell r="C15" t="str">
            <v>BOH</v>
          </cell>
          <cell r="D15" t="str">
            <v>Tulsi Green Tea - 100G</v>
          </cell>
          <cell r="E15" t="str">
            <v>PAC</v>
          </cell>
          <cell r="F15" t="str">
            <v>1 PAC = 250G</v>
          </cell>
          <cell r="G15">
            <v>105.8</v>
          </cell>
        </row>
        <row r="16">
          <cell r="A16">
            <v>24678</v>
          </cell>
          <cell r="B16" t="str">
            <v>Tea &amp; Coffee</v>
          </cell>
          <cell r="C16" t="str">
            <v>BOH</v>
          </cell>
          <cell r="D16" t="str">
            <v>Coffee Beans Red Wine</v>
          </cell>
          <cell r="E16" t="str">
            <v>Pac</v>
          </cell>
          <cell r="F16" t="str">
            <v>1 box = 50 Pkt</v>
          </cell>
          <cell r="G16">
            <v>318.95999999999998</v>
          </cell>
        </row>
        <row r="17">
          <cell r="A17">
            <v>4962</v>
          </cell>
          <cell r="B17" t="str">
            <v>Tea &amp; Coffee</v>
          </cell>
          <cell r="C17" t="str">
            <v>Barista Core</v>
          </cell>
          <cell r="D17" t="str">
            <v>Coffee Beans F &amp; H 1 Kg</v>
          </cell>
          <cell r="E17" t="str">
            <v>Kg</v>
          </cell>
          <cell r="F17" t="str">
            <v>Box =15 kg</v>
          </cell>
          <cell r="G17">
            <v>810</v>
          </cell>
        </row>
        <row r="18">
          <cell r="A18">
            <v>18404</v>
          </cell>
          <cell r="B18" t="str">
            <v>Syrup</v>
          </cell>
          <cell r="C18" t="str">
            <v>BOH</v>
          </cell>
          <cell r="D18" t="str">
            <v>Triple Red Berry</v>
          </cell>
          <cell r="E18" t="str">
            <v>BT</v>
          </cell>
          <cell r="F18" t="str">
            <v>1 Box = 12 ea</v>
          </cell>
          <cell r="G18">
            <v>272.55</v>
          </cell>
        </row>
        <row r="19">
          <cell r="A19">
            <v>18902</v>
          </cell>
          <cell r="B19" t="str">
            <v>Syrup</v>
          </cell>
          <cell r="C19" t="str">
            <v>BOH</v>
          </cell>
          <cell r="D19" t="str">
            <v>Chocolate Tiramisu Sauce</v>
          </cell>
          <cell r="E19" t="str">
            <v>BT</v>
          </cell>
          <cell r="F19" t="str">
            <v>1 Box = 12 ea</v>
          </cell>
          <cell r="G19">
            <v>310.5</v>
          </cell>
        </row>
        <row r="20">
          <cell r="A20">
            <v>19942</v>
          </cell>
          <cell r="B20" t="str">
            <v>Syrup</v>
          </cell>
          <cell r="C20" t="str">
            <v>BOH</v>
          </cell>
          <cell r="D20" t="str">
            <v>Apple Rose Squash (Rose Faluda)</v>
          </cell>
          <cell r="E20" t="str">
            <v>BT</v>
          </cell>
          <cell r="F20" t="str">
            <v>1 Box = 12 ea</v>
          </cell>
          <cell r="G20">
            <v>133.4</v>
          </cell>
        </row>
        <row r="21">
          <cell r="A21">
            <v>23032</v>
          </cell>
          <cell r="B21" t="str">
            <v>Syrup</v>
          </cell>
          <cell r="C21" t="str">
            <v>BOH</v>
          </cell>
          <cell r="D21" t="str">
            <v xml:space="preserve">Strawberry Fruit Squash 500 ML pet </v>
          </cell>
          <cell r="E21" t="str">
            <v>Btl</v>
          </cell>
          <cell r="F21" t="str">
            <v>1 Box = 12 ea</v>
          </cell>
          <cell r="G21">
            <v>151.80000000000001</v>
          </cell>
        </row>
        <row r="22">
          <cell r="A22">
            <v>18051</v>
          </cell>
          <cell r="B22" t="str">
            <v>Syrup</v>
          </cell>
          <cell r="C22" t="str">
            <v>BOH</v>
          </cell>
          <cell r="D22" t="str">
            <v>Lemon Iced Tea  Syrup</v>
          </cell>
          <cell r="E22" t="str">
            <v>BT</v>
          </cell>
          <cell r="F22" t="str">
            <v>1 Box = 6 ea</v>
          </cell>
          <cell r="G22">
            <v>287.5</v>
          </cell>
        </row>
        <row r="23">
          <cell r="A23">
            <v>18052</v>
          </cell>
          <cell r="B23" t="str">
            <v>Syrup</v>
          </cell>
          <cell r="C23" t="str">
            <v>BOH</v>
          </cell>
          <cell r="D23" t="str">
            <v>Peach Iced Tea syrup</v>
          </cell>
          <cell r="E23" t="str">
            <v>BT</v>
          </cell>
          <cell r="F23" t="str">
            <v>1 Box = 6 ea</v>
          </cell>
          <cell r="G23">
            <v>287.5</v>
          </cell>
        </row>
        <row r="24">
          <cell r="A24">
            <v>16825</v>
          </cell>
          <cell r="B24" t="str">
            <v>Syrup</v>
          </cell>
          <cell r="C24" t="str">
            <v>BOH</v>
          </cell>
          <cell r="D24" t="str">
            <v>Apple-Mint Mojito Syrup</v>
          </cell>
          <cell r="E24" t="str">
            <v>BT</v>
          </cell>
          <cell r="F24" t="str">
            <v>1 Box = 6 ea</v>
          </cell>
          <cell r="G24">
            <v>373.75</v>
          </cell>
        </row>
        <row r="25">
          <cell r="A25">
            <v>17874</v>
          </cell>
          <cell r="B25" t="str">
            <v>Syrup</v>
          </cell>
          <cell r="C25" t="str">
            <v>BOH</v>
          </cell>
          <cell r="D25" t="str">
            <v>Mojito Mint Syrup</v>
          </cell>
          <cell r="E25" t="str">
            <v>BT</v>
          </cell>
          <cell r="F25" t="str">
            <v>1 Box = 6 ea</v>
          </cell>
          <cell r="G25">
            <v>237.19</v>
          </cell>
        </row>
        <row r="26">
          <cell r="A26">
            <v>17676</v>
          </cell>
          <cell r="B26" t="str">
            <v>Syrup</v>
          </cell>
          <cell r="C26" t="str">
            <v>BOH</v>
          </cell>
          <cell r="D26" t="str">
            <v>Hot Chocolate</v>
          </cell>
          <cell r="E26" t="str">
            <v>PAC</v>
          </cell>
          <cell r="F26" t="str">
            <v>PAC=1000ML</v>
          </cell>
          <cell r="G26">
            <v>381.8</v>
          </cell>
        </row>
        <row r="27">
          <cell r="A27">
            <v>17873</v>
          </cell>
          <cell r="B27" t="str">
            <v>Syrup</v>
          </cell>
          <cell r="C27" t="str">
            <v>BOH</v>
          </cell>
          <cell r="D27" t="str">
            <v>Syrup - Hazelnut</v>
          </cell>
          <cell r="E27" t="str">
            <v>BT</v>
          </cell>
          <cell r="F27" t="str">
            <v>BT-750ML</v>
          </cell>
          <cell r="G27">
            <v>232.86</v>
          </cell>
        </row>
        <row r="28">
          <cell r="A28">
            <v>17875</v>
          </cell>
          <cell r="B28" t="str">
            <v>Syrup</v>
          </cell>
          <cell r="C28" t="str">
            <v>BOH</v>
          </cell>
          <cell r="D28" t="str">
            <v>Iris Syrup</v>
          </cell>
          <cell r="E28" t="str">
            <v>BT</v>
          </cell>
          <cell r="F28" t="str">
            <v>BT-750ML</v>
          </cell>
          <cell r="G28">
            <v>232.86</v>
          </cell>
        </row>
        <row r="29">
          <cell r="A29">
            <v>17876</v>
          </cell>
          <cell r="B29" t="str">
            <v>Syrup</v>
          </cell>
          <cell r="C29" t="str">
            <v>BOH</v>
          </cell>
          <cell r="D29" t="str">
            <v>Vanilla Syrup</v>
          </cell>
          <cell r="E29" t="str">
            <v>BT</v>
          </cell>
          <cell r="F29" t="str">
            <v>BT-750ML</v>
          </cell>
          <cell r="G29">
            <v>232.86</v>
          </cell>
        </row>
        <row r="30">
          <cell r="A30">
            <v>17877</v>
          </cell>
          <cell r="B30" t="str">
            <v>Syrup</v>
          </cell>
          <cell r="C30" t="str">
            <v>BOH</v>
          </cell>
          <cell r="D30" t="str">
            <v>Caramel Syrup</v>
          </cell>
          <cell r="E30" t="str">
            <v>BT</v>
          </cell>
          <cell r="F30" t="str">
            <v>BT-750ML</v>
          </cell>
          <cell r="G30">
            <v>232.86</v>
          </cell>
        </row>
        <row r="31">
          <cell r="A31">
            <v>24608</v>
          </cell>
          <cell r="B31" t="str">
            <v>Syrup</v>
          </cell>
          <cell r="C31" t="str">
            <v>BOH</v>
          </cell>
          <cell r="D31" t="str">
            <v>Apple Pi Syrup</v>
          </cell>
          <cell r="E31" t="str">
            <v>BT</v>
          </cell>
          <cell r="F31" t="str">
            <v>1 box = 24 btl</v>
          </cell>
          <cell r="G31">
            <v>340.4</v>
          </cell>
        </row>
        <row r="32">
          <cell r="A32">
            <v>24609</v>
          </cell>
          <cell r="B32" t="str">
            <v>Syrup</v>
          </cell>
          <cell r="C32" t="str">
            <v>BOH</v>
          </cell>
          <cell r="D32" t="str">
            <v>Carmel Almond Praline</v>
          </cell>
          <cell r="E32" t="str">
            <v>BT</v>
          </cell>
          <cell r="F32" t="str">
            <v>1 box = 24 btl</v>
          </cell>
          <cell r="G32">
            <v>289.8</v>
          </cell>
        </row>
        <row r="33">
          <cell r="A33">
            <v>15881</v>
          </cell>
          <cell r="B33" t="str">
            <v>Brand Merchandise</v>
          </cell>
          <cell r="C33" t="str">
            <v>Barista Core</v>
          </cell>
          <cell r="D33" t="str">
            <v>BARISTA PACKAGED DRINKING WATER - 300ml</v>
          </cell>
          <cell r="E33" t="str">
            <v>BT</v>
          </cell>
          <cell r="F33" t="str">
            <v>Box = 20</v>
          </cell>
          <cell r="G33">
            <v>9.1999999999999993</v>
          </cell>
        </row>
        <row r="34">
          <cell r="A34">
            <v>11403</v>
          </cell>
          <cell r="B34" t="str">
            <v>Brand Merchandise</v>
          </cell>
          <cell r="C34" t="str">
            <v>Barista Core</v>
          </cell>
          <cell r="D34" t="str">
            <v>Barista House Blend (Rs.200gm)</v>
          </cell>
          <cell r="E34" t="str">
            <v>PAC</v>
          </cell>
          <cell r="F34" t="str">
            <v>1 box = 60 ea</v>
          </cell>
          <cell r="G34">
            <v>182</v>
          </cell>
        </row>
        <row r="35">
          <cell r="A35">
            <v>11654</v>
          </cell>
          <cell r="B35" t="str">
            <v>Brand Merchandise</v>
          </cell>
          <cell r="C35" t="str">
            <v>Prop M</v>
          </cell>
          <cell r="D35" t="str">
            <v>Ginger Honey 450g</v>
          </cell>
          <cell r="E35" t="str">
            <v>BT</v>
          </cell>
          <cell r="F35" t="str">
            <v>EA=12 ea</v>
          </cell>
          <cell r="G35">
            <v>122.72</v>
          </cell>
        </row>
        <row r="36">
          <cell r="A36">
            <v>20255</v>
          </cell>
          <cell r="B36" t="str">
            <v>Brand Merchandise</v>
          </cell>
          <cell r="C36" t="str">
            <v>Prop M</v>
          </cell>
          <cell r="D36" t="str">
            <v>Pure instant coffee-100 GM Jar</v>
          </cell>
          <cell r="E36" t="str">
            <v>EA</v>
          </cell>
          <cell r="F36" t="str">
            <v>Box =24 bt</v>
          </cell>
          <cell r="G36">
            <v>135.42999999999998</v>
          </cell>
        </row>
        <row r="37">
          <cell r="A37">
            <v>20872</v>
          </cell>
          <cell r="B37" t="str">
            <v>Brand Merchandise</v>
          </cell>
          <cell r="C37" t="str">
            <v>Prop M</v>
          </cell>
          <cell r="D37" t="str">
            <v>100% Pure Instant coffee - 50GM Jar</v>
          </cell>
          <cell r="E37" t="str">
            <v>EA</v>
          </cell>
          <cell r="F37" t="str">
            <v>Box =24 bt</v>
          </cell>
          <cell r="G37">
            <v>86.36</v>
          </cell>
        </row>
        <row r="38">
          <cell r="A38">
            <v>21241</v>
          </cell>
          <cell r="B38" t="str">
            <v>Brand Merchandise</v>
          </cell>
          <cell r="C38" t="str">
            <v>Prop M</v>
          </cell>
          <cell r="D38" t="str">
            <v>Almond 40 GM</v>
          </cell>
          <cell r="E38" t="str">
            <v>EA</v>
          </cell>
          <cell r="F38" t="str">
            <v>1 box = 60 ea</v>
          </cell>
          <cell r="G38">
            <v>47.91</v>
          </cell>
        </row>
        <row r="39">
          <cell r="A39">
            <v>21242</v>
          </cell>
          <cell r="B39" t="str">
            <v>Brand Merchandise</v>
          </cell>
          <cell r="C39" t="str">
            <v>Prop M</v>
          </cell>
          <cell r="D39" t="str">
            <v>Cashew 40 GM</v>
          </cell>
          <cell r="E39" t="str">
            <v>EA</v>
          </cell>
          <cell r="F39" t="str">
            <v>1 box = 60 ea</v>
          </cell>
          <cell r="G39">
            <v>52.57</v>
          </cell>
        </row>
        <row r="40">
          <cell r="A40">
            <v>19457</v>
          </cell>
          <cell r="B40" t="str">
            <v>Brand Merchandise</v>
          </cell>
          <cell r="C40" t="str">
            <v>Prop M</v>
          </cell>
          <cell r="D40" t="str">
            <v>CHOC-O-AFFAIR (Dark Choco Slab)</v>
          </cell>
          <cell r="E40" t="str">
            <v>Box</v>
          </cell>
          <cell r="F40" t="str">
            <v>1 box = 1 slab</v>
          </cell>
          <cell r="G40">
            <v>64</v>
          </cell>
        </row>
        <row r="41">
          <cell r="A41">
            <v>19458</v>
          </cell>
          <cell r="B41" t="str">
            <v>Brand Merchandise</v>
          </cell>
          <cell r="C41" t="str">
            <v>Prop M</v>
          </cell>
          <cell r="D41" t="str">
            <v>CHOC-O-AFFAIR (Milk Choco Slab)</v>
          </cell>
          <cell r="E41" t="str">
            <v>Box</v>
          </cell>
          <cell r="F41" t="str">
            <v>1 box = 1 slab</v>
          </cell>
          <cell r="G41">
            <v>64</v>
          </cell>
        </row>
        <row r="42">
          <cell r="A42">
            <v>15089</v>
          </cell>
          <cell r="B42" t="str">
            <v>Brand Merchandise</v>
          </cell>
          <cell r="C42" t="str">
            <v>Prop M</v>
          </cell>
          <cell r="D42" t="str">
            <v>Ginger Honey Tea jar-200g</v>
          </cell>
          <cell r="E42" t="str">
            <v>BT</v>
          </cell>
          <cell r="F42" t="str">
            <v>Box =12 bt</v>
          </cell>
          <cell r="G42">
            <v>62.54</v>
          </cell>
        </row>
        <row r="43">
          <cell r="A43">
            <v>21760</v>
          </cell>
          <cell r="B43" t="str">
            <v>Brand Merchandise</v>
          </cell>
          <cell r="C43" t="str">
            <v>Prop M</v>
          </cell>
          <cell r="D43" t="str">
            <v>Morning Glory - Beans 200G</v>
          </cell>
          <cell r="E43" t="str">
            <v>EA</v>
          </cell>
          <cell r="F43" t="str">
            <v>EA</v>
          </cell>
          <cell r="G43">
            <v>197.8</v>
          </cell>
        </row>
        <row r="44">
          <cell r="A44">
            <v>21781</v>
          </cell>
          <cell r="B44" t="str">
            <v>Brand Merchandise</v>
          </cell>
          <cell r="C44" t="str">
            <v>Prop M</v>
          </cell>
          <cell r="D44" t="str">
            <v>Evening Twilight - Beans 200G</v>
          </cell>
          <cell r="E44" t="str">
            <v>EA</v>
          </cell>
          <cell r="F44" t="str">
            <v>EA</v>
          </cell>
          <cell r="G44">
            <v>197.8</v>
          </cell>
        </row>
        <row r="45">
          <cell r="A45">
            <v>21782</v>
          </cell>
          <cell r="B45" t="str">
            <v>Brand Merchandise</v>
          </cell>
          <cell r="C45" t="str">
            <v>Prop M</v>
          </cell>
          <cell r="D45" t="str">
            <v>Morning Glory - Powder 200G</v>
          </cell>
          <cell r="E45" t="str">
            <v>EA</v>
          </cell>
          <cell r="F45" t="str">
            <v>EA</v>
          </cell>
          <cell r="G45">
            <v>197.8</v>
          </cell>
        </row>
        <row r="46">
          <cell r="A46">
            <v>21783</v>
          </cell>
          <cell r="B46" t="str">
            <v>Brand Merchandise</v>
          </cell>
          <cell r="C46" t="str">
            <v>Prop M</v>
          </cell>
          <cell r="D46" t="str">
            <v>Evening Twilight - Powder 200G</v>
          </cell>
          <cell r="E46" t="str">
            <v>EA</v>
          </cell>
          <cell r="F46" t="str">
            <v>EA</v>
          </cell>
          <cell r="G46">
            <v>197.8</v>
          </cell>
        </row>
        <row r="47">
          <cell r="A47">
            <v>6582</v>
          </cell>
          <cell r="B47" t="str">
            <v>Brand Merchandise</v>
          </cell>
          <cell r="C47" t="str">
            <v>Prop M</v>
          </cell>
          <cell r="D47" t="str">
            <v>Biscotti Almond</v>
          </cell>
          <cell r="E47" t="str">
            <v>Pac</v>
          </cell>
          <cell r="F47" t="str">
            <v>Box =20 Ea</v>
          </cell>
          <cell r="G47">
            <v>51.47</v>
          </cell>
        </row>
        <row r="48">
          <cell r="A48">
            <v>17743</v>
          </cell>
          <cell r="B48" t="str">
            <v>Brand Merchandise</v>
          </cell>
          <cell r="C48" t="str">
            <v>Prop M</v>
          </cell>
          <cell r="D48" t="str">
            <v>Chocolate Chip Cookies Tin - 100G</v>
          </cell>
          <cell r="E48" t="str">
            <v>EA</v>
          </cell>
          <cell r="F48" t="str">
            <v>1 box = 40 EA</v>
          </cell>
          <cell r="G48">
            <v>77.7</v>
          </cell>
        </row>
        <row r="49">
          <cell r="A49">
            <v>17744</v>
          </cell>
          <cell r="B49" t="str">
            <v>Brand Merchandise</v>
          </cell>
          <cell r="C49" t="str">
            <v>Prop M</v>
          </cell>
          <cell r="D49" t="str">
            <v>Choco Mocha Cookies Tin - 100G</v>
          </cell>
          <cell r="E49" t="str">
            <v>EA</v>
          </cell>
          <cell r="F49" t="str">
            <v>1 box = 40 EA</v>
          </cell>
          <cell r="G49">
            <v>77.7</v>
          </cell>
        </row>
        <row r="50">
          <cell r="A50">
            <v>17745</v>
          </cell>
          <cell r="B50" t="str">
            <v>Brand Merchandise</v>
          </cell>
          <cell r="C50" t="str">
            <v>Prop M</v>
          </cell>
          <cell r="D50" t="str">
            <v>Honey Oat Rissian Cookies Tin - 100G</v>
          </cell>
          <cell r="E50" t="str">
            <v>EA</v>
          </cell>
          <cell r="F50" t="str">
            <v>1 box = 40 EA</v>
          </cell>
          <cell r="G50">
            <v>77.7</v>
          </cell>
        </row>
        <row r="51">
          <cell r="A51">
            <v>23754</v>
          </cell>
          <cell r="B51" t="str">
            <v>Brand Merchandise</v>
          </cell>
          <cell r="C51" t="str">
            <v>Prop M</v>
          </cell>
          <cell r="D51" t="str">
            <v>New Drip Coffee(Pack of 5)</v>
          </cell>
          <cell r="E51" t="str">
            <v>PAC</v>
          </cell>
          <cell r="F51" t="str">
            <v>1 pkt 5 EA</v>
          </cell>
          <cell r="G51">
            <v>117.71000000000001</v>
          </cell>
        </row>
        <row r="52">
          <cell r="A52">
            <v>21371</v>
          </cell>
          <cell r="B52" t="str">
            <v>Bev .Merchandise</v>
          </cell>
          <cell r="C52" t="str">
            <v>Merchandise</v>
          </cell>
          <cell r="D52" t="str">
            <v>Blue Pine Water Bottle 1L</v>
          </cell>
          <cell r="E52" t="str">
            <v>EA</v>
          </cell>
          <cell r="F52" t="str">
            <v>Box = 15</v>
          </cell>
          <cell r="G52">
            <v>47.3</v>
          </cell>
        </row>
        <row r="53">
          <cell r="A53">
            <v>21784</v>
          </cell>
          <cell r="B53" t="str">
            <v>Merchandise</v>
          </cell>
          <cell r="C53" t="str">
            <v>Merchandise</v>
          </cell>
          <cell r="D53" t="str">
            <v>Mast Masala Cup Noodles</v>
          </cell>
          <cell r="E53" t="str">
            <v>EA</v>
          </cell>
          <cell r="F53" t="str">
            <v>1 box = 48 ea</v>
          </cell>
          <cell r="G53">
            <v>53.57</v>
          </cell>
        </row>
        <row r="54">
          <cell r="A54">
            <v>21786</v>
          </cell>
          <cell r="B54" t="str">
            <v>Merchandise</v>
          </cell>
          <cell r="C54" t="str">
            <v>Merchandise</v>
          </cell>
          <cell r="D54" t="str">
            <v>Spiced Chunky Chicken Cup Noodles</v>
          </cell>
          <cell r="E54" t="str">
            <v>EA</v>
          </cell>
          <cell r="F54" t="str">
            <v>1 box = 48 ea</v>
          </cell>
          <cell r="G54">
            <v>53.57</v>
          </cell>
        </row>
        <row r="55">
          <cell r="A55">
            <v>22256</v>
          </cell>
          <cell r="B55" t="str">
            <v>Merchandise</v>
          </cell>
          <cell r="C55" t="str">
            <v>Merchandise</v>
          </cell>
          <cell r="D55" t="str">
            <v>Sex on the Beach</v>
          </cell>
          <cell r="E55" t="str">
            <v>EA</v>
          </cell>
          <cell r="F55" t="str">
            <v>Box = 24 EA</v>
          </cell>
          <cell r="G55">
            <v>57.46</v>
          </cell>
        </row>
        <row r="56">
          <cell r="A56">
            <v>22258</v>
          </cell>
          <cell r="B56" t="str">
            <v>Merchandise</v>
          </cell>
          <cell r="C56" t="str">
            <v>Merchandise</v>
          </cell>
          <cell r="D56" t="str">
            <v>Margarita</v>
          </cell>
          <cell r="E56" t="str">
            <v>EA</v>
          </cell>
          <cell r="F56" t="str">
            <v>1 box = 24 ea</v>
          </cell>
          <cell r="G56">
            <v>57.46</v>
          </cell>
        </row>
        <row r="57">
          <cell r="A57">
            <v>23707</v>
          </cell>
          <cell r="B57" t="str">
            <v>Merchandise</v>
          </cell>
          <cell r="C57" t="str">
            <v>Merchandise</v>
          </cell>
          <cell r="D57" t="str">
            <v>Just-Vanilla Protein Plus Shake</v>
          </cell>
          <cell r="E57" t="str">
            <v>EA</v>
          </cell>
          <cell r="F57" t="str">
            <v>Box = 12 EA</v>
          </cell>
          <cell r="G57">
            <v>112.5</v>
          </cell>
        </row>
        <row r="58">
          <cell r="A58">
            <v>23706</v>
          </cell>
          <cell r="B58" t="str">
            <v>Merchandise</v>
          </cell>
          <cell r="C58" t="str">
            <v>Merchandise</v>
          </cell>
          <cell r="D58" t="str">
            <v>Just- Chocolate Protein Plus Shake</v>
          </cell>
          <cell r="E58" t="str">
            <v>EA</v>
          </cell>
          <cell r="F58" t="str">
            <v>Box = 12 EA</v>
          </cell>
          <cell r="G58">
            <v>112.5</v>
          </cell>
        </row>
        <row r="59">
          <cell r="A59">
            <v>24005</v>
          </cell>
          <cell r="B59" t="str">
            <v>Merchandise</v>
          </cell>
          <cell r="C59" t="str">
            <v>Merchandise</v>
          </cell>
          <cell r="D59" t="str">
            <v>Go Desi Pops real Aam</v>
          </cell>
          <cell r="E59" t="str">
            <v>EA</v>
          </cell>
          <cell r="F59" t="str">
            <v>1 Box = 150 ea</v>
          </cell>
          <cell r="G59">
            <v>57.14</v>
          </cell>
        </row>
        <row r="60">
          <cell r="A60">
            <v>24004</v>
          </cell>
          <cell r="B60" t="str">
            <v>Merchandise</v>
          </cell>
          <cell r="C60" t="str">
            <v>Merchandise</v>
          </cell>
          <cell r="D60" t="str">
            <v>Go Desi Popz Kaccha Aam</v>
          </cell>
          <cell r="E60" t="str">
            <v>EA</v>
          </cell>
          <cell r="F60" t="str">
            <v>1 Box = 150 ea</v>
          </cell>
          <cell r="G60">
            <v>57.14</v>
          </cell>
        </row>
        <row r="61">
          <cell r="A61">
            <v>16140</v>
          </cell>
          <cell r="B61" t="str">
            <v>Merchandise</v>
          </cell>
          <cell r="C61" t="str">
            <v>Merchandise</v>
          </cell>
          <cell r="D61" t="str">
            <v>Opera Salt &amp; Black Pepper Chips</v>
          </cell>
          <cell r="E61" t="str">
            <v>EA</v>
          </cell>
          <cell r="F61" t="str">
            <v>1 box = 24</v>
          </cell>
          <cell r="G61">
            <v>44.64</v>
          </cell>
        </row>
        <row r="62">
          <cell r="A62">
            <v>16141</v>
          </cell>
          <cell r="B62" t="str">
            <v>Merchandise</v>
          </cell>
          <cell r="C62" t="str">
            <v>Merchandise</v>
          </cell>
          <cell r="D62" t="str">
            <v>Opera Piri - Piri Chips</v>
          </cell>
          <cell r="E62" t="str">
            <v>EA</v>
          </cell>
          <cell r="F62" t="str">
            <v>1 box = 24</v>
          </cell>
          <cell r="G62">
            <v>44.64</v>
          </cell>
        </row>
        <row r="63">
          <cell r="A63">
            <v>23812</v>
          </cell>
          <cell r="B63" t="str">
            <v>Merchandise</v>
          </cell>
          <cell r="C63" t="str">
            <v>Merchandise</v>
          </cell>
          <cell r="D63" t="str">
            <v>Opera Chips- Tangy Chipotle</v>
          </cell>
          <cell r="E63" t="str">
            <v>EA</v>
          </cell>
          <cell r="F63" t="str">
            <v>1 box = 24</v>
          </cell>
          <cell r="G63">
            <v>44.64</v>
          </cell>
        </row>
        <row r="64">
          <cell r="A64">
            <v>16142</v>
          </cell>
          <cell r="B64" t="str">
            <v>Merchandise</v>
          </cell>
          <cell r="C64" t="str">
            <v>Merchandise</v>
          </cell>
          <cell r="D64" t="str">
            <v>Opera Italian Herbs Chips</v>
          </cell>
          <cell r="E64" t="str">
            <v>Pac</v>
          </cell>
          <cell r="G64">
            <v>44.64</v>
          </cell>
        </row>
        <row r="65">
          <cell r="A65">
            <v>22486</v>
          </cell>
          <cell r="B65" t="str">
            <v>Merchandise</v>
          </cell>
          <cell r="C65" t="str">
            <v>Merchandise</v>
          </cell>
          <cell r="D65" t="str">
            <v>Italian chesse Dribblin</v>
          </cell>
          <cell r="E65" t="str">
            <v>EA</v>
          </cell>
          <cell r="F65" t="str">
            <v>1 box = 24 ea</v>
          </cell>
          <cell r="G65">
            <v>49.11</v>
          </cell>
        </row>
        <row r="66">
          <cell r="A66">
            <v>23546</v>
          </cell>
          <cell r="B66" t="str">
            <v>Merchandise</v>
          </cell>
          <cell r="C66" t="str">
            <v>Merchandise</v>
          </cell>
          <cell r="D66" t="str">
            <v>Tage-Salt Trippin</v>
          </cell>
          <cell r="E66" t="str">
            <v>EA</v>
          </cell>
          <cell r="F66" t="str">
            <v>1 box = 24 ea</v>
          </cell>
          <cell r="G66">
            <v>49.11</v>
          </cell>
        </row>
        <row r="67">
          <cell r="A67">
            <v>21831</v>
          </cell>
          <cell r="B67" t="str">
            <v>Merchandise</v>
          </cell>
          <cell r="C67" t="str">
            <v>Merchandise</v>
          </cell>
          <cell r="D67" t="str">
            <v>Tagz - Cream Onion Divin Chips</v>
          </cell>
          <cell r="E67" t="str">
            <v>EA</v>
          </cell>
          <cell r="F67" t="str">
            <v>Box = 24 EA</v>
          </cell>
          <cell r="G67">
            <v>49.11</v>
          </cell>
        </row>
        <row r="68">
          <cell r="A68">
            <v>21833</v>
          </cell>
          <cell r="B68" t="str">
            <v>Merchandise</v>
          </cell>
          <cell r="C68" t="str">
            <v>Merchandise</v>
          </cell>
          <cell r="D68" t="str">
            <v>Tagz - Masala Trekkin Chips</v>
          </cell>
          <cell r="E68" t="str">
            <v>EA</v>
          </cell>
          <cell r="F68" t="str">
            <v>1 box = 24 ea</v>
          </cell>
          <cell r="G68">
            <v>49.11</v>
          </cell>
        </row>
        <row r="69">
          <cell r="A69">
            <v>22487</v>
          </cell>
          <cell r="B69" t="str">
            <v>Merchandise</v>
          </cell>
          <cell r="C69" t="str">
            <v>Merchandise</v>
          </cell>
          <cell r="D69" t="str">
            <v>Beer n Barbeque</v>
          </cell>
          <cell r="E69" t="str">
            <v>EA</v>
          </cell>
          <cell r="F69" t="str">
            <v>EA</v>
          </cell>
          <cell r="G69">
            <v>49.11</v>
          </cell>
        </row>
        <row r="70">
          <cell r="A70">
            <v>22483</v>
          </cell>
          <cell r="B70" t="str">
            <v>Merchandise</v>
          </cell>
          <cell r="C70" t="str">
            <v>Merchandise</v>
          </cell>
          <cell r="D70" t="str">
            <v>Fitsport 20% Protein Bar</v>
          </cell>
          <cell r="E70" t="str">
            <v>EA</v>
          </cell>
          <cell r="F70" t="str">
            <v>1 PAC=20 PCS</v>
          </cell>
          <cell r="G70">
            <v>55.08</v>
          </cell>
        </row>
        <row r="71">
          <cell r="A71">
            <v>23711</v>
          </cell>
          <cell r="B71" t="str">
            <v>Merchandise</v>
          </cell>
          <cell r="C71" t="str">
            <v>Merchandise</v>
          </cell>
          <cell r="D71" t="str">
            <v>Fitsport- Thop Energy Bar</v>
          </cell>
          <cell r="E71" t="str">
            <v>EA</v>
          </cell>
          <cell r="F71" t="str">
            <v>EA</v>
          </cell>
          <cell r="G71">
            <v>53.57</v>
          </cell>
        </row>
        <row r="72">
          <cell r="A72">
            <v>22645</v>
          </cell>
          <cell r="B72" t="str">
            <v>Merchandise</v>
          </cell>
          <cell r="C72" t="str">
            <v>Merchandise</v>
          </cell>
          <cell r="D72" t="str">
            <v>Melts- Healthy Hair</v>
          </cell>
          <cell r="E72" t="str">
            <v>EA</v>
          </cell>
          <cell r="F72" t="str">
            <v>EA</v>
          </cell>
          <cell r="G72">
            <v>330</v>
          </cell>
        </row>
        <row r="73">
          <cell r="A73">
            <v>22647</v>
          </cell>
          <cell r="B73" t="str">
            <v>Merchandise</v>
          </cell>
          <cell r="C73" t="str">
            <v>Merchandise</v>
          </cell>
          <cell r="D73" t="str">
            <v>Melts- Natural Vitamin D3</v>
          </cell>
          <cell r="E73" t="str">
            <v>EA</v>
          </cell>
          <cell r="F73" t="str">
            <v>EA</v>
          </cell>
          <cell r="G73">
            <v>330</v>
          </cell>
        </row>
        <row r="74">
          <cell r="A74">
            <v>22648</v>
          </cell>
          <cell r="B74" t="str">
            <v>Merchandise</v>
          </cell>
          <cell r="C74" t="str">
            <v>Merchandise</v>
          </cell>
          <cell r="D74" t="str">
            <v>Melts- Vegan Vitamin B12</v>
          </cell>
          <cell r="E74" t="str">
            <v>EA</v>
          </cell>
          <cell r="F74" t="str">
            <v>EA</v>
          </cell>
          <cell r="G74">
            <v>330</v>
          </cell>
        </row>
        <row r="75">
          <cell r="A75">
            <v>22649</v>
          </cell>
          <cell r="B75" t="str">
            <v>Merchandise</v>
          </cell>
          <cell r="C75" t="str">
            <v>Merchandise</v>
          </cell>
          <cell r="D75" t="str">
            <v>Melts- Throat Relief</v>
          </cell>
          <cell r="E75" t="str">
            <v>EA</v>
          </cell>
          <cell r="F75" t="str">
            <v>EA</v>
          </cell>
          <cell r="G75">
            <v>279.14999999999998</v>
          </cell>
        </row>
        <row r="76">
          <cell r="A76">
            <v>22651</v>
          </cell>
          <cell r="B76" t="str">
            <v>Merchandise</v>
          </cell>
          <cell r="C76" t="str">
            <v>Merchandise</v>
          </cell>
          <cell r="D76" t="str">
            <v>Melts- Multivitamins</v>
          </cell>
          <cell r="E76" t="str">
            <v>EA</v>
          </cell>
          <cell r="F76" t="str">
            <v>EA</v>
          </cell>
          <cell r="G76">
            <v>355.42</v>
          </cell>
        </row>
        <row r="77">
          <cell r="A77">
            <v>24564</v>
          </cell>
          <cell r="B77" t="str">
            <v>Merchandise</v>
          </cell>
          <cell r="C77" t="str">
            <v>Merchandise</v>
          </cell>
          <cell r="D77" t="str">
            <v>Melts- Testo Power</v>
          </cell>
          <cell r="E77" t="str">
            <v>EA</v>
          </cell>
          <cell r="F77" t="str">
            <v>EA</v>
          </cell>
          <cell r="G77">
            <v>330</v>
          </cell>
        </row>
        <row r="78">
          <cell r="A78">
            <v>24171</v>
          </cell>
          <cell r="B78" t="str">
            <v>Merchandise</v>
          </cell>
          <cell r="C78" t="str">
            <v>Merchandise</v>
          </cell>
          <cell r="D78" t="str">
            <v>Melts-Energy Mocha</v>
          </cell>
          <cell r="E78" t="str">
            <v>EA</v>
          </cell>
          <cell r="F78" t="str">
            <v>1 pkt = 15 EA</v>
          </cell>
          <cell r="G78">
            <v>152.03</v>
          </cell>
        </row>
        <row r="79">
          <cell r="A79">
            <v>24172</v>
          </cell>
          <cell r="B79" t="str">
            <v>Merchandise</v>
          </cell>
          <cell r="C79" t="str">
            <v>Merchandise</v>
          </cell>
          <cell r="D79" t="str">
            <v>Melts-Slim Espreso</v>
          </cell>
          <cell r="E79" t="str">
            <v>EA</v>
          </cell>
          <cell r="F79" t="str">
            <v>1 pkt = 15 EA</v>
          </cell>
          <cell r="G79">
            <v>152.03</v>
          </cell>
        </row>
        <row r="80">
          <cell r="A80">
            <v>24173</v>
          </cell>
          <cell r="B80" t="str">
            <v>Merchandise</v>
          </cell>
          <cell r="C80" t="str">
            <v>Merchandise</v>
          </cell>
          <cell r="D80" t="str">
            <v>Melts-Superfood Latte</v>
          </cell>
          <cell r="E80" t="str">
            <v>EA</v>
          </cell>
          <cell r="F80" t="str">
            <v>1 pkt = 15 EA</v>
          </cell>
          <cell r="G80">
            <v>152.03</v>
          </cell>
        </row>
        <row r="81">
          <cell r="A81">
            <v>22652</v>
          </cell>
          <cell r="B81" t="str">
            <v>Merchandise</v>
          </cell>
          <cell r="C81" t="str">
            <v>Merchandise</v>
          </cell>
          <cell r="D81" t="str">
            <v>Melts- Eye Care</v>
          </cell>
          <cell r="E81" t="str">
            <v>EA</v>
          </cell>
          <cell r="F81" t="str">
            <v>EA</v>
          </cell>
          <cell r="G81">
            <v>355.42</v>
          </cell>
        </row>
        <row r="82">
          <cell r="A82">
            <v>22653</v>
          </cell>
          <cell r="B82" t="str">
            <v>Merchandise</v>
          </cell>
          <cell r="C82" t="str">
            <v>Merchandise</v>
          </cell>
          <cell r="D82" t="str">
            <v>Melts- Healthy Gut</v>
          </cell>
          <cell r="E82" t="str">
            <v>EA</v>
          </cell>
          <cell r="F82" t="str">
            <v>EA</v>
          </cell>
          <cell r="G82">
            <v>355.42</v>
          </cell>
        </row>
        <row r="83">
          <cell r="A83">
            <v>22646</v>
          </cell>
          <cell r="B83" t="str">
            <v>Merchandise</v>
          </cell>
          <cell r="C83" t="str">
            <v>Merchandise</v>
          </cell>
          <cell r="D83" t="str">
            <v>Melts- Restful Sleep</v>
          </cell>
          <cell r="E83" t="str">
            <v>EA</v>
          </cell>
          <cell r="F83" t="str">
            <v>EA</v>
          </cell>
          <cell r="G83">
            <v>330</v>
          </cell>
        </row>
        <row r="84">
          <cell r="A84">
            <v>22334</v>
          </cell>
          <cell r="B84" t="str">
            <v>Merchandise</v>
          </cell>
          <cell r="C84" t="str">
            <v>Merchandise</v>
          </cell>
          <cell r="D84" t="str">
            <v>Wild Tribe</v>
          </cell>
          <cell r="E84" t="str">
            <v>EA</v>
          </cell>
          <cell r="F84" t="str">
            <v>Ea=1 EA</v>
          </cell>
          <cell r="G84">
            <v>123.19</v>
          </cell>
        </row>
        <row r="85">
          <cell r="A85">
            <v>16266</v>
          </cell>
          <cell r="B85" t="str">
            <v>Merchandise</v>
          </cell>
          <cell r="C85" t="str">
            <v>Merchandise</v>
          </cell>
          <cell r="D85" t="str">
            <v>Wild Vitamin Drink Lemonade Flavored</v>
          </cell>
          <cell r="E85" t="str">
            <v>EA</v>
          </cell>
          <cell r="F85" t="str">
            <v>EA</v>
          </cell>
          <cell r="G85">
            <v>42.5</v>
          </cell>
        </row>
        <row r="86">
          <cell r="A86">
            <v>16267</v>
          </cell>
          <cell r="B86" t="str">
            <v>Merchandise</v>
          </cell>
          <cell r="C86" t="str">
            <v>Merchandise</v>
          </cell>
          <cell r="D86" t="str">
            <v>Wild Vitamin Drink Dragonfruit Flavored</v>
          </cell>
          <cell r="E86" t="str">
            <v>EA</v>
          </cell>
          <cell r="F86" t="str">
            <v>EA</v>
          </cell>
          <cell r="G86">
            <v>50.42</v>
          </cell>
        </row>
        <row r="87">
          <cell r="A87">
            <v>22316</v>
          </cell>
          <cell r="B87" t="str">
            <v>Merchandise</v>
          </cell>
          <cell r="C87" t="str">
            <v>Merchandise</v>
          </cell>
          <cell r="D87" t="str">
            <v>Lakadong Turmeric Herbal Latte</v>
          </cell>
          <cell r="E87" t="str">
            <v>Pkt</v>
          </cell>
          <cell r="F87" t="str">
            <v>Pac= 40 EA</v>
          </cell>
          <cell r="G87">
            <v>247</v>
          </cell>
        </row>
        <row r="88">
          <cell r="A88">
            <v>22320</v>
          </cell>
          <cell r="B88" t="str">
            <v>Merchandise</v>
          </cell>
          <cell r="C88" t="str">
            <v>Merchandise</v>
          </cell>
          <cell r="D88" t="str">
            <v>Wild Green Tea/Lemongrass &amp; Black Pepper</v>
          </cell>
          <cell r="E88" t="str">
            <v>Pkt</v>
          </cell>
          <cell r="F88" t="str">
            <v>EA</v>
          </cell>
          <cell r="G88">
            <v>185.1</v>
          </cell>
        </row>
        <row r="89">
          <cell r="A89">
            <v>24298</v>
          </cell>
          <cell r="B89" t="str">
            <v>Merchandise</v>
          </cell>
          <cell r="C89" t="str">
            <v>Merchandise</v>
          </cell>
          <cell r="D89" t="str">
            <v>MB Protein Bar- Cookies &amp; Cream</v>
          </cell>
          <cell r="E89" t="str">
            <v>EA</v>
          </cell>
          <cell r="F89" t="str">
            <v>EA</v>
          </cell>
          <cell r="G89">
            <v>71.61</v>
          </cell>
        </row>
        <row r="90">
          <cell r="A90">
            <v>21429</v>
          </cell>
          <cell r="B90" t="str">
            <v>Merchandise</v>
          </cell>
          <cell r="C90" t="str">
            <v>Merchandise</v>
          </cell>
          <cell r="D90" t="str">
            <v>MB Protein Bar Choco Cranberry</v>
          </cell>
          <cell r="E90" t="str">
            <v>EA</v>
          </cell>
          <cell r="F90" t="str">
            <v>EA</v>
          </cell>
          <cell r="G90">
            <v>68.86</v>
          </cell>
        </row>
        <row r="91">
          <cell r="A91">
            <v>21428</v>
          </cell>
          <cell r="B91" t="str">
            <v>Merchandise</v>
          </cell>
          <cell r="C91" t="str">
            <v>Merchandise</v>
          </cell>
          <cell r="D91" t="str">
            <v>MB Protein Bar Almond Fudge 20GM</v>
          </cell>
          <cell r="E91" t="str">
            <v>EA</v>
          </cell>
          <cell r="F91" t="str">
            <v>EA</v>
          </cell>
          <cell r="G91">
            <v>71.61</v>
          </cell>
        </row>
        <row r="92">
          <cell r="A92">
            <v>24125</v>
          </cell>
          <cell r="B92" t="str">
            <v>Merchandise</v>
          </cell>
          <cell r="C92" t="str">
            <v>Merchandise</v>
          </cell>
          <cell r="D92" t="str">
            <v>Happilo-Choco Almond Dry Fruit Bar</v>
          </cell>
          <cell r="E92" t="str">
            <v>EA</v>
          </cell>
          <cell r="F92" t="str">
            <v>1 box = 12</v>
          </cell>
          <cell r="G92">
            <v>47.62</v>
          </cell>
        </row>
        <row r="93">
          <cell r="A93">
            <v>24126</v>
          </cell>
          <cell r="B93" t="str">
            <v>Merchandise</v>
          </cell>
          <cell r="C93" t="str">
            <v>Merchandise</v>
          </cell>
          <cell r="D93" t="str">
            <v>Happilo-Blueberries Dry Fruit Bar</v>
          </cell>
          <cell r="E93" t="str">
            <v>EA</v>
          </cell>
          <cell r="F93" t="str">
            <v>1 box = 12</v>
          </cell>
          <cell r="G93">
            <v>47.62</v>
          </cell>
        </row>
        <row r="94">
          <cell r="A94">
            <v>24127</v>
          </cell>
          <cell r="B94" t="str">
            <v>Merchandise</v>
          </cell>
          <cell r="C94" t="str">
            <v>Merchandise</v>
          </cell>
          <cell r="D94" t="str">
            <v>Happilo-Almond Brittle Box</v>
          </cell>
          <cell r="E94" t="str">
            <v>EA</v>
          </cell>
          <cell r="F94" t="str">
            <v>1 box = 12</v>
          </cell>
          <cell r="G94">
            <v>76.28</v>
          </cell>
        </row>
        <row r="95">
          <cell r="A95">
            <v>24128</v>
          </cell>
          <cell r="B95" t="str">
            <v>Merchandise</v>
          </cell>
          <cell r="C95" t="str">
            <v>Merchandise</v>
          </cell>
          <cell r="D95" t="str">
            <v>Happilo-Magic Masala Peanut</v>
          </cell>
          <cell r="E95" t="str">
            <v>EA</v>
          </cell>
          <cell r="F95" t="str">
            <v>1 box = 12</v>
          </cell>
          <cell r="G95">
            <v>88.84</v>
          </cell>
        </row>
        <row r="96">
          <cell r="A96">
            <v>24129</v>
          </cell>
          <cell r="B96" t="str">
            <v>Merchandise</v>
          </cell>
          <cell r="C96" t="str">
            <v>Merchandise</v>
          </cell>
          <cell r="D96" t="str">
            <v>Happilo-Snack Pack Supermix Berries</v>
          </cell>
          <cell r="E96" t="str">
            <v>EA</v>
          </cell>
          <cell r="F96" t="str">
            <v>1 box = 12</v>
          </cell>
          <cell r="G96">
            <v>44.65</v>
          </cell>
        </row>
        <row r="97">
          <cell r="A97">
            <v>24130</v>
          </cell>
          <cell r="B97" t="str">
            <v>Merchandise</v>
          </cell>
          <cell r="C97" t="str">
            <v>Merchandise</v>
          </cell>
          <cell r="D97" t="str">
            <v>Happilo-Peri Peri Chickpeas</v>
          </cell>
          <cell r="E97" t="str">
            <v>EA</v>
          </cell>
          <cell r="F97" t="str">
            <v>1 box = 12</v>
          </cell>
          <cell r="G97">
            <v>66.52000000000001</v>
          </cell>
        </row>
        <row r="98">
          <cell r="A98">
            <v>24131</v>
          </cell>
          <cell r="B98" t="str">
            <v>Merchandise</v>
          </cell>
          <cell r="C98" t="str">
            <v>Merchandise</v>
          </cell>
          <cell r="D98" t="str">
            <v>Happilo-Chilli Garlic Chickpeas</v>
          </cell>
          <cell r="E98" t="str">
            <v>EA</v>
          </cell>
          <cell r="F98" t="str">
            <v>1 box = 12</v>
          </cell>
          <cell r="G98">
            <v>66.52000000000001</v>
          </cell>
        </row>
        <row r="99">
          <cell r="A99">
            <v>24132</v>
          </cell>
          <cell r="B99" t="str">
            <v>Merchandise</v>
          </cell>
          <cell r="C99" t="str">
            <v>Merchandise</v>
          </cell>
          <cell r="D99" t="str">
            <v>Happilo-Spicy Chilly Garlic</v>
          </cell>
          <cell r="E99" t="str">
            <v>EA</v>
          </cell>
          <cell r="F99" t="str">
            <v>1 box = 12</v>
          </cell>
          <cell r="G99">
            <v>145.09</v>
          </cell>
        </row>
        <row r="100">
          <cell r="A100">
            <v>24133</v>
          </cell>
          <cell r="B100" t="str">
            <v>Merchandise</v>
          </cell>
          <cell r="C100" t="str">
            <v>Merchandise</v>
          </cell>
          <cell r="D100" t="str">
            <v>Happilo-Hot Peri Peri</v>
          </cell>
          <cell r="E100" t="str">
            <v>EA</v>
          </cell>
          <cell r="F100" t="str">
            <v>1 box = 12</v>
          </cell>
          <cell r="G100">
            <v>145.09</v>
          </cell>
        </row>
        <row r="101">
          <cell r="A101">
            <v>22643</v>
          </cell>
          <cell r="B101" t="str">
            <v>Merchandise</v>
          </cell>
          <cell r="C101" t="str">
            <v>Merchandise</v>
          </cell>
          <cell r="D101" t="str">
            <v>Orian Choco Pie</v>
          </cell>
          <cell r="E101" t="str">
            <v>EA</v>
          </cell>
          <cell r="F101" t="str">
            <v>1 Box = 96 ea</v>
          </cell>
          <cell r="G101">
            <v>50.85</v>
          </cell>
        </row>
        <row r="102">
          <cell r="A102">
            <v>22644</v>
          </cell>
          <cell r="B102" t="str">
            <v>Merchandise</v>
          </cell>
          <cell r="C102" t="str">
            <v>Merchandise</v>
          </cell>
          <cell r="D102" t="str">
            <v>Orion O'Rice Cracker</v>
          </cell>
          <cell r="E102" t="str">
            <v>EA</v>
          </cell>
          <cell r="F102" t="str">
            <v>1 Box = 96 ea</v>
          </cell>
          <cell r="G102">
            <v>50.85</v>
          </cell>
        </row>
        <row r="103">
          <cell r="A103">
            <v>22262</v>
          </cell>
          <cell r="B103" t="str">
            <v>Merchandise</v>
          </cell>
          <cell r="C103" t="str">
            <v>Merchandise</v>
          </cell>
          <cell r="D103" t="str">
            <v>Strawberry</v>
          </cell>
          <cell r="E103" t="str">
            <v>EA</v>
          </cell>
          <cell r="F103" t="str">
            <v>1 box = 24 ea</v>
          </cell>
          <cell r="G103">
            <v>71.430000000000007</v>
          </cell>
        </row>
        <row r="104">
          <cell r="A104">
            <v>22263</v>
          </cell>
          <cell r="B104" t="str">
            <v>Merchandise</v>
          </cell>
          <cell r="C104" t="str">
            <v>Merchandise</v>
          </cell>
          <cell r="D104" t="str">
            <v>Orange</v>
          </cell>
          <cell r="E104" t="str">
            <v>EA</v>
          </cell>
          <cell r="F104" t="str">
            <v>1 box = 24 ea</v>
          </cell>
          <cell r="G104">
            <v>71.430000000000007</v>
          </cell>
        </row>
        <row r="105">
          <cell r="A105">
            <v>22264</v>
          </cell>
          <cell r="B105" t="str">
            <v>Merchandise</v>
          </cell>
          <cell r="C105" t="str">
            <v>Merchandise</v>
          </cell>
          <cell r="D105" t="str">
            <v>Mixed Fruit</v>
          </cell>
          <cell r="E105" t="str">
            <v>EA</v>
          </cell>
          <cell r="F105" t="str">
            <v>1 box = 24 EA</v>
          </cell>
          <cell r="G105">
            <v>71.430000000000007</v>
          </cell>
        </row>
        <row r="106">
          <cell r="A106">
            <v>22265</v>
          </cell>
          <cell r="B106" t="str">
            <v>Merchandise</v>
          </cell>
          <cell r="C106" t="str">
            <v>Merchandise</v>
          </cell>
          <cell r="D106" t="str">
            <v>Litchi</v>
          </cell>
          <cell r="E106" t="str">
            <v>EA</v>
          </cell>
          <cell r="F106" t="str">
            <v>1 box = 24 ea</v>
          </cell>
          <cell r="G106">
            <v>71.430000000000007</v>
          </cell>
        </row>
        <row r="107">
          <cell r="A107">
            <v>24227</v>
          </cell>
          <cell r="B107" t="str">
            <v>Merchandise</v>
          </cell>
          <cell r="C107" t="str">
            <v>Merchandise</v>
          </cell>
          <cell r="D107" t="str">
            <v>Loyka- Almond Brittles</v>
          </cell>
          <cell r="E107" t="str">
            <v>EA</v>
          </cell>
          <cell r="F107" t="str">
            <v>EA</v>
          </cell>
          <cell r="G107">
            <v>53.39</v>
          </cell>
        </row>
        <row r="108">
          <cell r="A108">
            <v>24235</v>
          </cell>
          <cell r="B108" t="str">
            <v>Merchandise</v>
          </cell>
          <cell r="C108" t="str">
            <v>Merchandise</v>
          </cell>
          <cell r="D108" t="str">
            <v>Loyka- Brownie Brittles</v>
          </cell>
          <cell r="E108" t="str">
            <v>EA</v>
          </cell>
          <cell r="F108" t="str">
            <v>EA</v>
          </cell>
          <cell r="G108">
            <v>53.39</v>
          </cell>
        </row>
        <row r="109">
          <cell r="A109">
            <v>24237</v>
          </cell>
          <cell r="B109" t="str">
            <v>Merchandise</v>
          </cell>
          <cell r="C109" t="str">
            <v>Merchandise</v>
          </cell>
          <cell r="D109" t="str">
            <v>Loyka- Coffee Brittles</v>
          </cell>
          <cell r="E109" t="str">
            <v>EA</v>
          </cell>
          <cell r="F109" t="str">
            <v>EA</v>
          </cell>
          <cell r="G109">
            <v>53.39</v>
          </cell>
        </row>
        <row r="110">
          <cell r="A110">
            <v>24231</v>
          </cell>
          <cell r="B110" t="str">
            <v>Merchandise</v>
          </cell>
          <cell r="C110" t="str">
            <v>Merchandise</v>
          </cell>
          <cell r="D110" t="str">
            <v>Loyka - Cashew  Brittle</v>
          </cell>
          <cell r="E110" t="str">
            <v>EA</v>
          </cell>
          <cell r="F110">
            <v>250</v>
          </cell>
          <cell r="G110">
            <v>53.39</v>
          </cell>
        </row>
        <row r="111">
          <cell r="A111">
            <v>22319</v>
          </cell>
          <cell r="B111" t="str">
            <v>Merchandise</v>
          </cell>
          <cell r="C111" t="str">
            <v>Merchandise</v>
          </cell>
          <cell r="D111" t="str">
            <v>Wild Smoke Tea with Tulsi and Mint</v>
          </cell>
          <cell r="E111" t="str">
            <v>Pkt</v>
          </cell>
          <cell r="F111" t="str">
            <v>Pac= 20 EA</v>
          </cell>
          <cell r="G111">
            <v>154.13999999999999</v>
          </cell>
        </row>
        <row r="112">
          <cell r="A112">
            <v>22341</v>
          </cell>
          <cell r="B112" t="str">
            <v>Merchandise</v>
          </cell>
          <cell r="C112" t="str">
            <v>Merchandise</v>
          </cell>
          <cell r="D112" t="str">
            <v>WildGreenTea&amp;LakadongTurmericBlackPapper</v>
          </cell>
          <cell r="E112" t="str">
            <v>Pkt</v>
          </cell>
          <cell r="F112" t="str">
            <v>Pac= 20 EA</v>
          </cell>
          <cell r="G112">
            <v>154.13999999999999</v>
          </cell>
        </row>
        <row r="113">
          <cell r="A113">
            <v>24588</v>
          </cell>
          <cell r="B113" t="str">
            <v>Merchandise</v>
          </cell>
          <cell r="C113" t="str">
            <v>Merchandise</v>
          </cell>
          <cell r="D113" t="str">
            <v>Tastilo-Cheesy Cripsy</v>
          </cell>
          <cell r="E113" t="str">
            <v>EA</v>
          </cell>
          <cell r="F113" t="str">
            <v>1 box = 40 EA</v>
          </cell>
          <cell r="G113">
            <v>35.71</v>
          </cell>
        </row>
        <row r="114">
          <cell r="A114">
            <v>24589</v>
          </cell>
          <cell r="B114" t="str">
            <v>Merchandise</v>
          </cell>
          <cell r="C114" t="str">
            <v>Merchandise</v>
          </cell>
          <cell r="D114" t="str">
            <v>Tastilo- Spicy Jalapeno</v>
          </cell>
          <cell r="E114" t="str">
            <v>EA</v>
          </cell>
          <cell r="F114" t="str">
            <v>1 box = 40 EA</v>
          </cell>
          <cell r="G114">
            <v>35.71</v>
          </cell>
        </row>
        <row r="115">
          <cell r="A115">
            <v>24590</v>
          </cell>
          <cell r="B115" t="str">
            <v>Merchandise</v>
          </cell>
          <cell r="C115" t="str">
            <v>Merchandise</v>
          </cell>
          <cell r="D115" t="str">
            <v>Tastilo-  Papdi Chaat</v>
          </cell>
          <cell r="E115" t="str">
            <v>EA</v>
          </cell>
          <cell r="F115" t="str">
            <v>1 box = 40 EA</v>
          </cell>
          <cell r="G115">
            <v>35.71</v>
          </cell>
        </row>
        <row r="116">
          <cell r="A116">
            <v>24591</v>
          </cell>
          <cell r="B116" t="str">
            <v>Merchandise</v>
          </cell>
          <cell r="C116" t="str">
            <v>Merchandise</v>
          </cell>
          <cell r="D116" t="str">
            <v>Tastilo-  Mexican Salsa</v>
          </cell>
          <cell r="E116" t="str">
            <v>EA</v>
          </cell>
          <cell r="F116" t="str">
            <v>1 box = 40 EA</v>
          </cell>
          <cell r="G116">
            <v>35.71</v>
          </cell>
        </row>
        <row r="117">
          <cell r="A117">
            <v>24592</v>
          </cell>
          <cell r="B117" t="str">
            <v>Merchandise</v>
          </cell>
          <cell r="C117" t="str">
            <v>Merchandise</v>
          </cell>
          <cell r="D117" t="str">
            <v xml:space="preserve">Tastilo-  Peri Peri </v>
          </cell>
          <cell r="E117" t="str">
            <v>EA</v>
          </cell>
          <cell r="F117" t="str">
            <v>1 box = 40 EA</v>
          </cell>
          <cell r="G117">
            <v>35.71</v>
          </cell>
        </row>
        <row r="118">
          <cell r="A118">
            <v>22481</v>
          </cell>
          <cell r="B118" t="str">
            <v>Merchandise</v>
          </cell>
          <cell r="C118" t="str">
            <v>Merchandise</v>
          </cell>
          <cell r="D118" t="str">
            <v>White Choco Cashew Nutty Cookies</v>
          </cell>
          <cell r="E118" t="str">
            <v>EA</v>
          </cell>
          <cell r="F118" t="str">
            <v>EA</v>
          </cell>
          <cell r="G118">
            <v>30.51</v>
          </cell>
        </row>
        <row r="119">
          <cell r="A119">
            <v>22480</v>
          </cell>
          <cell r="B119" t="str">
            <v>Merchandise</v>
          </cell>
          <cell r="C119" t="str">
            <v>Merchandise</v>
          </cell>
          <cell r="D119" t="str">
            <v>Choco Almond Nutty Cookies</v>
          </cell>
          <cell r="E119" t="str">
            <v>EA</v>
          </cell>
          <cell r="G119">
            <v>30.51</v>
          </cell>
        </row>
        <row r="120">
          <cell r="A120">
            <v>24394</v>
          </cell>
          <cell r="B120" t="str">
            <v>Merchandise</v>
          </cell>
          <cell r="C120" t="str">
            <v>Merchandise</v>
          </cell>
          <cell r="D120" t="str">
            <v>Storia -Mango Shake</v>
          </cell>
          <cell r="E120" t="str">
            <v>EA</v>
          </cell>
          <cell r="F120" t="str">
            <v>1 box = 30 EA</v>
          </cell>
          <cell r="G120">
            <v>80.36</v>
          </cell>
        </row>
        <row r="121">
          <cell r="A121">
            <v>24395</v>
          </cell>
          <cell r="B121" t="str">
            <v>Merchandise</v>
          </cell>
          <cell r="C121" t="str">
            <v>Merchandise</v>
          </cell>
          <cell r="D121" t="str">
            <v>Storia -Banana Shake</v>
          </cell>
          <cell r="E121" t="str">
            <v>EA</v>
          </cell>
          <cell r="F121" t="str">
            <v>1 box = 30 EA</v>
          </cell>
          <cell r="G121">
            <v>80.36</v>
          </cell>
        </row>
        <row r="122">
          <cell r="A122">
            <v>22394</v>
          </cell>
          <cell r="B122" t="str">
            <v>Merchandise</v>
          </cell>
          <cell r="C122" t="str">
            <v>Merchandise</v>
          </cell>
          <cell r="D122" t="str">
            <v>Orbit Mixed Fruit Tube</v>
          </cell>
          <cell r="E122" t="str">
            <v>Ea</v>
          </cell>
          <cell r="G122">
            <v>29.66</v>
          </cell>
        </row>
        <row r="123">
          <cell r="A123">
            <v>22395</v>
          </cell>
          <cell r="B123" t="str">
            <v>Merchandise</v>
          </cell>
          <cell r="C123" t="str">
            <v>Merchandise</v>
          </cell>
          <cell r="D123" t="str">
            <v>Orbit Spearmint Tube</v>
          </cell>
          <cell r="E123" t="str">
            <v>Ea</v>
          </cell>
          <cell r="G123">
            <v>29.66</v>
          </cell>
        </row>
        <row r="124">
          <cell r="A124">
            <v>22398</v>
          </cell>
          <cell r="B124" t="str">
            <v>Merchandise</v>
          </cell>
          <cell r="C124" t="str">
            <v>Merchandise</v>
          </cell>
          <cell r="D124" t="str">
            <v>Skittles Wilberry Tube</v>
          </cell>
          <cell r="E124" t="str">
            <v>Ea</v>
          </cell>
          <cell r="G124">
            <v>31.25</v>
          </cell>
        </row>
        <row r="125">
          <cell r="A125">
            <v>22399</v>
          </cell>
          <cell r="B125" t="str">
            <v>Merchandise</v>
          </cell>
          <cell r="C125" t="str">
            <v>Merchandise</v>
          </cell>
          <cell r="D125" t="str">
            <v>Skittles Original Tube</v>
          </cell>
          <cell r="E125" t="str">
            <v>EA</v>
          </cell>
          <cell r="F125" t="str">
            <v>1 box = 96 EA</v>
          </cell>
          <cell r="G125">
            <v>31.25</v>
          </cell>
        </row>
        <row r="126">
          <cell r="A126">
            <v>23493</v>
          </cell>
          <cell r="B126" t="str">
            <v>Merchandise</v>
          </cell>
          <cell r="C126" t="str">
            <v>Merchandise</v>
          </cell>
          <cell r="D126" t="str">
            <v>Kulturd- Coffee &amp; Orange</v>
          </cell>
          <cell r="E126" t="str">
            <v>EA</v>
          </cell>
          <cell r="F126" t="str">
            <v>1 box = 24 ea</v>
          </cell>
          <cell r="G126">
            <v>76.27</v>
          </cell>
        </row>
        <row r="127">
          <cell r="A127">
            <v>23494</v>
          </cell>
          <cell r="B127" t="str">
            <v>Merchandise</v>
          </cell>
          <cell r="C127" t="str">
            <v>Merchandise</v>
          </cell>
          <cell r="D127" t="str">
            <v>Kulturd- Apple &amp; Cinnamon</v>
          </cell>
          <cell r="E127" t="str">
            <v>EA</v>
          </cell>
          <cell r="F127" t="str">
            <v>1 box = 24 ea</v>
          </cell>
          <cell r="G127">
            <v>76.27</v>
          </cell>
        </row>
        <row r="128">
          <cell r="A128">
            <v>23495</v>
          </cell>
          <cell r="B128" t="str">
            <v>Merchandise</v>
          </cell>
          <cell r="C128" t="str">
            <v>Merchandise</v>
          </cell>
          <cell r="D128" t="str">
            <v>Kulturd- Peach</v>
          </cell>
          <cell r="E128" t="str">
            <v>EA</v>
          </cell>
          <cell r="F128" t="str">
            <v>1 box = 24 ea</v>
          </cell>
          <cell r="G128">
            <v>76.27</v>
          </cell>
        </row>
        <row r="129">
          <cell r="A129">
            <v>23969</v>
          </cell>
          <cell r="B129" t="str">
            <v>Merchandise</v>
          </cell>
          <cell r="C129" t="str">
            <v>Merchandise</v>
          </cell>
          <cell r="D129" t="str">
            <v>Harveys &amp; Sons Chocolate Shake 280ml</v>
          </cell>
          <cell r="E129" t="str">
            <v>EA</v>
          </cell>
          <cell r="F129" t="str">
            <v>1 Box = 24 ea</v>
          </cell>
          <cell r="G129">
            <v>71.98</v>
          </cell>
        </row>
        <row r="130">
          <cell r="A130">
            <v>23970</v>
          </cell>
          <cell r="B130" t="str">
            <v>Merchandise</v>
          </cell>
          <cell r="C130" t="str">
            <v>Merchandise</v>
          </cell>
          <cell r="D130" t="str">
            <v>Harveys &amp; Sons Strawberry Shake 280ml</v>
          </cell>
          <cell r="E130" t="str">
            <v>EA</v>
          </cell>
          <cell r="F130" t="str">
            <v>1 Box = 24 ea</v>
          </cell>
          <cell r="G130">
            <v>71.98</v>
          </cell>
        </row>
        <row r="131">
          <cell r="A131">
            <v>22255</v>
          </cell>
          <cell r="B131" t="str">
            <v>Merchandise</v>
          </cell>
          <cell r="C131" t="str">
            <v>Merchandise</v>
          </cell>
          <cell r="D131" t="str">
            <v>Mango Chilli Mojito</v>
          </cell>
          <cell r="E131" t="str">
            <v>EA</v>
          </cell>
          <cell r="F131" t="str">
            <v>1 box = 24 ea</v>
          </cell>
          <cell r="G131">
            <v>57.46</v>
          </cell>
        </row>
        <row r="132">
          <cell r="A132">
            <v>23115</v>
          </cell>
          <cell r="B132" t="str">
            <v>Merchandise</v>
          </cell>
          <cell r="C132" t="str">
            <v>Merchandise</v>
          </cell>
          <cell r="D132" t="str">
            <v>Raw- Tender Coconut Water</v>
          </cell>
          <cell r="E132" t="str">
            <v>EA</v>
          </cell>
          <cell r="F132" t="str">
            <v>Box = 48 EA</v>
          </cell>
          <cell r="G132">
            <v>53.27</v>
          </cell>
        </row>
        <row r="133">
          <cell r="A133">
            <v>24638</v>
          </cell>
          <cell r="B133" t="str">
            <v>Merchandise</v>
          </cell>
          <cell r="C133" t="str">
            <v>Merchandise</v>
          </cell>
          <cell r="D133" t="str">
            <v>Knack -Peach Ice tea</v>
          </cell>
          <cell r="E133" t="str">
            <v>EA</v>
          </cell>
          <cell r="F133" t="str">
            <v>1 Box = 12EA</v>
          </cell>
          <cell r="G133">
            <v>55.08</v>
          </cell>
        </row>
        <row r="134">
          <cell r="A134">
            <v>24639</v>
          </cell>
          <cell r="B134" t="str">
            <v>Merchandise</v>
          </cell>
          <cell r="C134" t="str">
            <v>Merchandise</v>
          </cell>
          <cell r="D134" t="str">
            <v>Knack -Lemon Mint Ice</v>
          </cell>
          <cell r="E134" t="str">
            <v>EA</v>
          </cell>
          <cell r="F134" t="str">
            <v>1 Box = 12EA</v>
          </cell>
          <cell r="G134">
            <v>55.08</v>
          </cell>
        </row>
        <row r="135">
          <cell r="A135">
            <v>24640</v>
          </cell>
          <cell r="B135" t="str">
            <v>Merchandise</v>
          </cell>
          <cell r="C135" t="str">
            <v>Merchandise</v>
          </cell>
          <cell r="D135" t="str">
            <v>Knack -Green ice Tea</v>
          </cell>
          <cell r="E135" t="str">
            <v>EA</v>
          </cell>
          <cell r="F135" t="str">
            <v>1 Box = 12EA</v>
          </cell>
          <cell r="G135">
            <v>55.08</v>
          </cell>
        </row>
        <row r="136">
          <cell r="A136" t="str">
            <v> 24731</v>
          </cell>
          <cell r="B136" t="str">
            <v>Merchandise</v>
          </cell>
          <cell r="C136" t="str">
            <v>Merchandise</v>
          </cell>
          <cell r="D136" t="str">
            <v>Jimmy's Classic Lemonade</v>
          </cell>
          <cell r="E136" t="str">
            <v>Ea</v>
          </cell>
          <cell r="F136" t="str">
            <v>1 box = 24 ea</v>
          </cell>
          <cell r="G136">
            <v>45.96</v>
          </cell>
        </row>
        <row r="137">
          <cell r="A137">
            <v>24822</v>
          </cell>
          <cell r="B137" t="str">
            <v>Merchandise</v>
          </cell>
          <cell r="C137" t="str">
            <v>Merchandise</v>
          </cell>
          <cell r="D137" t="str">
            <v>Oat Milk 1Ltr</v>
          </cell>
          <cell r="E137" t="str">
            <v>PAC</v>
          </cell>
          <cell r="F137" t="str">
            <v>1 Box = 12 EA</v>
          </cell>
          <cell r="G137">
            <v>184.75</v>
          </cell>
        </row>
        <row r="138">
          <cell r="A138">
            <v>24790</v>
          </cell>
          <cell r="B138" t="str">
            <v>Merchandise</v>
          </cell>
          <cell r="C138" t="str">
            <v>Merchandise</v>
          </cell>
          <cell r="D138" t="str">
            <v>Oat Chips- Cream &amp; Onion</v>
          </cell>
          <cell r="E138" t="str">
            <v>Ea</v>
          </cell>
          <cell r="F138" t="str">
            <v>1 Box = 30 EA</v>
          </cell>
          <cell r="G138">
            <v>89.13</v>
          </cell>
        </row>
        <row r="139">
          <cell r="A139">
            <v>24791</v>
          </cell>
          <cell r="B139" t="str">
            <v>Merchandise</v>
          </cell>
          <cell r="C139" t="str">
            <v>Merchandise</v>
          </cell>
          <cell r="D139" t="str">
            <v>Ragi Chips- Indian Masala</v>
          </cell>
          <cell r="E139" t="str">
            <v>Ea</v>
          </cell>
          <cell r="F139" t="str">
            <v>1 Box = 30 EA</v>
          </cell>
          <cell r="G139">
            <v>89.13</v>
          </cell>
        </row>
        <row r="140">
          <cell r="A140">
            <v>24792</v>
          </cell>
          <cell r="B140" t="str">
            <v>Merchandise</v>
          </cell>
          <cell r="C140" t="str">
            <v>Merchandise</v>
          </cell>
          <cell r="D140" t="str">
            <v>Quinoa Chips- Jalapeno</v>
          </cell>
          <cell r="E140" t="str">
            <v>Ea</v>
          </cell>
          <cell r="F140" t="str">
            <v>1 Box = 30 EA</v>
          </cell>
          <cell r="G140">
            <v>89.13</v>
          </cell>
        </row>
        <row r="141">
          <cell r="A141">
            <v>24793</v>
          </cell>
          <cell r="B141" t="str">
            <v>Merchandise</v>
          </cell>
          <cell r="C141" t="str">
            <v>Merchandise</v>
          </cell>
          <cell r="D141" t="str">
            <v>Quinoa Chips- Piri Piri</v>
          </cell>
          <cell r="E141" t="str">
            <v>Ea</v>
          </cell>
          <cell r="F141" t="str">
            <v>1 Box = 30 EA</v>
          </cell>
          <cell r="G141">
            <v>89.13</v>
          </cell>
        </row>
        <row r="142">
          <cell r="A142">
            <v>12012</v>
          </cell>
          <cell r="B142" t="str">
            <v>Paper &amp; Packing</v>
          </cell>
          <cell r="C142" t="str">
            <v>BOH</v>
          </cell>
          <cell r="D142" t="str">
            <v>Double Wall Glass-8oz</v>
          </cell>
          <cell r="E142" t="str">
            <v>PAC</v>
          </cell>
          <cell r="F142" t="str">
            <v>PAC=20PC</v>
          </cell>
          <cell r="G142">
            <v>58.98</v>
          </cell>
        </row>
        <row r="143">
          <cell r="A143">
            <v>12013</v>
          </cell>
          <cell r="B143" t="str">
            <v>Paper &amp; Packing</v>
          </cell>
          <cell r="C143" t="str">
            <v>BOH</v>
          </cell>
          <cell r="D143" t="str">
            <v>Double Wall Glass-12oz</v>
          </cell>
          <cell r="E143" t="str">
            <v>PAC</v>
          </cell>
          <cell r="F143" t="str">
            <v>PAC=20PC</v>
          </cell>
          <cell r="G143">
            <v>82.67</v>
          </cell>
        </row>
        <row r="144">
          <cell r="A144">
            <v>20399</v>
          </cell>
          <cell r="B144" t="str">
            <v>Paper &amp; Packing</v>
          </cell>
          <cell r="C144" t="str">
            <v>BOH</v>
          </cell>
          <cell r="D144" t="str">
            <v>Single Wall Christmas Glasse-16oz/450ML</v>
          </cell>
          <cell r="E144" t="str">
            <v>PAC</v>
          </cell>
          <cell r="F144" t="str">
            <v>1 PAC=20 PCS</v>
          </cell>
          <cell r="G144">
            <v>92.86</v>
          </cell>
        </row>
        <row r="145">
          <cell r="A145">
            <v>20400</v>
          </cell>
          <cell r="B145" t="str">
            <v>Paper &amp; Packing</v>
          </cell>
          <cell r="C145" t="str">
            <v>BOH</v>
          </cell>
          <cell r="D145" t="str">
            <v>Single Wall Christmas Glasse-12oz/350ML</v>
          </cell>
          <cell r="E145" t="str">
            <v>PAC</v>
          </cell>
          <cell r="F145" t="str">
            <v>1 PAC=20 PCS</v>
          </cell>
          <cell r="G145">
            <v>67.75</v>
          </cell>
        </row>
        <row r="146">
          <cell r="A146">
            <v>21164</v>
          </cell>
          <cell r="B146" t="str">
            <v>Paper &amp; Packing</v>
          </cell>
          <cell r="C146" t="str">
            <v>BOH</v>
          </cell>
          <cell r="D146" t="str">
            <v xml:space="preserve">Envelope New (1*100)             </v>
          </cell>
          <cell r="E146" t="str">
            <v>PAC</v>
          </cell>
          <cell r="F146" t="str">
            <v>PAC=100ea</v>
          </cell>
          <cell r="G146">
            <v>276</v>
          </cell>
        </row>
        <row r="147">
          <cell r="A147">
            <v>19443</v>
          </cell>
          <cell r="B147" t="str">
            <v>Paper &amp; Packing</v>
          </cell>
          <cell r="C147" t="str">
            <v>BOH</v>
          </cell>
          <cell r="D147" t="str">
            <v>Paper Water Cup 150ml</v>
          </cell>
          <cell r="E147" t="str">
            <v>PAC</v>
          </cell>
          <cell r="F147" t="str">
            <v>PAC</v>
          </cell>
          <cell r="G147">
            <v>56.35</v>
          </cell>
        </row>
        <row r="148">
          <cell r="A148">
            <v>16234</v>
          </cell>
          <cell r="B148" t="str">
            <v>Paper &amp; Packing</v>
          </cell>
          <cell r="C148" t="str">
            <v>BOH</v>
          </cell>
          <cell r="D148" t="str">
            <v>Sandwich Boxes</v>
          </cell>
          <cell r="E148" t="str">
            <v>EA</v>
          </cell>
          <cell r="F148" t="str">
            <v>Ea=1 ea</v>
          </cell>
          <cell r="G148">
            <v>7.36</v>
          </cell>
        </row>
        <row r="149">
          <cell r="A149">
            <v>17854</v>
          </cell>
          <cell r="B149" t="str">
            <v>Paper &amp; Packing</v>
          </cell>
          <cell r="C149" t="str">
            <v>BOH</v>
          </cell>
          <cell r="D149" t="str">
            <v>Sandwich Tikka Box</v>
          </cell>
          <cell r="E149" t="str">
            <v>EA</v>
          </cell>
          <cell r="F149" t="str">
            <v>EA</v>
          </cell>
          <cell r="G149">
            <v>5.81</v>
          </cell>
        </row>
        <row r="150">
          <cell r="A150">
            <v>9313</v>
          </cell>
          <cell r="B150" t="str">
            <v>Paper &amp; Packing</v>
          </cell>
          <cell r="C150" t="str">
            <v>BOH</v>
          </cell>
          <cell r="D150" t="str">
            <v>Barista Tray Mat</v>
          </cell>
          <cell r="E150" t="str">
            <v>PAC</v>
          </cell>
          <cell r="F150" t="str">
            <v>1=200EA</v>
          </cell>
          <cell r="G150">
            <v>151.80000000000001</v>
          </cell>
        </row>
        <row r="151">
          <cell r="A151">
            <v>16628</v>
          </cell>
          <cell r="B151" t="str">
            <v>Paper &amp; Packing</v>
          </cell>
          <cell r="C151" t="str">
            <v>BOH</v>
          </cell>
          <cell r="D151" t="str">
            <v>Tulip Muffin Cups</v>
          </cell>
          <cell r="E151" t="str">
            <v>EA</v>
          </cell>
          <cell r="F151" t="str">
            <v>EA</v>
          </cell>
          <cell r="G151">
            <v>3.28</v>
          </cell>
        </row>
        <row r="152">
          <cell r="A152">
            <v>21817</v>
          </cell>
          <cell r="B152" t="str">
            <v>Paper &amp; Packing</v>
          </cell>
          <cell r="C152" t="str">
            <v>BOH</v>
          </cell>
          <cell r="D152" t="str">
            <v>Biodegradable Plate</v>
          </cell>
          <cell r="E152" t="str">
            <v>PAC</v>
          </cell>
          <cell r="F152" t="str">
            <v>PAC=25ea</v>
          </cell>
          <cell r="G152">
            <v>95.45</v>
          </cell>
        </row>
        <row r="153">
          <cell r="A153">
            <v>23507</v>
          </cell>
          <cell r="B153" t="str">
            <v>Paper &amp; Packing</v>
          </cell>
          <cell r="C153" t="str">
            <v>BOH</v>
          </cell>
          <cell r="D153" t="str">
            <v>Wooden Stirrer (500 each)</v>
          </cell>
          <cell r="E153" t="str">
            <v>PAC</v>
          </cell>
          <cell r="F153" t="str">
            <v>1 pkt =500 ea</v>
          </cell>
          <cell r="G153">
            <v>103.5</v>
          </cell>
        </row>
        <row r="154">
          <cell r="A154">
            <v>22552</v>
          </cell>
          <cell r="B154" t="str">
            <v>Paper &amp; Packing</v>
          </cell>
          <cell r="C154" t="str">
            <v>BOH</v>
          </cell>
          <cell r="D154" t="str">
            <v xml:space="preserve">Wooden Spork 1packet </v>
          </cell>
          <cell r="E154" t="str">
            <v>PAC</v>
          </cell>
          <cell r="F154" t="str">
            <v>PAC</v>
          </cell>
          <cell r="G154">
            <v>115</v>
          </cell>
        </row>
        <row r="155">
          <cell r="A155">
            <v>8657</v>
          </cell>
          <cell r="B155" t="str">
            <v>Paper &amp; Packing</v>
          </cell>
          <cell r="C155" t="str">
            <v>BOH</v>
          </cell>
          <cell r="D155" t="str">
            <v>Cake Box-1kg</v>
          </cell>
          <cell r="E155" t="str">
            <v>EA</v>
          </cell>
          <cell r="F155" t="str">
            <v>1 EA</v>
          </cell>
          <cell r="G155">
            <v>21.85</v>
          </cell>
        </row>
        <row r="156">
          <cell r="A156">
            <v>8658</v>
          </cell>
          <cell r="B156" t="str">
            <v>Paper &amp; Packing</v>
          </cell>
          <cell r="C156" t="str">
            <v>BOH</v>
          </cell>
          <cell r="D156" t="str">
            <v>Cake Box-500gm</v>
          </cell>
          <cell r="E156" t="str">
            <v>EA</v>
          </cell>
          <cell r="F156" t="str">
            <v>1 EA</v>
          </cell>
          <cell r="G156">
            <v>18.399999999999999</v>
          </cell>
        </row>
        <row r="157">
          <cell r="A157">
            <v>21163</v>
          </cell>
          <cell r="B157" t="str">
            <v>Paper &amp; Packing</v>
          </cell>
          <cell r="C157" t="str">
            <v>BOH</v>
          </cell>
          <cell r="D157" t="str">
            <v>Pastry Box Virgin Kraft Board</v>
          </cell>
          <cell r="E157" t="str">
            <v>EA</v>
          </cell>
          <cell r="F157" t="str">
            <v>1 EA</v>
          </cell>
          <cell r="G157">
            <v>10.35</v>
          </cell>
        </row>
        <row r="158">
          <cell r="A158">
            <v>24334</v>
          </cell>
          <cell r="B158" t="str">
            <v>Paper &amp; Packing</v>
          </cell>
          <cell r="C158" t="str">
            <v>BOH</v>
          </cell>
          <cell r="D158" t="str">
            <v>Barista Folder Napkin -Brown</v>
          </cell>
          <cell r="E158" t="str">
            <v>Pac</v>
          </cell>
          <cell r="F158">
            <v>25</v>
          </cell>
          <cell r="G158">
            <v>24.15</v>
          </cell>
        </row>
        <row r="159">
          <cell r="A159">
            <v>24335</v>
          </cell>
          <cell r="B159" t="str">
            <v>Paper &amp; Packing</v>
          </cell>
          <cell r="C159" t="str">
            <v>BOH</v>
          </cell>
          <cell r="D159" t="str">
            <v>Brown-Toilte Paper Roll</v>
          </cell>
          <cell r="E159" t="str">
            <v>EA</v>
          </cell>
          <cell r="F159">
            <v>96</v>
          </cell>
          <cell r="G159">
            <v>12.08</v>
          </cell>
        </row>
        <row r="160">
          <cell r="A160">
            <v>24344</v>
          </cell>
          <cell r="B160" t="str">
            <v>Paper &amp; Packing</v>
          </cell>
          <cell r="C160" t="str">
            <v>BOH</v>
          </cell>
          <cell r="D160" t="str">
            <v xml:space="preserve">Cut Carry Bag Big </v>
          </cell>
          <cell r="E160" t="str">
            <v>Pac</v>
          </cell>
          <cell r="F160">
            <v>50</v>
          </cell>
          <cell r="G160">
            <v>474.38</v>
          </cell>
        </row>
        <row r="161">
          <cell r="A161">
            <v>24345</v>
          </cell>
          <cell r="B161" t="str">
            <v>Paper &amp; Packing</v>
          </cell>
          <cell r="C161" t="str">
            <v>BOH</v>
          </cell>
          <cell r="D161" t="str">
            <v>Cut Carry Bag Small</v>
          </cell>
          <cell r="E161" t="str">
            <v>Pac</v>
          </cell>
          <cell r="F161">
            <v>50</v>
          </cell>
          <cell r="G161">
            <v>408.25</v>
          </cell>
        </row>
        <row r="162">
          <cell r="A162">
            <v>7961</v>
          </cell>
          <cell r="B162" t="str">
            <v>Paper &amp; Packing</v>
          </cell>
          <cell r="C162" t="str">
            <v>BOH</v>
          </cell>
          <cell r="D162" t="str">
            <v>Pizza Box</v>
          </cell>
          <cell r="E162" t="str">
            <v>EA</v>
          </cell>
          <cell r="F162">
            <v>1</v>
          </cell>
          <cell r="G162">
            <v>10.35</v>
          </cell>
        </row>
        <row r="163">
          <cell r="A163">
            <v>15353</v>
          </cell>
          <cell r="B163" t="str">
            <v>Paper &amp; Packing</v>
          </cell>
          <cell r="C163" t="str">
            <v>BOH</v>
          </cell>
          <cell r="D163" t="str">
            <v>Prd.Spinach &amp; Corn sandwich  Veg  170 /-</v>
          </cell>
          <cell r="E163" t="str">
            <v>EA</v>
          </cell>
          <cell r="F163" t="str">
            <v>EA</v>
          </cell>
          <cell r="G163">
            <v>0.79</v>
          </cell>
        </row>
        <row r="164">
          <cell r="A164">
            <v>15354</v>
          </cell>
          <cell r="B164" t="str">
            <v>Paper &amp; Packing</v>
          </cell>
          <cell r="C164" t="str">
            <v>BOH</v>
          </cell>
          <cell r="D164" t="str">
            <v>Prd.Smoked chicken sandwich  Non Veg  200 /-</v>
          </cell>
          <cell r="E164" t="str">
            <v>EA</v>
          </cell>
          <cell r="F164" t="str">
            <v>EA</v>
          </cell>
          <cell r="G164">
            <v>0.79</v>
          </cell>
        </row>
        <row r="165">
          <cell r="A165">
            <v>15352</v>
          </cell>
          <cell r="B165" t="str">
            <v>Paper &amp; Packing</v>
          </cell>
          <cell r="C165" t="str">
            <v>BOH</v>
          </cell>
          <cell r="D165" t="str">
            <v>Prd.Paneer tikka sandwich  Veg  220 /-</v>
          </cell>
          <cell r="E165" t="str">
            <v>EA</v>
          </cell>
          <cell r="F165" t="str">
            <v>EA</v>
          </cell>
          <cell r="G165">
            <v>0.79</v>
          </cell>
        </row>
        <row r="166">
          <cell r="A166">
            <v>15355</v>
          </cell>
          <cell r="B166" t="str">
            <v>Paper &amp; Packing</v>
          </cell>
          <cell r="C166" t="str">
            <v>BOH</v>
          </cell>
          <cell r="D166" t="str">
            <v>Prd.Chicken Tikka   sandwich  Non Veg  240 /-</v>
          </cell>
          <cell r="E166" t="str">
            <v>EA</v>
          </cell>
          <cell r="F166" t="str">
            <v>EA</v>
          </cell>
          <cell r="G166">
            <v>0.79</v>
          </cell>
        </row>
        <row r="167">
          <cell r="A167">
            <v>1063</v>
          </cell>
          <cell r="B167" t="str">
            <v>Paper &amp; Packing</v>
          </cell>
          <cell r="C167" t="str">
            <v>BOH</v>
          </cell>
          <cell r="D167" t="str">
            <v>Printer Paper Roll Small</v>
          </cell>
          <cell r="E167" t="str">
            <v>EA</v>
          </cell>
          <cell r="F167" t="str">
            <v>EA=1ea</v>
          </cell>
          <cell r="G167">
            <v>23</v>
          </cell>
        </row>
        <row r="168">
          <cell r="A168">
            <v>3676</v>
          </cell>
          <cell r="B168" t="str">
            <v>Paper &amp; Packing</v>
          </cell>
          <cell r="C168" t="str">
            <v>BOH</v>
          </cell>
          <cell r="D168" t="str">
            <v>Butter Paper</v>
          </cell>
          <cell r="E168" t="str">
            <v>EA</v>
          </cell>
          <cell r="F168" t="str">
            <v>EA</v>
          </cell>
          <cell r="G168">
            <v>1.73</v>
          </cell>
        </row>
        <row r="169">
          <cell r="A169">
            <v>18741</v>
          </cell>
          <cell r="B169" t="str">
            <v>Paper &amp; Packing</v>
          </cell>
          <cell r="C169" t="str">
            <v>BOH</v>
          </cell>
          <cell r="D169" t="str">
            <v>Four Cup Holder</v>
          </cell>
          <cell r="E169" t="str">
            <v>EA</v>
          </cell>
          <cell r="F169" t="str">
            <v>EA</v>
          </cell>
          <cell r="G169">
            <v>11.5</v>
          </cell>
        </row>
        <row r="170">
          <cell r="A170">
            <v>21138</v>
          </cell>
          <cell r="B170" t="str">
            <v>Paper &amp; Packing</v>
          </cell>
          <cell r="C170" t="str">
            <v>BOH</v>
          </cell>
          <cell r="D170" t="str">
            <v>White Paper Straw with Individual Pack</v>
          </cell>
          <cell r="E170" t="str">
            <v>PAC</v>
          </cell>
          <cell r="F170" t="str">
            <v>Pac =100 Ea</v>
          </cell>
          <cell r="G170">
            <v>120.75</v>
          </cell>
        </row>
        <row r="171">
          <cell r="A171">
            <v>22131</v>
          </cell>
          <cell r="B171" t="str">
            <v>Paper &amp; Packing</v>
          </cell>
          <cell r="C171" t="str">
            <v>BOH</v>
          </cell>
          <cell r="D171" t="str">
            <v>Foil Pouch 1 lit (Delivery Box)</v>
          </cell>
          <cell r="E171" t="str">
            <v>EA</v>
          </cell>
          <cell r="F171" t="str">
            <v>EA</v>
          </cell>
          <cell r="G171">
            <v>11.79</v>
          </cell>
        </row>
        <row r="172">
          <cell r="A172">
            <v>22132</v>
          </cell>
          <cell r="B172" t="str">
            <v>Paper &amp; Packing</v>
          </cell>
          <cell r="C172" t="str">
            <v>BOH</v>
          </cell>
          <cell r="D172" t="str">
            <v>Foil Pouch 500 ml (Delivery Box)</v>
          </cell>
          <cell r="E172" t="str">
            <v>EA</v>
          </cell>
          <cell r="F172" t="str">
            <v>EA</v>
          </cell>
          <cell r="G172">
            <v>10.64</v>
          </cell>
        </row>
        <row r="173">
          <cell r="A173">
            <v>22171</v>
          </cell>
          <cell r="B173" t="str">
            <v>Paper &amp; Packing</v>
          </cell>
          <cell r="C173" t="str">
            <v>BOH</v>
          </cell>
          <cell r="D173" t="str">
            <v>Paper Kettle 1 lit (Delivery Box)</v>
          </cell>
          <cell r="E173" t="str">
            <v>EA</v>
          </cell>
          <cell r="F173" t="str">
            <v>EA</v>
          </cell>
          <cell r="G173">
            <v>12.08</v>
          </cell>
        </row>
        <row r="174">
          <cell r="A174">
            <v>22172</v>
          </cell>
          <cell r="B174" t="str">
            <v>Paper &amp; Packing</v>
          </cell>
          <cell r="C174" t="str">
            <v>BOH</v>
          </cell>
          <cell r="D174" t="str">
            <v>Paper Kettle 400 ml (Delivery Box)</v>
          </cell>
          <cell r="E174" t="str">
            <v>EA</v>
          </cell>
          <cell r="F174" t="str">
            <v>EA</v>
          </cell>
          <cell r="G174">
            <v>10.07</v>
          </cell>
        </row>
        <row r="175">
          <cell r="A175">
            <v>23183</v>
          </cell>
          <cell r="B175" t="str">
            <v>Paper &amp; Packing</v>
          </cell>
          <cell r="C175" t="str">
            <v>BOH</v>
          </cell>
          <cell r="D175" t="str">
            <v>Glass Delivery Packiging (SB)</v>
          </cell>
          <cell r="E175" t="str">
            <v>EA</v>
          </cell>
          <cell r="F175" t="str">
            <v>EA</v>
          </cell>
          <cell r="G175">
            <v>14.95</v>
          </cell>
        </row>
        <row r="176">
          <cell r="A176">
            <v>17717</v>
          </cell>
          <cell r="B176" t="str">
            <v>Paper &amp; Packing</v>
          </cell>
          <cell r="C176" t="str">
            <v>BOH</v>
          </cell>
          <cell r="D176" t="str">
            <v>Thermal Paper Roll</v>
          </cell>
          <cell r="E176" t="str">
            <v>EA</v>
          </cell>
          <cell r="F176" t="str">
            <v>EA</v>
          </cell>
          <cell r="G176">
            <v>40.25</v>
          </cell>
        </row>
        <row r="177">
          <cell r="A177">
            <v>19479</v>
          </cell>
          <cell r="B177" t="str">
            <v>Paper &amp; Packing</v>
          </cell>
          <cell r="C177" t="str">
            <v>BOH</v>
          </cell>
          <cell r="D177" t="str">
            <v>Cookies Tin Gift Box</v>
          </cell>
          <cell r="E177" t="str">
            <v>EA</v>
          </cell>
          <cell r="F177" t="str">
            <v>EA</v>
          </cell>
          <cell r="G177">
            <v>23</v>
          </cell>
        </row>
        <row r="178">
          <cell r="A178">
            <v>12662</v>
          </cell>
          <cell r="B178" t="str">
            <v>Paper &amp; Packing</v>
          </cell>
          <cell r="C178" t="str">
            <v>BOH</v>
          </cell>
          <cell r="D178" t="str">
            <v>MRD Sticker</v>
          </cell>
          <cell r="E178" t="str">
            <v>EA</v>
          </cell>
          <cell r="F178" t="str">
            <v>EA</v>
          </cell>
          <cell r="G178">
            <v>0.52</v>
          </cell>
        </row>
        <row r="179">
          <cell r="A179">
            <v>17803</v>
          </cell>
          <cell r="B179" t="str">
            <v>Paper &amp; Packing</v>
          </cell>
          <cell r="C179" t="str">
            <v>BOH</v>
          </cell>
          <cell r="D179" t="str">
            <v>30 Ml Cups With Lid (DIA 69MM)</v>
          </cell>
          <cell r="E179" t="str">
            <v>EA</v>
          </cell>
          <cell r="F179" t="str">
            <v>EA</v>
          </cell>
          <cell r="G179">
            <v>1.24</v>
          </cell>
        </row>
        <row r="180">
          <cell r="A180">
            <v>24205</v>
          </cell>
          <cell r="B180" t="str">
            <v>Paper &amp; Packing</v>
          </cell>
          <cell r="C180" t="str">
            <v>BOH</v>
          </cell>
          <cell r="D180" t="str">
            <v>Bagasse 80Z LID for Hot Beverage</v>
          </cell>
          <cell r="E180" t="str">
            <v>Pac</v>
          </cell>
          <cell r="F180" t="str">
            <v>1 Pkt = 50 Ea</v>
          </cell>
          <cell r="G180">
            <v>126.5</v>
          </cell>
        </row>
        <row r="181">
          <cell r="A181">
            <v>24206</v>
          </cell>
          <cell r="B181" t="str">
            <v>Paper &amp; Packing</v>
          </cell>
          <cell r="C181" t="str">
            <v>BOH</v>
          </cell>
          <cell r="D181" t="str">
            <v>Bagasse 120Z LID for Hot Beverage</v>
          </cell>
          <cell r="E181" t="str">
            <v>Pac</v>
          </cell>
          <cell r="F181" t="str">
            <v>1 Pkt = 50 Ea</v>
          </cell>
          <cell r="G181">
            <v>132.25</v>
          </cell>
        </row>
        <row r="182">
          <cell r="A182">
            <v>24350</v>
          </cell>
          <cell r="B182" t="str">
            <v>Paper &amp; Packing</v>
          </cell>
          <cell r="C182" t="str">
            <v>BOH</v>
          </cell>
          <cell r="D182" t="str">
            <v>Pld Lid 16Oz/12Oz (Single Wall) Cold Dlid</v>
          </cell>
          <cell r="E182" t="str">
            <v>Pkt</v>
          </cell>
          <cell r="F182" t="str">
            <v>1 Pkt = 100 Ea</v>
          </cell>
          <cell r="G182">
            <v>356.5</v>
          </cell>
        </row>
        <row r="183">
          <cell r="A183">
            <v>24348</v>
          </cell>
          <cell r="B183" t="str">
            <v>Paper &amp; Packing</v>
          </cell>
          <cell r="C183" t="str">
            <v>BOH</v>
          </cell>
          <cell r="D183" t="str">
            <v>Glass inserts Three Slots</v>
          </cell>
          <cell r="E183" t="str">
            <v>Pkt</v>
          </cell>
          <cell r="F183" t="str">
            <v>1 Pkt = 50 Ea</v>
          </cell>
          <cell r="G183">
            <v>120.75</v>
          </cell>
        </row>
        <row r="184">
          <cell r="A184">
            <v>24349</v>
          </cell>
          <cell r="B184" t="str">
            <v>Paper &amp; Packing</v>
          </cell>
          <cell r="C184" t="str">
            <v>BOH</v>
          </cell>
          <cell r="D184" t="str">
            <v>Glass inserts One Slots</v>
          </cell>
          <cell r="E184" t="str">
            <v>Pkt</v>
          </cell>
          <cell r="F184" t="str">
            <v>1 Pkt = 50 Ea</v>
          </cell>
          <cell r="G184">
            <v>109.25</v>
          </cell>
        </row>
        <row r="185">
          <cell r="A185">
            <v>24347</v>
          </cell>
          <cell r="B185" t="str">
            <v>Paper &amp; Packing</v>
          </cell>
          <cell r="C185" t="str">
            <v>BOH</v>
          </cell>
          <cell r="D185" t="str">
            <v>Stickers Pastry box</v>
          </cell>
          <cell r="E185" t="str">
            <v>Ea</v>
          </cell>
          <cell r="F185" t="str">
            <v>1 Sheet = 30 EA</v>
          </cell>
          <cell r="G185">
            <v>0.87</v>
          </cell>
        </row>
        <row r="186">
          <cell r="A186">
            <v>24371</v>
          </cell>
          <cell r="B186" t="str">
            <v>Paper &amp; Packing</v>
          </cell>
          <cell r="C186" t="str">
            <v>BOH</v>
          </cell>
          <cell r="D186" t="str">
            <v>Takeaway PVC Transparent Sticker</v>
          </cell>
          <cell r="E186" t="str">
            <v>EA</v>
          </cell>
          <cell r="F186" t="str">
            <v>1 Sheet = 200 EA</v>
          </cell>
          <cell r="G186">
            <v>1.1399999999999999</v>
          </cell>
        </row>
        <row r="187">
          <cell r="A187">
            <v>21458</v>
          </cell>
          <cell r="B187" t="str">
            <v>Paper &amp; Packing</v>
          </cell>
          <cell r="C187" t="str">
            <v>BOH</v>
          </cell>
          <cell r="D187" t="str">
            <v>Brown Ribbon Logo Barista</v>
          </cell>
          <cell r="E187" t="str">
            <v>M</v>
          </cell>
          <cell r="F187" t="str">
            <v>1 Roll = 20Mtr.</v>
          </cell>
          <cell r="G187">
            <v>8.0500000000000007</v>
          </cell>
        </row>
        <row r="188">
          <cell r="A188">
            <v>24541</v>
          </cell>
          <cell r="B188" t="str">
            <v>Paper &amp; Packing</v>
          </cell>
          <cell r="C188" t="str">
            <v>BOH</v>
          </cell>
          <cell r="D188" t="str">
            <v>Diwali Gift Box (Small) Gold Leafing</v>
          </cell>
          <cell r="E188" t="str">
            <v>EA</v>
          </cell>
          <cell r="F188" t="str">
            <v>EA</v>
          </cell>
          <cell r="G188">
            <v>59.8</v>
          </cell>
        </row>
        <row r="189">
          <cell r="A189">
            <v>24542</v>
          </cell>
          <cell r="B189" t="str">
            <v>Paper &amp; Packing</v>
          </cell>
          <cell r="C189" t="str">
            <v>BOH</v>
          </cell>
          <cell r="D189" t="str">
            <v>Diwali Gift Box (Big) Gold Leafing</v>
          </cell>
          <cell r="E189" t="str">
            <v>EA</v>
          </cell>
          <cell r="F189" t="str">
            <v>EA</v>
          </cell>
          <cell r="G189">
            <v>100.05</v>
          </cell>
        </row>
        <row r="190">
          <cell r="A190">
            <v>19222</v>
          </cell>
          <cell r="B190" t="str">
            <v>Paper &amp; Packing</v>
          </cell>
          <cell r="C190" t="str">
            <v>BOH</v>
          </cell>
          <cell r="D190" t="str">
            <v>Barista Chocolate 90gmX4 Bar's Gift Pack</v>
          </cell>
          <cell r="E190" t="str">
            <v>EA</v>
          </cell>
          <cell r="F190" t="str">
            <v>EA</v>
          </cell>
          <cell r="G190">
            <v>33.07</v>
          </cell>
        </row>
        <row r="191">
          <cell r="A191">
            <v>20894</v>
          </cell>
          <cell r="B191" t="str">
            <v>Cleaning Material</v>
          </cell>
          <cell r="C191" t="str">
            <v>BOH</v>
          </cell>
          <cell r="D191" t="str">
            <v>Biodegradable Garbage Bag B Green</v>
          </cell>
          <cell r="E191" t="str">
            <v>PAC</v>
          </cell>
          <cell r="F191" t="str">
            <v>Pac</v>
          </cell>
          <cell r="G191">
            <v>644</v>
          </cell>
        </row>
        <row r="192">
          <cell r="A192">
            <v>20891</v>
          </cell>
          <cell r="B192" t="str">
            <v>Cleaning Material</v>
          </cell>
          <cell r="C192" t="str">
            <v>BOH</v>
          </cell>
          <cell r="D192" t="str">
            <v>Biodegradable Garbage Bag B Blue</v>
          </cell>
          <cell r="E192" t="str">
            <v>Pac</v>
          </cell>
          <cell r="F192" t="str">
            <v>Pac</v>
          </cell>
          <cell r="G192">
            <v>644</v>
          </cell>
        </row>
        <row r="193">
          <cell r="A193">
            <v>20892</v>
          </cell>
          <cell r="B193" t="str">
            <v>Cleaning Material</v>
          </cell>
          <cell r="C193" t="str">
            <v>BOH</v>
          </cell>
          <cell r="D193" t="str">
            <v>Biodegradable Garbage Bag S Green</v>
          </cell>
          <cell r="E193" t="str">
            <v>Pac</v>
          </cell>
          <cell r="F193" t="str">
            <v>Pac</v>
          </cell>
          <cell r="G193">
            <v>168</v>
          </cell>
        </row>
        <row r="194">
          <cell r="A194">
            <v>20893</v>
          </cell>
          <cell r="B194" t="str">
            <v>Cleaning Material</v>
          </cell>
          <cell r="C194" t="str">
            <v>BOH</v>
          </cell>
          <cell r="D194" t="str">
            <v>Biodegradable Garbage Bag S Blue</v>
          </cell>
          <cell r="E194" t="str">
            <v>Pac</v>
          </cell>
          <cell r="F194" t="str">
            <v>Pac</v>
          </cell>
          <cell r="G194">
            <v>168</v>
          </cell>
        </row>
        <row r="195">
          <cell r="A195">
            <v>23597</v>
          </cell>
          <cell r="B195" t="str">
            <v>Cleaning Material</v>
          </cell>
          <cell r="C195" t="str">
            <v>BOH</v>
          </cell>
          <cell r="D195" t="str">
            <v>Nitrile Gloves-Medium-size</v>
          </cell>
          <cell r="E195" t="str">
            <v>Pkt</v>
          </cell>
          <cell r="F195" t="str">
            <v>Pac = 100 EA</v>
          </cell>
          <cell r="G195">
            <v>258.75</v>
          </cell>
        </row>
        <row r="196">
          <cell r="A196">
            <v>20657</v>
          </cell>
          <cell r="B196" t="str">
            <v>Cleaning Material</v>
          </cell>
          <cell r="C196" t="str">
            <v>BOH</v>
          </cell>
          <cell r="D196" t="str">
            <v>Coffee Machine Cleaning Brush</v>
          </cell>
          <cell r="E196" t="str">
            <v>EA</v>
          </cell>
          <cell r="F196" t="str">
            <v>EA</v>
          </cell>
          <cell r="G196">
            <v>241.5</v>
          </cell>
        </row>
        <row r="197">
          <cell r="A197">
            <v>5648</v>
          </cell>
          <cell r="B197" t="str">
            <v>Cleaning Material</v>
          </cell>
          <cell r="C197" t="str">
            <v>BOH</v>
          </cell>
          <cell r="D197" t="str">
            <v>White Duster</v>
          </cell>
          <cell r="E197" t="str">
            <v>EA</v>
          </cell>
          <cell r="F197" t="str">
            <v>1pkt = 12 ea</v>
          </cell>
          <cell r="G197">
            <v>18.399999999999999</v>
          </cell>
        </row>
        <row r="198">
          <cell r="A198">
            <v>5649</v>
          </cell>
          <cell r="B198" t="str">
            <v>Cleaning Material</v>
          </cell>
          <cell r="C198" t="str">
            <v>BOH</v>
          </cell>
          <cell r="D198" t="str">
            <v>Maroon Duster</v>
          </cell>
          <cell r="E198" t="str">
            <v>EA</v>
          </cell>
          <cell r="F198" t="str">
            <v>1pkt = 12 ea</v>
          </cell>
          <cell r="G198">
            <v>18.399999999999999</v>
          </cell>
        </row>
        <row r="199">
          <cell r="A199">
            <v>7261</v>
          </cell>
          <cell r="B199" t="str">
            <v>Cleaning Material</v>
          </cell>
          <cell r="C199" t="str">
            <v>BOH</v>
          </cell>
          <cell r="D199" t="str">
            <v>Tooth Pick Wooden</v>
          </cell>
          <cell r="E199" t="str">
            <v>PAC</v>
          </cell>
          <cell r="F199" t="str">
            <v>PAC</v>
          </cell>
          <cell r="G199">
            <v>11.5</v>
          </cell>
        </row>
        <row r="200">
          <cell r="A200">
            <v>15341</v>
          </cell>
          <cell r="B200" t="str">
            <v>Cleaning Material</v>
          </cell>
          <cell r="C200" t="str">
            <v>BOH</v>
          </cell>
          <cell r="D200" t="str">
            <v>Cafiza Espresso Clean</v>
          </cell>
          <cell r="E200" t="str">
            <v>SC</v>
          </cell>
          <cell r="F200" t="str">
            <v>1 PAC X 100</v>
          </cell>
          <cell r="G200">
            <v>9.35</v>
          </cell>
        </row>
        <row r="201">
          <cell r="A201">
            <v>24198</v>
          </cell>
          <cell r="B201" t="str">
            <v>Cleaning Material</v>
          </cell>
          <cell r="C201" t="str">
            <v>BOH</v>
          </cell>
          <cell r="D201" t="str">
            <v>Magic(Disinfectant Floor Wash Liquid)5Lt</v>
          </cell>
          <cell r="E201" t="str">
            <v>Can</v>
          </cell>
          <cell r="F201" t="str">
            <v>1 Can = 5Ltr.</v>
          </cell>
          <cell r="G201">
            <v>368</v>
          </cell>
        </row>
        <row r="202">
          <cell r="A202">
            <v>24199</v>
          </cell>
          <cell r="B202" t="str">
            <v>Cleaning Material</v>
          </cell>
          <cell r="C202" t="str">
            <v>BOH</v>
          </cell>
          <cell r="D202" t="str">
            <v>Dish Drop (Ware Wash Liquid) 5ltr</v>
          </cell>
          <cell r="E202" t="str">
            <v>Can</v>
          </cell>
          <cell r="F202" t="str">
            <v>1 Can = 5Ltr.</v>
          </cell>
          <cell r="G202">
            <v>368</v>
          </cell>
        </row>
        <row r="203">
          <cell r="A203">
            <v>24200</v>
          </cell>
          <cell r="B203" t="str">
            <v>Cleaning Material</v>
          </cell>
          <cell r="C203" t="str">
            <v>BOH</v>
          </cell>
          <cell r="D203" t="str">
            <v>Zero Bac(Hard Surface Sanitizer) 5ltr</v>
          </cell>
          <cell r="E203" t="str">
            <v>Can</v>
          </cell>
          <cell r="F203" t="str">
            <v>1 Can = 5Ltr.</v>
          </cell>
          <cell r="G203">
            <v>684.25</v>
          </cell>
        </row>
        <row r="204">
          <cell r="A204">
            <v>24201</v>
          </cell>
          <cell r="B204" t="str">
            <v>Cleaning Material</v>
          </cell>
          <cell r="C204" t="str">
            <v>BOH</v>
          </cell>
          <cell r="D204" t="str">
            <v>Palm Freah(Hand Cleansar) 5ltr</v>
          </cell>
          <cell r="E204" t="str">
            <v>Can</v>
          </cell>
          <cell r="F204" t="str">
            <v>1 Can = 5Ltr.</v>
          </cell>
          <cell r="G204">
            <v>511.75</v>
          </cell>
        </row>
        <row r="205">
          <cell r="A205">
            <v>24202</v>
          </cell>
          <cell r="B205" t="str">
            <v>Cleaning Material</v>
          </cell>
          <cell r="C205" t="str">
            <v>BOH</v>
          </cell>
          <cell r="D205" t="str">
            <v>Tylo Toilet Cleaner(Toilet Cleaner) 5Ltr</v>
          </cell>
          <cell r="E205" t="str">
            <v>Can</v>
          </cell>
          <cell r="F205" t="str">
            <v>1 Can = 5Ltr.</v>
          </cell>
          <cell r="G205">
            <v>471.5</v>
          </cell>
        </row>
        <row r="206">
          <cell r="A206">
            <v>24203</v>
          </cell>
          <cell r="B206" t="str">
            <v>Cleaning Material</v>
          </cell>
          <cell r="C206" t="str">
            <v>BOH</v>
          </cell>
          <cell r="D206" t="str">
            <v>Tylo Glass Cleaner (Glass Cleaner) 5ltr</v>
          </cell>
          <cell r="E206" t="str">
            <v>Can</v>
          </cell>
          <cell r="F206" t="str">
            <v>1 Can = 5Ltr.</v>
          </cell>
          <cell r="G206">
            <v>454.25</v>
          </cell>
        </row>
        <row r="207">
          <cell r="A207">
            <v>24204</v>
          </cell>
          <cell r="B207" t="str">
            <v>Cleaning Material</v>
          </cell>
          <cell r="C207" t="str">
            <v>BOH</v>
          </cell>
          <cell r="D207" t="str">
            <v>Grillox (Sandwich Griller Cleaner) 5Ltr</v>
          </cell>
          <cell r="E207" t="str">
            <v>Can</v>
          </cell>
          <cell r="F207" t="str">
            <v>1 Can = 5Ltr.</v>
          </cell>
          <cell r="G207">
            <v>874</v>
          </cell>
        </row>
        <row r="208">
          <cell r="A208">
            <v>21740</v>
          </cell>
          <cell r="B208" t="str">
            <v>Marketing</v>
          </cell>
          <cell r="C208" t="str">
            <v>BOH</v>
          </cell>
          <cell r="D208" t="str">
            <v>Wooden Food Tag Holder</v>
          </cell>
          <cell r="E208" t="str">
            <v>EA</v>
          </cell>
          <cell r="F208" t="str">
            <v>EA</v>
          </cell>
          <cell r="G208">
            <v>55.2</v>
          </cell>
        </row>
        <row r="209">
          <cell r="A209">
            <v>17361</v>
          </cell>
          <cell r="B209" t="str">
            <v>Marketing</v>
          </cell>
          <cell r="C209" t="str">
            <v>BOH</v>
          </cell>
          <cell r="D209" t="str">
            <v>Wooden Easel Stand</v>
          </cell>
          <cell r="E209" t="str">
            <v>EA</v>
          </cell>
          <cell r="F209" t="str">
            <v>EA</v>
          </cell>
          <cell r="G209">
            <v>1380</v>
          </cell>
        </row>
        <row r="210">
          <cell r="A210">
            <v>19445</v>
          </cell>
          <cell r="B210" t="str">
            <v>Marketing</v>
          </cell>
          <cell r="C210" t="str">
            <v>BOH</v>
          </cell>
          <cell r="D210" t="str">
            <v>Wodden Display-Small</v>
          </cell>
          <cell r="E210" t="str">
            <v>EA</v>
          </cell>
          <cell r="F210" t="str">
            <v>EA</v>
          </cell>
          <cell r="G210">
            <v>207</v>
          </cell>
        </row>
        <row r="211">
          <cell r="A211">
            <v>19446</v>
          </cell>
          <cell r="B211" t="str">
            <v>Marketing</v>
          </cell>
          <cell r="C211" t="str">
            <v>BOH</v>
          </cell>
          <cell r="D211" t="str">
            <v>Wodden Display-BAG</v>
          </cell>
          <cell r="E211" t="str">
            <v>EA</v>
          </cell>
          <cell r="F211" t="str">
            <v>EA</v>
          </cell>
          <cell r="G211">
            <v>241.5</v>
          </cell>
        </row>
        <row r="212">
          <cell r="A212">
            <v>15740</v>
          </cell>
          <cell r="B212" t="str">
            <v>Marketing</v>
          </cell>
          <cell r="C212" t="str">
            <v>BOH</v>
          </cell>
          <cell r="D212" t="str">
            <v>Feedback Form</v>
          </cell>
          <cell r="E212" t="str">
            <v>PAC</v>
          </cell>
          <cell r="F212" t="str">
            <v>1=100EA</v>
          </cell>
          <cell r="G212">
            <v>112.7</v>
          </cell>
        </row>
        <row r="213">
          <cell r="A213">
            <v>14437</v>
          </cell>
          <cell r="B213" t="str">
            <v>Marketing</v>
          </cell>
          <cell r="C213" t="str">
            <v>BOH</v>
          </cell>
          <cell r="D213" t="str">
            <v>French Press</v>
          </cell>
          <cell r="E213" t="str">
            <v>EA</v>
          </cell>
          <cell r="F213" t="str">
            <v>Ea=1 ea</v>
          </cell>
          <cell r="G213">
            <v>212.75</v>
          </cell>
        </row>
        <row r="214">
          <cell r="A214">
            <v>16300</v>
          </cell>
          <cell r="B214" t="str">
            <v>Marketing</v>
          </cell>
          <cell r="C214" t="str">
            <v>BOH</v>
          </cell>
          <cell r="D214" t="str">
            <v>Oval Basket</v>
          </cell>
          <cell r="E214" t="str">
            <v>EA</v>
          </cell>
          <cell r="F214" t="str">
            <v>EA</v>
          </cell>
          <cell r="G214">
            <v>97.75</v>
          </cell>
        </row>
        <row r="215">
          <cell r="A215">
            <v>16301</v>
          </cell>
          <cell r="B215" t="str">
            <v>Marketing</v>
          </cell>
          <cell r="C215" t="str">
            <v>BOH</v>
          </cell>
          <cell r="D215" t="str">
            <v>Cream Grass</v>
          </cell>
          <cell r="E215" t="str">
            <v>PAC</v>
          </cell>
          <cell r="F215" t="str">
            <v>PAC</v>
          </cell>
          <cell r="G215">
            <v>32.200000000000003</v>
          </cell>
        </row>
        <row r="216">
          <cell r="A216">
            <v>17747</v>
          </cell>
          <cell r="B216" t="str">
            <v>Marketing</v>
          </cell>
          <cell r="C216" t="str">
            <v>BOH</v>
          </cell>
          <cell r="D216" t="str">
            <v>Terracotta Diya</v>
          </cell>
          <cell r="E216" t="str">
            <v>EA</v>
          </cell>
          <cell r="F216" t="str">
            <v>EA</v>
          </cell>
          <cell r="G216">
            <v>11.5</v>
          </cell>
        </row>
        <row r="217">
          <cell r="A217">
            <v>23668</v>
          </cell>
          <cell r="B217" t="str">
            <v>Marketing</v>
          </cell>
          <cell r="C217" t="str">
            <v>BOH</v>
          </cell>
          <cell r="D217" t="str">
            <v>Orange Color Net</v>
          </cell>
          <cell r="E217" t="str">
            <v>Mtr</v>
          </cell>
          <cell r="F217" t="str">
            <v>(1 Roll = 50 Mtr.)</v>
          </cell>
          <cell r="G217">
            <v>13.8</v>
          </cell>
        </row>
        <row r="218">
          <cell r="A218">
            <v>15842</v>
          </cell>
          <cell r="B218" t="str">
            <v>Marketing</v>
          </cell>
          <cell r="C218" t="str">
            <v>BOH</v>
          </cell>
          <cell r="D218" t="str">
            <v>Instore collat open and close both side print</v>
          </cell>
          <cell r="E218" t="str">
            <v>EA</v>
          </cell>
          <cell r="F218" t="str">
            <v>EA</v>
          </cell>
          <cell r="G218">
            <v>63.25</v>
          </cell>
        </row>
        <row r="219">
          <cell r="A219">
            <v>15843</v>
          </cell>
          <cell r="B219" t="str">
            <v>Marketing</v>
          </cell>
          <cell r="C219" t="str">
            <v>BOH</v>
          </cell>
          <cell r="D219" t="str">
            <v>Instore collat no smoking zone</v>
          </cell>
          <cell r="E219" t="str">
            <v>EA</v>
          </cell>
          <cell r="F219" t="str">
            <v>EA</v>
          </cell>
          <cell r="G219">
            <v>143.75</v>
          </cell>
        </row>
        <row r="220">
          <cell r="A220">
            <v>15844</v>
          </cell>
          <cell r="B220" t="str">
            <v>Marketing</v>
          </cell>
          <cell r="C220" t="str">
            <v>BOH</v>
          </cell>
          <cell r="D220" t="str">
            <v xml:space="preserve">Instore collat charging for coffee </v>
          </cell>
          <cell r="E220" t="str">
            <v>EA</v>
          </cell>
          <cell r="F220" t="str">
            <v>EA</v>
          </cell>
          <cell r="G220">
            <v>143.75</v>
          </cell>
        </row>
        <row r="221">
          <cell r="A221">
            <v>15845</v>
          </cell>
          <cell r="B221" t="str">
            <v>Marketing</v>
          </cell>
          <cell r="C221" t="str">
            <v>BOH</v>
          </cell>
          <cell r="D221" t="str">
            <v>Instore collat not inspired by outside food</v>
          </cell>
          <cell r="E221" t="str">
            <v>EA</v>
          </cell>
          <cell r="F221" t="str">
            <v>EA</v>
          </cell>
          <cell r="G221">
            <v>143.75</v>
          </cell>
        </row>
        <row r="222">
          <cell r="A222">
            <v>15846</v>
          </cell>
          <cell r="B222" t="str">
            <v>Marketing</v>
          </cell>
          <cell r="C222" t="str">
            <v>BOH</v>
          </cell>
          <cell r="D222" t="str">
            <v>Mind Your Belongings</v>
          </cell>
          <cell r="E222" t="str">
            <v>EA</v>
          </cell>
          <cell r="F222" t="str">
            <v>EA</v>
          </cell>
          <cell r="G222">
            <v>143.75</v>
          </cell>
        </row>
        <row r="223">
          <cell r="A223">
            <v>15847</v>
          </cell>
          <cell r="B223" t="str">
            <v>Marketing</v>
          </cell>
          <cell r="C223" t="str">
            <v>BOH</v>
          </cell>
          <cell r="D223" t="str">
            <v>Barista His / Her</v>
          </cell>
          <cell r="E223" t="str">
            <v>EA</v>
          </cell>
          <cell r="F223" t="str">
            <v>EA</v>
          </cell>
          <cell r="G223">
            <v>143.75</v>
          </cell>
        </row>
        <row r="224">
          <cell r="A224">
            <v>19447</v>
          </cell>
          <cell r="B224" t="str">
            <v>Marketing</v>
          </cell>
          <cell r="C224" t="str">
            <v>BOH</v>
          </cell>
          <cell r="D224" t="str">
            <v>Chocolate Wooden Stand</v>
          </cell>
          <cell r="E224" t="str">
            <v>EA</v>
          </cell>
          <cell r="F224" t="str">
            <v>EA</v>
          </cell>
          <cell r="G224">
            <v>437</v>
          </cell>
        </row>
        <row r="225">
          <cell r="A225">
            <v>13448</v>
          </cell>
          <cell r="B225" t="str">
            <v>Marketing</v>
          </cell>
          <cell r="C225" t="str">
            <v>BOH</v>
          </cell>
          <cell r="D225" t="str">
            <v>Barista Milano Coaster</v>
          </cell>
          <cell r="E225" t="str">
            <v>EA</v>
          </cell>
          <cell r="F225" t="str">
            <v>EA</v>
          </cell>
          <cell r="G225">
            <v>155.25</v>
          </cell>
        </row>
        <row r="226">
          <cell r="A226">
            <v>21855</v>
          </cell>
          <cell r="B226" t="str">
            <v>Marketing</v>
          </cell>
          <cell r="C226" t="str">
            <v>BOH</v>
          </cell>
          <cell r="D226" t="str">
            <v>Copper Bottle 400ML</v>
          </cell>
          <cell r="E226" t="str">
            <v>EA</v>
          </cell>
          <cell r="F226" t="str">
            <v>1 box = 50 Bt</v>
          </cell>
          <cell r="G226">
            <v>454.25</v>
          </cell>
        </row>
        <row r="227">
          <cell r="A227">
            <v>24302</v>
          </cell>
          <cell r="B227" t="str">
            <v>Marketing</v>
          </cell>
          <cell r="C227" t="str">
            <v>BOH</v>
          </cell>
          <cell r="D227" t="str">
            <v>Sipper - SS White and Lite Green 2023</v>
          </cell>
          <cell r="E227" t="str">
            <v>EA</v>
          </cell>
          <cell r="F227" t="str">
            <v>1 box = 50 EA</v>
          </cell>
          <cell r="G227">
            <v>513</v>
          </cell>
        </row>
        <row r="228">
          <cell r="A228">
            <v>24304</v>
          </cell>
          <cell r="B228" t="str">
            <v>Marketing</v>
          </cell>
          <cell r="C228" t="str">
            <v>BOH</v>
          </cell>
          <cell r="D228" t="str">
            <v>Coffee Mug SS Purple 2023</v>
          </cell>
          <cell r="E228" t="str">
            <v>EA</v>
          </cell>
          <cell r="F228" t="str">
            <v>1 box = 50 EA</v>
          </cell>
          <cell r="G228">
            <v>513</v>
          </cell>
        </row>
        <row r="229">
          <cell r="A229">
            <v>24306</v>
          </cell>
          <cell r="B229" t="str">
            <v>Marketing</v>
          </cell>
          <cell r="C229" t="str">
            <v>BOH</v>
          </cell>
          <cell r="D229" t="str">
            <v>Coffee Mug 450 ML 2023</v>
          </cell>
          <cell r="E229" t="str">
            <v>EA</v>
          </cell>
          <cell r="F229" t="str">
            <v>1 box =24 EA</v>
          </cell>
          <cell r="G229">
            <v>220</v>
          </cell>
        </row>
        <row r="230">
          <cell r="A230">
            <v>24312</v>
          </cell>
          <cell r="B230" t="str">
            <v>Marketing</v>
          </cell>
          <cell r="C230" t="str">
            <v>BOH</v>
          </cell>
          <cell r="D230" t="str">
            <v>Sipper - Ceramic Pink  2023</v>
          </cell>
          <cell r="E230" t="str">
            <v>EA</v>
          </cell>
          <cell r="F230" t="str">
            <v>1 box =72 EA</v>
          </cell>
          <cell r="G230">
            <v>312</v>
          </cell>
        </row>
        <row r="231">
          <cell r="A231">
            <v>24314</v>
          </cell>
          <cell r="B231" t="str">
            <v>Marketing</v>
          </cell>
          <cell r="C231" t="str">
            <v>BOH</v>
          </cell>
          <cell r="D231" t="str">
            <v>Sipper - Ceramic Green 2023</v>
          </cell>
          <cell r="E231" t="str">
            <v>EA</v>
          </cell>
          <cell r="F231" t="str">
            <v>1 box =72 EA</v>
          </cell>
          <cell r="G231">
            <v>312</v>
          </cell>
        </row>
        <row r="232">
          <cell r="A232">
            <v>24316</v>
          </cell>
          <cell r="B232" t="str">
            <v>Marketing</v>
          </cell>
          <cell r="C232" t="str">
            <v>BOH</v>
          </cell>
          <cell r="D232" t="str">
            <v>French Press 2023</v>
          </cell>
          <cell r="E232" t="str">
            <v>EA</v>
          </cell>
          <cell r="F232" t="str">
            <v>1 box =30 EA</v>
          </cell>
          <cell r="G232">
            <v>271</v>
          </cell>
        </row>
        <row r="233">
          <cell r="A233">
            <v>24318</v>
          </cell>
          <cell r="B233" t="str">
            <v>Marketing</v>
          </cell>
          <cell r="C233" t="str">
            <v>BOH</v>
          </cell>
          <cell r="D233" t="str">
            <v>EspressoCup-Set Pack Of 4 2023</v>
          </cell>
          <cell r="E233" t="str">
            <v>EA</v>
          </cell>
          <cell r="F233" t="str">
            <v>1 box =16 EA</v>
          </cell>
          <cell r="G233">
            <v>455</v>
          </cell>
        </row>
        <row r="234">
          <cell r="A234">
            <v>24310</v>
          </cell>
          <cell r="B234" t="str">
            <v>Marketing</v>
          </cell>
          <cell r="C234" t="str">
            <v>BOH</v>
          </cell>
          <cell r="D234" t="str">
            <v>Sipper -SS Green 202</v>
          </cell>
          <cell r="E234" t="str">
            <v>EA</v>
          </cell>
          <cell r="F234" t="str">
            <v>1 box =24 EA</v>
          </cell>
          <cell r="G234">
            <v>592</v>
          </cell>
        </row>
        <row r="235">
          <cell r="A235">
            <v>5526</v>
          </cell>
          <cell r="B235" t="str">
            <v>Stationery</v>
          </cell>
          <cell r="C235" t="str">
            <v>BOH</v>
          </cell>
          <cell r="D235" t="str">
            <v>Kot Pad</v>
          </cell>
          <cell r="E235" t="str">
            <v>EA</v>
          </cell>
          <cell r="F235" t="str">
            <v>EA</v>
          </cell>
          <cell r="G235">
            <v>44.85</v>
          </cell>
        </row>
        <row r="236">
          <cell r="A236">
            <v>1125</v>
          </cell>
          <cell r="B236" t="str">
            <v>Stationery</v>
          </cell>
          <cell r="C236" t="str">
            <v>BOH</v>
          </cell>
          <cell r="D236" t="str">
            <v>Log Sheet Book</v>
          </cell>
          <cell r="E236" t="str">
            <v>EA</v>
          </cell>
          <cell r="F236" t="str">
            <v>EA=1ea</v>
          </cell>
          <cell r="G236">
            <v>87.4</v>
          </cell>
        </row>
        <row r="237">
          <cell r="A237">
            <v>1126</v>
          </cell>
          <cell r="B237" t="str">
            <v>Stationery</v>
          </cell>
          <cell r="C237" t="str">
            <v>BOH</v>
          </cell>
          <cell r="D237" t="str">
            <v>Stock Consumption Book</v>
          </cell>
          <cell r="E237" t="str">
            <v>EA</v>
          </cell>
          <cell r="F237" t="str">
            <v>EA</v>
          </cell>
          <cell r="G237">
            <v>54.05</v>
          </cell>
        </row>
        <row r="238">
          <cell r="A238">
            <v>1128</v>
          </cell>
          <cell r="B238" t="str">
            <v>Stationery</v>
          </cell>
          <cell r="C238" t="str">
            <v>BOH</v>
          </cell>
          <cell r="D238" t="str">
            <v>Expense Voucher</v>
          </cell>
          <cell r="E238" t="str">
            <v>EA</v>
          </cell>
          <cell r="F238" t="str">
            <v>EA</v>
          </cell>
          <cell r="G238">
            <v>43.7</v>
          </cell>
        </row>
        <row r="239">
          <cell r="A239">
            <v>5530</v>
          </cell>
          <cell r="B239" t="str">
            <v>Stationery</v>
          </cell>
          <cell r="C239" t="str">
            <v>BOH</v>
          </cell>
          <cell r="D239" t="str">
            <v>IMPREST RECORD BOOK</v>
          </cell>
          <cell r="E239" t="str">
            <v>Ea</v>
          </cell>
          <cell r="F239" t="str">
            <v>Ea=1 EA</v>
          </cell>
          <cell r="G239">
            <v>86.25</v>
          </cell>
        </row>
        <row r="240">
          <cell r="A240">
            <v>1131</v>
          </cell>
          <cell r="B240" t="str">
            <v>Stationery</v>
          </cell>
          <cell r="C240" t="str">
            <v>BOH</v>
          </cell>
          <cell r="D240" t="str">
            <v>Epson Printer Cardge</v>
          </cell>
          <cell r="E240" t="str">
            <v>EA</v>
          </cell>
          <cell r="F240" t="str">
            <v>EA=1ea</v>
          </cell>
          <cell r="G240">
            <v>80.39</v>
          </cell>
        </row>
        <row r="241">
          <cell r="A241">
            <v>15966</v>
          </cell>
          <cell r="B241" t="str">
            <v>Uniform</v>
          </cell>
          <cell r="C241" t="str">
            <v>BOH</v>
          </cell>
          <cell r="D241" t="str">
            <v>New Barista Cap</v>
          </cell>
          <cell r="E241" t="str">
            <v>EA</v>
          </cell>
          <cell r="F241" t="str">
            <v>Ea=1 ea</v>
          </cell>
          <cell r="G241">
            <v>71.3</v>
          </cell>
        </row>
        <row r="242">
          <cell r="A242">
            <v>13549</v>
          </cell>
          <cell r="B242" t="str">
            <v>Uniform</v>
          </cell>
          <cell r="C242" t="str">
            <v>BOH</v>
          </cell>
          <cell r="D242" t="str">
            <v>Name Badge Holder</v>
          </cell>
          <cell r="E242" t="str">
            <v>EA</v>
          </cell>
          <cell r="F242" t="str">
            <v>EA</v>
          </cell>
          <cell r="G242">
            <v>55.2</v>
          </cell>
        </row>
        <row r="243">
          <cell r="A243">
            <v>5499</v>
          </cell>
          <cell r="B243" t="str">
            <v>Uniform</v>
          </cell>
          <cell r="C243" t="str">
            <v>BOH</v>
          </cell>
          <cell r="D243" t="str">
            <v>Black Jeans 28</v>
          </cell>
          <cell r="E243" t="str">
            <v>EA</v>
          </cell>
          <cell r="F243" t="str">
            <v>Ea=1 ea</v>
          </cell>
          <cell r="G243">
            <v>448.5</v>
          </cell>
        </row>
        <row r="244">
          <cell r="A244">
            <v>6042</v>
          </cell>
          <cell r="B244" t="str">
            <v>Uniform</v>
          </cell>
          <cell r="C244" t="str">
            <v>BOH</v>
          </cell>
          <cell r="D244" t="str">
            <v>Black Jeans 30</v>
          </cell>
          <cell r="E244" t="str">
            <v>EA</v>
          </cell>
          <cell r="F244" t="str">
            <v>Ea=1 ea</v>
          </cell>
          <cell r="G244">
            <v>448.5</v>
          </cell>
        </row>
        <row r="245">
          <cell r="A245">
            <v>6041</v>
          </cell>
          <cell r="B245" t="str">
            <v>Uniform</v>
          </cell>
          <cell r="C245" t="str">
            <v>BOH</v>
          </cell>
          <cell r="D245" t="str">
            <v>Black Jeans 32</v>
          </cell>
          <cell r="E245" t="str">
            <v>EA</v>
          </cell>
          <cell r="F245" t="str">
            <v>Ea=1 ea</v>
          </cell>
          <cell r="G245">
            <v>448.5</v>
          </cell>
        </row>
        <row r="246">
          <cell r="A246">
            <v>5600</v>
          </cell>
          <cell r="B246" t="str">
            <v>Uniform</v>
          </cell>
          <cell r="C246" t="str">
            <v>BOH</v>
          </cell>
          <cell r="D246" t="str">
            <v>Black Jeans 34</v>
          </cell>
          <cell r="E246" t="str">
            <v>EA</v>
          </cell>
          <cell r="F246" t="str">
            <v>Ea=1 ea</v>
          </cell>
          <cell r="G246">
            <v>448.5</v>
          </cell>
        </row>
        <row r="247">
          <cell r="A247">
            <v>5601</v>
          </cell>
          <cell r="B247" t="str">
            <v>Uniform</v>
          </cell>
          <cell r="C247" t="str">
            <v>BOH</v>
          </cell>
          <cell r="D247" t="str">
            <v>Black Jeans 36</v>
          </cell>
          <cell r="E247" t="str">
            <v>EA</v>
          </cell>
          <cell r="F247" t="str">
            <v>Ea=1 ea</v>
          </cell>
          <cell r="G247">
            <v>448.5</v>
          </cell>
        </row>
        <row r="248">
          <cell r="A248">
            <v>5623</v>
          </cell>
          <cell r="B248" t="str">
            <v>Uniform</v>
          </cell>
          <cell r="C248" t="str">
            <v>BOH</v>
          </cell>
          <cell r="D248" t="str">
            <v>Black Jeans 38</v>
          </cell>
          <cell r="E248" t="str">
            <v>EA</v>
          </cell>
          <cell r="F248" t="str">
            <v>Ea=1 ea</v>
          </cell>
          <cell r="G248">
            <v>448.5</v>
          </cell>
        </row>
        <row r="249">
          <cell r="A249">
            <v>5624</v>
          </cell>
          <cell r="B249" t="str">
            <v>Uniform</v>
          </cell>
          <cell r="C249" t="str">
            <v>BOH</v>
          </cell>
          <cell r="D249" t="str">
            <v>Black Jeans 40</v>
          </cell>
          <cell r="E249" t="str">
            <v>EA</v>
          </cell>
          <cell r="F249" t="str">
            <v>Ea=1 ea</v>
          </cell>
          <cell r="G249">
            <v>448.5</v>
          </cell>
        </row>
        <row r="250">
          <cell r="A250">
            <v>5625</v>
          </cell>
          <cell r="B250" t="str">
            <v>Uniform</v>
          </cell>
          <cell r="C250" t="str">
            <v>BOH</v>
          </cell>
          <cell r="D250" t="str">
            <v>Black Jeans 42</v>
          </cell>
          <cell r="E250" t="str">
            <v>EA</v>
          </cell>
          <cell r="F250" t="str">
            <v>Ea=1 ea</v>
          </cell>
          <cell r="G250">
            <v>448.5</v>
          </cell>
        </row>
        <row r="251">
          <cell r="A251">
            <v>5609</v>
          </cell>
          <cell r="B251" t="str">
            <v>Uniform</v>
          </cell>
          <cell r="C251" t="str">
            <v>BOH</v>
          </cell>
          <cell r="D251" t="str">
            <v>Black Trousers  28</v>
          </cell>
          <cell r="E251" t="str">
            <v>EA</v>
          </cell>
          <cell r="F251" t="str">
            <v>Ea=1 ea</v>
          </cell>
          <cell r="G251">
            <v>404.8</v>
          </cell>
        </row>
        <row r="252">
          <cell r="A252">
            <v>5610</v>
          </cell>
          <cell r="B252" t="str">
            <v>Uniform</v>
          </cell>
          <cell r="C252" t="str">
            <v>BOH</v>
          </cell>
          <cell r="D252" t="str">
            <v>Black Trousers 30</v>
          </cell>
          <cell r="E252" t="str">
            <v>EA</v>
          </cell>
          <cell r="F252" t="str">
            <v>Ea=1 ea</v>
          </cell>
          <cell r="G252">
            <v>404.8</v>
          </cell>
        </row>
        <row r="253">
          <cell r="A253">
            <v>5611</v>
          </cell>
          <cell r="B253" t="str">
            <v>Uniform</v>
          </cell>
          <cell r="C253" t="str">
            <v>BOH</v>
          </cell>
          <cell r="D253" t="str">
            <v>Black Trousers  32</v>
          </cell>
          <cell r="E253" t="str">
            <v>EA</v>
          </cell>
          <cell r="F253" t="str">
            <v>Ea=1 ea</v>
          </cell>
          <cell r="G253">
            <v>404.8</v>
          </cell>
        </row>
        <row r="254">
          <cell r="A254">
            <v>5612</v>
          </cell>
          <cell r="B254" t="str">
            <v>Uniform</v>
          </cell>
          <cell r="C254" t="str">
            <v>BOH</v>
          </cell>
          <cell r="D254" t="str">
            <v>Black Trousers 34</v>
          </cell>
          <cell r="E254" t="str">
            <v>EA</v>
          </cell>
          <cell r="F254" t="str">
            <v>Ea=1 ea</v>
          </cell>
          <cell r="G254">
            <v>404.8</v>
          </cell>
        </row>
        <row r="255">
          <cell r="A255">
            <v>5613</v>
          </cell>
          <cell r="B255" t="str">
            <v>Uniform</v>
          </cell>
          <cell r="C255" t="str">
            <v>BOH</v>
          </cell>
          <cell r="D255" t="str">
            <v>Black Trousers 36</v>
          </cell>
          <cell r="E255" t="str">
            <v>EA</v>
          </cell>
          <cell r="F255" t="str">
            <v>Ea=1 ea</v>
          </cell>
          <cell r="G255">
            <v>404.8</v>
          </cell>
        </row>
        <row r="256">
          <cell r="A256">
            <v>5776</v>
          </cell>
          <cell r="B256" t="str">
            <v>Uniform</v>
          </cell>
          <cell r="C256" t="str">
            <v>BOH</v>
          </cell>
          <cell r="D256" t="str">
            <v>Black Trousers 38</v>
          </cell>
          <cell r="E256" t="str">
            <v>EA</v>
          </cell>
          <cell r="F256" t="str">
            <v>Ea=1 ea</v>
          </cell>
          <cell r="G256">
            <v>404.8</v>
          </cell>
        </row>
        <row r="257">
          <cell r="A257">
            <v>5777</v>
          </cell>
          <cell r="B257" t="str">
            <v>Uniform</v>
          </cell>
          <cell r="C257" t="str">
            <v>BOH</v>
          </cell>
          <cell r="D257" t="str">
            <v>Black Trousers - 40</v>
          </cell>
          <cell r="E257" t="str">
            <v>EA</v>
          </cell>
          <cell r="F257" t="str">
            <v>Ea=1 ea</v>
          </cell>
          <cell r="G257">
            <v>404.8</v>
          </cell>
        </row>
        <row r="258">
          <cell r="A258">
            <v>5829</v>
          </cell>
          <cell r="B258" t="str">
            <v>Uniform</v>
          </cell>
          <cell r="C258" t="str">
            <v>BOH</v>
          </cell>
          <cell r="D258" t="str">
            <v>Black Trousers - 42</v>
          </cell>
          <cell r="E258" t="str">
            <v>EA</v>
          </cell>
          <cell r="F258" t="str">
            <v>Ea=1 ea</v>
          </cell>
          <cell r="G258">
            <v>404.8</v>
          </cell>
        </row>
        <row r="259">
          <cell r="A259">
            <v>19903</v>
          </cell>
          <cell r="B259" t="str">
            <v>Uniform</v>
          </cell>
          <cell r="C259" t="str">
            <v>BOH</v>
          </cell>
          <cell r="D259" t="str">
            <v>Apron New With Belt</v>
          </cell>
          <cell r="E259" t="str">
            <v>EA</v>
          </cell>
          <cell r="F259" t="str">
            <v>EA</v>
          </cell>
          <cell r="G259">
            <v>396.75</v>
          </cell>
        </row>
        <row r="260">
          <cell r="A260">
            <v>20195</v>
          </cell>
          <cell r="B260" t="str">
            <v>Uniform</v>
          </cell>
          <cell r="C260" t="str">
            <v>BOH</v>
          </cell>
          <cell r="D260" t="str">
            <v>Barista Grey Shirt - 36</v>
          </cell>
          <cell r="E260" t="str">
            <v>EA</v>
          </cell>
          <cell r="F260" t="str">
            <v>EA</v>
          </cell>
          <cell r="G260">
            <v>511.75</v>
          </cell>
        </row>
        <row r="261">
          <cell r="A261">
            <v>20196</v>
          </cell>
          <cell r="B261" t="str">
            <v>Uniform</v>
          </cell>
          <cell r="C261" t="str">
            <v>BOH</v>
          </cell>
          <cell r="D261" t="str">
            <v>Barista Grey Shirt - 38</v>
          </cell>
          <cell r="E261" t="str">
            <v>EA</v>
          </cell>
          <cell r="F261" t="str">
            <v>EA</v>
          </cell>
          <cell r="G261">
            <v>511.75</v>
          </cell>
        </row>
        <row r="262">
          <cell r="A262">
            <v>20197</v>
          </cell>
          <cell r="B262" t="str">
            <v>Uniform</v>
          </cell>
          <cell r="C262" t="str">
            <v>BOH</v>
          </cell>
          <cell r="D262" t="str">
            <v>Barista Grey Shirt - 40</v>
          </cell>
          <cell r="E262" t="str">
            <v>EA</v>
          </cell>
          <cell r="F262" t="str">
            <v>EA</v>
          </cell>
          <cell r="G262">
            <v>511.75</v>
          </cell>
        </row>
        <row r="263">
          <cell r="A263">
            <v>20198</v>
          </cell>
          <cell r="B263" t="str">
            <v>Uniform</v>
          </cell>
          <cell r="C263" t="str">
            <v>BOH</v>
          </cell>
          <cell r="D263" t="str">
            <v>Barista Grey Shirt - 42</v>
          </cell>
          <cell r="E263" t="str">
            <v>EA</v>
          </cell>
          <cell r="F263" t="str">
            <v>EA</v>
          </cell>
          <cell r="G263">
            <v>511.75</v>
          </cell>
        </row>
        <row r="264">
          <cell r="A264">
            <v>20199</v>
          </cell>
          <cell r="B264" t="str">
            <v>Uniform</v>
          </cell>
          <cell r="C264" t="str">
            <v>BOH</v>
          </cell>
          <cell r="D264" t="str">
            <v>Barista Grey Shirt - 44</v>
          </cell>
          <cell r="E264" t="str">
            <v>EA</v>
          </cell>
          <cell r="F264" t="str">
            <v>EA</v>
          </cell>
          <cell r="G264">
            <v>511.75</v>
          </cell>
        </row>
        <row r="265">
          <cell r="A265">
            <v>20406</v>
          </cell>
          <cell r="B265" t="str">
            <v>Uniform</v>
          </cell>
          <cell r="C265" t="str">
            <v>BOH</v>
          </cell>
          <cell r="D265" t="str">
            <v>Barista Store Manager Black Shirt – 36</v>
          </cell>
          <cell r="E265" t="str">
            <v>EA</v>
          </cell>
          <cell r="F265" t="str">
            <v>EA</v>
          </cell>
          <cell r="G265">
            <v>511.75</v>
          </cell>
        </row>
        <row r="266">
          <cell r="A266">
            <v>20407</v>
          </cell>
          <cell r="B266" t="str">
            <v>Uniform</v>
          </cell>
          <cell r="C266" t="str">
            <v>BOH</v>
          </cell>
          <cell r="D266" t="str">
            <v>Barista Store Manager Black Shirt – 38</v>
          </cell>
          <cell r="E266" t="str">
            <v>EA</v>
          </cell>
          <cell r="F266" t="str">
            <v>EA</v>
          </cell>
          <cell r="G266">
            <v>511.75</v>
          </cell>
        </row>
        <row r="267">
          <cell r="A267">
            <v>20408</v>
          </cell>
          <cell r="B267" t="str">
            <v>Uniform</v>
          </cell>
          <cell r="C267" t="str">
            <v>BOH</v>
          </cell>
          <cell r="D267" t="str">
            <v>Barista Store Manager Black Shirt – 40</v>
          </cell>
          <cell r="E267" t="str">
            <v>EA</v>
          </cell>
          <cell r="F267" t="str">
            <v>EA</v>
          </cell>
          <cell r="G267">
            <v>511.75</v>
          </cell>
        </row>
        <row r="268">
          <cell r="A268">
            <v>20409</v>
          </cell>
          <cell r="B268" t="str">
            <v>Uniform</v>
          </cell>
          <cell r="C268" t="str">
            <v>BOH</v>
          </cell>
          <cell r="D268" t="str">
            <v>Barista Store Manager Black Shirt – 42</v>
          </cell>
          <cell r="E268" t="str">
            <v>EA</v>
          </cell>
          <cell r="F268" t="str">
            <v>EA</v>
          </cell>
          <cell r="G268">
            <v>511.75</v>
          </cell>
        </row>
        <row r="269">
          <cell r="A269">
            <v>20410</v>
          </cell>
          <cell r="B269" t="str">
            <v>Uniform</v>
          </cell>
          <cell r="C269" t="str">
            <v>BOH</v>
          </cell>
          <cell r="D269" t="str">
            <v>Barista Store Manager Black Shirt – 44</v>
          </cell>
          <cell r="E269" t="str">
            <v>EA</v>
          </cell>
          <cell r="F269" t="str">
            <v>EA</v>
          </cell>
          <cell r="G269">
            <v>511.75</v>
          </cell>
        </row>
        <row r="270">
          <cell r="A270">
            <v>16107</v>
          </cell>
          <cell r="B270" t="str">
            <v>Uniform</v>
          </cell>
          <cell r="C270" t="str">
            <v>BOH</v>
          </cell>
          <cell r="D270" t="str">
            <v>Grey Sweater-M (FS)</v>
          </cell>
          <cell r="E270" t="str">
            <v>EA</v>
          </cell>
          <cell r="F270" t="str">
            <v>Ea=1 ea</v>
          </cell>
          <cell r="G270">
            <v>529</v>
          </cell>
        </row>
        <row r="271">
          <cell r="A271">
            <v>16108</v>
          </cell>
          <cell r="B271" t="str">
            <v>Uniform</v>
          </cell>
          <cell r="C271" t="str">
            <v>BOH</v>
          </cell>
          <cell r="D271" t="str">
            <v>Grey Sweater - L (FS)</v>
          </cell>
          <cell r="E271" t="str">
            <v>EA</v>
          </cell>
          <cell r="F271" t="str">
            <v>Ea=1 ea</v>
          </cell>
          <cell r="G271">
            <v>529</v>
          </cell>
        </row>
        <row r="272">
          <cell r="A272">
            <v>16109</v>
          </cell>
          <cell r="B272" t="str">
            <v>Uniform</v>
          </cell>
          <cell r="C272" t="str">
            <v>BOH</v>
          </cell>
          <cell r="D272" t="str">
            <v>Grey Sweater -XL (FS)</v>
          </cell>
          <cell r="E272" t="str">
            <v>EA</v>
          </cell>
          <cell r="G272">
            <v>529</v>
          </cell>
        </row>
        <row r="273">
          <cell r="A273">
            <v>16110</v>
          </cell>
          <cell r="B273" t="str">
            <v>Uniform</v>
          </cell>
          <cell r="C273" t="str">
            <v>BOH</v>
          </cell>
          <cell r="D273" t="str">
            <v>Grey Sweater-XXL (FS)</v>
          </cell>
          <cell r="E273" t="str">
            <v>EA</v>
          </cell>
          <cell r="G273">
            <v>529</v>
          </cell>
        </row>
        <row r="274">
          <cell r="A274">
            <v>1111</v>
          </cell>
          <cell r="B274" t="str">
            <v>Crockery &amp; Cuttlery</v>
          </cell>
          <cell r="C274" t="str">
            <v>BOH</v>
          </cell>
          <cell r="D274" t="str">
            <v>Spoon Demitasse Coffee</v>
          </cell>
          <cell r="E274" t="str">
            <v>EA</v>
          </cell>
          <cell r="F274" t="str">
            <v>EA</v>
          </cell>
          <cell r="G274">
            <v>16.100000000000001</v>
          </cell>
        </row>
        <row r="275">
          <cell r="A275">
            <v>1112</v>
          </cell>
          <cell r="B275" t="str">
            <v>Crockery &amp; Cuttlery</v>
          </cell>
          <cell r="C275" t="str">
            <v>BOH</v>
          </cell>
          <cell r="D275" t="str">
            <v>Spoon Tea</v>
          </cell>
          <cell r="E275" t="str">
            <v>EA</v>
          </cell>
          <cell r="F275" t="str">
            <v>EA</v>
          </cell>
          <cell r="G275">
            <v>18.399999999999999</v>
          </cell>
        </row>
        <row r="276">
          <cell r="A276">
            <v>5991</v>
          </cell>
          <cell r="B276" t="str">
            <v>Crockery &amp; Cuttlery</v>
          </cell>
          <cell r="C276" t="str">
            <v>BOH</v>
          </cell>
          <cell r="D276" t="str">
            <v>Spoon Parafit Soda 9" Big</v>
          </cell>
          <cell r="E276" t="str">
            <v>EA</v>
          </cell>
          <cell r="F276" t="str">
            <v>EA</v>
          </cell>
          <cell r="G276">
            <v>27.6</v>
          </cell>
        </row>
        <row r="277">
          <cell r="A277">
            <v>5411</v>
          </cell>
          <cell r="B277" t="str">
            <v>Crockery &amp; Cuttlery</v>
          </cell>
          <cell r="C277" t="str">
            <v>BOH</v>
          </cell>
          <cell r="D277" t="str">
            <v>Fork Dessert</v>
          </cell>
          <cell r="E277" t="str">
            <v>EA</v>
          </cell>
          <cell r="F277" t="str">
            <v>EA</v>
          </cell>
          <cell r="G277">
            <v>29.9</v>
          </cell>
        </row>
        <row r="278">
          <cell r="A278">
            <v>5504</v>
          </cell>
          <cell r="B278" t="str">
            <v>Crockery &amp; Cuttlery</v>
          </cell>
          <cell r="C278" t="str">
            <v>BOH</v>
          </cell>
          <cell r="D278" t="str">
            <v>Butter Knife</v>
          </cell>
          <cell r="E278" t="str">
            <v>EA</v>
          </cell>
          <cell r="F278" t="str">
            <v>EA</v>
          </cell>
          <cell r="G278">
            <v>50.6</v>
          </cell>
        </row>
        <row r="279">
          <cell r="A279">
            <v>1115</v>
          </cell>
          <cell r="B279" t="str">
            <v>Crockery &amp; Cuttlery</v>
          </cell>
          <cell r="C279" t="str">
            <v>BOH</v>
          </cell>
          <cell r="D279" t="str">
            <v>Service Tray</v>
          </cell>
          <cell r="E279" t="str">
            <v>EA</v>
          </cell>
          <cell r="F279" t="str">
            <v>EA</v>
          </cell>
          <cell r="G279">
            <v>195.5</v>
          </cell>
        </row>
        <row r="280">
          <cell r="A280">
            <v>1122</v>
          </cell>
          <cell r="B280" t="str">
            <v>Crockery &amp; Cuttlery</v>
          </cell>
          <cell r="C280" t="str">
            <v>BOH</v>
          </cell>
          <cell r="D280" t="str">
            <v>Tea Cup and Saucer</v>
          </cell>
          <cell r="E280" t="str">
            <v>EA</v>
          </cell>
          <cell r="F280" t="str">
            <v>EA</v>
          </cell>
          <cell r="G280">
            <v>179.4</v>
          </cell>
        </row>
        <row r="281">
          <cell r="A281">
            <v>1123</v>
          </cell>
          <cell r="B281" t="str">
            <v>Crockery &amp; Cuttlery</v>
          </cell>
          <cell r="C281" t="str">
            <v>BOH</v>
          </cell>
          <cell r="D281" t="str">
            <v>S S Tea Strainer</v>
          </cell>
          <cell r="E281" t="str">
            <v>EA</v>
          </cell>
          <cell r="F281" t="str">
            <v>EA</v>
          </cell>
          <cell r="G281">
            <v>67.849999999999994</v>
          </cell>
        </row>
        <row r="282">
          <cell r="A282">
            <v>1124</v>
          </cell>
          <cell r="B282" t="str">
            <v>Crockery &amp; Cuttlery</v>
          </cell>
          <cell r="C282" t="str">
            <v>BOH</v>
          </cell>
          <cell r="D282" t="str">
            <v>Cello Water Jug</v>
          </cell>
          <cell r="E282" t="str">
            <v>EA</v>
          </cell>
          <cell r="F282" t="str">
            <v>EA</v>
          </cell>
          <cell r="G282">
            <v>230</v>
          </cell>
        </row>
        <row r="283">
          <cell r="A283">
            <v>5540</v>
          </cell>
          <cell r="B283" t="str">
            <v>Crockery &amp; Cuttlery</v>
          </cell>
          <cell r="C283" t="str">
            <v>BOH</v>
          </cell>
          <cell r="D283" t="str">
            <v>Frothin Jug 500 Ml</v>
          </cell>
          <cell r="E283" t="str">
            <v>EA</v>
          </cell>
          <cell r="F283" t="str">
            <v>EA</v>
          </cell>
          <cell r="G283">
            <v>563.5</v>
          </cell>
        </row>
        <row r="284">
          <cell r="A284">
            <v>5508</v>
          </cell>
          <cell r="B284" t="str">
            <v>Crockery &amp; Cuttlery</v>
          </cell>
          <cell r="C284" t="str">
            <v>BOH</v>
          </cell>
          <cell r="D284" t="str">
            <v>Frothing Jug 750 Ml</v>
          </cell>
          <cell r="E284" t="str">
            <v>EA</v>
          </cell>
          <cell r="F284" t="str">
            <v>EA</v>
          </cell>
          <cell r="G284">
            <v>621</v>
          </cell>
        </row>
        <row r="285">
          <cell r="A285">
            <v>1117</v>
          </cell>
          <cell r="B285" t="str">
            <v>Crockery &amp; Cuttlery</v>
          </cell>
          <cell r="C285" t="str">
            <v>BOH</v>
          </cell>
          <cell r="D285" t="str">
            <v>Cookies Jar  Jolly Jar With Wood</v>
          </cell>
          <cell r="E285" t="str">
            <v>EA</v>
          </cell>
          <cell r="F285" t="str">
            <v>Ea=1 ea</v>
          </cell>
          <cell r="G285">
            <v>454.25</v>
          </cell>
        </row>
        <row r="286">
          <cell r="A286">
            <v>1121</v>
          </cell>
          <cell r="B286" t="str">
            <v>Crockery &amp; Cuttlery</v>
          </cell>
          <cell r="C286" t="str">
            <v>BOH</v>
          </cell>
          <cell r="D286" t="str">
            <v>Kenyan Mug  320 Ml</v>
          </cell>
          <cell r="E286" t="str">
            <v>EA</v>
          </cell>
          <cell r="F286" t="str">
            <v>EA</v>
          </cell>
          <cell r="G286">
            <v>105.8</v>
          </cell>
        </row>
        <row r="287">
          <cell r="A287">
            <v>5500</v>
          </cell>
          <cell r="B287" t="str">
            <v>Crockery &amp; Cuttlery</v>
          </cell>
          <cell r="C287" t="str">
            <v>BOH</v>
          </cell>
          <cell r="D287" t="str">
            <v>Measuring Jar 500 Ml</v>
          </cell>
          <cell r="E287" t="str">
            <v>EA</v>
          </cell>
          <cell r="F287" t="str">
            <v>EA</v>
          </cell>
          <cell r="G287">
            <v>96.6</v>
          </cell>
        </row>
        <row r="288">
          <cell r="A288">
            <v>5501</v>
          </cell>
          <cell r="B288" t="str">
            <v>Crockery &amp; Cuttlery</v>
          </cell>
          <cell r="C288" t="str">
            <v>BOH</v>
          </cell>
          <cell r="D288" t="str">
            <v>Peg Measure 30 60 Ml</v>
          </cell>
          <cell r="E288" t="str">
            <v>EA</v>
          </cell>
          <cell r="F288" t="str">
            <v>EA</v>
          </cell>
          <cell r="G288">
            <v>88.55</v>
          </cell>
        </row>
        <row r="289">
          <cell r="A289">
            <v>5518</v>
          </cell>
          <cell r="B289" t="str">
            <v>Crockery &amp; Cuttlery</v>
          </cell>
          <cell r="C289" t="str">
            <v>BOH</v>
          </cell>
          <cell r="D289" t="str">
            <v>Measuring Jar 10 ml</v>
          </cell>
          <cell r="E289" t="str">
            <v>EA</v>
          </cell>
          <cell r="F289" t="str">
            <v>EA</v>
          </cell>
          <cell r="G289">
            <v>18.399999999999999</v>
          </cell>
        </row>
        <row r="290">
          <cell r="A290">
            <v>5547</v>
          </cell>
          <cell r="B290" t="str">
            <v>Crockery &amp; Cuttlery</v>
          </cell>
          <cell r="C290" t="str">
            <v>BOH</v>
          </cell>
          <cell r="D290" t="str">
            <v>Measuring Jar 50ml</v>
          </cell>
          <cell r="E290" t="str">
            <v>EA</v>
          </cell>
          <cell r="F290" t="str">
            <v>EA</v>
          </cell>
          <cell r="G290">
            <v>44.85</v>
          </cell>
        </row>
        <row r="291">
          <cell r="A291">
            <v>8292</v>
          </cell>
          <cell r="B291" t="str">
            <v>Crockery &amp; Cuttlery</v>
          </cell>
          <cell r="C291" t="str">
            <v>BOH</v>
          </cell>
          <cell r="D291" t="str">
            <v>Measuring Jug 250 ml</v>
          </cell>
          <cell r="E291" t="str">
            <v>EA</v>
          </cell>
          <cell r="F291" t="str">
            <v>EA</v>
          </cell>
          <cell r="G291">
            <v>57.5</v>
          </cell>
        </row>
        <row r="292">
          <cell r="A292">
            <v>5796</v>
          </cell>
          <cell r="B292" t="str">
            <v>Crockery &amp; Cuttlery</v>
          </cell>
          <cell r="C292" t="str">
            <v>BOH</v>
          </cell>
          <cell r="D292" t="str">
            <v>Barista Espresso Cup</v>
          </cell>
          <cell r="E292" t="str">
            <v>EA</v>
          </cell>
          <cell r="F292" t="str">
            <v>EA</v>
          </cell>
          <cell r="G292">
            <v>103.5</v>
          </cell>
        </row>
        <row r="293">
          <cell r="A293">
            <v>15527</v>
          </cell>
          <cell r="B293" t="str">
            <v>Crockery &amp; Cuttlery</v>
          </cell>
          <cell r="C293" t="str">
            <v>BOH</v>
          </cell>
          <cell r="D293" t="str">
            <v>Food Display Platter</v>
          </cell>
          <cell r="E293" t="str">
            <v>EA</v>
          </cell>
          <cell r="F293" t="str">
            <v>EA</v>
          </cell>
          <cell r="G293">
            <v>483</v>
          </cell>
        </row>
        <row r="294">
          <cell r="A294">
            <v>24149</v>
          </cell>
          <cell r="B294" t="str">
            <v>Crockery &amp; Cuttlery</v>
          </cell>
          <cell r="C294" t="str">
            <v>BOH</v>
          </cell>
          <cell r="D294" t="str">
            <v>Acrylic Food Palette 6mm</v>
          </cell>
          <cell r="E294" t="str">
            <v>EA</v>
          </cell>
          <cell r="F294" t="str">
            <v>EA</v>
          </cell>
          <cell r="G294">
            <v>368</v>
          </cell>
        </row>
        <row r="295">
          <cell r="A295">
            <v>15633</v>
          </cell>
          <cell r="B295" t="str">
            <v>Crockery &amp; Cuttlery</v>
          </cell>
          <cell r="C295" t="str">
            <v>BOH</v>
          </cell>
          <cell r="D295" t="str">
            <v>Zen Plate- 7 Inch</v>
          </cell>
          <cell r="E295" t="str">
            <v>EA</v>
          </cell>
          <cell r="F295" t="str">
            <v>EA</v>
          </cell>
          <cell r="G295">
            <v>236.62</v>
          </cell>
        </row>
        <row r="296">
          <cell r="A296">
            <v>15634</v>
          </cell>
          <cell r="B296" t="str">
            <v>Crockery &amp; Cuttlery</v>
          </cell>
          <cell r="C296" t="str">
            <v>BOH</v>
          </cell>
          <cell r="D296" t="str">
            <v>Zen Plate- 10 Inch</v>
          </cell>
          <cell r="E296" t="str">
            <v>EA</v>
          </cell>
          <cell r="F296" t="str">
            <v>EA</v>
          </cell>
          <cell r="G296">
            <v>334.52</v>
          </cell>
        </row>
        <row r="297">
          <cell r="A297">
            <v>1120</v>
          </cell>
          <cell r="B297" t="str">
            <v>Crockery &amp; Cuttlery</v>
          </cell>
          <cell r="C297" t="str">
            <v>BOH</v>
          </cell>
          <cell r="D297" t="str">
            <v>Cake Plate N Dome</v>
          </cell>
          <cell r="E297" t="str">
            <v>EA</v>
          </cell>
          <cell r="F297" t="str">
            <v>EA</v>
          </cell>
          <cell r="G297">
            <v>632.5</v>
          </cell>
        </row>
        <row r="298">
          <cell r="A298">
            <v>19507</v>
          </cell>
          <cell r="B298" t="str">
            <v>Crockery &amp; Cuttlery</v>
          </cell>
          <cell r="C298" t="str">
            <v>BOH</v>
          </cell>
          <cell r="D298" t="str">
            <v>Barista Cappuccino Regural Mug 20CL</v>
          </cell>
          <cell r="E298" t="str">
            <v>EA</v>
          </cell>
          <cell r="F298" t="str">
            <v>EA</v>
          </cell>
          <cell r="G298">
            <v>164.22</v>
          </cell>
        </row>
        <row r="299">
          <cell r="A299">
            <v>19505</v>
          </cell>
          <cell r="B299" t="str">
            <v>Crockery &amp; Cuttlery</v>
          </cell>
          <cell r="C299" t="str">
            <v>BOH</v>
          </cell>
          <cell r="D299" t="str">
            <v>Barista Cappuccino Regural Saucer 20CL</v>
          </cell>
          <cell r="E299" t="str">
            <v>EA</v>
          </cell>
          <cell r="F299" t="str">
            <v>EA</v>
          </cell>
          <cell r="G299">
            <v>76.89</v>
          </cell>
        </row>
        <row r="300">
          <cell r="A300">
            <v>19508</v>
          </cell>
          <cell r="B300" t="str">
            <v>Crockery &amp; Cuttlery</v>
          </cell>
          <cell r="C300" t="str">
            <v>BOH</v>
          </cell>
          <cell r="D300" t="str">
            <v>Barista Cappuccino Mug 30CL</v>
          </cell>
          <cell r="E300" t="str">
            <v>EA</v>
          </cell>
          <cell r="F300" t="str">
            <v>EA</v>
          </cell>
          <cell r="G300">
            <v>242.64</v>
          </cell>
        </row>
        <row r="301">
          <cell r="A301">
            <v>19506</v>
          </cell>
          <cell r="B301" t="str">
            <v>Crockery &amp; Cuttlery</v>
          </cell>
          <cell r="C301" t="str">
            <v>BOH</v>
          </cell>
          <cell r="D301" t="str">
            <v>Barista Cappuccino Large Mug  Saucer30CL</v>
          </cell>
          <cell r="E301" t="str">
            <v>EA</v>
          </cell>
          <cell r="F301" t="str">
            <v>EA</v>
          </cell>
          <cell r="G301">
            <v>103.63000000000001</v>
          </cell>
        </row>
        <row r="302">
          <cell r="A302">
            <v>20501</v>
          </cell>
          <cell r="B302" t="str">
            <v>Crockery &amp; Cuttlery</v>
          </cell>
          <cell r="C302" t="str">
            <v>BOH</v>
          </cell>
          <cell r="D302" t="str">
            <v>Barista Cappuccino Large Saucer</v>
          </cell>
          <cell r="E302" t="str">
            <v>EA</v>
          </cell>
          <cell r="F302" t="str">
            <v>EA</v>
          </cell>
          <cell r="G302">
            <v>112.13000000000001</v>
          </cell>
        </row>
        <row r="303">
          <cell r="A303">
            <v>20502</v>
          </cell>
          <cell r="B303" t="str">
            <v>Crockery &amp; Cuttlery</v>
          </cell>
          <cell r="C303" t="str">
            <v>BOH</v>
          </cell>
          <cell r="D303" t="str">
            <v>Barista Cappuccino Large Mug</v>
          </cell>
          <cell r="E303" t="str">
            <v>EA</v>
          </cell>
          <cell r="F303" t="str">
            <v>EA</v>
          </cell>
          <cell r="G303">
            <v>263.58</v>
          </cell>
        </row>
        <row r="304">
          <cell r="A304">
            <v>18906</v>
          </cell>
          <cell r="B304" t="str">
            <v>Crockery &amp; Cuttlery</v>
          </cell>
          <cell r="C304" t="str">
            <v>BOH</v>
          </cell>
          <cell r="D304" t="str">
            <v>Round Glass Bottale -300 ML</v>
          </cell>
          <cell r="E304" t="str">
            <v>EA</v>
          </cell>
          <cell r="F304" t="str">
            <v>EA</v>
          </cell>
          <cell r="G304">
            <v>12.08</v>
          </cell>
        </row>
        <row r="305">
          <cell r="A305">
            <v>18907</v>
          </cell>
          <cell r="B305" t="str">
            <v>Crockery &amp; Cuttlery</v>
          </cell>
          <cell r="C305" t="str">
            <v>BOH</v>
          </cell>
          <cell r="D305" t="str">
            <v>Round Glass Bottale -500 ML</v>
          </cell>
          <cell r="E305" t="str">
            <v>EA</v>
          </cell>
          <cell r="F305" t="str">
            <v>EA</v>
          </cell>
          <cell r="G305">
            <v>14.72</v>
          </cell>
        </row>
        <row r="306">
          <cell r="A306">
            <v>18908</v>
          </cell>
          <cell r="B306" t="str">
            <v>Crockery &amp; Cuttlery</v>
          </cell>
          <cell r="C306" t="str">
            <v>BOH</v>
          </cell>
          <cell r="D306" t="str">
            <v>Glass Bottal Black Cap (300/500ML)</v>
          </cell>
          <cell r="E306" t="str">
            <v>EA</v>
          </cell>
          <cell r="F306" t="str">
            <v>EA</v>
          </cell>
          <cell r="G306">
            <v>2.25</v>
          </cell>
        </row>
        <row r="307">
          <cell r="A307">
            <v>6662</v>
          </cell>
          <cell r="B307" t="str">
            <v>Crockery &amp; Cuttlery</v>
          </cell>
          <cell r="C307" t="str">
            <v>BOH</v>
          </cell>
          <cell r="D307" t="str">
            <v>Cocktail Shaker (Inbuilt Strainer)</v>
          </cell>
          <cell r="E307" t="str">
            <v>EA</v>
          </cell>
          <cell r="F307" t="str">
            <v>EA</v>
          </cell>
          <cell r="G307">
            <v>201.25</v>
          </cell>
        </row>
        <row r="308">
          <cell r="A308">
            <v>5515</v>
          </cell>
          <cell r="B308" t="str">
            <v>Crockery &amp; Cuttlery</v>
          </cell>
          <cell r="C308" t="str">
            <v>BOH</v>
          </cell>
          <cell r="D308" t="str">
            <v>Ice Cream Scooper Medium</v>
          </cell>
          <cell r="E308" t="str">
            <v>EA</v>
          </cell>
          <cell r="F308" t="str">
            <v>EA</v>
          </cell>
          <cell r="G308">
            <v>86.25</v>
          </cell>
        </row>
        <row r="309">
          <cell r="A309">
            <v>1097</v>
          </cell>
          <cell r="B309" t="str">
            <v>Crockery &amp; Cuttlery</v>
          </cell>
          <cell r="C309" t="str">
            <v>BOH</v>
          </cell>
          <cell r="D309" t="str">
            <v>Thermometer</v>
          </cell>
          <cell r="E309" t="str">
            <v>EA</v>
          </cell>
          <cell r="F309" t="str">
            <v>EA</v>
          </cell>
          <cell r="G309">
            <v>356.5</v>
          </cell>
        </row>
        <row r="310">
          <cell r="A310">
            <v>6090</v>
          </cell>
          <cell r="B310" t="str">
            <v>Crockery &amp; Cuttlery</v>
          </cell>
          <cell r="C310" t="str">
            <v>BOH</v>
          </cell>
          <cell r="D310" t="str">
            <v>Cream Charger</v>
          </cell>
          <cell r="E310" t="str">
            <v>PAC</v>
          </cell>
          <cell r="F310" t="str">
            <v>PAC=10ea</v>
          </cell>
          <cell r="G310">
            <v>333.5</v>
          </cell>
        </row>
        <row r="311">
          <cell r="A311">
            <v>15596</v>
          </cell>
          <cell r="B311" t="str">
            <v>Crockery &amp; Cuttlery</v>
          </cell>
          <cell r="C311" t="str">
            <v>BOH</v>
          </cell>
          <cell r="D311" t="str">
            <v>Bullet Shelf Tag Holder-3''</v>
          </cell>
          <cell r="E311" t="str">
            <v>EA</v>
          </cell>
          <cell r="F311" t="str">
            <v>EA</v>
          </cell>
          <cell r="G311">
            <v>55.2</v>
          </cell>
        </row>
        <row r="312">
          <cell r="A312">
            <v>19001</v>
          </cell>
          <cell r="B312" t="str">
            <v>Crockery &amp; Cuttlery</v>
          </cell>
          <cell r="C312" t="str">
            <v>BOH</v>
          </cell>
          <cell r="D312" t="str">
            <v>Wooden Hammer</v>
          </cell>
          <cell r="E312" t="str">
            <v>EA</v>
          </cell>
          <cell r="F312" t="str">
            <v>EA</v>
          </cell>
          <cell r="G312">
            <v>74.75</v>
          </cell>
        </row>
        <row r="313">
          <cell r="A313">
            <v>13821</v>
          </cell>
          <cell r="B313" t="str">
            <v>Crockery &amp; Cuttlery</v>
          </cell>
          <cell r="C313" t="str">
            <v>BOH</v>
          </cell>
          <cell r="D313" t="str">
            <v>Tango Grandee 425ml</v>
          </cell>
          <cell r="E313" t="str">
            <v>EA</v>
          </cell>
          <cell r="F313" t="str">
            <v>EA=1 ea</v>
          </cell>
          <cell r="G313">
            <v>113.85</v>
          </cell>
        </row>
        <row r="314">
          <cell r="A314">
            <v>13822</v>
          </cell>
          <cell r="B314" t="str">
            <v>Crockery &amp; Cuttlery</v>
          </cell>
          <cell r="C314" t="str">
            <v>BOH</v>
          </cell>
          <cell r="D314" t="str">
            <v>Tango Regular 315ml</v>
          </cell>
          <cell r="E314" t="str">
            <v>EA</v>
          </cell>
          <cell r="F314" t="str">
            <v>EA=1 ea</v>
          </cell>
          <cell r="G314">
            <v>101.2</v>
          </cell>
        </row>
        <row r="315">
          <cell r="A315">
            <v>19097</v>
          </cell>
          <cell r="B315" t="str">
            <v>Crockery &amp; Cuttlery</v>
          </cell>
          <cell r="C315" t="str">
            <v>BOH</v>
          </cell>
          <cell r="D315" t="str">
            <v>Creamer 150ML</v>
          </cell>
          <cell r="E315" t="str">
            <v>EA</v>
          </cell>
          <cell r="F315" t="str">
            <v>EA</v>
          </cell>
          <cell r="G315">
            <v>204.7</v>
          </cell>
        </row>
        <row r="316">
          <cell r="A316">
            <v>20871</v>
          </cell>
          <cell r="B316" t="str">
            <v>Crockery &amp; Cuttlery</v>
          </cell>
          <cell r="C316" t="str">
            <v>BOH</v>
          </cell>
          <cell r="D316" t="str">
            <v>Glass Tea Kettle 500 ML</v>
          </cell>
          <cell r="E316" t="str">
            <v>EA</v>
          </cell>
          <cell r="F316" t="str">
            <v>EA</v>
          </cell>
          <cell r="G316">
            <v>661.25</v>
          </cell>
        </row>
        <row r="317">
          <cell r="A317">
            <v>5700</v>
          </cell>
          <cell r="B317" t="str">
            <v>Crockery &amp; Cuttlery</v>
          </cell>
          <cell r="C317" t="str">
            <v>BOH</v>
          </cell>
          <cell r="D317" t="str">
            <v>Bottle Opener With Cutter</v>
          </cell>
          <cell r="E317" t="str">
            <v>EA</v>
          </cell>
          <cell r="F317" t="str">
            <v>EA</v>
          </cell>
          <cell r="G317">
            <v>81.650000000000006</v>
          </cell>
        </row>
        <row r="318">
          <cell r="A318">
            <v>19121</v>
          </cell>
          <cell r="B318" t="str">
            <v>Crockery &amp; Cuttlery</v>
          </cell>
          <cell r="C318" t="str">
            <v>BOH</v>
          </cell>
          <cell r="D318" t="str">
            <v>Supreme Basket Caret</v>
          </cell>
          <cell r="E318" t="str">
            <v>EA</v>
          </cell>
          <cell r="F318" t="str">
            <v>EA</v>
          </cell>
          <cell r="G318">
            <v>431.25</v>
          </cell>
        </row>
        <row r="319">
          <cell r="A319">
            <v>22485</v>
          </cell>
          <cell r="B319" t="str">
            <v>Crockery &amp; Cuttlery</v>
          </cell>
          <cell r="C319" t="str">
            <v>BOH</v>
          </cell>
          <cell r="D319" t="str">
            <v>SS laddles 30 ML</v>
          </cell>
          <cell r="E319" t="str">
            <v>EA</v>
          </cell>
          <cell r="F319" t="str">
            <v>EA</v>
          </cell>
          <cell r="G319">
            <v>46</v>
          </cell>
        </row>
        <row r="320">
          <cell r="A320">
            <v>22492</v>
          </cell>
          <cell r="B320" t="str">
            <v>Crockery &amp; Cuttlery</v>
          </cell>
          <cell r="C320" t="str">
            <v>BOH</v>
          </cell>
          <cell r="D320" t="str">
            <v>Bread Box</v>
          </cell>
          <cell r="E320" t="str">
            <v>EA</v>
          </cell>
          <cell r="F320" t="str">
            <v>EA</v>
          </cell>
          <cell r="G320">
            <v>184</v>
          </cell>
        </row>
        <row r="321">
          <cell r="A321">
            <v>19906</v>
          </cell>
          <cell r="B321" t="str">
            <v>Diner Paper &amp; Packing</v>
          </cell>
          <cell r="C321" t="str">
            <v>BOH</v>
          </cell>
          <cell r="D321" t="str">
            <v>Diner Pasta Sleev</v>
          </cell>
          <cell r="E321" t="str">
            <v>EA</v>
          </cell>
          <cell r="F321" t="str">
            <v>EA</v>
          </cell>
          <cell r="G321">
            <v>6.5</v>
          </cell>
        </row>
        <row r="322">
          <cell r="A322">
            <v>21846</v>
          </cell>
          <cell r="B322" t="str">
            <v>Diner Paper &amp; Packing</v>
          </cell>
          <cell r="C322" t="str">
            <v>BOH</v>
          </cell>
          <cell r="D322" t="str">
            <v>Diner Burger Box</v>
          </cell>
          <cell r="E322" t="str">
            <v>Ea</v>
          </cell>
          <cell r="F322" t="str">
            <v>Ea=1 EA</v>
          </cell>
          <cell r="G322">
            <v>11.5</v>
          </cell>
        </row>
        <row r="323">
          <cell r="A323">
            <v>21850</v>
          </cell>
          <cell r="B323" t="str">
            <v>Diner Paper &amp; Packing</v>
          </cell>
          <cell r="C323" t="str">
            <v>BOH</v>
          </cell>
          <cell r="D323" t="str">
            <v>Diner Carry Bag - Small</v>
          </cell>
          <cell r="E323" t="str">
            <v>Ea</v>
          </cell>
          <cell r="F323" t="str">
            <v>Ea=1 EA</v>
          </cell>
          <cell r="G323">
            <v>7.59</v>
          </cell>
        </row>
        <row r="324">
          <cell r="A324">
            <v>21851</v>
          </cell>
          <cell r="B324" t="str">
            <v>Diner Paper &amp; Packing</v>
          </cell>
          <cell r="C324" t="str">
            <v>BOH</v>
          </cell>
          <cell r="D324" t="str">
            <v>Diner Carry Bag - Big</v>
          </cell>
          <cell r="E324" t="str">
            <v>EA</v>
          </cell>
          <cell r="F324" t="str">
            <v>Ea=1 EA</v>
          </cell>
          <cell r="G324">
            <v>8.86</v>
          </cell>
        </row>
        <row r="325">
          <cell r="A325">
            <v>21853</v>
          </cell>
          <cell r="B325" t="str">
            <v>Diner Paper &amp; Packing</v>
          </cell>
          <cell r="C325" t="str">
            <v>BOH</v>
          </cell>
          <cell r="D325" t="str">
            <v>Diner Paper Envelop</v>
          </cell>
          <cell r="E325" t="str">
            <v>Pkt</v>
          </cell>
          <cell r="F325" t="str">
            <v>Pkt = 100 ea</v>
          </cell>
          <cell r="G325">
            <v>276</v>
          </cell>
        </row>
        <row r="326">
          <cell r="A326">
            <v>21854</v>
          </cell>
          <cell r="B326" t="str">
            <v>Diner Paper &amp; Packing</v>
          </cell>
          <cell r="C326" t="str">
            <v>BOH</v>
          </cell>
          <cell r="D326" t="str">
            <v>Diner Pizza Box</v>
          </cell>
          <cell r="E326" t="str">
            <v>Ea</v>
          </cell>
          <cell r="F326" t="str">
            <v>Ea=1 EA</v>
          </cell>
          <cell r="G326">
            <v>14.95</v>
          </cell>
        </row>
        <row r="327">
          <cell r="A327">
            <v>23697</v>
          </cell>
          <cell r="B327" t="str">
            <v>Diner Paper &amp; Packing</v>
          </cell>
          <cell r="C327" t="str">
            <v>BOH</v>
          </cell>
          <cell r="D327" t="str">
            <v>Dinner Paper Napkin</v>
          </cell>
          <cell r="E327" t="str">
            <v>Pkt</v>
          </cell>
          <cell r="F327" t="str">
            <v>Pkt = 100 ea</v>
          </cell>
          <cell r="G327">
            <v>23.580000000000002</v>
          </cell>
        </row>
        <row r="328">
          <cell r="A328">
            <v>23825</v>
          </cell>
          <cell r="B328" t="str">
            <v>Diner Paper &amp; Packing</v>
          </cell>
          <cell r="C328" t="str">
            <v>BOH</v>
          </cell>
          <cell r="D328" t="str">
            <v>Diner Pastry Box 2pcs</v>
          </cell>
          <cell r="E328" t="str">
            <v>EA</v>
          </cell>
          <cell r="F328" t="str">
            <v>EA</v>
          </cell>
          <cell r="G328">
            <v>9.7799999999999994</v>
          </cell>
        </row>
        <row r="329">
          <cell r="A329">
            <v>23861</v>
          </cell>
          <cell r="B329" t="str">
            <v>Diner Paper &amp; Packing</v>
          </cell>
          <cell r="C329" t="str">
            <v>BOH</v>
          </cell>
          <cell r="D329" t="str">
            <v>Diner Flat Bowls-Paper 750ml White</v>
          </cell>
          <cell r="E329" t="str">
            <v>EA</v>
          </cell>
          <cell r="F329" t="str">
            <v>EA</v>
          </cell>
          <cell r="G329">
            <v>13.23</v>
          </cell>
        </row>
        <row r="330">
          <cell r="A330">
            <v>23862</v>
          </cell>
          <cell r="B330" t="str">
            <v>Diner Paper &amp; Packing</v>
          </cell>
          <cell r="C330" t="str">
            <v>BOH</v>
          </cell>
          <cell r="D330" t="str">
            <v>Diner Pet LID 148MM</v>
          </cell>
          <cell r="E330" t="str">
            <v>EA</v>
          </cell>
          <cell r="F330" t="str">
            <v>EA</v>
          </cell>
          <cell r="G330">
            <v>7.02</v>
          </cell>
        </row>
        <row r="331">
          <cell r="A331">
            <v>21844</v>
          </cell>
          <cell r="B331" t="str">
            <v>Diner Paper &amp; Packing</v>
          </cell>
          <cell r="C331" t="str">
            <v>BOH</v>
          </cell>
          <cell r="D331" t="str">
            <v>Diner Paper Container with Lid 80ML</v>
          </cell>
          <cell r="E331" t="str">
            <v>EA</v>
          </cell>
          <cell r="F331" t="str">
            <v>EA</v>
          </cell>
          <cell r="G331">
            <v>1.61</v>
          </cell>
        </row>
        <row r="332">
          <cell r="A332">
            <v>6073</v>
          </cell>
          <cell r="B332" t="str">
            <v>Paper &amp; Packing</v>
          </cell>
          <cell r="C332" t="str">
            <v>BOH</v>
          </cell>
          <cell r="D332" t="str">
            <v>PP Glass - 550 ML</v>
          </cell>
          <cell r="E332" t="str">
            <v>PAC</v>
          </cell>
          <cell r="F332" t="str">
            <v>EA</v>
          </cell>
          <cell r="G332">
            <v>92.95</v>
          </cell>
        </row>
        <row r="333">
          <cell r="A333">
            <v>17802</v>
          </cell>
          <cell r="B333" t="str">
            <v>Paper &amp; Packing</v>
          </cell>
          <cell r="C333" t="str">
            <v>BOH</v>
          </cell>
          <cell r="D333" t="str">
            <v>MT-SL-II Black With Dome Caps</v>
          </cell>
          <cell r="E333" t="str">
            <v>EA</v>
          </cell>
          <cell r="F333" t="str">
            <v>EA</v>
          </cell>
          <cell r="G333">
            <v>6.34</v>
          </cell>
        </row>
        <row r="334">
          <cell r="A334">
            <v>17642</v>
          </cell>
          <cell r="B334" t="str">
            <v>Paper &amp; Packing</v>
          </cell>
          <cell r="C334" t="str">
            <v>BOH</v>
          </cell>
          <cell r="D334" t="str">
            <v>St2-with Lid</v>
          </cell>
          <cell r="E334" t="str">
            <v>EA</v>
          </cell>
          <cell r="F334" t="str">
            <v>EA</v>
          </cell>
          <cell r="G334">
            <v>8.42</v>
          </cell>
        </row>
        <row r="335">
          <cell r="A335">
            <v>21161</v>
          </cell>
          <cell r="B335" t="str">
            <v>Paper &amp; Packing</v>
          </cell>
          <cell r="C335" t="str">
            <v>BOH</v>
          </cell>
          <cell r="D335" t="str">
            <v>Big Carry Bag (120 GSM)</v>
          </cell>
          <cell r="E335" t="str">
            <v>PAC</v>
          </cell>
          <cell r="F335" t="str">
            <v>PAC=50ea</v>
          </cell>
          <cell r="G335">
            <v>445.63</v>
          </cell>
        </row>
        <row r="336">
          <cell r="A336">
            <v>20493</v>
          </cell>
          <cell r="B336" t="str">
            <v>Marketing</v>
          </cell>
          <cell r="C336" t="str">
            <v>BOH</v>
          </cell>
          <cell r="D336" t="str">
            <v>Black Sports Bottle</v>
          </cell>
          <cell r="E336" t="str">
            <v>Ea</v>
          </cell>
          <cell r="F336" t="str">
            <v>EA</v>
          </cell>
          <cell r="G336">
            <v>419.75</v>
          </cell>
        </row>
        <row r="337">
          <cell r="A337">
            <v>21691</v>
          </cell>
          <cell r="B337" t="str">
            <v>Crockery &amp; Cuttlery</v>
          </cell>
          <cell r="C337" t="str">
            <v>BOH</v>
          </cell>
          <cell r="D337" t="str">
            <v>Acrylic Food Palette 8MM</v>
          </cell>
          <cell r="E337" t="str">
            <v>EA</v>
          </cell>
          <cell r="F337" t="str">
            <v>EA</v>
          </cell>
          <cell r="G337">
            <v>437</v>
          </cell>
        </row>
        <row r="338">
          <cell r="A338">
            <v>6181</v>
          </cell>
          <cell r="B338" t="str">
            <v>Crockery &amp; Cuttlery</v>
          </cell>
          <cell r="C338" t="str">
            <v>BOH</v>
          </cell>
          <cell r="D338" t="str">
            <v>All Purpose Spoon</v>
          </cell>
          <cell r="E338" t="str">
            <v>EA</v>
          </cell>
          <cell r="F338" t="str">
            <v>EA</v>
          </cell>
          <cell r="G338">
            <v>23.040000000000003</v>
          </cell>
        </row>
        <row r="339">
          <cell r="A339">
            <v>18396</v>
          </cell>
          <cell r="B339" t="str">
            <v>Cleaning Material</v>
          </cell>
          <cell r="C339" t="str">
            <v>BOH</v>
          </cell>
          <cell r="D339" t="str">
            <v>Magic ( Disinfectant Floor Wash Liquid)</v>
          </cell>
          <cell r="E339" t="str">
            <v>BT</v>
          </cell>
          <cell r="F339" t="str">
            <v>EA</v>
          </cell>
          <cell r="G339">
            <v>147.19999999999999</v>
          </cell>
        </row>
        <row r="340">
          <cell r="A340">
            <v>18398</v>
          </cell>
          <cell r="B340" t="str">
            <v>Cleaning Material</v>
          </cell>
          <cell r="C340" t="str">
            <v>BOH</v>
          </cell>
          <cell r="D340" t="str">
            <v>Zero Bac(Hard Surface Sanitizer)</v>
          </cell>
          <cell r="E340" t="str">
            <v>BT</v>
          </cell>
          <cell r="F340" t="str">
            <v>EA</v>
          </cell>
          <cell r="G340">
            <v>273.7</v>
          </cell>
        </row>
        <row r="341">
          <cell r="A341">
            <v>22451</v>
          </cell>
          <cell r="B341" t="str">
            <v>Cleaning Material</v>
          </cell>
          <cell r="C341" t="str">
            <v>BOH</v>
          </cell>
          <cell r="D341" t="str">
            <v>Grillox (Sandwich Griller Cleaner) 2Ltr</v>
          </cell>
          <cell r="E341" t="str">
            <v>BT</v>
          </cell>
          <cell r="F341" t="str">
            <v>EA</v>
          </cell>
          <cell r="G341">
            <v>326.60000000000002</v>
          </cell>
        </row>
        <row r="342">
          <cell r="A342">
            <v>18401</v>
          </cell>
          <cell r="B342" t="str">
            <v>Cleaning Material</v>
          </cell>
          <cell r="C342" t="str">
            <v>BOH</v>
          </cell>
          <cell r="D342" t="str">
            <v>Ola Glass Cleaner ( Glass Cleaner)</v>
          </cell>
          <cell r="E342" t="str">
            <v>BT</v>
          </cell>
          <cell r="F342" t="str">
            <v>EA</v>
          </cell>
          <cell r="G342">
            <v>45.43</v>
          </cell>
        </row>
        <row r="343">
          <cell r="A343">
            <v>21091</v>
          </cell>
          <cell r="B343" t="str">
            <v>Cleaning Material</v>
          </cell>
          <cell r="C343" t="str">
            <v>BOH</v>
          </cell>
          <cell r="D343" t="str">
            <v>3 Ply Mask</v>
          </cell>
          <cell r="E343" t="str">
            <v>EA</v>
          </cell>
          <cell r="F343" t="str">
            <v>EA</v>
          </cell>
          <cell r="G343">
            <v>4.0299999999999994</v>
          </cell>
        </row>
        <row r="344">
          <cell r="A344">
            <v>1070</v>
          </cell>
          <cell r="B344" t="str">
            <v>Cleaning Material</v>
          </cell>
          <cell r="C344" t="str">
            <v>BOH</v>
          </cell>
          <cell r="D344" t="str">
            <v>Toilet Roll</v>
          </cell>
          <cell r="E344" t="str">
            <v>EA</v>
          </cell>
          <cell r="F344" t="str">
            <v>EA</v>
          </cell>
          <cell r="G344">
            <v>12.31</v>
          </cell>
        </row>
        <row r="345">
          <cell r="A345">
            <v>19055</v>
          </cell>
          <cell r="B345" t="str">
            <v>Paper &amp; Packing</v>
          </cell>
          <cell r="C345" t="str">
            <v>BOH</v>
          </cell>
          <cell r="D345" t="str">
            <v>Corrugated Bottal Holder</v>
          </cell>
          <cell r="E345" t="str">
            <v>EA</v>
          </cell>
          <cell r="F345" t="str">
            <v>EA</v>
          </cell>
          <cell r="G345">
            <v>3.5</v>
          </cell>
        </row>
        <row r="346">
          <cell r="A346">
            <v>22373</v>
          </cell>
          <cell r="B346" t="str">
            <v>Merchandise</v>
          </cell>
          <cell r="C346" t="str">
            <v>Merchandise</v>
          </cell>
          <cell r="D346" t="str">
            <v>Equal Sucralose - Pack of 25</v>
          </cell>
          <cell r="E346" t="str">
            <v>EA</v>
          </cell>
          <cell r="F346" t="str">
            <v>EA</v>
          </cell>
          <cell r="G346">
            <v>24.92</v>
          </cell>
        </row>
        <row r="347">
          <cell r="A347">
            <v>23811</v>
          </cell>
          <cell r="B347" t="str">
            <v>Syrup</v>
          </cell>
          <cell r="C347" t="str">
            <v>BOH</v>
          </cell>
          <cell r="D347" t="str">
            <v>Chocolate tiramisu 750ml (Kerry)</v>
          </cell>
          <cell r="E347" t="str">
            <v>EA</v>
          </cell>
          <cell r="F347" t="str">
            <v>EA</v>
          </cell>
          <cell r="G347">
            <v>350.75</v>
          </cell>
        </row>
        <row r="348">
          <cell r="A348">
            <v>1143</v>
          </cell>
          <cell r="B348" t="str">
            <v>Brand Merchandise</v>
          </cell>
          <cell r="C348" t="str">
            <v>Barista Core</v>
          </cell>
          <cell r="D348" t="str">
            <v>Barista lavazza house blend 200g</v>
          </cell>
          <cell r="E348" t="str">
            <v>PAC</v>
          </cell>
          <cell r="F348" t="str">
            <v>Ea=1</v>
          </cell>
          <cell r="G348">
            <v>168.48</v>
          </cell>
        </row>
        <row r="349">
          <cell r="A349">
            <v>5908</v>
          </cell>
          <cell r="B349" t="str">
            <v>Paper &amp; Packing</v>
          </cell>
          <cell r="C349" t="str">
            <v>Paper &amp; Packing</v>
          </cell>
          <cell r="D349" t="str">
            <v>CORRUGATED BOX 16X16X 18(Big)</v>
          </cell>
          <cell r="E349" t="str">
            <v>EA</v>
          </cell>
          <cell r="F349" t="str">
            <v>EA</v>
          </cell>
          <cell r="G349">
            <v>84</v>
          </cell>
        </row>
        <row r="350">
          <cell r="A350">
            <v>5753</v>
          </cell>
          <cell r="B350" t="str">
            <v>Paper &amp; Packing</v>
          </cell>
          <cell r="C350" t="str">
            <v>Paper &amp; Packing</v>
          </cell>
          <cell r="D350" t="str">
            <v>CORRUGATED BOX 16x16x12(Small)</v>
          </cell>
          <cell r="E350" t="str">
            <v>EA</v>
          </cell>
          <cell r="F350" t="str">
            <v>EA</v>
          </cell>
          <cell r="G350">
            <v>70</v>
          </cell>
        </row>
        <row r="351">
          <cell r="A351">
            <v>5904</v>
          </cell>
          <cell r="B351" t="str">
            <v>Paper &amp; Packing</v>
          </cell>
          <cell r="C351" t="str">
            <v>Paper &amp; Packing</v>
          </cell>
          <cell r="D351" t="str">
            <v>Packing Tape Rolls</v>
          </cell>
          <cell r="E351" t="str">
            <v>EA</v>
          </cell>
          <cell r="F351" t="str">
            <v>EA</v>
          </cell>
          <cell r="G351">
            <v>30</v>
          </cell>
        </row>
        <row r="352">
          <cell r="A352">
            <v>8226</v>
          </cell>
          <cell r="B352" t="str">
            <v>Paper &amp; Packing</v>
          </cell>
          <cell r="C352" t="str">
            <v>Paper &amp; Packing</v>
          </cell>
          <cell r="D352" t="str">
            <v>Bubble Wrap</v>
          </cell>
          <cell r="E352" t="str">
            <v>M</v>
          </cell>
          <cell r="F352" t="str">
            <v>M</v>
          </cell>
          <cell r="G352">
            <v>12.5</v>
          </cell>
        </row>
        <row r="353">
          <cell r="A353">
            <v>9316</v>
          </cell>
          <cell r="B353" t="str">
            <v>Paper &amp; Packing</v>
          </cell>
          <cell r="C353" t="str">
            <v>Paper &amp; Packing</v>
          </cell>
          <cell r="D353" t="str">
            <v>Thermocole Sheet</v>
          </cell>
          <cell r="E353" t="str">
            <v>EA</v>
          </cell>
          <cell r="F353" t="str">
            <v>EA</v>
          </cell>
          <cell r="G353">
            <v>16.25</v>
          </cell>
        </row>
        <row r="354">
          <cell r="A354">
            <v>16432</v>
          </cell>
          <cell r="B354" t="str">
            <v>Paper &amp; Packing</v>
          </cell>
          <cell r="C354" t="str">
            <v>Paper &amp; Packing</v>
          </cell>
          <cell r="D354" t="str">
            <v>Shrink Sheet</v>
          </cell>
          <cell r="E354" t="str">
            <v>G</v>
          </cell>
          <cell r="F354" t="str">
            <v>G</v>
          </cell>
          <cell r="G354">
            <v>180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>
            <v>1001</v>
          </cell>
          <cell r="B2" t="str">
            <v>Raw Material</v>
          </cell>
          <cell r="C2" t="str">
            <v>BOH</v>
          </cell>
          <cell r="D2" t="str">
            <v>Sugar Sachet</v>
          </cell>
          <cell r="E2" t="str">
            <v>PAC</v>
          </cell>
          <cell r="F2" t="str">
            <v>Pac=200sc</v>
          </cell>
          <cell r="G2">
            <v>74.75</v>
          </cell>
        </row>
        <row r="3">
          <cell r="A3">
            <v>1002</v>
          </cell>
          <cell r="B3" t="str">
            <v>Raw Material</v>
          </cell>
          <cell r="C3" t="str">
            <v>BOH</v>
          </cell>
          <cell r="D3" t="str">
            <v>Sugar Demerara</v>
          </cell>
          <cell r="E3" t="str">
            <v>PAC</v>
          </cell>
          <cell r="F3" t="str">
            <v>Pac=200sc</v>
          </cell>
          <cell r="G3">
            <v>79.349999999999994</v>
          </cell>
        </row>
        <row r="4">
          <cell r="A4">
            <v>1008</v>
          </cell>
          <cell r="B4" t="str">
            <v>Raw Material</v>
          </cell>
          <cell r="C4" t="str">
            <v>BOH</v>
          </cell>
          <cell r="D4" t="str">
            <v>Mustard Sachet 8 Gm</v>
          </cell>
          <cell r="E4" t="str">
            <v>PAC</v>
          </cell>
          <cell r="F4" t="str">
            <v>PAC=100 sc</v>
          </cell>
          <cell r="G4">
            <v>92</v>
          </cell>
        </row>
        <row r="5">
          <cell r="A5">
            <v>1009</v>
          </cell>
          <cell r="B5" t="str">
            <v>Raw Material</v>
          </cell>
          <cell r="C5" t="str">
            <v>BOH</v>
          </cell>
          <cell r="D5" t="str">
            <v>Tomato Ketchup 100 Sachet</v>
          </cell>
          <cell r="E5" t="str">
            <v>PAC</v>
          </cell>
          <cell r="F5" t="str">
            <v>PAC-100 sc</v>
          </cell>
          <cell r="G5">
            <v>74.75</v>
          </cell>
        </row>
        <row r="6">
          <cell r="A6">
            <v>7508</v>
          </cell>
          <cell r="B6" t="str">
            <v>Raw Material</v>
          </cell>
          <cell r="C6" t="str">
            <v>BOH</v>
          </cell>
          <cell r="D6" t="str">
            <v>Syrup Chocolate Topping</v>
          </cell>
          <cell r="E6" t="str">
            <v>BT</v>
          </cell>
          <cell r="F6" t="str">
            <v>Kg=1000g</v>
          </cell>
          <cell r="G6">
            <v>142.6</v>
          </cell>
        </row>
        <row r="7">
          <cell r="A7">
            <v>18931</v>
          </cell>
          <cell r="B7" t="str">
            <v>Raw Material</v>
          </cell>
          <cell r="C7" t="str">
            <v>BOH</v>
          </cell>
          <cell r="D7" t="str">
            <v>Alphonso Mango Puree(550GM)</v>
          </cell>
          <cell r="E7" t="str">
            <v>BT</v>
          </cell>
          <cell r="F7" t="str">
            <v>Box =12 BT</v>
          </cell>
          <cell r="G7">
            <v>155.25</v>
          </cell>
        </row>
        <row r="8">
          <cell r="A8">
            <v>22562</v>
          </cell>
          <cell r="B8" t="str">
            <v>Raw Material</v>
          </cell>
          <cell r="C8" t="str">
            <v>BOH</v>
          </cell>
          <cell r="D8" t="str">
            <v>Oregano Flakes</v>
          </cell>
          <cell r="E8" t="str">
            <v>PAC</v>
          </cell>
          <cell r="F8" t="str">
            <v>PAC=150ea</v>
          </cell>
          <cell r="G8">
            <v>77.63</v>
          </cell>
        </row>
        <row r="9">
          <cell r="A9">
            <v>22561</v>
          </cell>
          <cell r="B9" t="str">
            <v>Raw Material</v>
          </cell>
          <cell r="C9" t="str">
            <v>BOH</v>
          </cell>
          <cell r="D9" t="str">
            <v>Chilly Flakes</v>
          </cell>
          <cell r="E9" t="str">
            <v>PAC</v>
          </cell>
          <cell r="F9" t="str">
            <v>PAC=150ea</v>
          </cell>
          <cell r="G9">
            <v>77.63</v>
          </cell>
        </row>
        <row r="10">
          <cell r="A10">
            <v>14593</v>
          </cell>
          <cell r="B10" t="str">
            <v>Tea &amp; Coffee</v>
          </cell>
          <cell r="C10" t="str">
            <v>BOH</v>
          </cell>
          <cell r="D10" t="str">
            <v>Earl gray 400g</v>
          </cell>
          <cell r="E10" t="str">
            <v>PAC</v>
          </cell>
          <cell r="F10" t="str">
            <v>1 PAC = 250G</v>
          </cell>
          <cell r="G10">
            <v>299</v>
          </cell>
        </row>
        <row r="11">
          <cell r="A11">
            <v>11286</v>
          </cell>
          <cell r="B11" t="str">
            <v>Tea &amp; Coffee</v>
          </cell>
          <cell r="C11" t="str">
            <v>BOH</v>
          </cell>
          <cell r="D11" t="str">
            <v>Masala Chai Catering Pouch 250g</v>
          </cell>
          <cell r="E11" t="str">
            <v>PAC</v>
          </cell>
          <cell r="F11" t="str">
            <v>1 PAC = 250G</v>
          </cell>
          <cell r="G11">
            <v>287.5</v>
          </cell>
        </row>
        <row r="12">
          <cell r="A12">
            <v>15483</v>
          </cell>
          <cell r="B12" t="str">
            <v>Tea &amp; Coffee</v>
          </cell>
          <cell r="C12" t="str">
            <v>BOH</v>
          </cell>
          <cell r="D12" t="str">
            <v>Darjeeling black Tea-Blended</v>
          </cell>
          <cell r="E12" t="str">
            <v>PAC</v>
          </cell>
          <cell r="F12" t="str">
            <v>1 PAC = 250G</v>
          </cell>
          <cell r="G12">
            <v>281.75</v>
          </cell>
        </row>
        <row r="13">
          <cell r="A13">
            <v>15484</v>
          </cell>
          <cell r="B13" t="str">
            <v>Tea &amp; Coffee</v>
          </cell>
          <cell r="C13" t="str">
            <v>BOH</v>
          </cell>
          <cell r="D13" t="str">
            <v>Assam long Leaf Tea(TGFOP1)</v>
          </cell>
          <cell r="E13" t="str">
            <v>PAC</v>
          </cell>
          <cell r="F13" t="str">
            <v>1 PAC = 250G</v>
          </cell>
          <cell r="G13">
            <v>132.25</v>
          </cell>
        </row>
        <row r="14">
          <cell r="A14">
            <v>17818</v>
          </cell>
          <cell r="B14" t="str">
            <v>Tea &amp; Coffee</v>
          </cell>
          <cell r="C14" t="str">
            <v>BOH</v>
          </cell>
          <cell r="D14" t="str">
            <v>Tulsi Green Tea - 100G</v>
          </cell>
          <cell r="E14" t="str">
            <v>PAC</v>
          </cell>
          <cell r="F14" t="str">
            <v>1 PAC = 250G</v>
          </cell>
          <cell r="G14">
            <v>105.8</v>
          </cell>
        </row>
        <row r="15">
          <cell r="A15">
            <v>4962</v>
          </cell>
          <cell r="B15" t="str">
            <v>Tea &amp; Coffee</v>
          </cell>
          <cell r="C15" t="str">
            <v>Barista Core</v>
          </cell>
          <cell r="D15" t="str">
            <v>Coffee Beans F &amp; H 1 Kg</v>
          </cell>
          <cell r="E15" t="str">
            <v>Kg</v>
          </cell>
          <cell r="F15" t="str">
            <v>Box =15 kg</v>
          </cell>
          <cell r="G15">
            <v>810</v>
          </cell>
        </row>
        <row r="16">
          <cell r="A16">
            <v>18404</v>
          </cell>
          <cell r="B16" t="str">
            <v>Syrup</v>
          </cell>
          <cell r="C16" t="str">
            <v>BOH</v>
          </cell>
          <cell r="D16" t="str">
            <v>Triple Red Berry</v>
          </cell>
          <cell r="E16" t="str">
            <v>BT</v>
          </cell>
          <cell r="F16" t="str">
            <v>1 Box = 12 ea</v>
          </cell>
          <cell r="G16">
            <v>272.55</v>
          </cell>
        </row>
        <row r="17">
          <cell r="A17">
            <v>18902</v>
          </cell>
          <cell r="B17" t="str">
            <v>Syrup</v>
          </cell>
          <cell r="C17" t="str">
            <v>BOH</v>
          </cell>
          <cell r="D17" t="str">
            <v>Chocolate Tiramisu Sauce</v>
          </cell>
          <cell r="E17" t="str">
            <v>BT</v>
          </cell>
          <cell r="F17" t="str">
            <v>1 Box = 12 ea</v>
          </cell>
          <cell r="G17">
            <v>310.5</v>
          </cell>
        </row>
        <row r="18">
          <cell r="A18">
            <v>19942</v>
          </cell>
          <cell r="B18" t="str">
            <v>Syrup</v>
          </cell>
          <cell r="C18" t="str">
            <v>BOH</v>
          </cell>
          <cell r="D18" t="str">
            <v>Apple Rose Squash (Rose Faluda)</v>
          </cell>
          <cell r="E18" t="str">
            <v>BT</v>
          </cell>
          <cell r="F18" t="str">
            <v>1 Box = 12 ea</v>
          </cell>
          <cell r="G18">
            <v>133.4</v>
          </cell>
        </row>
        <row r="19">
          <cell r="A19">
            <v>23032</v>
          </cell>
          <cell r="B19" t="str">
            <v>Syrup</v>
          </cell>
          <cell r="C19" t="str">
            <v>BOH</v>
          </cell>
          <cell r="D19" t="str">
            <v xml:space="preserve">Strawberry Fruit Squash 500 ML pet </v>
          </cell>
          <cell r="E19" t="str">
            <v>Btl</v>
          </cell>
          <cell r="F19" t="str">
            <v>1 Box = 12 ea</v>
          </cell>
          <cell r="G19">
            <v>151.80000000000001</v>
          </cell>
        </row>
        <row r="20">
          <cell r="A20">
            <v>23033</v>
          </cell>
          <cell r="B20" t="str">
            <v>Syrup</v>
          </cell>
          <cell r="C20" t="str">
            <v>BOH</v>
          </cell>
          <cell r="D20" t="str">
            <v xml:space="preserve">Pineapple Jalapeno Fruit Squash 500 ML pet </v>
          </cell>
          <cell r="E20" t="str">
            <v>Btl</v>
          </cell>
          <cell r="F20" t="str">
            <v>1 Box = 12 ea</v>
          </cell>
          <cell r="G20">
            <v>134.55000000000001</v>
          </cell>
        </row>
        <row r="21">
          <cell r="A21">
            <v>18051</v>
          </cell>
          <cell r="B21" t="str">
            <v>Syrup</v>
          </cell>
          <cell r="C21" t="str">
            <v>BOH</v>
          </cell>
          <cell r="D21" t="str">
            <v>Lemon Iced Tea  Syrup</v>
          </cell>
          <cell r="E21" t="str">
            <v>BT</v>
          </cell>
          <cell r="F21" t="str">
            <v>1 Box = 6 ea</v>
          </cell>
          <cell r="G21">
            <v>287.5</v>
          </cell>
        </row>
        <row r="22">
          <cell r="A22">
            <v>18052</v>
          </cell>
          <cell r="B22" t="str">
            <v>Syrup</v>
          </cell>
          <cell r="C22" t="str">
            <v>BOH</v>
          </cell>
          <cell r="D22" t="str">
            <v>Peach Iced Tea syrup</v>
          </cell>
          <cell r="E22" t="str">
            <v>BT</v>
          </cell>
          <cell r="F22" t="str">
            <v>1 Box = 6 ea</v>
          </cell>
          <cell r="G22">
            <v>287.5</v>
          </cell>
        </row>
        <row r="23">
          <cell r="A23">
            <v>16825</v>
          </cell>
          <cell r="B23" t="str">
            <v>Syrup</v>
          </cell>
          <cell r="C23" t="str">
            <v>BOH</v>
          </cell>
          <cell r="D23" t="str">
            <v>Apple-Mint Mojito Syrup</v>
          </cell>
          <cell r="E23" t="str">
            <v>BT</v>
          </cell>
          <cell r="F23" t="str">
            <v>1 Box = 6 ea</v>
          </cell>
          <cell r="G23">
            <v>373.75</v>
          </cell>
        </row>
        <row r="24">
          <cell r="A24">
            <v>17874</v>
          </cell>
          <cell r="B24" t="str">
            <v>Syrup</v>
          </cell>
          <cell r="C24" t="str">
            <v>BOH</v>
          </cell>
          <cell r="D24" t="str">
            <v>Mojito Mint Syrup</v>
          </cell>
          <cell r="E24" t="str">
            <v>BT</v>
          </cell>
          <cell r="F24" t="str">
            <v>1 Box = 6 ea</v>
          </cell>
          <cell r="G24">
            <v>237.19</v>
          </cell>
        </row>
        <row r="25">
          <cell r="A25">
            <v>17676</v>
          </cell>
          <cell r="B25" t="str">
            <v>Syrup</v>
          </cell>
          <cell r="C25" t="str">
            <v>BOH</v>
          </cell>
          <cell r="D25" t="str">
            <v>Hot Chocolate</v>
          </cell>
          <cell r="E25" t="str">
            <v>PAC</v>
          </cell>
          <cell r="F25" t="str">
            <v>PAC=1000ML</v>
          </cell>
          <cell r="G25">
            <v>381.8</v>
          </cell>
        </row>
        <row r="26">
          <cell r="A26">
            <v>17873</v>
          </cell>
          <cell r="B26" t="str">
            <v>Syrup</v>
          </cell>
          <cell r="C26" t="str">
            <v>BOH</v>
          </cell>
          <cell r="D26" t="str">
            <v>Syrup - Hazelnut</v>
          </cell>
          <cell r="E26" t="str">
            <v>BT</v>
          </cell>
          <cell r="F26" t="str">
            <v>BT-750ML</v>
          </cell>
          <cell r="G26">
            <v>232.86</v>
          </cell>
        </row>
        <row r="27">
          <cell r="A27">
            <v>17875</v>
          </cell>
          <cell r="B27" t="str">
            <v>Syrup</v>
          </cell>
          <cell r="C27" t="str">
            <v>BOH</v>
          </cell>
          <cell r="D27" t="str">
            <v>Iris Syrup</v>
          </cell>
          <cell r="E27" t="str">
            <v>BT</v>
          </cell>
          <cell r="F27" t="str">
            <v>BT-750ML</v>
          </cell>
          <cell r="G27">
            <v>232.86</v>
          </cell>
        </row>
        <row r="28">
          <cell r="A28">
            <v>17876</v>
          </cell>
          <cell r="B28" t="str">
            <v>Syrup</v>
          </cell>
          <cell r="C28" t="str">
            <v>BOH</v>
          </cell>
          <cell r="D28" t="str">
            <v>Vanilla Syrup</v>
          </cell>
          <cell r="E28" t="str">
            <v>BT</v>
          </cell>
          <cell r="F28" t="str">
            <v>BT-750ML</v>
          </cell>
          <cell r="G28">
            <v>232.86</v>
          </cell>
        </row>
        <row r="29">
          <cell r="A29">
            <v>17877</v>
          </cell>
          <cell r="B29" t="str">
            <v>Syrup</v>
          </cell>
          <cell r="C29" t="str">
            <v>BOH</v>
          </cell>
          <cell r="D29" t="str">
            <v>Caramel Syrup</v>
          </cell>
          <cell r="E29" t="str">
            <v>BT</v>
          </cell>
          <cell r="F29" t="str">
            <v>BT-750ML</v>
          </cell>
          <cell r="G29">
            <v>232.86</v>
          </cell>
        </row>
        <row r="30">
          <cell r="A30">
            <v>23519</v>
          </cell>
          <cell r="B30" t="str">
            <v>Syrup</v>
          </cell>
          <cell r="C30" t="str">
            <v>BOH</v>
          </cell>
          <cell r="D30" t="str">
            <v>DV Vinci Gourment Spiced Syrup</v>
          </cell>
          <cell r="E30" t="str">
            <v>BT</v>
          </cell>
          <cell r="F30" t="str">
            <v>1 box = 12 btl</v>
          </cell>
          <cell r="G30">
            <v>529</v>
          </cell>
        </row>
        <row r="31">
          <cell r="A31">
            <v>1143</v>
          </cell>
          <cell r="B31" t="str">
            <v>Brand Merchandise</v>
          </cell>
          <cell r="C31" t="str">
            <v>Barista Core</v>
          </cell>
          <cell r="D31" t="str">
            <v>Barista lavazza house blend 200g</v>
          </cell>
          <cell r="E31" t="str">
            <v>PAC</v>
          </cell>
          <cell r="F31" t="str">
            <v>Ea=1</v>
          </cell>
          <cell r="G31">
            <v>168.48</v>
          </cell>
        </row>
        <row r="32">
          <cell r="A32">
            <v>15881</v>
          </cell>
          <cell r="B32" t="str">
            <v>Brand Merchandise</v>
          </cell>
          <cell r="C32" t="str">
            <v>Barista Core</v>
          </cell>
          <cell r="D32" t="str">
            <v>BARISTA PACKAGED DRINKING WATER - 300ml</v>
          </cell>
          <cell r="E32" t="str">
            <v>BT</v>
          </cell>
          <cell r="F32" t="str">
            <v>Box = 20</v>
          </cell>
          <cell r="G32">
            <v>9.1999999999999993</v>
          </cell>
        </row>
        <row r="33">
          <cell r="A33">
            <v>11654</v>
          </cell>
          <cell r="B33" t="str">
            <v>Brand Merchandise</v>
          </cell>
          <cell r="C33" t="str">
            <v>Prop M</v>
          </cell>
          <cell r="D33" t="str">
            <v>Ginger Honey 450g</v>
          </cell>
          <cell r="E33" t="str">
            <v>BT</v>
          </cell>
          <cell r="F33" t="str">
            <v>EA=12 ea</v>
          </cell>
          <cell r="G33">
            <v>122.72</v>
          </cell>
        </row>
        <row r="34">
          <cell r="A34">
            <v>23754</v>
          </cell>
          <cell r="B34" t="str">
            <v>Brand Merchandise</v>
          </cell>
          <cell r="C34" t="str">
            <v>Prop M</v>
          </cell>
          <cell r="D34" t="str">
            <v>New Drip Coffee(Pack of 5)</v>
          </cell>
          <cell r="E34" t="str">
            <v>Pac</v>
          </cell>
          <cell r="F34" t="str">
            <v>PAC=5 ea</v>
          </cell>
          <cell r="G34">
            <v>120.77</v>
          </cell>
        </row>
        <row r="35">
          <cell r="A35">
            <v>20255</v>
          </cell>
          <cell r="B35" t="str">
            <v>Brand Merchandise</v>
          </cell>
          <cell r="C35" t="str">
            <v>Prop M</v>
          </cell>
          <cell r="D35" t="str">
            <v>Pure instant coffee-100 GM Jar</v>
          </cell>
          <cell r="E35" t="str">
            <v>EA</v>
          </cell>
          <cell r="F35" t="str">
            <v>EA</v>
          </cell>
          <cell r="G35">
            <v>112.86</v>
          </cell>
        </row>
        <row r="36">
          <cell r="A36">
            <v>19457</v>
          </cell>
          <cell r="B36" t="str">
            <v>Brand Merchandise</v>
          </cell>
          <cell r="C36" t="str">
            <v>Prop M</v>
          </cell>
          <cell r="D36" t="str">
            <v>CHOC-O-AFFAIR (Dark Choco Slab)</v>
          </cell>
          <cell r="E36" t="str">
            <v>Box</v>
          </cell>
          <cell r="F36" t="str">
            <v>1 box = 1 slab</v>
          </cell>
          <cell r="G36">
            <v>64</v>
          </cell>
        </row>
        <row r="37">
          <cell r="A37">
            <v>19458</v>
          </cell>
          <cell r="B37" t="str">
            <v>Brand Merchandise</v>
          </cell>
          <cell r="C37" t="str">
            <v>Prop M</v>
          </cell>
          <cell r="D37" t="str">
            <v>CHOC-O-AFFAIR (Milk Choco Slab)</v>
          </cell>
          <cell r="E37" t="str">
            <v>Box</v>
          </cell>
          <cell r="F37" t="str">
            <v>1 box = 1 slab</v>
          </cell>
          <cell r="G37">
            <v>64</v>
          </cell>
        </row>
        <row r="38">
          <cell r="A38">
            <v>15089</v>
          </cell>
          <cell r="B38" t="str">
            <v>Brand Merchandise</v>
          </cell>
          <cell r="C38" t="str">
            <v>Prop M</v>
          </cell>
          <cell r="D38" t="str">
            <v>Ginger Honey Tea jar-200g</v>
          </cell>
          <cell r="E38" t="str">
            <v>BT</v>
          </cell>
          <cell r="F38" t="str">
            <v>Box =12 bt</v>
          </cell>
          <cell r="G38">
            <v>62.54</v>
          </cell>
        </row>
        <row r="39">
          <cell r="A39">
            <v>6582</v>
          </cell>
          <cell r="B39" t="str">
            <v>Brand Merchandise</v>
          </cell>
          <cell r="C39" t="str">
            <v>Prop M</v>
          </cell>
          <cell r="D39" t="str">
            <v>Biscotti Almond</v>
          </cell>
          <cell r="E39" t="str">
            <v>Pac</v>
          </cell>
          <cell r="F39" t="str">
            <v>Box =20 Ea</v>
          </cell>
          <cell r="G39">
            <v>51.47</v>
          </cell>
        </row>
        <row r="40">
          <cell r="A40">
            <v>21760</v>
          </cell>
          <cell r="B40" t="str">
            <v>Brand Merchandise</v>
          </cell>
          <cell r="C40" t="str">
            <v>Prop M</v>
          </cell>
          <cell r="D40" t="str">
            <v>Morning Glory - Beans 200G</v>
          </cell>
          <cell r="E40" t="str">
            <v>EA</v>
          </cell>
          <cell r="F40" t="str">
            <v>EA</v>
          </cell>
          <cell r="G40">
            <v>197.8</v>
          </cell>
        </row>
        <row r="41">
          <cell r="A41">
            <v>21781</v>
          </cell>
          <cell r="B41" t="str">
            <v>Brand Merchandise</v>
          </cell>
          <cell r="C41" t="str">
            <v>Prop M</v>
          </cell>
          <cell r="D41" t="str">
            <v>Evening Twilight - Beans 200G</v>
          </cell>
          <cell r="E41" t="str">
            <v>EA</v>
          </cell>
          <cell r="F41" t="str">
            <v>EA</v>
          </cell>
          <cell r="G41">
            <v>197.8</v>
          </cell>
        </row>
        <row r="42">
          <cell r="A42">
            <v>21782</v>
          </cell>
          <cell r="B42" t="str">
            <v>Brand Merchandise</v>
          </cell>
          <cell r="C42" t="str">
            <v>Prop M</v>
          </cell>
          <cell r="D42" t="str">
            <v>Morning Glory - Powder 200G</v>
          </cell>
          <cell r="E42" t="str">
            <v>EA</v>
          </cell>
          <cell r="F42" t="str">
            <v>EA</v>
          </cell>
          <cell r="G42">
            <v>197.8</v>
          </cell>
        </row>
        <row r="43">
          <cell r="A43">
            <v>21783</v>
          </cell>
          <cell r="B43" t="str">
            <v>Brand Merchandise</v>
          </cell>
          <cell r="C43" t="str">
            <v>Prop M</v>
          </cell>
          <cell r="D43" t="str">
            <v>Evening Twilight - Powder 200G</v>
          </cell>
          <cell r="E43" t="str">
            <v>EA</v>
          </cell>
          <cell r="F43" t="str">
            <v>EA</v>
          </cell>
          <cell r="G43">
            <v>197.8</v>
          </cell>
        </row>
        <row r="44">
          <cell r="A44">
            <v>21371</v>
          </cell>
          <cell r="B44" t="str">
            <v>Bev .Merchandise</v>
          </cell>
          <cell r="C44" t="str">
            <v>Merchandise</v>
          </cell>
          <cell r="D44" t="str">
            <v>Blue Pine Water Bottle 1L</v>
          </cell>
          <cell r="E44" t="str">
            <v>EA</v>
          </cell>
          <cell r="F44" t="str">
            <v>Box = 15</v>
          </cell>
          <cell r="G44">
            <v>47.3</v>
          </cell>
        </row>
        <row r="45">
          <cell r="A45">
            <v>21784</v>
          </cell>
          <cell r="B45" t="str">
            <v>Merchandise</v>
          </cell>
          <cell r="C45" t="str">
            <v>Merchandise</v>
          </cell>
          <cell r="D45" t="str">
            <v>Mast Masala Cup Noodles</v>
          </cell>
          <cell r="E45" t="str">
            <v>EA</v>
          </cell>
          <cell r="F45" t="str">
            <v>1 box = 48 ea</v>
          </cell>
          <cell r="G45">
            <v>53.57</v>
          </cell>
        </row>
        <row r="46">
          <cell r="A46">
            <v>21786</v>
          </cell>
          <cell r="B46" t="str">
            <v>Merchandise</v>
          </cell>
          <cell r="C46" t="str">
            <v>Merchandise</v>
          </cell>
          <cell r="D46" t="str">
            <v>Spiced Chunky Chicken Cup Noodles</v>
          </cell>
          <cell r="E46" t="str">
            <v>EA</v>
          </cell>
          <cell r="F46" t="str">
            <v>1 box = 48 ea</v>
          </cell>
          <cell r="G46">
            <v>53.57</v>
          </cell>
        </row>
        <row r="47">
          <cell r="A47">
            <v>22255</v>
          </cell>
          <cell r="B47" t="str">
            <v>Merchandise</v>
          </cell>
          <cell r="C47" t="str">
            <v>Merchandise</v>
          </cell>
          <cell r="D47" t="str">
            <v>Mango Chilli Mojito</v>
          </cell>
          <cell r="E47" t="str">
            <v>EA</v>
          </cell>
          <cell r="F47" t="str">
            <v>1 box = 24 ea</v>
          </cell>
          <cell r="G47">
            <v>57.46</v>
          </cell>
        </row>
        <row r="48">
          <cell r="A48">
            <v>22256</v>
          </cell>
          <cell r="B48" t="str">
            <v>Merchandise</v>
          </cell>
          <cell r="C48" t="str">
            <v>Merchandise</v>
          </cell>
          <cell r="D48" t="str">
            <v>Sex on the Beach</v>
          </cell>
          <cell r="E48" t="str">
            <v>EA</v>
          </cell>
          <cell r="F48" t="str">
            <v>Box = 24 EA</v>
          </cell>
          <cell r="G48">
            <v>57.46</v>
          </cell>
        </row>
        <row r="49">
          <cell r="A49">
            <v>22258</v>
          </cell>
          <cell r="B49" t="str">
            <v>Merchandise</v>
          </cell>
          <cell r="C49" t="str">
            <v>Merchandise</v>
          </cell>
          <cell r="D49" t="str">
            <v>Margarita</v>
          </cell>
          <cell r="E49" t="str">
            <v>EA</v>
          </cell>
          <cell r="F49" t="str">
            <v>1 box = 24 ea</v>
          </cell>
          <cell r="G49">
            <v>57.46</v>
          </cell>
        </row>
        <row r="50">
          <cell r="A50">
            <v>23468</v>
          </cell>
          <cell r="B50" t="str">
            <v>Merchandise</v>
          </cell>
          <cell r="C50" t="str">
            <v>Merchandise</v>
          </cell>
          <cell r="D50" t="str">
            <v xml:space="preserve">Cosmopolitan </v>
          </cell>
          <cell r="E50" t="str">
            <v>EA</v>
          </cell>
          <cell r="F50" t="str">
            <v>1 box = 24 ea</v>
          </cell>
          <cell r="G50">
            <v>57.46</v>
          </cell>
        </row>
        <row r="51">
          <cell r="A51">
            <v>23707</v>
          </cell>
          <cell r="B51" t="str">
            <v>Merchandise</v>
          </cell>
          <cell r="C51" t="str">
            <v>Merchandise</v>
          </cell>
          <cell r="D51" t="str">
            <v>Just-Vanilla Protein Plus Shake</v>
          </cell>
          <cell r="E51" t="str">
            <v>EA</v>
          </cell>
          <cell r="F51" t="str">
            <v>Box = 12 EA</v>
          </cell>
          <cell r="G51">
            <v>112.5</v>
          </cell>
        </row>
        <row r="52">
          <cell r="A52">
            <v>23706</v>
          </cell>
          <cell r="B52" t="str">
            <v>Merchandise</v>
          </cell>
          <cell r="C52" t="str">
            <v>Merchandise</v>
          </cell>
          <cell r="D52" t="str">
            <v>Just- Chocolate Protein Plus Shake</v>
          </cell>
          <cell r="E52" t="str">
            <v>EA</v>
          </cell>
          <cell r="F52" t="str">
            <v>Box = 12 EA</v>
          </cell>
          <cell r="G52">
            <v>112.5</v>
          </cell>
        </row>
        <row r="53">
          <cell r="A53">
            <v>23969</v>
          </cell>
          <cell r="B53" t="str">
            <v>Merchandise</v>
          </cell>
          <cell r="C53" t="str">
            <v>Merchandise</v>
          </cell>
          <cell r="D53" t="str">
            <v>Harveys &amp; Sons Chocolate Shake 280ml</v>
          </cell>
          <cell r="E53" t="str">
            <v>EA</v>
          </cell>
          <cell r="F53" t="str">
            <v>1 Box = 24 ea</v>
          </cell>
          <cell r="G53">
            <v>71.98</v>
          </cell>
        </row>
        <row r="54">
          <cell r="A54">
            <v>23970</v>
          </cell>
          <cell r="B54" t="str">
            <v>Merchandise</v>
          </cell>
          <cell r="C54" t="str">
            <v>Merchandise</v>
          </cell>
          <cell r="D54" t="str">
            <v>Harveys &amp; Sons Strawberry Shake 280ml</v>
          </cell>
          <cell r="E54" t="str">
            <v>EA</v>
          </cell>
          <cell r="F54" t="str">
            <v>1 Box = 24 ea</v>
          </cell>
          <cell r="G54">
            <v>71.98</v>
          </cell>
        </row>
        <row r="55">
          <cell r="A55">
            <v>24003</v>
          </cell>
          <cell r="B55" t="str">
            <v>Merchandise</v>
          </cell>
          <cell r="C55" t="str">
            <v>Merchandise</v>
          </cell>
          <cell r="D55" t="str">
            <v>Go Desi Pops Tangy Imli</v>
          </cell>
          <cell r="E55" t="str">
            <v>EA</v>
          </cell>
          <cell r="F55" t="str">
            <v>1 Box = 150 ea</v>
          </cell>
          <cell r="G55">
            <v>57.14</v>
          </cell>
        </row>
        <row r="56">
          <cell r="A56">
            <v>24005</v>
          </cell>
          <cell r="B56" t="str">
            <v>Merchandise</v>
          </cell>
          <cell r="C56" t="str">
            <v>Merchandise</v>
          </cell>
          <cell r="D56" t="str">
            <v>Go Desi Pops real Aam</v>
          </cell>
          <cell r="E56" t="str">
            <v>EA</v>
          </cell>
          <cell r="F56" t="str">
            <v>1 Box = 150 ea</v>
          </cell>
          <cell r="G56">
            <v>57.14</v>
          </cell>
        </row>
        <row r="57">
          <cell r="A57">
            <v>24004</v>
          </cell>
          <cell r="B57" t="str">
            <v>Merchandise</v>
          </cell>
          <cell r="C57" t="str">
            <v>Merchandise</v>
          </cell>
          <cell r="D57" t="str">
            <v>Go Desi Popz Kaccha Aam</v>
          </cell>
          <cell r="E57" t="str">
            <v>EA</v>
          </cell>
          <cell r="F57" t="str">
            <v>1 Box = 150 ea</v>
          </cell>
          <cell r="G57">
            <v>57.14</v>
          </cell>
        </row>
        <row r="58">
          <cell r="A58">
            <v>16140</v>
          </cell>
          <cell r="B58" t="str">
            <v>Merchandise</v>
          </cell>
          <cell r="C58" t="str">
            <v>Merchandise</v>
          </cell>
          <cell r="D58" t="str">
            <v>Opera Salt &amp; Black Pepper Chips</v>
          </cell>
          <cell r="E58" t="str">
            <v>EA</v>
          </cell>
          <cell r="F58" t="str">
            <v>1 box = 24</v>
          </cell>
          <cell r="G58">
            <v>44.64</v>
          </cell>
        </row>
        <row r="59">
          <cell r="A59">
            <v>16141</v>
          </cell>
          <cell r="B59" t="str">
            <v>Merchandise</v>
          </cell>
          <cell r="C59" t="str">
            <v>Merchandise</v>
          </cell>
          <cell r="D59" t="str">
            <v>Opera Piri - Piri Chips</v>
          </cell>
          <cell r="E59" t="str">
            <v>EA</v>
          </cell>
          <cell r="F59" t="str">
            <v>1 box = 24</v>
          </cell>
          <cell r="G59">
            <v>44.64</v>
          </cell>
        </row>
        <row r="60">
          <cell r="A60">
            <v>22486</v>
          </cell>
          <cell r="B60" t="str">
            <v>Merchandise</v>
          </cell>
          <cell r="C60" t="str">
            <v>Merchandise</v>
          </cell>
          <cell r="D60" t="str">
            <v>Italian chesse Dribblin</v>
          </cell>
          <cell r="E60" t="str">
            <v>EA</v>
          </cell>
          <cell r="F60" t="str">
            <v>1 box = 24 ea</v>
          </cell>
          <cell r="G60">
            <v>49.11</v>
          </cell>
        </row>
        <row r="61">
          <cell r="A61">
            <v>23546</v>
          </cell>
          <cell r="B61" t="str">
            <v>Merchandise</v>
          </cell>
          <cell r="C61" t="str">
            <v>Merchandise</v>
          </cell>
          <cell r="D61" t="str">
            <v>Tage-Salt Trippin</v>
          </cell>
          <cell r="E61" t="str">
            <v>EA</v>
          </cell>
          <cell r="F61" t="str">
            <v>1 box = 24 ea</v>
          </cell>
          <cell r="G61">
            <v>49.11</v>
          </cell>
        </row>
        <row r="62">
          <cell r="A62">
            <v>23115</v>
          </cell>
          <cell r="B62" t="str">
            <v>Merchandise</v>
          </cell>
          <cell r="C62" t="str">
            <v>Merchandise</v>
          </cell>
          <cell r="D62" t="str">
            <v>Raw- Tender Coconut Water</v>
          </cell>
          <cell r="E62" t="str">
            <v>EA</v>
          </cell>
          <cell r="F62" t="str">
            <v>Box = 48 EA</v>
          </cell>
          <cell r="G62">
            <v>53.27</v>
          </cell>
        </row>
        <row r="63">
          <cell r="A63">
            <v>22483</v>
          </cell>
          <cell r="B63" t="str">
            <v>Merchandise</v>
          </cell>
          <cell r="C63" t="str">
            <v>Merchandise</v>
          </cell>
          <cell r="D63" t="str">
            <v>Fitsport 20% Protein Bar</v>
          </cell>
          <cell r="E63" t="str">
            <v>EA</v>
          </cell>
          <cell r="F63" t="str">
            <v>1 PAC=20 PCS</v>
          </cell>
          <cell r="G63">
            <v>55.08</v>
          </cell>
        </row>
        <row r="64">
          <cell r="A64">
            <v>23711</v>
          </cell>
          <cell r="B64" t="str">
            <v>Merchandise</v>
          </cell>
          <cell r="C64" t="str">
            <v>Merchandise</v>
          </cell>
          <cell r="D64" t="str">
            <v>Fitsport- Thop Energy Bar</v>
          </cell>
          <cell r="E64" t="str">
            <v>EA</v>
          </cell>
          <cell r="F64" t="str">
            <v>EA</v>
          </cell>
          <cell r="G64">
            <v>53.57</v>
          </cell>
        </row>
        <row r="65">
          <cell r="A65">
            <v>22645</v>
          </cell>
          <cell r="B65" t="str">
            <v>Merchandise</v>
          </cell>
          <cell r="C65" t="str">
            <v>Merchandise</v>
          </cell>
          <cell r="D65" t="str">
            <v>Melts- Healthy Hair</v>
          </cell>
          <cell r="E65" t="str">
            <v>EA</v>
          </cell>
          <cell r="F65" t="str">
            <v>EA</v>
          </cell>
          <cell r="G65">
            <v>330</v>
          </cell>
        </row>
        <row r="66">
          <cell r="A66">
            <v>22647</v>
          </cell>
          <cell r="B66" t="str">
            <v>Merchandise</v>
          </cell>
          <cell r="C66" t="str">
            <v>Merchandise</v>
          </cell>
          <cell r="D66" t="str">
            <v>Melts- Natural Vitamin D3</v>
          </cell>
          <cell r="E66" t="str">
            <v>EA</v>
          </cell>
          <cell r="F66" t="str">
            <v>EA</v>
          </cell>
          <cell r="G66">
            <v>330</v>
          </cell>
        </row>
        <row r="67">
          <cell r="A67">
            <v>22648</v>
          </cell>
          <cell r="B67" t="str">
            <v>Merchandise</v>
          </cell>
          <cell r="C67" t="str">
            <v>Merchandise</v>
          </cell>
          <cell r="D67" t="str">
            <v>Melts- Vegan Vitamin B12</v>
          </cell>
          <cell r="E67" t="str">
            <v>EA</v>
          </cell>
          <cell r="F67" t="str">
            <v>EA</v>
          </cell>
          <cell r="G67">
            <v>330</v>
          </cell>
        </row>
        <row r="68">
          <cell r="A68">
            <v>22649</v>
          </cell>
          <cell r="B68" t="str">
            <v>Merchandise</v>
          </cell>
          <cell r="C68" t="str">
            <v>Merchandise</v>
          </cell>
          <cell r="D68" t="str">
            <v>Melts- Throat Relief</v>
          </cell>
          <cell r="E68" t="str">
            <v>EA</v>
          </cell>
          <cell r="F68" t="str">
            <v>EA</v>
          </cell>
          <cell r="G68">
            <v>279.14999999999998</v>
          </cell>
        </row>
        <row r="69">
          <cell r="A69">
            <v>22651</v>
          </cell>
          <cell r="B69" t="str">
            <v>Merchandise</v>
          </cell>
          <cell r="C69" t="str">
            <v>Merchandise</v>
          </cell>
          <cell r="D69" t="str">
            <v>Melts- Multivitamins</v>
          </cell>
          <cell r="E69" t="str">
            <v>EA</v>
          </cell>
          <cell r="F69" t="str">
            <v>EA</v>
          </cell>
          <cell r="G69">
            <v>355.42</v>
          </cell>
        </row>
        <row r="70">
          <cell r="A70">
            <v>24171</v>
          </cell>
          <cell r="B70" t="str">
            <v>Merchandise</v>
          </cell>
          <cell r="C70" t="str">
            <v>Merchandise</v>
          </cell>
          <cell r="D70" t="str">
            <v>Melts-Energy Mocha</v>
          </cell>
          <cell r="E70" t="str">
            <v>EA</v>
          </cell>
          <cell r="F70" t="str">
            <v>1 pkt = 15 EA</v>
          </cell>
          <cell r="G70">
            <v>152.03</v>
          </cell>
        </row>
        <row r="71">
          <cell r="A71">
            <v>24172</v>
          </cell>
          <cell r="B71" t="str">
            <v>Merchandise</v>
          </cell>
          <cell r="C71" t="str">
            <v>Merchandise</v>
          </cell>
          <cell r="D71" t="str">
            <v>Melts-Slim Espreso</v>
          </cell>
          <cell r="E71" t="str">
            <v>EA</v>
          </cell>
          <cell r="F71" t="str">
            <v>1 pkt = 15 EA</v>
          </cell>
          <cell r="G71">
            <v>152.03</v>
          </cell>
        </row>
        <row r="72">
          <cell r="A72">
            <v>24173</v>
          </cell>
          <cell r="B72" t="str">
            <v>Merchandise</v>
          </cell>
          <cell r="C72" t="str">
            <v>Merchandise</v>
          </cell>
          <cell r="D72" t="str">
            <v>Melts-Superfood Latte</v>
          </cell>
          <cell r="E72" t="str">
            <v>EA</v>
          </cell>
          <cell r="F72" t="str">
            <v>1 pkt = 15 EA</v>
          </cell>
          <cell r="G72">
            <v>152.03</v>
          </cell>
        </row>
        <row r="73">
          <cell r="A73">
            <v>22334</v>
          </cell>
          <cell r="B73" t="str">
            <v>Merchandise</v>
          </cell>
          <cell r="C73" t="str">
            <v>Merchandise</v>
          </cell>
          <cell r="D73" t="str">
            <v>Wild Tribe</v>
          </cell>
          <cell r="E73" t="str">
            <v>EA</v>
          </cell>
          <cell r="F73" t="str">
            <v>Ea=1 EA</v>
          </cell>
          <cell r="G73">
            <v>123.19</v>
          </cell>
        </row>
        <row r="74">
          <cell r="A74">
            <v>16266</v>
          </cell>
          <cell r="B74" t="str">
            <v>Merchandise</v>
          </cell>
          <cell r="C74" t="str">
            <v>Merchandise</v>
          </cell>
          <cell r="D74" t="str">
            <v>Wild Vitamin Drink Lemonade Flavored</v>
          </cell>
          <cell r="E74" t="str">
            <v>EA</v>
          </cell>
          <cell r="F74" t="str">
            <v>EA</v>
          </cell>
          <cell r="G74">
            <v>42.5</v>
          </cell>
        </row>
        <row r="75">
          <cell r="A75">
            <v>16267</v>
          </cell>
          <cell r="B75" t="str">
            <v>Merchandise</v>
          </cell>
          <cell r="C75" t="str">
            <v>Merchandise</v>
          </cell>
          <cell r="D75" t="str">
            <v>Wild Vitamin Drink Dragonfruit Flavored</v>
          </cell>
          <cell r="E75" t="str">
            <v>EA</v>
          </cell>
          <cell r="F75" t="str">
            <v>EA</v>
          </cell>
          <cell r="G75">
            <v>50.42</v>
          </cell>
        </row>
        <row r="76">
          <cell r="A76">
            <v>22316</v>
          </cell>
          <cell r="B76" t="str">
            <v>Merchandise</v>
          </cell>
          <cell r="C76" t="str">
            <v>Merchandise</v>
          </cell>
          <cell r="D76" t="str">
            <v>Lakadong Turmeric Herbal Latte</v>
          </cell>
          <cell r="E76" t="str">
            <v>Pkt</v>
          </cell>
          <cell r="F76" t="str">
            <v>Pac= 40 EA</v>
          </cell>
          <cell r="G76">
            <v>247</v>
          </cell>
        </row>
        <row r="77">
          <cell r="A77">
            <v>22320</v>
          </cell>
          <cell r="B77" t="str">
            <v>Merchandise</v>
          </cell>
          <cell r="C77" t="str">
            <v>Merchandise</v>
          </cell>
          <cell r="D77" t="str">
            <v>Wild Green Tea/Lemongrass &amp; Black Pepper</v>
          </cell>
          <cell r="E77" t="str">
            <v>Pkt</v>
          </cell>
          <cell r="F77" t="str">
            <v>EA</v>
          </cell>
          <cell r="G77">
            <v>185.1</v>
          </cell>
        </row>
        <row r="78">
          <cell r="A78">
            <v>21429</v>
          </cell>
          <cell r="B78" t="str">
            <v>Merchandise</v>
          </cell>
          <cell r="C78" t="str">
            <v>Merchandise</v>
          </cell>
          <cell r="D78" t="str">
            <v>MB Protein Bar Choco Cranberry</v>
          </cell>
          <cell r="E78" t="str">
            <v>EA</v>
          </cell>
          <cell r="F78" t="str">
            <v>EA</v>
          </cell>
          <cell r="G78">
            <v>68.86</v>
          </cell>
        </row>
        <row r="79">
          <cell r="A79">
            <v>24298</v>
          </cell>
          <cell r="B79" t="str">
            <v>Merchandise</v>
          </cell>
          <cell r="C79" t="str">
            <v>Merchandise</v>
          </cell>
          <cell r="D79" t="str">
            <v>MB Protein Bar- Cookies &amp; Cream</v>
          </cell>
          <cell r="E79" t="str">
            <v>EA</v>
          </cell>
          <cell r="F79" t="str">
            <v>EA</v>
          </cell>
          <cell r="G79">
            <v>71.61</v>
          </cell>
        </row>
        <row r="80">
          <cell r="A80">
            <v>24125</v>
          </cell>
          <cell r="B80" t="str">
            <v>Merchandise</v>
          </cell>
          <cell r="C80" t="str">
            <v>Merchandise</v>
          </cell>
          <cell r="D80" t="str">
            <v>Happilo-Choco Almond Dry Fruit Bar</v>
          </cell>
          <cell r="E80" t="str">
            <v>EA</v>
          </cell>
          <cell r="F80" t="str">
            <v>1 box = 12</v>
          </cell>
          <cell r="G80">
            <v>47.62</v>
          </cell>
        </row>
        <row r="81">
          <cell r="A81">
            <v>24126</v>
          </cell>
          <cell r="B81" t="str">
            <v>Merchandise</v>
          </cell>
          <cell r="C81" t="str">
            <v>Merchandise</v>
          </cell>
          <cell r="D81" t="str">
            <v>Happilo-Blueberries Dry Fruit Bar</v>
          </cell>
          <cell r="E81" t="str">
            <v>EA</v>
          </cell>
          <cell r="F81" t="str">
            <v>1 box = 12</v>
          </cell>
          <cell r="G81">
            <v>47.62</v>
          </cell>
        </row>
        <row r="82">
          <cell r="A82">
            <v>24127</v>
          </cell>
          <cell r="B82" t="str">
            <v>Merchandise</v>
          </cell>
          <cell r="C82" t="str">
            <v>Merchandise</v>
          </cell>
          <cell r="D82" t="str">
            <v>Happilo-Almond Brittle Box</v>
          </cell>
          <cell r="E82" t="str">
            <v>EA</v>
          </cell>
          <cell r="F82" t="str">
            <v>1 box = 12</v>
          </cell>
          <cell r="G82">
            <v>76.27</v>
          </cell>
        </row>
        <row r="83">
          <cell r="A83">
            <v>24128</v>
          </cell>
          <cell r="B83" t="str">
            <v>Merchandise</v>
          </cell>
          <cell r="C83" t="str">
            <v>Merchandise</v>
          </cell>
          <cell r="D83" t="str">
            <v>Happilo-Magic Masala Peanut</v>
          </cell>
          <cell r="E83" t="str">
            <v>EA</v>
          </cell>
          <cell r="F83" t="str">
            <v>1 box = 12</v>
          </cell>
          <cell r="G83">
            <v>88.84</v>
          </cell>
        </row>
        <row r="84">
          <cell r="A84">
            <v>24129</v>
          </cell>
          <cell r="B84" t="str">
            <v>Merchandise</v>
          </cell>
          <cell r="C84" t="str">
            <v>Merchandise</v>
          </cell>
          <cell r="D84" t="str">
            <v>Happilo-Snack Pack Supermix Berries</v>
          </cell>
          <cell r="E84" t="str">
            <v>EA</v>
          </cell>
          <cell r="F84" t="str">
            <v>1 box = 12</v>
          </cell>
          <cell r="G84">
            <v>44.64</v>
          </cell>
        </row>
        <row r="85">
          <cell r="A85">
            <v>24130</v>
          </cell>
          <cell r="B85" t="str">
            <v>Merchandise</v>
          </cell>
          <cell r="C85" t="str">
            <v>Merchandise</v>
          </cell>
          <cell r="D85" t="str">
            <v>Happilo-Peri Peri Chickpeas</v>
          </cell>
          <cell r="E85" t="str">
            <v>EA</v>
          </cell>
          <cell r="F85" t="str">
            <v>1 box = 12</v>
          </cell>
          <cell r="G85">
            <v>66.52</v>
          </cell>
        </row>
        <row r="86">
          <cell r="A86">
            <v>24131</v>
          </cell>
          <cell r="B86" t="str">
            <v>Merchandise</v>
          </cell>
          <cell r="C86" t="str">
            <v>Merchandise</v>
          </cell>
          <cell r="D86" t="str">
            <v>Happilo-Chilli Garlic Chickpeas</v>
          </cell>
          <cell r="E86" t="str">
            <v>EA</v>
          </cell>
          <cell r="F86" t="str">
            <v>1 box = 12</v>
          </cell>
          <cell r="G86">
            <v>66.52</v>
          </cell>
        </row>
        <row r="87">
          <cell r="A87">
            <v>24132</v>
          </cell>
          <cell r="B87" t="str">
            <v>Merchandise</v>
          </cell>
          <cell r="C87" t="str">
            <v>Merchandise</v>
          </cell>
          <cell r="D87" t="str">
            <v>Happilo-Spicy Chilly Garlic</v>
          </cell>
          <cell r="E87" t="str">
            <v>EA</v>
          </cell>
          <cell r="F87" t="str">
            <v>1 box = 12</v>
          </cell>
          <cell r="G87">
            <v>145.09</v>
          </cell>
        </row>
        <row r="88">
          <cell r="A88">
            <v>24133</v>
          </cell>
          <cell r="B88" t="str">
            <v>Merchandise</v>
          </cell>
          <cell r="C88" t="str">
            <v>Merchandise</v>
          </cell>
          <cell r="D88" t="str">
            <v>Happilo-Hot Peri Peri</v>
          </cell>
          <cell r="E88" t="str">
            <v>EA</v>
          </cell>
          <cell r="F88" t="str">
            <v>1 box = 12</v>
          </cell>
          <cell r="G88">
            <v>145.09</v>
          </cell>
        </row>
        <row r="89">
          <cell r="A89">
            <v>22643</v>
          </cell>
          <cell r="B89" t="str">
            <v>Merchandise</v>
          </cell>
          <cell r="C89" t="str">
            <v>Merchandise</v>
          </cell>
          <cell r="D89" t="str">
            <v>Orian Choco Pie</v>
          </cell>
          <cell r="E89" t="str">
            <v>EA</v>
          </cell>
          <cell r="F89" t="str">
            <v>1 Box = 96 ea</v>
          </cell>
          <cell r="G89">
            <v>50.85</v>
          </cell>
        </row>
        <row r="90">
          <cell r="A90">
            <v>22373</v>
          </cell>
          <cell r="B90" t="str">
            <v>Merchandise</v>
          </cell>
          <cell r="C90" t="str">
            <v>Merchandise</v>
          </cell>
          <cell r="D90" t="str">
            <v>Equal Sucralose - Pack of 25</v>
          </cell>
          <cell r="E90" t="str">
            <v>EA</v>
          </cell>
          <cell r="F90" t="str">
            <v>EA</v>
          </cell>
          <cell r="G90">
            <v>24.92</v>
          </cell>
        </row>
        <row r="91">
          <cell r="A91">
            <v>22374</v>
          </cell>
          <cell r="B91" t="str">
            <v>Merchandise</v>
          </cell>
          <cell r="C91" t="str">
            <v>Merchandise</v>
          </cell>
          <cell r="D91" t="str">
            <v>Equal Sucralose</v>
          </cell>
          <cell r="E91" t="str">
            <v>EA</v>
          </cell>
          <cell r="F91" t="str">
            <v>EA</v>
          </cell>
          <cell r="G91">
            <v>80</v>
          </cell>
        </row>
        <row r="92">
          <cell r="A92">
            <v>22265</v>
          </cell>
          <cell r="B92" t="str">
            <v>Merchandise</v>
          </cell>
          <cell r="C92" t="str">
            <v>Merchandise</v>
          </cell>
          <cell r="D92" t="str">
            <v>Litchi</v>
          </cell>
          <cell r="E92" t="str">
            <v>EA</v>
          </cell>
          <cell r="F92" t="str">
            <v>1 box = 24 ea</v>
          </cell>
          <cell r="G92">
            <v>71.430000000000007</v>
          </cell>
        </row>
        <row r="93">
          <cell r="A93">
            <v>22262</v>
          </cell>
          <cell r="B93" t="str">
            <v>Merchandise</v>
          </cell>
          <cell r="C93" t="str">
            <v>Merchandise</v>
          </cell>
          <cell r="D93" t="str">
            <v>Strawberry</v>
          </cell>
          <cell r="E93" t="str">
            <v>EA</v>
          </cell>
          <cell r="F93" t="str">
            <v>1 box = 24 ea</v>
          </cell>
          <cell r="G93">
            <v>71.430000000000007</v>
          </cell>
        </row>
        <row r="94">
          <cell r="A94">
            <v>22264</v>
          </cell>
          <cell r="B94" t="str">
            <v>Merchandise</v>
          </cell>
          <cell r="C94" t="str">
            <v>Merchandise</v>
          </cell>
          <cell r="D94" t="str">
            <v>Mixed Fruit</v>
          </cell>
          <cell r="E94" t="str">
            <v>EA</v>
          </cell>
          <cell r="F94" t="str">
            <v>1 box = 24 ea</v>
          </cell>
          <cell r="G94">
            <v>71.430000000000007</v>
          </cell>
        </row>
        <row r="95">
          <cell r="A95">
            <v>21260</v>
          </cell>
          <cell r="B95" t="str">
            <v>Merchandise</v>
          </cell>
          <cell r="C95" t="str">
            <v>Merchandise</v>
          </cell>
          <cell r="D95" t="str">
            <v>Peanut Butter Cookie</v>
          </cell>
          <cell r="E95" t="str">
            <v>EA</v>
          </cell>
          <cell r="F95" t="str">
            <v>EA</v>
          </cell>
          <cell r="G95">
            <v>64.430000000000007</v>
          </cell>
        </row>
        <row r="96">
          <cell r="A96">
            <v>24394</v>
          </cell>
          <cell r="B96" t="str">
            <v>Merchandise</v>
          </cell>
          <cell r="C96" t="str">
            <v>Merchandise</v>
          </cell>
          <cell r="D96" t="str">
            <v>Storia- Mango Shake</v>
          </cell>
          <cell r="E96" t="str">
            <v>EA</v>
          </cell>
          <cell r="F96" t="str">
            <v>EA</v>
          </cell>
          <cell r="G96">
            <v>80.36</v>
          </cell>
        </row>
        <row r="97">
          <cell r="A97">
            <v>24395</v>
          </cell>
          <cell r="B97" t="str">
            <v>Merchandise</v>
          </cell>
          <cell r="C97" t="str">
            <v>Merchandise</v>
          </cell>
          <cell r="D97" t="str">
            <v>Storia- Banana Shake</v>
          </cell>
          <cell r="E97" t="str">
            <v>EA</v>
          </cell>
          <cell r="F97" t="str">
            <v>EA</v>
          </cell>
          <cell r="G97">
            <v>80.36</v>
          </cell>
        </row>
        <row r="98">
          <cell r="A98">
            <v>22396</v>
          </cell>
          <cell r="B98" t="str">
            <v>Merchandise</v>
          </cell>
          <cell r="C98" t="str">
            <v>Merchandise</v>
          </cell>
          <cell r="D98" t="str">
            <v>Doublemint Peppermint Tube</v>
          </cell>
          <cell r="E98" t="str">
            <v>EA</v>
          </cell>
          <cell r="F98" t="str">
            <v>EA</v>
          </cell>
          <cell r="G98">
            <v>31.25</v>
          </cell>
        </row>
        <row r="99">
          <cell r="A99">
            <v>22397</v>
          </cell>
          <cell r="B99" t="str">
            <v>Merchandise</v>
          </cell>
          <cell r="C99" t="str">
            <v>Merchandise</v>
          </cell>
          <cell r="D99" t="str">
            <v>Doublemint Lemonmint Tube</v>
          </cell>
          <cell r="E99" t="str">
            <v>EA</v>
          </cell>
          <cell r="F99" t="str">
            <v>EA</v>
          </cell>
          <cell r="G99">
            <v>31.25</v>
          </cell>
        </row>
        <row r="100">
          <cell r="A100">
            <v>22400</v>
          </cell>
          <cell r="B100" t="str">
            <v>Merchandise</v>
          </cell>
          <cell r="C100" t="str">
            <v>Merchandise</v>
          </cell>
          <cell r="D100" t="str">
            <v>Twix Bar</v>
          </cell>
          <cell r="E100" t="str">
            <v>EA</v>
          </cell>
          <cell r="F100" t="str">
            <v>EA</v>
          </cell>
          <cell r="G100">
            <v>35.590000000000003</v>
          </cell>
        </row>
        <row r="101">
          <cell r="A101">
            <v>24227</v>
          </cell>
          <cell r="B101" t="str">
            <v>Merchandise</v>
          </cell>
          <cell r="C101" t="str">
            <v>Merchandise</v>
          </cell>
          <cell r="D101" t="str">
            <v>Loyka- Almond Brittles</v>
          </cell>
          <cell r="E101" t="str">
            <v>EA</v>
          </cell>
          <cell r="F101" t="str">
            <v>EA</v>
          </cell>
          <cell r="G101">
            <v>53.39</v>
          </cell>
        </row>
        <row r="102">
          <cell r="A102">
            <v>24235</v>
          </cell>
          <cell r="B102" t="str">
            <v>Merchandise</v>
          </cell>
          <cell r="C102" t="str">
            <v>Merchandise</v>
          </cell>
          <cell r="D102" t="str">
            <v>Loyka- Brownie Brittles</v>
          </cell>
          <cell r="E102" t="str">
            <v>EA</v>
          </cell>
          <cell r="F102" t="str">
            <v>EA</v>
          </cell>
          <cell r="G102">
            <v>53.39</v>
          </cell>
        </row>
        <row r="103">
          <cell r="A103">
            <v>24237</v>
          </cell>
          <cell r="B103" t="str">
            <v>Merchandise</v>
          </cell>
          <cell r="C103" t="str">
            <v>Merchandise</v>
          </cell>
          <cell r="D103" t="str">
            <v>Loyka- Coffee Brittles</v>
          </cell>
          <cell r="E103" t="str">
            <v>EA</v>
          </cell>
          <cell r="F103" t="str">
            <v>EA</v>
          </cell>
          <cell r="G103">
            <v>53.39</v>
          </cell>
        </row>
        <row r="104">
          <cell r="A104">
            <v>24231</v>
          </cell>
          <cell r="B104" t="str">
            <v>Merchandise</v>
          </cell>
          <cell r="C104" t="str">
            <v>Merchandise</v>
          </cell>
          <cell r="D104" t="str">
            <v>Loyka - Cashew  Brittle</v>
          </cell>
          <cell r="E104" t="str">
            <v>EA</v>
          </cell>
          <cell r="F104">
            <v>250</v>
          </cell>
          <cell r="G104">
            <v>53.39</v>
          </cell>
        </row>
        <row r="105">
          <cell r="A105">
            <v>23493</v>
          </cell>
          <cell r="B105" t="str">
            <v>Merchandise</v>
          </cell>
          <cell r="C105" t="str">
            <v>Merchandise</v>
          </cell>
          <cell r="D105" t="str">
            <v>Kulturd Coffee -Orange</v>
          </cell>
          <cell r="E105" t="str">
            <v>EA</v>
          </cell>
          <cell r="F105" t="str">
            <v>1 box = 24 ea</v>
          </cell>
          <cell r="G105">
            <v>76.27</v>
          </cell>
        </row>
        <row r="106">
          <cell r="A106">
            <v>23494</v>
          </cell>
          <cell r="B106" t="str">
            <v>Merchandise</v>
          </cell>
          <cell r="C106" t="str">
            <v>Merchandise</v>
          </cell>
          <cell r="D106" t="str">
            <v>Kulturd Apple-Cinnamon</v>
          </cell>
          <cell r="E106" t="str">
            <v>EA</v>
          </cell>
          <cell r="F106" t="str">
            <v>1 box = 24 ea</v>
          </cell>
          <cell r="G106">
            <v>76.27</v>
          </cell>
        </row>
        <row r="107">
          <cell r="A107">
            <v>23495</v>
          </cell>
          <cell r="B107" t="str">
            <v>Merchandise</v>
          </cell>
          <cell r="C107" t="str">
            <v>Merchandise</v>
          </cell>
          <cell r="D107" t="str">
            <v>Kulturd Peach</v>
          </cell>
          <cell r="E107" t="str">
            <v>EA</v>
          </cell>
          <cell r="F107" t="str">
            <v>1 box = 24 ea</v>
          </cell>
          <cell r="G107">
            <v>76.27</v>
          </cell>
        </row>
        <row r="108">
          <cell r="A108">
            <v>22319</v>
          </cell>
          <cell r="B108" t="str">
            <v>Merchandise</v>
          </cell>
          <cell r="C108" t="str">
            <v>Merchandise</v>
          </cell>
          <cell r="D108" t="str">
            <v>Wild Smoke Tea with Tulsi and Mint</v>
          </cell>
          <cell r="E108" t="str">
            <v>Pkt</v>
          </cell>
          <cell r="F108" t="str">
            <v>Pac= 20 EA</v>
          </cell>
          <cell r="G108">
            <v>154.13999999999999</v>
          </cell>
        </row>
        <row r="109">
          <cell r="A109">
            <v>22341</v>
          </cell>
          <cell r="B109" t="str">
            <v>Merchandise</v>
          </cell>
          <cell r="C109" t="str">
            <v>Merchandise</v>
          </cell>
          <cell r="D109" t="str">
            <v>WildGreenTea&amp;LakadongTurmericBlackPapper</v>
          </cell>
          <cell r="E109" t="str">
            <v>Pkt</v>
          </cell>
          <cell r="F109" t="str">
            <v>Pac= 20 EA</v>
          </cell>
          <cell r="G109">
            <v>154.13999999999999</v>
          </cell>
        </row>
        <row r="110">
          <cell r="A110">
            <v>12012</v>
          </cell>
          <cell r="B110" t="str">
            <v>Paper &amp; Packing</v>
          </cell>
          <cell r="C110" t="str">
            <v>BOH</v>
          </cell>
          <cell r="D110" t="str">
            <v>Double Wall Glass-8oz</v>
          </cell>
          <cell r="E110" t="str">
            <v>PAC</v>
          </cell>
          <cell r="F110" t="str">
            <v>PAC=20PC</v>
          </cell>
          <cell r="G110">
            <v>58.98</v>
          </cell>
        </row>
        <row r="111">
          <cell r="A111">
            <v>12013</v>
          </cell>
          <cell r="B111" t="str">
            <v>Paper &amp; Packing</v>
          </cell>
          <cell r="C111" t="str">
            <v>BOH</v>
          </cell>
          <cell r="D111" t="str">
            <v>Double Wall Glass-12oz</v>
          </cell>
          <cell r="E111" t="str">
            <v>PAC</v>
          </cell>
          <cell r="F111" t="str">
            <v>PAC=20PC</v>
          </cell>
          <cell r="G111">
            <v>82.67</v>
          </cell>
        </row>
        <row r="112">
          <cell r="A112">
            <v>20399</v>
          </cell>
          <cell r="B112" t="str">
            <v>Paper &amp; Packing</v>
          </cell>
          <cell r="C112" t="str">
            <v>BOH</v>
          </cell>
          <cell r="D112" t="str">
            <v>Single Wall Christmas Glasse-16oz/450ML</v>
          </cell>
          <cell r="E112" t="str">
            <v>PAC</v>
          </cell>
          <cell r="F112" t="str">
            <v>1 PAC=20 PCS</v>
          </cell>
          <cell r="G112">
            <v>92.86</v>
          </cell>
        </row>
        <row r="113">
          <cell r="A113">
            <v>20400</v>
          </cell>
          <cell r="B113" t="str">
            <v>Paper &amp; Packing</v>
          </cell>
          <cell r="C113" t="str">
            <v>BOH</v>
          </cell>
          <cell r="D113" t="str">
            <v>Single Wall Christmas Glasse-12oz/350ML</v>
          </cell>
          <cell r="E113" t="str">
            <v>PAC</v>
          </cell>
          <cell r="F113" t="str">
            <v>1 PAC=20 PCS</v>
          </cell>
          <cell r="G113">
            <v>67.75</v>
          </cell>
        </row>
        <row r="114">
          <cell r="A114">
            <v>20412</v>
          </cell>
          <cell r="B114" t="str">
            <v>Paper &amp; Packing</v>
          </cell>
          <cell r="C114" t="str">
            <v>BOH</v>
          </cell>
          <cell r="D114" t="str">
            <v>PLA Lid 12oz</v>
          </cell>
          <cell r="E114" t="str">
            <v>PAC</v>
          </cell>
          <cell r="F114" t="str">
            <v>Pac=100Pc</v>
          </cell>
          <cell r="G114">
            <v>480.7</v>
          </cell>
        </row>
        <row r="115">
          <cell r="A115">
            <v>20413</v>
          </cell>
          <cell r="B115" t="str">
            <v>Paper &amp; Packing</v>
          </cell>
          <cell r="C115" t="str">
            <v>BOH</v>
          </cell>
          <cell r="D115" t="str">
            <v>PLD Lid 16oz/12oz (Single Wall)</v>
          </cell>
          <cell r="E115" t="str">
            <v>PAC</v>
          </cell>
          <cell r="F115" t="str">
            <v>Pac=100Pc</v>
          </cell>
          <cell r="G115">
            <v>316.25</v>
          </cell>
        </row>
        <row r="116">
          <cell r="A116">
            <v>24205</v>
          </cell>
          <cell r="B116" t="str">
            <v>Paper &amp; Packing</v>
          </cell>
          <cell r="C116" t="str">
            <v>BOH</v>
          </cell>
          <cell r="D116" t="str">
            <v>Bagasse 80Z LID for Hot Beverage</v>
          </cell>
          <cell r="E116" t="str">
            <v>Pac</v>
          </cell>
          <cell r="F116" t="str">
            <v>1 Pkt = 50 Ea</v>
          </cell>
          <cell r="G116">
            <v>126.5</v>
          </cell>
        </row>
        <row r="117">
          <cell r="A117">
            <v>24206</v>
          </cell>
          <cell r="B117" t="str">
            <v>Paper &amp; Packing</v>
          </cell>
          <cell r="C117" t="str">
            <v>BOH</v>
          </cell>
          <cell r="D117" t="str">
            <v>Bagasse 120Z LID for Hot Beverage</v>
          </cell>
          <cell r="E117" t="str">
            <v>Pac</v>
          </cell>
          <cell r="F117" t="str">
            <v>1 Pkt = 50 Ea</v>
          </cell>
          <cell r="G117">
            <v>132.25</v>
          </cell>
        </row>
        <row r="118">
          <cell r="A118">
            <v>24350</v>
          </cell>
          <cell r="B118" t="str">
            <v>Paper &amp; Packing</v>
          </cell>
          <cell r="C118" t="str">
            <v>BOH</v>
          </cell>
          <cell r="D118" t="str">
            <v>Pld Lid 16Oz/12Oz (Single Wall) Cold Dlid</v>
          </cell>
          <cell r="E118" t="str">
            <v>Pkt</v>
          </cell>
          <cell r="F118" t="str">
            <v>1 Pkt = 100 Ea</v>
          </cell>
          <cell r="G118">
            <v>356.5</v>
          </cell>
        </row>
        <row r="119">
          <cell r="A119">
            <v>6572</v>
          </cell>
          <cell r="B119" t="str">
            <v>Paper &amp; Packing</v>
          </cell>
          <cell r="C119" t="str">
            <v>BOH</v>
          </cell>
          <cell r="D119" t="str">
            <v>Paper Napkins</v>
          </cell>
          <cell r="E119" t="str">
            <v>PAC</v>
          </cell>
          <cell r="F119" t="str">
            <v>1=100EA</v>
          </cell>
          <cell r="G119">
            <v>23.58</v>
          </cell>
        </row>
        <row r="120">
          <cell r="A120">
            <v>21161</v>
          </cell>
          <cell r="B120" t="str">
            <v>Paper &amp; Packing</v>
          </cell>
          <cell r="C120" t="str">
            <v>BOH</v>
          </cell>
          <cell r="D120" t="str">
            <v>Big Carry Bag (120 GSM)</v>
          </cell>
          <cell r="E120" t="str">
            <v>PAC</v>
          </cell>
          <cell r="F120" t="str">
            <v>PAC=50ea</v>
          </cell>
          <cell r="G120">
            <v>445.63</v>
          </cell>
        </row>
        <row r="121">
          <cell r="A121">
            <v>21164</v>
          </cell>
          <cell r="B121" t="str">
            <v>Paper &amp; Packing</v>
          </cell>
          <cell r="C121" t="str">
            <v>BOH</v>
          </cell>
          <cell r="D121" t="str">
            <v xml:space="preserve">Envelope New (1*100)             </v>
          </cell>
          <cell r="E121" t="str">
            <v>PAC</v>
          </cell>
          <cell r="F121" t="str">
            <v>PAC=100ea</v>
          </cell>
          <cell r="G121">
            <v>276</v>
          </cell>
        </row>
        <row r="122">
          <cell r="A122">
            <v>19443</v>
          </cell>
          <cell r="B122" t="str">
            <v>Paper &amp; Packing</v>
          </cell>
          <cell r="C122" t="str">
            <v>BOH</v>
          </cell>
          <cell r="D122" t="str">
            <v>Paper Water Cup 150ml</v>
          </cell>
          <cell r="E122" t="str">
            <v>PAC</v>
          </cell>
          <cell r="F122" t="str">
            <v>PAC</v>
          </cell>
          <cell r="G122">
            <v>74.75</v>
          </cell>
        </row>
        <row r="123">
          <cell r="A123">
            <v>16234</v>
          </cell>
          <cell r="B123" t="str">
            <v>Paper &amp; Packing</v>
          </cell>
          <cell r="C123" t="str">
            <v>BOH</v>
          </cell>
          <cell r="D123" t="str">
            <v>Sandwich Boxes</v>
          </cell>
          <cell r="E123" t="str">
            <v>EA</v>
          </cell>
          <cell r="F123" t="str">
            <v>Ea=1 ea</v>
          </cell>
          <cell r="G123">
            <v>7.36</v>
          </cell>
        </row>
        <row r="124">
          <cell r="A124">
            <v>17854</v>
          </cell>
          <cell r="B124" t="str">
            <v>Paper &amp; Packing</v>
          </cell>
          <cell r="C124" t="str">
            <v>BOH</v>
          </cell>
          <cell r="D124" t="str">
            <v>Sandwich Tikka Box</v>
          </cell>
          <cell r="E124" t="str">
            <v>EA</v>
          </cell>
          <cell r="F124" t="str">
            <v>EA</v>
          </cell>
          <cell r="G124">
            <v>5.81</v>
          </cell>
        </row>
        <row r="125">
          <cell r="A125">
            <v>9313</v>
          </cell>
          <cell r="B125" t="str">
            <v>Paper &amp; Packing</v>
          </cell>
          <cell r="C125" t="str">
            <v>BOH</v>
          </cell>
          <cell r="D125" t="str">
            <v>Barista Tray Mat</v>
          </cell>
          <cell r="E125" t="str">
            <v>PAC</v>
          </cell>
          <cell r="F125" t="str">
            <v>1=200EA</v>
          </cell>
          <cell r="G125">
            <v>151.80000000000001</v>
          </cell>
        </row>
        <row r="126">
          <cell r="A126">
            <v>16628</v>
          </cell>
          <cell r="B126" t="str">
            <v>Paper &amp; Packing</v>
          </cell>
          <cell r="C126" t="str">
            <v>BOH</v>
          </cell>
          <cell r="D126" t="str">
            <v>Tulip Muffin Cups</v>
          </cell>
          <cell r="E126" t="str">
            <v>EA</v>
          </cell>
          <cell r="F126" t="str">
            <v>EA</v>
          </cell>
          <cell r="G126">
            <v>3.28</v>
          </cell>
        </row>
        <row r="127">
          <cell r="A127">
            <v>21817</v>
          </cell>
          <cell r="B127" t="str">
            <v>Paper &amp; Packing</v>
          </cell>
          <cell r="C127" t="str">
            <v>BOH</v>
          </cell>
          <cell r="D127" t="str">
            <v>Biodegradable Plate</v>
          </cell>
          <cell r="E127" t="str">
            <v>PAC</v>
          </cell>
          <cell r="F127" t="str">
            <v>PAC=25ea</v>
          </cell>
          <cell r="G127">
            <v>95.45</v>
          </cell>
        </row>
        <row r="128">
          <cell r="A128">
            <v>23507</v>
          </cell>
          <cell r="B128" t="str">
            <v>Paper &amp; Packing</v>
          </cell>
          <cell r="C128" t="str">
            <v>BOH</v>
          </cell>
          <cell r="D128" t="str">
            <v>Wooden Stirrer (500 each)</v>
          </cell>
          <cell r="E128" t="str">
            <v>PAC</v>
          </cell>
          <cell r="F128" t="str">
            <v>1 pkt =500 ea</v>
          </cell>
          <cell r="G128">
            <v>103.5</v>
          </cell>
        </row>
        <row r="129">
          <cell r="A129">
            <v>22552</v>
          </cell>
          <cell r="B129" t="str">
            <v>Paper &amp; Packing</v>
          </cell>
          <cell r="C129" t="str">
            <v>BOH</v>
          </cell>
          <cell r="D129" t="str">
            <v xml:space="preserve">Wooden Spork 1packet </v>
          </cell>
          <cell r="E129" t="str">
            <v>PAC</v>
          </cell>
          <cell r="F129" t="str">
            <v>PAC</v>
          </cell>
          <cell r="G129">
            <v>115</v>
          </cell>
        </row>
        <row r="130">
          <cell r="A130">
            <v>8657</v>
          </cell>
          <cell r="B130" t="str">
            <v>Paper &amp; Packing</v>
          </cell>
          <cell r="C130" t="str">
            <v>BOH</v>
          </cell>
          <cell r="D130" t="str">
            <v>Cake Box-1kg</v>
          </cell>
          <cell r="E130" t="str">
            <v>EA</v>
          </cell>
          <cell r="F130" t="str">
            <v>1 EA</v>
          </cell>
          <cell r="G130">
            <v>21.85</v>
          </cell>
        </row>
        <row r="131">
          <cell r="A131">
            <v>8658</v>
          </cell>
          <cell r="B131" t="str">
            <v>Paper &amp; Packing</v>
          </cell>
          <cell r="C131" t="str">
            <v>BOH</v>
          </cell>
          <cell r="D131" t="str">
            <v>Cake Box-500gm</v>
          </cell>
          <cell r="E131" t="str">
            <v>EA</v>
          </cell>
          <cell r="F131" t="str">
            <v>1 EA</v>
          </cell>
          <cell r="G131">
            <v>18.399999999999999</v>
          </cell>
        </row>
        <row r="132">
          <cell r="A132">
            <v>21163</v>
          </cell>
          <cell r="B132" t="str">
            <v>Paper &amp; Packing</v>
          </cell>
          <cell r="C132" t="str">
            <v>BOH</v>
          </cell>
          <cell r="D132" t="str">
            <v>Pastry Box Virgin Kraft Board</v>
          </cell>
          <cell r="E132" t="str">
            <v>EA</v>
          </cell>
          <cell r="F132" t="str">
            <v>1 EA</v>
          </cell>
          <cell r="G132">
            <v>10.35</v>
          </cell>
        </row>
        <row r="133">
          <cell r="A133">
            <v>24334</v>
          </cell>
          <cell r="B133" t="str">
            <v>Paper &amp; Packing</v>
          </cell>
          <cell r="C133" t="str">
            <v>BOH</v>
          </cell>
          <cell r="D133" t="str">
            <v>Barista Folder Napkin -Brown</v>
          </cell>
          <cell r="E133" t="str">
            <v>Pac</v>
          </cell>
          <cell r="F133">
            <v>25</v>
          </cell>
          <cell r="G133">
            <v>24.15</v>
          </cell>
        </row>
        <row r="134">
          <cell r="A134">
            <v>24335</v>
          </cell>
          <cell r="B134" t="str">
            <v>Paper &amp; Packing</v>
          </cell>
          <cell r="C134" t="str">
            <v>BOH</v>
          </cell>
          <cell r="D134" t="str">
            <v>Brown-Toilte Paper Roll</v>
          </cell>
          <cell r="E134" t="str">
            <v>EA</v>
          </cell>
          <cell r="F134">
            <v>96</v>
          </cell>
          <cell r="G134">
            <v>12.08</v>
          </cell>
        </row>
        <row r="135">
          <cell r="A135">
            <v>24344</v>
          </cell>
          <cell r="B135" t="str">
            <v>Paper &amp; Packing</v>
          </cell>
          <cell r="C135" t="str">
            <v>BOH</v>
          </cell>
          <cell r="D135" t="str">
            <v xml:space="preserve">Cut Carry Bag Big </v>
          </cell>
          <cell r="E135" t="str">
            <v>Pac</v>
          </cell>
          <cell r="F135">
            <v>50</v>
          </cell>
          <cell r="G135">
            <v>474.38</v>
          </cell>
        </row>
        <row r="136">
          <cell r="A136">
            <v>24345</v>
          </cell>
          <cell r="B136" t="str">
            <v>Paper &amp; Packing</v>
          </cell>
          <cell r="C136" t="str">
            <v>BOH</v>
          </cell>
          <cell r="D136" t="str">
            <v>Cut Carry Bag Small</v>
          </cell>
          <cell r="E136" t="str">
            <v>Pac</v>
          </cell>
          <cell r="F136">
            <v>50</v>
          </cell>
          <cell r="G136">
            <v>408.25</v>
          </cell>
        </row>
        <row r="137">
          <cell r="A137">
            <v>7961</v>
          </cell>
          <cell r="B137" t="str">
            <v>Paper &amp; Packing</v>
          </cell>
          <cell r="C137" t="str">
            <v>BOH</v>
          </cell>
          <cell r="D137" t="str">
            <v>Pizza Box</v>
          </cell>
          <cell r="E137" t="str">
            <v>EA</v>
          </cell>
          <cell r="F137">
            <v>1</v>
          </cell>
          <cell r="G137">
            <v>10.35</v>
          </cell>
        </row>
        <row r="138">
          <cell r="A138">
            <v>15353</v>
          </cell>
          <cell r="B138" t="str">
            <v>Paper &amp; Packing</v>
          </cell>
          <cell r="C138" t="str">
            <v>BOH</v>
          </cell>
          <cell r="D138" t="str">
            <v>Prd.Spinach &amp; Corn sandwich  Veg  170 /-</v>
          </cell>
          <cell r="E138" t="str">
            <v>EA</v>
          </cell>
          <cell r="F138" t="str">
            <v>EA</v>
          </cell>
          <cell r="G138">
            <v>0.78</v>
          </cell>
        </row>
        <row r="139">
          <cell r="A139">
            <v>15354</v>
          </cell>
          <cell r="B139" t="str">
            <v>Paper &amp; Packing</v>
          </cell>
          <cell r="C139" t="str">
            <v>BOH</v>
          </cell>
          <cell r="D139" t="str">
            <v>Prd.Smoked chicken sandwich  Non Veg  200 /-</v>
          </cell>
          <cell r="E139" t="str">
            <v>EA</v>
          </cell>
          <cell r="F139" t="str">
            <v>EA</v>
          </cell>
          <cell r="G139">
            <v>0.78</v>
          </cell>
        </row>
        <row r="140">
          <cell r="A140">
            <v>1063</v>
          </cell>
          <cell r="B140" t="str">
            <v>Paper &amp; Packing</v>
          </cell>
          <cell r="C140" t="str">
            <v>BOH</v>
          </cell>
          <cell r="D140" t="str">
            <v>Printer Paper Roll Small</v>
          </cell>
          <cell r="E140" t="str">
            <v>EA</v>
          </cell>
          <cell r="F140" t="str">
            <v>EA=1ea</v>
          </cell>
          <cell r="G140">
            <v>23</v>
          </cell>
        </row>
        <row r="141">
          <cell r="A141">
            <v>3676</v>
          </cell>
          <cell r="B141" t="str">
            <v>Paper &amp; Packing</v>
          </cell>
          <cell r="C141" t="str">
            <v>BOH</v>
          </cell>
          <cell r="D141" t="str">
            <v>Butter Paper</v>
          </cell>
          <cell r="E141" t="str">
            <v>EA</v>
          </cell>
          <cell r="F141" t="str">
            <v>EA</v>
          </cell>
          <cell r="G141">
            <v>1.73</v>
          </cell>
        </row>
        <row r="142">
          <cell r="A142">
            <v>18741</v>
          </cell>
          <cell r="B142" t="str">
            <v>Paper &amp; Packing</v>
          </cell>
          <cell r="C142" t="str">
            <v>BOH</v>
          </cell>
          <cell r="D142" t="str">
            <v>Four Cup Holder</v>
          </cell>
          <cell r="E142" t="str">
            <v>EA</v>
          </cell>
          <cell r="F142" t="str">
            <v>EA</v>
          </cell>
          <cell r="G142">
            <v>11.5</v>
          </cell>
        </row>
        <row r="143">
          <cell r="A143">
            <v>21138</v>
          </cell>
          <cell r="B143" t="str">
            <v>Paper &amp; Packing</v>
          </cell>
          <cell r="C143" t="str">
            <v>BOH</v>
          </cell>
          <cell r="D143" t="str">
            <v>White Paper Straw with Individual Pack</v>
          </cell>
          <cell r="E143" t="str">
            <v>PAC</v>
          </cell>
          <cell r="F143" t="str">
            <v>Pac =100 Ea</v>
          </cell>
          <cell r="G143">
            <v>120.75</v>
          </cell>
        </row>
        <row r="144">
          <cell r="A144">
            <v>22131</v>
          </cell>
          <cell r="B144" t="str">
            <v>Paper &amp; Packing</v>
          </cell>
          <cell r="C144" t="str">
            <v>BOH</v>
          </cell>
          <cell r="D144" t="str">
            <v>Foil Pouch 1 lit (Delivery Box)</v>
          </cell>
          <cell r="E144" t="str">
            <v>EA</v>
          </cell>
          <cell r="F144" t="str">
            <v>EA</v>
          </cell>
          <cell r="G144">
            <v>11.79</v>
          </cell>
        </row>
        <row r="145">
          <cell r="A145">
            <v>22132</v>
          </cell>
          <cell r="B145" t="str">
            <v>Paper &amp; Packing</v>
          </cell>
          <cell r="C145" t="str">
            <v>BOH</v>
          </cell>
          <cell r="D145" t="str">
            <v>Foil Pouch 500 ml (Delivery Box)</v>
          </cell>
          <cell r="E145" t="str">
            <v>EA</v>
          </cell>
          <cell r="F145" t="str">
            <v>EA</v>
          </cell>
          <cell r="G145">
            <v>10.64</v>
          </cell>
        </row>
        <row r="146">
          <cell r="A146">
            <v>22171</v>
          </cell>
          <cell r="B146" t="str">
            <v>Paper &amp; Packing</v>
          </cell>
          <cell r="C146" t="str">
            <v>BOH</v>
          </cell>
          <cell r="D146" t="str">
            <v>Paper Kettle 1 lit (Delivery Box)</v>
          </cell>
          <cell r="E146" t="str">
            <v>EA</v>
          </cell>
          <cell r="F146" t="str">
            <v>EA</v>
          </cell>
          <cell r="G146">
            <v>12.08</v>
          </cell>
        </row>
        <row r="147">
          <cell r="A147">
            <v>22172</v>
          </cell>
          <cell r="B147" t="str">
            <v>Paper &amp; Packing</v>
          </cell>
          <cell r="C147" t="str">
            <v>BOH</v>
          </cell>
          <cell r="D147" t="str">
            <v>Paper Kettle 400 ml (Delivery Box)</v>
          </cell>
          <cell r="E147" t="str">
            <v>EA</v>
          </cell>
          <cell r="F147" t="str">
            <v>EA</v>
          </cell>
          <cell r="G147">
            <v>10.06</v>
          </cell>
        </row>
        <row r="148">
          <cell r="A148">
            <v>23183</v>
          </cell>
          <cell r="B148" t="str">
            <v>Paper &amp; Packing</v>
          </cell>
          <cell r="C148" t="str">
            <v>BOH</v>
          </cell>
          <cell r="D148" t="str">
            <v>Glass Delivery Packiging (SB)</v>
          </cell>
          <cell r="E148" t="str">
            <v>EA</v>
          </cell>
          <cell r="F148" t="str">
            <v>EA</v>
          </cell>
          <cell r="G148">
            <v>14.95</v>
          </cell>
        </row>
        <row r="149">
          <cell r="A149">
            <v>17717</v>
          </cell>
          <cell r="B149" t="str">
            <v>Paper &amp; Packing</v>
          </cell>
          <cell r="C149" t="str">
            <v>BOH</v>
          </cell>
          <cell r="D149" t="str">
            <v>Thermal Paper Roll</v>
          </cell>
          <cell r="E149" t="str">
            <v>EA</v>
          </cell>
          <cell r="F149" t="str">
            <v>EA</v>
          </cell>
          <cell r="G149">
            <v>40.25</v>
          </cell>
        </row>
        <row r="150">
          <cell r="A150">
            <v>21423</v>
          </cell>
          <cell r="B150" t="str">
            <v>Paper &amp; Packing</v>
          </cell>
          <cell r="C150" t="str">
            <v>BOH</v>
          </cell>
          <cell r="D150" t="str">
            <v>Diwali Gift Box (Small)</v>
          </cell>
          <cell r="E150" t="str">
            <v>EA</v>
          </cell>
          <cell r="F150" t="str">
            <v>EA</v>
          </cell>
          <cell r="G150">
            <v>43.7</v>
          </cell>
        </row>
        <row r="151">
          <cell r="A151">
            <v>21424</v>
          </cell>
          <cell r="B151" t="str">
            <v>Paper &amp; Packing</v>
          </cell>
          <cell r="C151" t="str">
            <v>BOH</v>
          </cell>
          <cell r="D151" t="str">
            <v>Diwali Gift Box (Big)</v>
          </cell>
          <cell r="E151" t="str">
            <v>EA</v>
          </cell>
          <cell r="F151" t="str">
            <v>EA</v>
          </cell>
          <cell r="G151">
            <v>82.8</v>
          </cell>
        </row>
        <row r="152">
          <cell r="A152">
            <v>19479</v>
          </cell>
          <cell r="B152" t="str">
            <v>Paper &amp; Packing</v>
          </cell>
          <cell r="C152" t="str">
            <v>BOH</v>
          </cell>
          <cell r="D152" t="str">
            <v>Cookies Tin Gift Box</v>
          </cell>
          <cell r="E152" t="str">
            <v>EA</v>
          </cell>
          <cell r="F152" t="str">
            <v>EA</v>
          </cell>
          <cell r="G152">
            <v>23</v>
          </cell>
        </row>
        <row r="153">
          <cell r="A153">
            <v>12662</v>
          </cell>
          <cell r="B153" t="str">
            <v>Paper &amp; Packing</v>
          </cell>
          <cell r="C153" t="str">
            <v>BOH</v>
          </cell>
          <cell r="D153" t="str">
            <v>MRD Sticker</v>
          </cell>
          <cell r="E153" t="str">
            <v>EA</v>
          </cell>
          <cell r="F153" t="str">
            <v>EA</v>
          </cell>
          <cell r="G153">
            <v>0.52</v>
          </cell>
        </row>
        <row r="154">
          <cell r="A154">
            <v>17802</v>
          </cell>
          <cell r="B154" t="str">
            <v>Paper &amp; Packing</v>
          </cell>
          <cell r="C154" t="str">
            <v>BOH</v>
          </cell>
          <cell r="D154" t="str">
            <v>MT-SL-II Black With Dome Caps</v>
          </cell>
          <cell r="E154" t="str">
            <v>EA</v>
          </cell>
          <cell r="F154" t="str">
            <v>EA</v>
          </cell>
          <cell r="G154">
            <v>6.34</v>
          </cell>
        </row>
        <row r="155">
          <cell r="A155">
            <v>17803</v>
          </cell>
          <cell r="B155" t="str">
            <v>Paper &amp; Packing</v>
          </cell>
          <cell r="C155" t="str">
            <v>BOH</v>
          </cell>
          <cell r="D155" t="str">
            <v>30 Ml Cups With Lid (DIA 69MM)</v>
          </cell>
          <cell r="E155" t="str">
            <v>EA</v>
          </cell>
          <cell r="F155" t="str">
            <v>EA</v>
          </cell>
          <cell r="G155">
            <v>1.23</v>
          </cell>
        </row>
        <row r="156">
          <cell r="A156">
            <v>19222</v>
          </cell>
          <cell r="B156" t="str">
            <v>Paper &amp; Packing</v>
          </cell>
          <cell r="C156" t="str">
            <v>BOH</v>
          </cell>
          <cell r="D156" t="str">
            <v>Barista Chocolate 90gmX4 Bar's Gift Pack</v>
          </cell>
          <cell r="E156" t="str">
            <v>EA</v>
          </cell>
          <cell r="F156" t="str">
            <v>EA</v>
          </cell>
          <cell r="G156">
            <v>33.06</v>
          </cell>
        </row>
        <row r="157">
          <cell r="A157">
            <v>17642</v>
          </cell>
          <cell r="B157" t="str">
            <v>Paper &amp; Packing</v>
          </cell>
          <cell r="C157" t="str">
            <v>BOH</v>
          </cell>
          <cell r="D157" t="str">
            <v>St2-with Lid</v>
          </cell>
          <cell r="E157" t="str">
            <v>EA</v>
          </cell>
          <cell r="F157" t="str">
            <v>EA</v>
          </cell>
          <cell r="G157">
            <v>8.42</v>
          </cell>
        </row>
        <row r="158">
          <cell r="A158">
            <v>24348</v>
          </cell>
          <cell r="B158" t="str">
            <v>Paper &amp; Packing</v>
          </cell>
          <cell r="C158" t="str">
            <v>BOH</v>
          </cell>
          <cell r="D158" t="str">
            <v>Glass inserts Three Slots</v>
          </cell>
          <cell r="E158" t="str">
            <v>Pkt</v>
          </cell>
          <cell r="F158" t="str">
            <v>1 Pkt = 50 Ea</v>
          </cell>
          <cell r="G158">
            <v>120.75</v>
          </cell>
        </row>
        <row r="159">
          <cell r="A159">
            <v>24349</v>
          </cell>
          <cell r="B159" t="str">
            <v>Paper &amp; Packing</v>
          </cell>
          <cell r="C159" t="str">
            <v>BOH</v>
          </cell>
          <cell r="D159" t="str">
            <v>Glass inserts One Slots</v>
          </cell>
          <cell r="E159" t="str">
            <v>Pkt</v>
          </cell>
          <cell r="F159" t="str">
            <v>1 Pkt = 50 Ea</v>
          </cell>
          <cell r="G159">
            <v>109.25</v>
          </cell>
        </row>
        <row r="160">
          <cell r="A160">
            <v>24347</v>
          </cell>
          <cell r="B160" t="str">
            <v>Paper &amp; Packing</v>
          </cell>
          <cell r="C160" t="str">
            <v>BOH</v>
          </cell>
          <cell r="D160" t="str">
            <v>Stickers Pastry box</v>
          </cell>
          <cell r="E160" t="str">
            <v>Ea</v>
          </cell>
          <cell r="F160" t="str">
            <v>1 Sheet = 30 EA</v>
          </cell>
          <cell r="G160">
            <v>0.86</v>
          </cell>
        </row>
        <row r="161">
          <cell r="A161">
            <v>24371</v>
          </cell>
          <cell r="B161" t="str">
            <v>Paper &amp; Packing</v>
          </cell>
          <cell r="C161" t="str">
            <v>BOH</v>
          </cell>
          <cell r="D161" t="str">
            <v>Takeaway PVC Transparent Sticker</v>
          </cell>
          <cell r="E161" t="str">
            <v>EA</v>
          </cell>
          <cell r="F161" t="str">
            <v>1 Sheet = 200 EA</v>
          </cell>
          <cell r="G161">
            <v>1.1399999999999999</v>
          </cell>
        </row>
        <row r="162">
          <cell r="A162">
            <v>1070</v>
          </cell>
          <cell r="B162" t="str">
            <v>Cleaning Material</v>
          </cell>
          <cell r="C162" t="str">
            <v>BOH</v>
          </cell>
          <cell r="D162" t="str">
            <v>Toilet Roll</v>
          </cell>
          <cell r="E162" t="str">
            <v>EA</v>
          </cell>
          <cell r="F162" t="str">
            <v>EA=1ea</v>
          </cell>
          <cell r="G162">
            <v>12.31</v>
          </cell>
        </row>
        <row r="163">
          <cell r="A163">
            <v>24335</v>
          </cell>
          <cell r="B163" t="str">
            <v>Cleaning Material</v>
          </cell>
          <cell r="C163" t="str">
            <v>BOH</v>
          </cell>
          <cell r="D163" t="str">
            <v>Brown-Toilte Paper Roll</v>
          </cell>
          <cell r="E163" t="str">
            <v>EA</v>
          </cell>
          <cell r="F163" t="str">
            <v>EA=1ea</v>
          </cell>
          <cell r="G163">
            <v>12.08</v>
          </cell>
        </row>
        <row r="164">
          <cell r="A164">
            <v>20894</v>
          </cell>
          <cell r="B164" t="str">
            <v>Cleaning Material</v>
          </cell>
          <cell r="C164" t="str">
            <v>BOH</v>
          </cell>
          <cell r="D164" t="str">
            <v>Biodegradable Garbage Bag B Green</v>
          </cell>
          <cell r="E164" t="str">
            <v>PAC</v>
          </cell>
          <cell r="F164" t="str">
            <v>Pac</v>
          </cell>
          <cell r="G164">
            <v>644</v>
          </cell>
        </row>
        <row r="165">
          <cell r="A165">
            <v>20891</v>
          </cell>
          <cell r="B165" t="str">
            <v>Cleaning Material</v>
          </cell>
          <cell r="C165" t="str">
            <v>BOH</v>
          </cell>
          <cell r="D165" t="str">
            <v>Biodegradable Garbage Bag B Blue</v>
          </cell>
          <cell r="E165" t="str">
            <v>Pac</v>
          </cell>
          <cell r="F165" t="str">
            <v>Pac</v>
          </cell>
          <cell r="G165">
            <v>644</v>
          </cell>
        </row>
        <row r="166">
          <cell r="A166">
            <v>20892</v>
          </cell>
          <cell r="B166" t="str">
            <v>Cleaning Material</v>
          </cell>
          <cell r="C166" t="str">
            <v>BOH</v>
          </cell>
          <cell r="D166" t="str">
            <v>Biodegradable Garbage Bag S Green</v>
          </cell>
          <cell r="E166" t="str">
            <v>Pac</v>
          </cell>
          <cell r="F166" t="str">
            <v>Pac</v>
          </cell>
          <cell r="G166">
            <v>168</v>
          </cell>
        </row>
        <row r="167">
          <cell r="A167">
            <v>20893</v>
          </cell>
          <cell r="B167" t="str">
            <v>Cleaning Material</v>
          </cell>
          <cell r="C167" t="str">
            <v>BOH</v>
          </cell>
          <cell r="D167" t="str">
            <v>Biodegradable Garbage Bag S Blue</v>
          </cell>
          <cell r="E167" t="str">
            <v>Pac</v>
          </cell>
          <cell r="F167" t="str">
            <v>Pac</v>
          </cell>
          <cell r="G167">
            <v>168</v>
          </cell>
        </row>
        <row r="168">
          <cell r="A168">
            <v>23597</v>
          </cell>
          <cell r="B168" t="str">
            <v>Cleaning Material</v>
          </cell>
          <cell r="C168" t="str">
            <v>BOH</v>
          </cell>
          <cell r="D168" t="str">
            <v>Nitrile Gloves-Medium-size</v>
          </cell>
          <cell r="E168" t="str">
            <v>Pkt</v>
          </cell>
          <cell r="F168" t="str">
            <v>Pac = 100 EA</v>
          </cell>
          <cell r="G168">
            <v>258.75</v>
          </cell>
        </row>
        <row r="169">
          <cell r="A169">
            <v>20657</v>
          </cell>
          <cell r="B169" t="str">
            <v>Cleaning Material</v>
          </cell>
          <cell r="C169" t="str">
            <v>BOH</v>
          </cell>
          <cell r="D169" t="str">
            <v>Coffee Machine Cleaning Brush</v>
          </cell>
          <cell r="E169" t="str">
            <v>EA</v>
          </cell>
          <cell r="F169" t="str">
            <v>EA</v>
          </cell>
          <cell r="G169">
            <v>241.5</v>
          </cell>
        </row>
        <row r="170">
          <cell r="A170">
            <v>22451</v>
          </cell>
          <cell r="B170" t="str">
            <v>Cleaning Material</v>
          </cell>
          <cell r="C170" t="str">
            <v>BOH</v>
          </cell>
          <cell r="D170" t="str">
            <v>Grillox (Sandwich Griller Cleaner) 2Ltr</v>
          </cell>
          <cell r="E170" t="str">
            <v>Can</v>
          </cell>
          <cell r="F170" t="str">
            <v>Can</v>
          </cell>
          <cell r="G170">
            <v>326.60000000000002</v>
          </cell>
        </row>
        <row r="171">
          <cell r="A171">
            <v>7261</v>
          </cell>
          <cell r="B171" t="str">
            <v>Cleaning Material</v>
          </cell>
          <cell r="C171" t="str">
            <v>BOH</v>
          </cell>
          <cell r="D171" t="str">
            <v>Tooth Pick Wooden</v>
          </cell>
          <cell r="E171" t="str">
            <v>PAC</v>
          </cell>
          <cell r="F171" t="str">
            <v>PAC</v>
          </cell>
          <cell r="G171">
            <v>11.5</v>
          </cell>
        </row>
        <row r="172">
          <cell r="A172">
            <v>15341</v>
          </cell>
          <cell r="B172" t="str">
            <v>Cleaning Material</v>
          </cell>
          <cell r="C172" t="str">
            <v>BOH</v>
          </cell>
          <cell r="D172" t="str">
            <v>Cafiza Espresso Clean</v>
          </cell>
          <cell r="E172" t="str">
            <v>SC</v>
          </cell>
          <cell r="F172" t="str">
            <v>1 PAC X 100</v>
          </cell>
          <cell r="G172">
            <v>8.51</v>
          </cell>
        </row>
        <row r="173">
          <cell r="A173">
            <v>24198</v>
          </cell>
          <cell r="B173" t="str">
            <v>Cleaning Material</v>
          </cell>
          <cell r="C173" t="str">
            <v>BOH</v>
          </cell>
          <cell r="D173" t="str">
            <v>Magic(Disinfectant Floor Wash Liquid)5Lt</v>
          </cell>
          <cell r="E173" t="str">
            <v>Can</v>
          </cell>
          <cell r="F173" t="str">
            <v>1 Can = 5Ltr.</v>
          </cell>
          <cell r="G173">
            <v>368</v>
          </cell>
        </row>
        <row r="174">
          <cell r="A174">
            <v>24199</v>
          </cell>
          <cell r="B174" t="str">
            <v>Cleaning Material</v>
          </cell>
          <cell r="C174" t="str">
            <v>BOH</v>
          </cell>
          <cell r="D174" t="str">
            <v>Dish Drop (Ware Wash Liquid) 5ltr</v>
          </cell>
          <cell r="E174" t="str">
            <v>Can</v>
          </cell>
          <cell r="F174" t="str">
            <v>1 Can = 5Ltr.</v>
          </cell>
          <cell r="G174">
            <v>368</v>
          </cell>
        </row>
        <row r="175">
          <cell r="A175">
            <v>24200</v>
          </cell>
          <cell r="B175" t="str">
            <v>Cleaning Material</v>
          </cell>
          <cell r="C175" t="str">
            <v>BOH</v>
          </cell>
          <cell r="D175" t="str">
            <v>Zero Bac(Hard Surface Sanitizer) 5ltr</v>
          </cell>
          <cell r="E175" t="str">
            <v>Can</v>
          </cell>
          <cell r="F175" t="str">
            <v>1 Can = 5Ltr.</v>
          </cell>
          <cell r="G175">
            <v>684.25</v>
          </cell>
        </row>
        <row r="176">
          <cell r="A176">
            <v>24201</v>
          </cell>
          <cell r="B176" t="str">
            <v>Cleaning Material</v>
          </cell>
          <cell r="C176" t="str">
            <v>BOH</v>
          </cell>
          <cell r="D176" t="str">
            <v>Palm Freah(Hand Cleansar) 5ltr</v>
          </cell>
          <cell r="E176" t="str">
            <v>Can</v>
          </cell>
          <cell r="F176" t="str">
            <v>1 Can = 5Ltr.</v>
          </cell>
          <cell r="G176">
            <v>511.75</v>
          </cell>
        </row>
        <row r="177">
          <cell r="A177">
            <v>24202</v>
          </cell>
          <cell r="B177" t="str">
            <v>Cleaning Material</v>
          </cell>
          <cell r="C177" t="str">
            <v>BOH</v>
          </cell>
          <cell r="D177" t="str">
            <v>Tylo Toilet Cleaner(Toilet Cleaner) 5Ltr</v>
          </cell>
          <cell r="E177" t="str">
            <v>Can</v>
          </cell>
          <cell r="F177" t="str">
            <v>1 Can = 5Ltr.</v>
          </cell>
          <cell r="G177">
            <v>471.5</v>
          </cell>
        </row>
        <row r="178">
          <cell r="A178">
            <v>24203</v>
          </cell>
          <cell r="B178" t="str">
            <v>Cleaning Material</v>
          </cell>
          <cell r="C178" t="str">
            <v>BOH</v>
          </cell>
          <cell r="D178" t="str">
            <v>Tylo Glass Cleaner (Glass Cleaner) 5ltr</v>
          </cell>
          <cell r="E178" t="str">
            <v>Can</v>
          </cell>
          <cell r="F178" t="str">
            <v>1 Can = 5Ltr.</v>
          </cell>
          <cell r="G178">
            <v>454.25</v>
          </cell>
        </row>
        <row r="179">
          <cell r="A179">
            <v>24204</v>
          </cell>
          <cell r="B179" t="str">
            <v>Cleaning Material</v>
          </cell>
          <cell r="C179" t="str">
            <v>BOH</v>
          </cell>
          <cell r="D179" t="str">
            <v>Grillox (Sandwich Griller Cleaner) 5Ltr</v>
          </cell>
          <cell r="E179" t="str">
            <v>Can</v>
          </cell>
          <cell r="F179" t="str">
            <v>1 Can = 5Ltr.</v>
          </cell>
          <cell r="G179">
            <v>874</v>
          </cell>
        </row>
        <row r="180">
          <cell r="A180">
            <v>21091</v>
          </cell>
          <cell r="B180" t="str">
            <v>Cleaning Material</v>
          </cell>
          <cell r="C180" t="str">
            <v>BOH</v>
          </cell>
          <cell r="D180" t="str">
            <v>3 Ply Mask</v>
          </cell>
          <cell r="E180" t="str">
            <v>Ea</v>
          </cell>
          <cell r="F180" t="str">
            <v>EA</v>
          </cell>
          <cell r="G180">
            <v>3.92</v>
          </cell>
        </row>
        <row r="181">
          <cell r="A181">
            <v>21855</v>
          </cell>
          <cell r="B181" t="str">
            <v>Marketing</v>
          </cell>
          <cell r="C181" t="str">
            <v>BOH</v>
          </cell>
          <cell r="D181" t="str">
            <v>Copper Bottle 400ML</v>
          </cell>
          <cell r="E181" t="str">
            <v>EA</v>
          </cell>
          <cell r="F181" t="str">
            <v>1 box = 50 Bt</v>
          </cell>
          <cell r="G181">
            <v>454.25</v>
          </cell>
        </row>
        <row r="182">
          <cell r="A182">
            <v>21740</v>
          </cell>
          <cell r="B182" t="str">
            <v>Marketing</v>
          </cell>
          <cell r="C182" t="str">
            <v>BOH</v>
          </cell>
          <cell r="D182" t="str">
            <v>Wooden Food Tag Holder</v>
          </cell>
          <cell r="E182" t="str">
            <v>EA</v>
          </cell>
          <cell r="F182" t="str">
            <v>EA</v>
          </cell>
          <cell r="G182">
            <v>55.2</v>
          </cell>
        </row>
        <row r="183">
          <cell r="A183">
            <v>17361</v>
          </cell>
          <cell r="B183" t="str">
            <v>Marketing</v>
          </cell>
          <cell r="C183" t="str">
            <v>BOH</v>
          </cell>
          <cell r="D183" t="str">
            <v>Wooden Easel Stand</v>
          </cell>
          <cell r="E183" t="str">
            <v>EA</v>
          </cell>
          <cell r="F183" t="str">
            <v>EA</v>
          </cell>
          <cell r="G183">
            <v>1380</v>
          </cell>
        </row>
        <row r="184">
          <cell r="A184">
            <v>19445</v>
          </cell>
          <cell r="B184" t="str">
            <v>Marketing</v>
          </cell>
          <cell r="C184" t="str">
            <v>BOH</v>
          </cell>
          <cell r="D184" t="str">
            <v>Wodden Display-Small</v>
          </cell>
          <cell r="E184" t="str">
            <v>EA</v>
          </cell>
          <cell r="F184" t="str">
            <v>EA</v>
          </cell>
          <cell r="G184">
            <v>207</v>
          </cell>
        </row>
        <row r="185">
          <cell r="A185">
            <v>19446</v>
          </cell>
          <cell r="B185" t="str">
            <v>Marketing</v>
          </cell>
          <cell r="C185" t="str">
            <v>BOH</v>
          </cell>
          <cell r="D185" t="str">
            <v>Wodden Display-BAG</v>
          </cell>
          <cell r="E185" t="str">
            <v>EA</v>
          </cell>
          <cell r="F185" t="str">
            <v>EA</v>
          </cell>
          <cell r="G185">
            <v>241.5</v>
          </cell>
        </row>
        <row r="186">
          <cell r="A186">
            <v>15740</v>
          </cell>
          <cell r="B186" t="str">
            <v>Marketing</v>
          </cell>
          <cell r="C186" t="str">
            <v>BOH</v>
          </cell>
          <cell r="D186" t="str">
            <v>Feedback Form</v>
          </cell>
          <cell r="E186" t="str">
            <v>PAC</v>
          </cell>
          <cell r="F186" t="str">
            <v>1=100EA</v>
          </cell>
          <cell r="G186">
            <v>112.7</v>
          </cell>
        </row>
        <row r="187">
          <cell r="A187">
            <v>14437</v>
          </cell>
          <cell r="B187" t="str">
            <v>Marketing</v>
          </cell>
          <cell r="C187" t="str">
            <v>BOH</v>
          </cell>
          <cell r="D187" t="str">
            <v>French Press</v>
          </cell>
          <cell r="E187" t="str">
            <v>EA</v>
          </cell>
          <cell r="F187" t="str">
            <v>Ea=1 ea</v>
          </cell>
          <cell r="G187">
            <v>212.75</v>
          </cell>
        </row>
        <row r="188">
          <cell r="A188">
            <v>16300</v>
          </cell>
          <cell r="B188" t="str">
            <v>Marketing</v>
          </cell>
          <cell r="C188" t="str">
            <v>BOH</v>
          </cell>
          <cell r="D188" t="str">
            <v>Oval Basket</v>
          </cell>
          <cell r="E188" t="str">
            <v>EA</v>
          </cell>
          <cell r="F188" t="str">
            <v>EA</v>
          </cell>
          <cell r="G188">
            <v>97.75</v>
          </cell>
        </row>
        <row r="189">
          <cell r="A189">
            <v>16301</v>
          </cell>
          <cell r="B189" t="str">
            <v>Marketing</v>
          </cell>
          <cell r="C189" t="str">
            <v>BOH</v>
          </cell>
          <cell r="D189" t="str">
            <v>Cream Grass</v>
          </cell>
          <cell r="E189" t="str">
            <v>PAC</v>
          </cell>
          <cell r="F189" t="str">
            <v>PAC</v>
          </cell>
          <cell r="G189">
            <v>32.200000000000003</v>
          </cell>
        </row>
        <row r="190">
          <cell r="A190">
            <v>23668</v>
          </cell>
          <cell r="B190" t="str">
            <v>Marketing</v>
          </cell>
          <cell r="C190" t="str">
            <v>BOH</v>
          </cell>
          <cell r="D190" t="str">
            <v>Orange Color Net</v>
          </cell>
          <cell r="E190" t="str">
            <v>Mtr</v>
          </cell>
          <cell r="F190" t="str">
            <v>(1 Roll = 50 Mtr.)</v>
          </cell>
          <cell r="G190">
            <v>13.44</v>
          </cell>
        </row>
        <row r="191">
          <cell r="A191">
            <v>21458</v>
          </cell>
          <cell r="B191" t="str">
            <v>Marketing</v>
          </cell>
          <cell r="C191" t="str">
            <v>BOH</v>
          </cell>
          <cell r="D191" t="str">
            <v>Brown Ribbon Logo Barista</v>
          </cell>
          <cell r="E191" t="str">
            <v>Mtr</v>
          </cell>
          <cell r="F191" t="str">
            <v>(1 Roll = 10 Mtr.)</v>
          </cell>
          <cell r="G191">
            <v>8.0500000000000007</v>
          </cell>
        </row>
        <row r="192">
          <cell r="A192">
            <v>15842</v>
          </cell>
          <cell r="B192" t="str">
            <v>Marketing</v>
          </cell>
          <cell r="C192" t="str">
            <v>BOH</v>
          </cell>
          <cell r="D192" t="str">
            <v>Instore collat open and close both side print</v>
          </cell>
          <cell r="E192" t="str">
            <v>EA</v>
          </cell>
          <cell r="F192" t="str">
            <v>EA</v>
          </cell>
          <cell r="G192">
            <v>63.25</v>
          </cell>
        </row>
        <row r="193">
          <cell r="A193">
            <v>15843</v>
          </cell>
          <cell r="B193" t="str">
            <v>Marketing</v>
          </cell>
          <cell r="C193" t="str">
            <v>BOH</v>
          </cell>
          <cell r="D193" t="str">
            <v>Instore collat no smoking zone</v>
          </cell>
          <cell r="E193" t="str">
            <v>EA</v>
          </cell>
          <cell r="F193" t="str">
            <v>EA</v>
          </cell>
          <cell r="G193">
            <v>143.75</v>
          </cell>
        </row>
        <row r="194">
          <cell r="A194">
            <v>15844</v>
          </cell>
          <cell r="B194" t="str">
            <v>Marketing</v>
          </cell>
          <cell r="C194" t="str">
            <v>BOH</v>
          </cell>
          <cell r="D194" t="str">
            <v xml:space="preserve">Instore collat charging for coffee </v>
          </cell>
          <cell r="E194" t="str">
            <v>EA</v>
          </cell>
          <cell r="F194" t="str">
            <v>EA</v>
          </cell>
          <cell r="G194">
            <v>143.75</v>
          </cell>
        </row>
        <row r="195">
          <cell r="A195">
            <v>15845</v>
          </cell>
          <cell r="B195" t="str">
            <v>Marketing</v>
          </cell>
          <cell r="C195" t="str">
            <v>BOH</v>
          </cell>
          <cell r="D195" t="str">
            <v>Instore collat not inspired by outside food</v>
          </cell>
          <cell r="E195" t="str">
            <v>EA</v>
          </cell>
          <cell r="F195" t="str">
            <v>EA</v>
          </cell>
          <cell r="G195">
            <v>143.75</v>
          </cell>
        </row>
        <row r="196">
          <cell r="A196">
            <v>15846</v>
          </cell>
          <cell r="B196" t="str">
            <v>Marketing</v>
          </cell>
          <cell r="C196" t="str">
            <v>BOH</v>
          </cell>
          <cell r="D196" t="str">
            <v>Mind Your Belongings</v>
          </cell>
          <cell r="E196" t="str">
            <v>EA</v>
          </cell>
          <cell r="F196" t="str">
            <v>EA</v>
          </cell>
          <cell r="G196">
            <v>143.75</v>
          </cell>
        </row>
        <row r="197">
          <cell r="A197">
            <v>15847</v>
          </cell>
          <cell r="B197" t="str">
            <v>Marketing</v>
          </cell>
          <cell r="C197" t="str">
            <v>BOH</v>
          </cell>
          <cell r="D197" t="str">
            <v>Barista His / Her</v>
          </cell>
          <cell r="E197" t="str">
            <v>EA</v>
          </cell>
          <cell r="F197" t="str">
            <v>EA</v>
          </cell>
          <cell r="G197">
            <v>143.75</v>
          </cell>
        </row>
        <row r="198">
          <cell r="A198">
            <v>19447</v>
          </cell>
          <cell r="B198" t="str">
            <v>Marketing</v>
          </cell>
          <cell r="C198" t="str">
            <v>BOH</v>
          </cell>
          <cell r="D198" t="str">
            <v>Chocolate Wooden Stand</v>
          </cell>
          <cell r="E198" t="str">
            <v>EA</v>
          </cell>
          <cell r="F198" t="str">
            <v>EA</v>
          </cell>
          <cell r="G198">
            <v>437</v>
          </cell>
        </row>
        <row r="199">
          <cell r="A199">
            <v>13448</v>
          </cell>
          <cell r="B199" t="str">
            <v>Marketing</v>
          </cell>
          <cell r="C199" t="str">
            <v>BOH</v>
          </cell>
          <cell r="D199" t="str">
            <v>Barista Milano Coaster</v>
          </cell>
          <cell r="E199" t="str">
            <v>EA</v>
          </cell>
          <cell r="F199" t="str">
            <v>EA</v>
          </cell>
          <cell r="G199">
            <v>155.25</v>
          </cell>
        </row>
        <row r="200">
          <cell r="A200">
            <v>24302</v>
          </cell>
          <cell r="B200" t="str">
            <v>Marketing</v>
          </cell>
          <cell r="C200" t="str">
            <v>Marketing</v>
          </cell>
          <cell r="D200" t="str">
            <v>Sipper - SS White and Lite Green 2023</v>
          </cell>
          <cell r="E200" t="str">
            <v>EA</v>
          </cell>
          <cell r="F200" t="str">
            <v>1 box = 50 EA</v>
          </cell>
          <cell r="G200">
            <v>513</v>
          </cell>
        </row>
        <row r="201">
          <cell r="A201">
            <v>24304</v>
          </cell>
          <cell r="B201" t="str">
            <v>Marketing</v>
          </cell>
          <cell r="C201" t="str">
            <v>Marketing</v>
          </cell>
          <cell r="D201" t="str">
            <v>Coffee Mug SS Purple 2023</v>
          </cell>
          <cell r="E201" t="str">
            <v>EA</v>
          </cell>
          <cell r="F201" t="str">
            <v>1 box = 50 EA</v>
          </cell>
          <cell r="G201">
            <v>513</v>
          </cell>
        </row>
        <row r="202">
          <cell r="A202">
            <v>24306</v>
          </cell>
          <cell r="B202" t="str">
            <v>Marketing</v>
          </cell>
          <cell r="C202" t="str">
            <v>Marketing</v>
          </cell>
          <cell r="D202" t="str">
            <v>Coffee Mug 450 ML 2023</v>
          </cell>
          <cell r="E202" t="str">
            <v>EA</v>
          </cell>
          <cell r="F202" t="str">
            <v>1 box =24 EA</v>
          </cell>
          <cell r="G202">
            <v>220</v>
          </cell>
        </row>
        <row r="203">
          <cell r="A203">
            <v>24312</v>
          </cell>
          <cell r="B203" t="str">
            <v>Marketing</v>
          </cell>
          <cell r="C203" t="str">
            <v>Marketing</v>
          </cell>
          <cell r="D203" t="str">
            <v>Sipper - Ceramic Pink  2023</v>
          </cell>
          <cell r="E203" t="str">
            <v>EA</v>
          </cell>
          <cell r="F203" t="str">
            <v>1 box =72 EA</v>
          </cell>
          <cell r="G203">
            <v>312</v>
          </cell>
        </row>
        <row r="204">
          <cell r="A204">
            <v>24314</v>
          </cell>
          <cell r="B204" t="str">
            <v>Marketing</v>
          </cell>
          <cell r="C204" t="str">
            <v>Marketing</v>
          </cell>
          <cell r="D204" t="str">
            <v>Sipper - Ceramic Green 2023</v>
          </cell>
          <cell r="E204" t="str">
            <v>EA</v>
          </cell>
          <cell r="F204" t="str">
            <v>1 box =72 EA</v>
          </cell>
          <cell r="G204">
            <v>312</v>
          </cell>
        </row>
        <row r="205">
          <cell r="A205">
            <v>24316</v>
          </cell>
          <cell r="B205" t="str">
            <v>Marketing</v>
          </cell>
          <cell r="C205" t="str">
            <v>Marketing</v>
          </cell>
          <cell r="D205" t="str">
            <v>French Press 2023</v>
          </cell>
          <cell r="E205" t="str">
            <v>EA</v>
          </cell>
          <cell r="F205" t="str">
            <v>1 box =30 EA</v>
          </cell>
          <cell r="G205">
            <v>271</v>
          </cell>
        </row>
        <row r="206">
          <cell r="A206">
            <v>24318</v>
          </cell>
          <cell r="B206" t="str">
            <v>Marketing</v>
          </cell>
          <cell r="C206" t="str">
            <v>Marketing</v>
          </cell>
          <cell r="D206" t="str">
            <v>EspressoCup-Set Pack Of 4 2023</v>
          </cell>
          <cell r="E206" t="str">
            <v>EA</v>
          </cell>
          <cell r="F206" t="str">
            <v>1 box =16 EA</v>
          </cell>
          <cell r="G206">
            <v>455</v>
          </cell>
        </row>
        <row r="207">
          <cell r="A207">
            <v>5526</v>
          </cell>
          <cell r="B207" t="str">
            <v>Stationery</v>
          </cell>
          <cell r="C207" t="str">
            <v>BOH</v>
          </cell>
          <cell r="D207" t="str">
            <v>Kot Pad</v>
          </cell>
          <cell r="E207" t="str">
            <v>EA</v>
          </cell>
          <cell r="F207" t="str">
            <v>EA</v>
          </cell>
          <cell r="G207">
            <v>44.85</v>
          </cell>
        </row>
        <row r="208">
          <cell r="A208">
            <v>1125</v>
          </cell>
          <cell r="B208" t="str">
            <v>Stationery</v>
          </cell>
          <cell r="C208" t="str">
            <v>BOH</v>
          </cell>
          <cell r="D208" t="str">
            <v>Log Sheet Book</v>
          </cell>
          <cell r="E208" t="str">
            <v>EA</v>
          </cell>
          <cell r="F208" t="str">
            <v>EA=1ea</v>
          </cell>
          <cell r="G208">
            <v>87.4</v>
          </cell>
        </row>
        <row r="209">
          <cell r="A209">
            <v>1126</v>
          </cell>
          <cell r="B209" t="str">
            <v>Stationery</v>
          </cell>
          <cell r="C209" t="str">
            <v>BOH</v>
          </cell>
          <cell r="D209" t="str">
            <v>Stock Consumption Book</v>
          </cell>
          <cell r="E209" t="str">
            <v>EA</v>
          </cell>
          <cell r="F209" t="str">
            <v>EA</v>
          </cell>
          <cell r="G209">
            <v>54.05</v>
          </cell>
        </row>
        <row r="210">
          <cell r="A210">
            <v>1128</v>
          </cell>
          <cell r="B210" t="str">
            <v>Stationery</v>
          </cell>
          <cell r="C210" t="str">
            <v>BOH</v>
          </cell>
          <cell r="D210" t="str">
            <v>Expense Voucher</v>
          </cell>
          <cell r="E210" t="str">
            <v>EA</v>
          </cell>
          <cell r="F210" t="str">
            <v>EA</v>
          </cell>
          <cell r="G210">
            <v>43.7</v>
          </cell>
        </row>
        <row r="211">
          <cell r="A211">
            <v>5530</v>
          </cell>
          <cell r="B211" t="str">
            <v>Stationery</v>
          </cell>
          <cell r="C211" t="str">
            <v>BOH</v>
          </cell>
          <cell r="D211" t="str">
            <v>IMPREST RECORD BOOK</v>
          </cell>
          <cell r="E211" t="str">
            <v>Ea</v>
          </cell>
          <cell r="F211" t="str">
            <v>Ea=1 EA</v>
          </cell>
          <cell r="G211">
            <v>86.25</v>
          </cell>
        </row>
        <row r="212">
          <cell r="A212">
            <v>1131</v>
          </cell>
          <cell r="B212" t="str">
            <v>Stationery</v>
          </cell>
          <cell r="C212" t="str">
            <v>BOH</v>
          </cell>
          <cell r="D212" t="str">
            <v>Epson Printer Cardge</v>
          </cell>
          <cell r="E212" t="str">
            <v>EA</v>
          </cell>
          <cell r="F212" t="str">
            <v>EA=1ea</v>
          </cell>
          <cell r="G212">
            <v>80.39</v>
          </cell>
        </row>
        <row r="213">
          <cell r="A213">
            <v>15966</v>
          </cell>
          <cell r="B213" t="str">
            <v>Uniform</v>
          </cell>
          <cell r="C213" t="str">
            <v>BOH</v>
          </cell>
          <cell r="D213" t="str">
            <v>New Barista Cap</v>
          </cell>
          <cell r="E213" t="str">
            <v>EA</v>
          </cell>
          <cell r="F213" t="str">
            <v>Ea=1 ea</v>
          </cell>
          <cell r="G213">
            <v>71.3</v>
          </cell>
        </row>
        <row r="214">
          <cell r="A214">
            <v>13549</v>
          </cell>
          <cell r="B214" t="str">
            <v>Uniform</v>
          </cell>
          <cell r="C214" t="str">
            <v>BOH</v>
          </cell>
          <cell r="D214" t="str">
            <v>Name Badge Holder</v>
          </cell>
          <cell r="E214" t="str">
            <v>EA</v>
          </cell>
          <cell r="F214" t="str">
            <v>EA</v>
          </cell>
          <cell r="G214">
            <v>55.2</v>
          </cell>
        </row>
        <row r="215">
          <cell r="A215">
            <v>5499</v>
          </cell>
          <cell r="B215" t="str">
            <v>Uniform</v>
          </cell>
          <cell r="C215" t="str">
            <v>BOH</v>
          </cell>
          <cell r="D215" t="str">
            <v>Black Jeans 28</v>
          </cell>
          <cell r="E215" t="str">
            <v>EA</v>
          </cell>
          <cell r="F215" t="str">
            <v>Ea=1 ea</v>
          </cell>
          <cell r="G215">
            <v>448.5</v>
          </cell>
        </row>
        <row r="216">
          <cell r="A216">
            <v>6042</v>
          </cell>
          <cell r="B216" t="str">
            <v>Uniform</v>
          </cell>
          <cell r="C216" t="str">
            <v>BOH</v>
          </cell>
          <cell r="D216" t="str">
            <v>Black Jeans 30</v>
          </cell>
          <cell r="E216" t="str">
            <v>EA</v>
          </cell>
          <cell r="F216" t="str">
            <v>Ea=1 ea</v>
          </cell>
          <cell r="G216">
            <v>448.5</v>
          </cell>
        </row>
        <row r="217">
          <cell r="A217">
            <v>6041</v>
          </cell>
          <cell r="B217" t="str">
            <v>Uniform</v>
          </cell>
          <cell r="C217" t="str">
            <v>BOH</v>
          </cell>
          <cell r="D217" t="str">
            <v>Black Jeans 32</v>
          </cell>
          <cell r="E217" t="str">
            <v>EA</v>
          </cell>
          <cell r="F217" t="str">
            <v>Ea=1 ea</v>
          </cell>
          <cell r="G217">
            <v>448.5</v>
          </cell>
        </row>
        <row r="218">
          <cell r="A218">
            <v>5600</v>
          </cell>
          <cell r="B218" t="str">
            <v>Uniform</v>
          </cell>
          <cell r="C218" t="str">
            <v>BOH</v>
          </cell>
          <cell r="D218" t="str">
            <v>Black Jeans 34</v>
          </cell>
          <cell r="E218" t="str">
            <v>EA</v>
          </cell>
          <cell r="F218" t="str">
            <v>Ea=1 ea</v>
          </cell>
          <cell r="G218">
            <v>448.5</v>
          </cell>
        </row>
        <row r="219">
          <cell r="A219">
            <v>5601</v>
          </cell>
          <cell r="B219" t="str">
            <v>Uniform</v>
          </cell>
          <cell r="C219" t="str">
            <v>BOH</v>
          </cell>
          <cell r="D219" t="str">
            <v>Black Jeans 36</v>
          </cell>
          <cell r="E219" t="str">
            <v>EA</v>
          </cell>
          <cell r="F219" t="str">
            <v>Ea=1 ea</v>
          </cell>
          <cell r="G219">
            <v>448.5</v>
          </cell>
        </row>
        <row r="220">
          <cell r="A220">
            <v>5623</v>
          </cell>
          <cell r="B220" t="str">
            <v>Uniform</v>
          </cell>
          <cell r="C220" t="str">
            <v>BOH</v>
          </cell>
          <cell r="D220" t="str">
            <v>Black Jeans 38</v>
          </cell>
          <cell r="E220" t="str">
            <v>EA</v>
          </cell>
          <cell r="F220" t="str">
            <v>Ea=1 ea</v>
          </cell>
          <cell r="G220">
            <v>448.5</v>
          </cell>
        </row>
        <row r="221">
          <cell r="A221">
            <v>5624</v>
          </cell>
          <cell r="B221" t="str">
            <v>Uniform</v>
          </cell>
          <cell r="C221" t="str">
            <v>BOH</v>
          </cell>
          <cell r="D221" t="str">
            <v>Black Jeans 40</v>
          </cell>
          <cell r="E221" t="str">
            <v>EA</v>
          </cell>
          <cell r="F221" t="str">
            <v>Ea=1 ea</v>
          </cell>
          <cell r="G221">
            <v>448.5</v>
          </cell>
        </row>
        <row r="222">
          <cell r="A222">
            <v>5625</v>
          </cell>
          <cell r="B222" t="str">
            <v>Uniform</v>
          </cell>
          <cell r="C222" t="str">
            <v>BOH</v>
          </cell>
          <cell r="D222" t="str">
            <v>Black Jeans 42</v>
          </cell>
          <cell r="E222" t="str">
            <v>EA</v>
          </cell>
          <cell r="F222" t="str">
            <v>Ea=1 ea</v>
          </cell>
          <cell r="G222">
            <v>448.5</v>
          </cell>
        </row>
        <row r="223">
          <cell r="A223">
            <v>5609</v>
          </cell>
          <cell r="B223" t="str">
            <v>Uniform</v>
          </cell>
          <cell r="C223" t="str">
            <v>BOH</v>
          </cell>
          <cell r="D223" t="str">
            <v>Black Trousers  28</v>
          </cell>
          <cell r="E223" t="str">
            <v>EA</v>
          </cell>
          <cell r="F223" t="str">
            <v>Ea=1 ea</v>
          </cell>
          <cell r="G223">
            <v>404.8</v>
          </cell>
        </row>
        <row r="224">
          <cell r="A224">
            <v>5610</v>
          </cell>
          <cell r="B224" t="str">
            <v>Uniform</v>
          </cell>
          <cell r="C224" t="str">
            <v>BOH</v>
          </cell>
          <cell r="D224" t="str">
            <v>Black Trousers 30</v>
          </cell>
          <cell r="E224" t="str">
            <v>EA</v>
          </cell>
          <cell r="F224" t="str">
            <v>Ea=1 ea</v>
          </cell>
          <cell r="G224">
            <v>404.8</v>
          </cell>
        </row>
        <row r="225">
          <cell r="A225">
            <v>5611</v>
          </cell>
          <cell r="B225" t="str">
            <v>Uniform</v>
          </cell>
          <cell r="C225" t="str">
            <v>BOH</v>
          </cell>
          <cell r="D225" t="str">
            <v>Black Trousers  32</v>
          </cell>
          <cell r="E225" t="str">
            <v>EA</v>
          </cell>
          <cell r="F225" t="str">
            <v>Ea=1 ea</v>
          </cell>
          <cell r="G225">
            <v>404.8</v>
          </cell>
        </row>
        <row r="226">
          <cell r="A226">
            <v>5612</v>
          </cell>
          <cell r="B226" t="str">
            <v>Uniform</v>
          </cell>
          <cell r="C226" t="str">
            <v>BOH</v>
          </cell>
          <cell r="D226" t="str">
            <v>Black Trousers 34</v>
          </cell>
          <cell r="E226" t="str">
            <v>EA</v>
          </cell>
          <cell r="F226" t="str">
            <v>Ea=1 ea</v>
          </cell>
          <cell r="G226">
            <v>404.8</v>
          </cell>
        </row>
        <row r="227">
          <cell r="A227">
            <v>5613</v>
          </cell>
          <cell r="B227" t="str">
            <v>Uniform</v>
          </cell>
          <cell r="C227" t="str">
            <v>BOH</v>
          </cell>
          <cell r="D227" t="str">
            <v>Black Trousers 36</v>
          </cell>
          <cell r="E227" t="str">
            <v>EA</v>
          </cell>
          <cell r="F227" t="str">
            <v>Ea=1 ea</v>
          </cell>
          <cell r="G227">
            <v>404.8</v>
          </cell>
        </row>
        <row r="228">
          <cell r="A228">
            <v>5776</v>
          </cell>
          <cell r="B228" t="str">
            <v>Uniform</v>
          </cell>
          <cell r="C228" t="str">
            <v>BOH</v>
          </cell>
          <cell r="D228" t="str">
            <v>Black Trousers 38</v>
          </cell>
          <cell r="E228" t="str">
            <v>EA</v>
          </cell>
          <cell r="F228" t="str">
            <v>Ea=1 ea</v>
          </cell>
          <cell r="G228">
            <v>404.8</v>
          </cell>
        </row>
        <row r="229">
          <cell r="A229">
            <v>5777</v>
          </cell>
          <cell r="B229" t="str">
            <v>Uniform</v>
          </cell>
          <cell r="C229" t="str">
            <v>BOH</v>
          </cell>
          <cell r="D229" t="str">
            <v>Black Trousers - 40</v>
          </cell>
          <cell r="E229" t="str">
            <v>EA</v>
          </cell>
          <cell r="F229" t="str">
            <v>Ea=1 ea</v>
          </cell>
          <cell r="G229">
            <v>404.8</v>
          </cell>
        </row>
        <row r="230">
          <cell r="A230">
            <v>5829</v>
          </cell>
          <cell r="B230" t="str">
            <v>Uniform</v>
          </cell>
          <cell r="C230" t="str">
            <v>BOH</v>
          </cell>
          <cell r="D230" t="str">
            <v>Black Trousers - 42</v>
          </cell>
          <cell r="E230" t="str">
            <v>EA</v>
          </cell>
          <cell r="F230" t="str">
            <v>Ea=1 ea</v>
          </cell>
          <cell r="G230">
            <v>404.8</v>
          </cell>
        </row>
        <row r="231">
          <cell r="A231">
            <v>19903</v>
          </cell>
          <cell r="B231" t="str">
            <v>Uniform</v>
          </cell>
          <cell r="C231" t="str">
            <v>BOH</v>
          </cell>
          <cell r="D231" t="str">
            <v>Apron New With Belt</v>
          </cell>
          <cell r="E231" t="str">
            <v>EA</v>
          </cell>
          <cell r="F231" t="str">
            <v>EA</v>
          </cell>
          <cell r="G231">
            <v>396.75</v>
          </cell>
        </row>
        <row r="232">
          <cell r="A232">
            <v>20195</v>
          </cell>
          <cell r="B232" t="str">
            <v>Uniform</v>
          </cell>
          <cell r="C232" t="str">
            <v>BOH</v>
          </cell>
          <cell r="D232" t="str">
            <v>Barista Grey Shirt - 36</v>
          </cell>
          <cell r="E232" t="str">
            <v>EA</v>
          </cell>
          <cell r="F232" t="str">
            <v>EA</v>
          </cell>
          <cell r="G232">
            <v>511.75</v>
          </cell>
        </row>
        <row r="233">
          <cell r="A233">
            <v>20196</v>
          </cell>
          <cell r="B233" t="str">
            <v>Uniform</v>
          </cell>
          <cell r="C233" t="str">
            <v>BOH</v>
          </cell>
          <cell r="D233" t="str">
            <v>Barista Grey Shirt - 38</v>
          </cell>
          <cell r="E233" t="str">
            <v>EA</v>
          </cell>
          <cell r="F233" t="str">
            <v>EA</v>
          </cell>
          <cell r="G233">
            <v>511.75</v>
          </cell>
        </row>
        <row r="234">
          <cell r="A234">
            <v>20197</v>
          </cell>
          <cell r="B234" t="str">
            <v>Uniform</v>
          </cell>
          <cell r="C234" t="str">
            <v>BOH</v>
          </cell>
          <cell r="D234" t="str">
            <v>Barista Grey Shirt - 40</v>
          </cell>
          <cell r="E234" t="str">
            <v>EA</v>
          </cell>
          <cell r="F234" t="str">
            <v>EA</v>
          </cell>
          <cell r="G234">
            <v>511.75</v>
          </cell>
        </row>
        <row r="235">
          <cell r="A235">
            <v>20198</v>
          </cell>
          <cell r="B235" t="str">
            <v>Uniform</v>
          </cell>
          <cell r="C235" t="str">
            <v>BOH</v>
          </cell>
          <cell r="D235" t="str">
            <v>Barista Grey Shirt - 42</v>
          </cell>
          <cell r="E235" t="str">
            <v>EA</v>
          </cell>
          <cell r="F235" t="str">
            <v>EA</v>
          </cell>
          <cell r="G235">
            <v>511.75</v>
          </cell>
        </row>
        <row r="236">
          <cell r="A236">
            <v>20199</v>
          </cell>
          <cell r="B236" t="str">
            <v>Uniform</v>
          </cell>
          <cell r="C236" t="str">
            <v>BOH</v>
          </cell>
          <cell r="D236" t="str">
            <v>Barista Grey Shirt - 44</v>
          </cell>
          <cell r="E236" t="str">
            <v>EA</v>
          </cell>
          <cell r="F236" t="str">
            <v>EA</v>
          </cell>
          <cell r="G236">
            <v>511.75</v>
          </cell>
        </row>
        <row r="237">
          <cell r="A237">
            <v>20406</v>
          </cell>
          <cell r="B237" t="str">
            <v>Uniform</v>
          </cell>
          <cell r="C237" t="str">
            <v>BOH</v>
          </cell>
          <cell r="D237" t="str">
            <v>Barista Store Manager Black Shirt – 36</v>
          </cell>
          <cell r="E237" t="str">
            <v>EA</v>
          </cell>
          <cell r="F237" t="str">
            <v>EA</v>
          </cell>
          <cell r="G237">
            <v>511.75</v>
          </cell>
        </row>
        <row r="238">
          <cell r="A238">
            <v>20407</v>
          </cell>
          <cell r="B238" t="str">
            <v>Uniform</v>
          </cell>
          <cell r="C238" t="str">
            <v>BOH</v>
          </cell>
          <cell r="D238" t="str">
            <v>Barista Store Manager Black Shirt – 38</v>
          </cell>
          <cell r="E238" t="str">
            <v>EA</v>
          </cell>
          <cell r="F238" t="str">
            <v>EA</v>
          </cell>
          <cell r="G238">
            <v>511.75</v>
          </cell>
        </row>
        <row r="239">
          <cell r="A239">
            <v>20408</v>
          </cell>
          <cell r="B239" t="str">
            <v>Uniform</v>
          </cell>
          <cell r="C239" t="str">
            <v>BOH</v>
          </cell>
          <cell r="D239" t="str">
            <v>Barista Store Manager Black Shirt – 40</v>
          </cell>
          <cell r="E239" t="str">
            <v>EA</v>
          </cell>
          <cell r="F239" t="str">
            <v>EA</v>
          </cell>
          <cell r="G239">
            <v>511.75</v>
          </cell>
        </row>
        <row r="240">
          <cell r="A240">
            <v>20409</v>
          </cell>
          <cell r="B240" t="str">
            <v>Uniform</v>
          </cell>
          <cell r="C240" t="str">
            <v>BOH</v>
          </cell>
          <cell r="D240" t="str">
            <v>Barista Store Manager Black Shirt – 42</v>
          </cell>
          <cell r="E240" t="str">
            <v>EA</v>
          </cell>
          <cell r="F240" t="str">
            <v>EA</v>
          </cell>
          <cell r="G240">
            <v>511.75</v>
          </cell>
        </row>
        <row r="241">
          <cell r="A241">
            <v>20410</v>
          </cell>
          <cell r="B241" t="str">
            <v>Uniform</v>
          </cell>
          <cell r="C241" t="str">
            <v>BOH</v>
          </cell>
          <cell r="D241" t="str">
            <v>Barista Store Manager Black Shirt – 44</v>
          </cell>
          <cell r="E241" t="str">
            <v>EA</v>
          </cell>
          <cell r="F241" t="str">
            <v>EA</v>
          </cell>
          <cell r="G241">
            <v>511.75</v>
          </cell>
        </row>
        <row r="242">
          <cell r="A242">
            <v>16107</v>
          </cell>
          <cell r="B242" t="str">
            <v>Uniform</v>
          </cell>
          <cell r="C242" t="str">
            <v>BOH</v>
          </cell>
          <cell r="D242" t="str">
            <v>Grey Sweater-M (FS)</v>
          </cell>
          <cell r="E242" t="str">
            <v>EA</v>
          </cell>
          <cell r="F242" t="str">
            <v>Ea=1 ea</v>
          </cell>
          <cell r="G242">
            <v>529</v>
          </cell>
        </row>
        <row r="243">
          <cell r="A243">
            <v>16108</v>
          </cell>
          <cell r="B243" t="str">
            <v>Uniform</v>
          </cell>
          <cell r="C243" t="str">
            <v>BOH</v>
          </cell>
          <cell r="D243" t="str">
            <v>Grey Sweater - L (FS)</v>
          </cell>
          <cell r="E243" t="str">
            <v>EA</v>
          </cell>
          <cell r="F243" t="str">
            <v>Ea=1 ea</v>
          </cell>
          <cell r="G243">
            <v>529</v>
          </cell>
        </row>
        <row r="244">
          <cell r="A244">
            <v>1111</v>
          </cell>
          <cell r="B244" t="str">
            <v>Crockery &amp; Cuttlery</v>
          </cell>
          <cell r="C244" t="str">
            <v>BOH</v>
          </cell>
          <cell r="D244" t="str">
            <v>Spoon Demitasse Coffee</v>
          </cell>
          <cell r="E244" t="str">
            <v>EA</v>
          </cell>
          <cell r="F244" t="str">
            <v>EA</v>
          </cell>
          <cell r="G244">
            <v>16.100000000000001</v>
          </cell>
        </row>
        <row r="245">
          <cell r="A245">
            <v>1112</v>
          </cell>
          <cell r="B245" t="str">
            <v>Crockery &amp; Cuttlery</v>
          </cell>
          <cell r="C245" t="str">
            <v>BOH</v>
          </cell>
          <cell r="D245" t="str">
            <v>Spoon Tea</v>
          </cell>
          <cell r="E245" t="str">
            <v>EA</v>
          </cell>
          <cell r="F245" t="str">
            <v>EA</v>
          </cell>
          <cell r="G245">
            <v>18.399999999999999</v>
          </cell>
        </row>
        <row r="246">
          <cell r="A246">
            <v>5991</v>
          </cell>
          <cell r="B246" t="str">
            <v>Crockery &amp; Cuttlery</v>
          </cell>
          <cell r="C246" t="str">
            <v>BOH</v>
          </cell>
          <cell r="D246" t="str">
            <v>Spoon Parafit Soda 9" Big</v>
          </cell>
          <cell r="E246" t="str">
            <v>EA</v>
          </cell>
          <cell r="F246" t="str">
            <v>EA</v>
          </cell>
          <cell r="G246">
            <v>27.6</v>
          </cell>
        </row>
        <row r="247">
          <cell r="A247">
            <v>5411</v>
          </cell>
          <cell r="B247" t="str">
            <v>Crockery &amp; Cuttlery</v>
          </cell>
          <cell r="C247" t="str">
            <v>BOH</v>
          </cell>
          <cell r="D247" t="str">
            <v>Fork Dessert</v>
          </cell>
          <cell r="E247" t="str">
            <v>EA</v>
          </cell>
          <cell r="F247" t="str">
            <v>EA</v>
          </cell>
          <cell r="G247">
            <v>29.9</v>
          </cell>
        </row>
        <row r="248">
          <cell r="A248">
            <v>5504</v>
          </cell>
          <cell r="B248" t="str">
            <v>Crockery &amp; Cuttlery</v>
          </cell>
          <cell r="C248" t="str">
            <v>BOH</v>
          </cell>
          <cell r="D248" t="str">
            <v>Butter Knife</v>
          </cell>
          <cell r="E248" t="str">
            <v>EA</v>
          </cell>
          <cell r="F248" t="str">
            <v>EA</v>
          </cell>
          <cell r="G248">
            <v>50.6</v>
          </cell>
        </row>
        <row r="249">
          <cell r="A249">
            <v>1115</v>
          </cell>
          <cell r="B249" t="str">
            <v>Crockery &amp; Cuttlery</v>
          </cell>
          <cell r="C249" t="str">
            <v>BOH</v>
          </cell>
          <cell r="D249" t="str">
            <v>Service Tray</v>
          </cell>
          <cell r="E249" t="str">
            <v>EA</v>
          </cell>
          <cell r="F249" t="str">
            <v>EA</v>
          </cell>
          <cell r="G249">
            <v>195.5</v>
          </cell>
        </row>
        <row r="250">
          <cell r="A250">
            <v>1122</v>
          </cell>
          <cell r="B250" t="str">
            <v>Crockery &amp; Cuttlery</v>
          </cell>
          <cell r="C250" t="str">
            <v>BOH</v>
          </cell>
          <cell r="D250" t="str">
            <v>Tea Cup and Saucer</v>
          </cell>
          <cell r="E250" t="str">
            <v>EA</v>
          </cell>
          <cell r="F250" t="str">
            <v>EA</v>
          </cell>
          <cell r="G250">
            <v>179.4</v>
          </cell>
        </row>
        <row r="251">
          <cell r="A251">
            <v>1123</v>
          </cell>
          <cell r="B251" t="str">
            <v>Crockery &amp; Cuttlery</v>
          </cell>
          <cell r="C251" t="str">
            <v>BOH</v>
          </cell>
          <cell r="D251" t="str">
            <v>S S Tea Strainer</v>
          </cell>
          <cell r="E251" t="str">
            <v>EA</v>
          </cell>
          <cell r="F251" t="str">
            <v>EA</v>
          </cell>
          <cell r="G251">
            <v>67.849999999999994</v>
          </cell>
        </row>
        <row r="252">
          <cell r="A252">
            <v>1124</v>
          </cell>
          <cell r="B252" t="str">
            <v>Crockery &amp; Cuttlery</v>
          </cell>
          <cell r="C252" t="str">
            <v>BOH</v>
          </cell>
          <cell r="D252" t="str">
            <v>Cello Water Jug</v>
          </cell>
          <cell r="E252" t="str">
            <v>EA</v>
          </cell>
          <cell r="F252" t="str">
            <v>EA</v>
          </cell>
          <cell r="G252">
            <v>230</v>
          </cell>
        </row>
        <row r="253">
          <cell r="A253">
            <v>5540</v>
          </cell>
          <cell r="B253" t="str">
            <v>Crockery &amp; Cuttlery</v>
          </cell>
          <cell r="C253" t="str">
            <v>BOH</v>
          </cell>
          <cell r="D253" t="str">
            <v>Frothin Jug 500 Ml</v>
          </cell>
          <cell r="E253" t="str">
            <v>EA</v>
          </cell>
          <cell r="F253" t="str">
            <v>EA</v>
          </cell>
          <cell r="G253">
            <v>563.5</v>
          </cell>
        </row>
        <row r="254">
          <cell r="A254">
            <v>5508</v>
          </cell>
          <cell r="B254" t="str">
            <v>Crockery &amp; Cuttlery</v>
          </cell>
          <cell r="C254" t="str">
            <v>BOH</v>
          </cell>
          <cell r="D254" t="str">
            <v>Frothing Jug 750 Ml</v>
          </cell>
          <cell r="E254" t="str">
            <v>EA</v>
          </cell>
          <cell r="F254" t="str">
            <v>EA</v>
          </cell>
          <cell r="G254">
            <v>621</v>
          </cell>
        </row>
        <row r="255">
          <cell r="A255">
            <v>1117</v>
          </cell>
          <cell r="B255" t="str">
            <v>Crockery &amp; Cuttlery</v>
          </cell>
          <cell r="C255" t="str">
            <v>BOH</v>
          </cell>
          <cell r="D255" t="str">
            <v>Cookies Jar  Jolly Jar With Wood</v>
          </cell>
          <cell r="E255" t="str">
            <v>EA</v>
          </cell>
          <cell r="F255" t="str">
            <v>Ea=1 ea</v>
          </cell>
          <cell r="G255">
            <v>454.25</v>
          </cell>
        </row>
        <row r="256">
          <cell r="A256">
            <v>1121</v>
          </cell>
          <cell r="B256" t="str">
            <v>Crockery &amp; Cuttlery</v>
          </cell>
          <cell r="C256" t="str">
            <v>BOH</v>
          </cell>
          <cell r="D256" t="str">
            <v>Kenyan Mug  320 Ml</v>
          </cell>
          <cell r="E256" t="str">
            <v>EA</v>
          </cell>
          <cell r="F256" t="str">
            <v>EA</v>
          </cell>
          <cell r="G256">
            <v>105.8</v>
          </cell>
        </row>
        <row r="257">
          <cell r="A257">
            <v>5500</v>
          </cell>
          <cell r="B257" t="str">
            <v>Crockery &amp; Cuttlery</v>
          </cell>
          <cell r="C257" t="str">
            <v>BOH</v>
          </cell>
          <cell r="D257" t="str">
            <v>Measuring Jar 500 Ml</v>
          </cell>
          <cell r="E257" t="str">
            <v>EA</v>
          </cell>
          <cell r="F257" t="str">
            <v>EA</v>
          </cell>
          <cell r="G257">
            <v>96.6</v>
          </cell>
        </row>
        <row r="258">
          <cell r="A258">
            <v>5501</v>
          </cell>
          <cell r="B258" t="str">
            <v>Crockery &amp; Cuttlery</v>
          </cell>
          <cell r="C258" t="str">
            <v>BOH</v>
          </cell>
          <cell r="D258" t="str">
            <v>Peg Measure 30 60 Ml</v>
          </cell>
          <cell r="E258" t="str">
            <v>EA</v>
          </cell>
          <cell r="F258" t="str">
            <v>EA</v>
          </cell>
          <cell r="G258">
            <v>88.55</v>
          </cell>
        </row>
        <row r="259">
          <cell r="A259">
            <v>5518</v>
          </cell>
          <cell r="B259" t="str">
            <v>Crockery &amp; Cuttlery</v>
          </cell>
          <cell r="C259" t="str">
            <v>BOH</v>
          </cell>
          <cell r="D259" t="str">
            <v>Measuring Jar 10 ml</v>
          </cell>
          <cell r="E259" t="str">
            <v>EA</v>
          </cell>
          <cell r="F259" t="str">
            <v>EA</v>
          </cell>
          <cell r="G259">
            <v>18.399999999999999</v>
          </cell>
        </row>
        <row r="260">
          <cell r="A260">
            <v>5547</v>
          </cell>
          <cell r="B260" t="str">
            <v>Crockery &amp; Cuttlery</v>
          </cell>
          <cell r="C260" t="str">
            <v>BOH</v>
          </cell>
          <cell r="D260" t="str">
            <v>Measuring Jar 50ml</v>
          </cell>
          <cell r="E260" t="str">
            <v>EA</v>
          </cell>
          <cell r="F260" t="str">
            <v>EA</v>
          </cell>
          <cell r="G260">
            <v>44.85</v>
          </cell>
        </row>
        <row r="261">
          <cell r="A261">
            <v>8292</v>
          </cell>
          <cell r="B261" t="str">
            <v>Crockery &amp; Cuttlery</v>
          </cell>
          <cell r="C261" t="str">
            <v>BOH</v>
          </cell>
          <cell r="D261" t="str">
            <v>Measuring Jug 250 ml</v>
          </cell>
          <cell r="E261" t="str">
            <v>EA</v>
          </cell>
          <cell r="F261" t="str">
            <v>EA</v>
          </cell>
          <cell r="G261">
            <v>57.5</v>
          </cell>
        </row>
        <row r="262">
          <cell r="A262">
            <v>5796</v>
          </cell>
          <cell r="B262" t="str">
            <v>Crockery &amp; Cuttlery</v>
          </cell>
          <cell r="C262" t="str">
            <v>BOH</v>
          </cell>
          <cell r="D262" t="str">
            <v>Barista Espresso Cup</v>
          </cell>
          <cell r="E262" t="str">
            <v>EA</v>
          </cell>
          <cell r="F262" t="str">
            <v>EA</v>
          </cell>
          <cell r="G262">
            <v>103.5</v>
          </cell>
        </row>
        <row r="263">
          <cell r="A263">
            <v>15527</v>
          </cell>
          <cell r="B263" t="str">
            <v>Crockery &amp; Cuttlery</v>
          </cell>
          <cell r="C263" t="str">
            <v>BOH</v>
          </cell>
          <cell r="D263" t="str">
            <v>Food Display Platter</v>
          </cell>
          <cell r="E263" t="str">
            <v>EA</v>
          </cell>
          <cell r="F263" t="str">
            <v>EA</v>
          </cell>
          <cell r="G263">
            <v>483</v>
          </cell>
        </row>
        <row r="264">
          <cell r="A264">
            <v>21691</v>
          </cell>
          <cell r="B264" t="str">
            <v>Crockery &amp; Cuttlery</v>
          </cell>
          <cell r="C264" t="str">
            <v>BOH</v>
          </cell>
          <cell r="D264" t="str">
            <v>Acrylic Food Palette 8MM</v>
          </cell>
          <cell r="E264" t="str">
            <v>EA</v>
          </cell>
          <cell r="F264" t="str">
            <v>EA</v>
          </cell>
          <cell r="G264">
            <v>437</v>
          </cell>
        </row>
        <row r="265">
          <cell r="A265">
            <v>24149</v>
          </cell>
          <cell r="B265" t="str">
            <v>Crockery &amp; Cuttlery</v>
          </cell>
          <cell r="C265" t="str">
            <v>BOH</v>
          </cell>
          <cell r="D265" t="str">
            <v>Acrylic Food Palette 6mm</v>
          </cell>
          <cell r="E265" t="str">
            <v>EA</v>
          </cell>
          <cell r="F265" t="str">
            <v>EA</v>
          </cell>
          <cell r="G265">
            <v>368</v>
          </cell>
        </row>
        <row r="266">
          <cell r="A266">
            <v>15633</v>
          </cell>
          <cell r="B266" t="str">
            <v>Crockery &amp; Cuttlery</v>
          </cell>
          <cell r="C266" t="str">
            <v>BOH</v>
          </cell>
          <cell r="D266" t="str">
            <v>Zen Plate- 7 Inch</v>
          </cell>
          <cell r="E266" t="str">
            <v>EA</v>
          </cell>
          <cell r="F266" t="str">
            <v>EA</v>
          </cell>
          <cell r="G266">
            <v>236.61</v>
          </cell>
        </row>
        <row r="267">
          <cell r="A267">
            <v>15634</v>
          </cell>
          <cell r="B267" t="str">
            <v>Crockery &amp; Cuttlery</v>
          </cell>
          <cell r="C267" t="str">
            <v>BOH</v>
          </cell>
          <cell r="D267" t="str">
            <v>Zen Plate- 10 Inch</v>
          </cell>
          <cell r="E267" t="str">
            <v>EA</v>
          </cell>
          <cell r="F267" t="str">
            <v>EA</v>
          </cell>
          <cell r="G267">
            <v>334.51</v>
          </cell>
        </row>
        <row r="268">
          <cell r="A268">
            <v>1120</v>
          </cell>
          <cell r="B268" t="str">
            <v>Crockery &amp; Cuttlery</v>
          </cell>
          <cell r="C268" t="str">
            <v>BOH</v>
          </cell>
          <cell r="D268" t="str">
            <v>Cake Plate N Dome</v>
          </cell>
          <cell r="E268" t="str">
            <v>EA</v>
          </cell>
          <cell r="F268" t="str">
            <v>EA</v>
          </cell>
          <cell r="G268">
            <v>632.5</v>
          </cell>
        </row>
        <row r="269">
          <cell r="A269">
            <v>19507</v>
          </cell>
          <cell r="B269" t="str">
            <v>Crockery &amp; Cuttlery</v>
          </cell>
          <cell r="C269" t="str">
            <v>BOH</v>
          </cell>
          <cell r="D269" t="str">
            <v>Barista Cappuccino Regural Mug 20CL</v>
          </cell>
          <cell r="E269" t="str">
            <v>EA</v>
          </cell>
          <cell r="F269" t="str">
            <v>EA</v>
          </cell>
          <cell r="G269">
            <v>164.22</v>
          </cell>
        </row>
        <row r="270">
          <cell r="A270">
            <v>19505</v>
          </cell>
          <cell r="B270" t="str">
            <v>Crockery &amp; Cuttlery</v>
          </cell>
          <cell r="C270" t="str">
            <v>BOH</v>
          </cell>
          <cell r="D270" t="str">
            <v>Barista Cappuccino Regural Saucer 20CL</v>
          </cell>
          <cell r="E270" t="str">
            <v>EA</v>
          </cell>
          <cell r="F270" t="str">
            <v>EA</v>
          </cell>
          <cell r="G270">
            <v>76.89</v>
          </cell>
        </row>
        <row r="271">
          <cell r="A271">
            <v>19508</v>
          </cell>
          <cell r="B271" t="str">
            <v>Crockery &amp; Cuttlery</v>
          </cell>
          <cell r="C271" t="str">
            <v>BOH</v>
          </cell>
          <cell r="D271" t="str">
            <v>Barista Cappuccino Mug 30CL</v>
          </cell>
          <cell r="E271" t="str">
            <v>EA</v>
          </cell>
          <cell r="F271" t="str">
            <v>EA</v>
          </cell>
          <cell r="G271">
            <v>242.64</v>
          </cell>
        </row>
        <row r="272">
          <cell r="A272">
            <v>19506</v>
          </cell>
          <cell r="B272" t="str">
            <v>Crockery &amp; Cuttlery</v>
          </cell>
          <cell r="C272" t="str">
            <v>BOH</v>
          </cell>
          <cell r="D272" t="str">
            <v>Barista Cappuccino Large Mug  Saucer30CL</v>
          </cell>
          <cell r="E272" t="str">
            <v>EA</v>
          </cell>
          <cell r="F272" t="str">
            <v>EA</v>
          </cell>
          <cell r="G272">
            <v>103.63</v>
          </cell>
        </row>
        <row r="273">
          <cell r="A273">
            <v>20501</v>
          </cell>
          <cell r="B273" t="str">
            <v>Crockery &amp; Cuttlery</v>
          </cell>
          <cell r="C273" t="str">
            <v>BOH</v>
          </cell>
          <cell r="D273" t="str">
            <v>Barista Cappuccino Large Saucer</v>
          </cell>
          <cell r="E273" t="str">
            <v>EA</v>
          </cell>
          <cell r="F273" t="str">
            <v>EA</v>
          </cell>
          <cell r="G273">
            <v>112.13</v>
          </cell>
        </row>
        <row r="274">
          <cell r="A274">
            <v>20502</v>
          </cell>
          <cell r="B274" t="str">
            <v>Crockery &amp; Cuttlery</v>
          </cell>
          <cell r="C274" t="str">
            <v>BOH</v>
          </cell>
          <cell r="D274" t="str">
            <v>Barista Cappuccino Large Mug</v>
          </cell>
          <cell r="E274" t="str">
            <v>EA</v>
          </cell>
          <cell r="F274" t="str">
            <v>EA</v>
          </cell>
          <cell r="G274">
            <v>263.58</v>
          </cell>
        </row>
        <row r="275">
          <cell r="A275">
            <v>18906</v>
          </cell>
          <cell r="B275" t="str">
            <v>Crockery &amp; Cuttlery</v>
          </cell>
          <cell r="C275" t="str">
            <v>BOH</v>
          </cell>
          <cell r="D275" t="str">
            <v>Round Glass Bottale -300 ML</v>
          </cell>
          <cell r="E275" t="str">
            <v>EA</v>
          </cell>
          <cell r="F275" t="str">
            <v>EA</v>
          </cell>
          <cell r="G275">
            <v>12.08</v>
          </cell>
        </row>
        <row r="276">
          <cell r="A276">
            <v>18907</v>
          </cell>
          <cell r="B276" t="str">
            <v>Crockery &amp; Cuttlery</v>
          </cell>
          <cell r="C276" t="str">
            <v>BOH</v>
          </cell>
          <cell r="D276" t="str">
            <v>Round Glass Bottale -500 ML</v>
          </cell>
          <cell r="E276" t="str">
            <v>EA</v>
          </cell>
          <cell r="F276" t="str">
            <v>EA</v>
          </cell>
          <cell r="G276">
            <v>14.72</v>
          </cell>
        </row>
        <row r="277">
          <cell r="A277">
            <v>18908</v>
          </cell>
          <cell r="B277" t="str">
            <v>Crockery &amp; Cuttlery</v>
          </cell>
          <cell r="C277" t="str">
            <v>BOH</v>
          </cell>
          <cell r="D277" t="str">
            <v>Glass Bottal Black Cap (300/500ML)</v>
          </cell>
          <cell r="E277" t="str">
            <v>EA</v>
          </cell>
          <cell r="F277" t="str">
            <v>EA</v>
          </cell>
          <cell r="G277">
            <v>2.2400000000000002</v>
          </cell>
        </row>
        <row r="278">
          <cell r="A278">
            <v>6662</v>
          </cell>
          <cell r="B278" t="str">
            <v>Crockery &amp; Cuttlery</v>
          </cell>
          <cell r="C278" t="str">
            <v>BOH</v>
          </cell>
          <cell r="D278" t="str">
            <v>Cocktail Shaker (Inbuilt Strainer)</v>
          </cell>
          <cell r="E278" t="str">
            <v>EA</v>
          </cell>
          <cell r="F278" t="str">
            <v>EA</v>
          </cell>
          <cell r="G278">
            <v>201.25</v>
          </cell>
        </row>
        <row r="279">
          <cell r="A279">
            <v>5515</v>
          </cell>
          <cell r="B279" t="str">
            <v>Crockery &amp; Cuttlery</v>
          </cell>
          <cell r="C279" t="str">
            <v>BOH</v>
          </cell>
          <cell r="D279" t="str">
            <v>Ice Cream Scooper Medium</v>
          </cell>
          <cell r="E279" t="str">
            <v>EA</v>
          </cell>
          <cell r="F279" t="str">
            <v>EA</v>
          </cell>
          <cell r="G279">
            <v>86.25</v>
          </cell>
        </row>
        <row r="280">
          <cell r="A280">
            <v>1097</v>
          </cell>
          <cell r="B280" t="str">
            <v>Crockery &amp; Cuttlery</v>
          </cell>
          <cell r="C280" t="str">
            <v>BOH</v>
          </cell>
          <cell r="D280" t="str">
            <v>Thermometer</v>
          </cell>
          <cell r="E280" t="str">
            <v>EA</v>
          </cell>
          <cell r="F280" t="str">
            <v>EA</v>
          </cell>
          <cell r="G280">
            <v>356.5</v>
          </cell>
        </row>
        <row r="281">
          <cell r="A281">
            <v>6090</v>
          </cell>
          <cell r="B281" t="str">
            <v>Crockery &amp; Cuttlery</v>
          </cell>
          <cell r="C281" t="str">
            <v>BOH</v>
          </cell>
          <cell r="D281" t="str">
            <v>Cream Charger</v>
          </cell>
          <cell r="E281" t="str">
            <v>PAC</v>
          </cell>
          <cell r="F281" t="str">
            <v>PAC=10ea</v>
          </cell>
          <cell r="G281">
            <v>333.5</v>
          </cell>
        </row>
        <row r="282">
          <cell r="A282">
            <v>15596</v>
          </cell>
          <cell r="B282" t="str">
            <v>Crockery &amp; Cuttlery</v>
          </cell>
          <cell r="C282" t="str">
            <v>BOH</v>
          </cell>
          <cell r="D282" t="str">
            <v>Bullet Shelf Tag Holder-3''</v>
          </cell>
          <cell r="E282" t="str">
            <v>EA</v>
          </cell>
          <cell r="F282" t="str">
            <v>EA</v>
          </cell>
          <cell r="G282">
            <v>55.2</v>
          </cell>
        </row>
        <row r="283">
          <cell r="A283">
            <v>19001</v>
          </cell>
          <cell r="B283" t="str">
            <v>Crockery &amp; Cuttlery</v>
          </cell>
          <cell r="C283" t="str">
            <v>BOH</v>
          </cell>
          <cell r="D283" t="str">
            <v>Wooden Hammer</v>
          </cell>
          <cell r="E283" t="str">
            <v>EA</v>
          </cell>
          <cell r="F283" t="str">
            <v>EA</v>
          </cell>
          <cell r="G283">
            <v>74.75</v>
          </cell>
        </row>
        <row r="284">
          <cell r="A284">
            <v>13821</v>
          </cell>
          <cell r="B284" t="str">
            <v>Crockery &amp; Cuttlery</v>
          </cell>
          <cell r="C284" t="str">
            <v>BOH</v>
          </cell>
          <cell r="D284" t="str">
            <v>Tango Grandee 425ml</v>
          </cell>
          <cell r="E284" t="str">
            <v>EA</v>
          </cell>
          <cell r="F284" t="str">
            <v>EA=1 ea</v>
          </cell>
          <cell r="G284">
            <v>113.85</v>
          </cell>
        </row>
        <row r="285">
          <cell r="A285">
            <v>13822</v>
          </cell>
          <cell r="B285" t="str">
            <v>Crockery &amp; Cuttlery</v>
          </cell>
          <cell r="C285" t="str">
            <v>BOH</v>
          </cell>
          <cell r="D285" t="str">
            <v>Tango Regular 315ml</v>
          </cell>
          <cell r="E285" t="str">
            <v>EA</v>
          </cell>
          <cell r="F285" t="str">
            <v>EA=1 ea</v>
          </cell>
          <cell r="G285">
            <v>101.2</v>
          </cell>
        </row>
        <row r="286">
          <cell r="A286">
            <v>19097</v>
          </cell>
          <cell r="B286" t="str">
            <v>Crockery &amp; Cuttlery</v>
          </cell>
          <cell r="C286" t="str">
            <v>BOH</v>
          </cell>
          <cell r="D286" t="str">
            <v>Creamer 150ML</v>
          </cell>
          <cell r="E286" t="str">
            <v>EA</v>
          </cell>
          <cell r="F286" t="str">
            <v>EA</v>
          </cell>
          <cell r="G286">
            <v>204.7</v>
          </cell>
        </row>
        <row r="287">
          <cell r="A287">
            <v>20871</v>
          </cell>
          <cell r="B287" t="str">
            <v>Crockery &amp; Cuttlery</v>
          </cell>
          <cell r="C287" t="str">
            <v>BOH</v>
          </cell>
          <cell r="D287" t="str">
            <v>Glass Tea Kettle 500 ML</v>
          </cell>
          <cell r="E287" t="str">
            <v>EA</v>
          </cell>
          <cell r="F287" t="str">
            <v>EA</v>
          </cell>
          <cell r="G287">
            <v>661.25</v>
          </cell>
        </row>
        <row r="288">
          <cell r="A288">
            <v>5700</v>
          </cell>
          <cell r="B288" t="str">
            <v>Crockery &amp; Cuttlery</v>
          </cell>
          <cell r="C288" t="str">
            <v>BOH</v>
          </cell>
          <cell r="D288" t="str">
            <v>Bottle Opener With Cutter</v>
          </cell>
          <cell r="E288" t="str">
            <v>EA</v>
          </cell>
          <cell r="F288" t="str">
            <v>EA</v>
          </cell>
          <cell r="G288">
            <v>81.650000000000006</v>
          </cell>
        </row>
        <row r="289">
          <cell r="A289">
            <v>19121</v>
          </cell>
          <cell r="B289" t="str">
            <v>Crockery &amp; Cuttlery</v>
          </cell>
          <cell r="C289" t="str">
            <v>BOH</v>
          </cell>
          <cell r="D289" t="str">
            <v>Supreme Basket Caret</v>
          </cell>
          <cell r="E289" t="str">
            <v>EA</v>
          </cell>
          <cell r="F289" t="str">
            <v>EA</v>
          </cell>
          <cell r="G289">
            <v>431.25</v>
          </cell>
        </row>
        <row r="290">
          <cell r="A290">
            <v>22485</v>
          </cell>
          <cell r="B290" t="str">
            <v>Crockery &amp; Cuttlery</v>
          </cell>
          <cell r="C290" t="str">
            <v>BOH</v>
          </cell>
          <cell r="D290" t="str">
            <v>SS laddles 30 ML</v>
          </cell>
          <cell r="E290" t="str">
            <v>EA</v>
          </cell>
          <cell r="F290" t="str">
            <v>EA</v>
          </cell>
          <cell r="G290">
            <v>46</v>
          </cell>
        </row>
        <row r="291">
          <cell r="A291">
            <v>22492</v>
          </cell>
          <cell r="B291" t="str">
            <v>Crockery &amp; Cuttlery</v>
          </cell>
          <cell r="C291" t="str">
            <v>BOH</v>
          </cell>
          <cell r="D291" t="str">
            <v>Bread Box</v>
          </cell>
          <cell r="E291" t="str">
            <v>EA</v>
          </cell>
          <cell r="F291" t="str">
            <v>EA</v>
          </cell>
          <cell r="G291">
            <v>184</v>
          </cell>
        </row>
        <row r="292">
          <cell r="A292">
            <v>21846</v>
          </cell>
          <cell r="B292" t="str">
            <v>Diner Paper &amp; Packing</v>
          </cell>
          <cell r="C292" t="str">
            <v>BOH</v>
          </cell>
          <cell r="D292" t="str">
            <v>Diner Burger Box</v>
          </cell>
          <cell r="E292" t="str">
            <v>Ea</v>
          </cell>
          <cell r="F292" t="str">
            <v>Ea=1 EA</v>
          </cell>
          <cell r="G292">
            <v>11.5</v>
          </cell>
        </row>
        <row r="293">
          <cell r="A293">
            <v>21850</v>
          </cell>
          <cell r="B293" t="str">
            <v>Diner Paper &amp; Packing</v>
          </cell>
          <cell r="C293" t="str">
            <v>BOH</v>
          </cell>
          <cell r="D293" t="str">
            <v>Diner Carry Bag - Small</v>
          </cell>
          <cell r="E293" t="str">
            <v>Ea</v>
          </cell>
          <cell r="F293" t="str">
            <v>Ea=1 EA</v>
          </cell>
          <cell r="G293">
            <v>7.59</v>
          </cell>
        </row>
        <row r="294">
          <cell r="A294">
            <v>21851</v>
          </cell>
          <cell r="B294" t="str">
            <v>Diner Paper &amp; Packing</v>
          </cell>
          <cell r="C294" t="str">
            <v>BOH</v>
          </cell>
          <cell r="D294" t="str">
            <v>Diner Carry Bag - Big</v>
          </cell>
          <cell r="E294" t="str">
            <v>EA</v>
          </cell>
          <cell r="F294" t="str">
            <v>Ea=1 EA</v>
          </cell>
          <cell r="G294">
            <v>8.86</v>
          </cell>
        </row>
        <row r="295">
          <cell r="A295">
            <v>21853</v>
          </cell>
          <cell r="B295" t="str">
            <v>Diner Paper &amp; Packing</v>
          </cell>
          <cell r="C295" t="str">
            <v>BOH</v>
          </cell>
          <cell r="D295" t="str">
            <v>Diner Paper Envelop</v>
          </cell>
          <cell r="E295" t="str">
            <v>Pkt</v>
          </cell>
          <cell r="F295" t="str">
            <v>Pkt = 100 ea</v>
          </cell>
          <cell r="G295">
            <v>276</v>
          </cell>
        </row>
        <row r="296">
          <cell r="A296">
            <v>21854</v>
          </cell>
          <cell r="B296" t="str">
            <v>Diner Paper &amp; Packing</v>
          </cell>
          <cell r="C296" t="str">
            <v>BOH</v>
          </cell>
          <cell r="D296" t="str">
            <v>Diner Pizza Box</v>
          </cell>
          <cell r="E296" t="str">
            <v>Ea</v>
          </cell>
          <cell r="F296" t="str">
            <v>Ea=1 EA</v>
          </cell>
          <cell r="G296">
            <v>14.95</v>
          </cell>
        </row>
        <row r="297">
          <cell r="A297">
            <v>23697</v>
          </cell>
          <cell r="B297" t="str">
            <v>Diner Paper &amp; Packing</v>
          </cell>
          <cell r="C297" t="str">
            <v>BOH</v>
          </cell>
          <cell r="D297" t="str">
            <v>Dinner Paper Napkin</v>
          </cell>
          <cell r="E297" t="str">
            <v>Pkt</v>
          </cell>
          <cell r="F297" t="str">
            <v>Pkt = 100 ea</v>
          </cell>
          <cell r="G297">
            <v>23.58</v>
          </cell>
        </row>
        <row r="298">
          <cell r="A298">
            <v>23825</v>
          </cell>
          <cell r="B298" t="str">
            <v>Diner Paper &amp; Packing</v>
          </cell>
          <cell r="C298" t="str">
            <v>BOH</v>
          </cell>
          <cell r="D298" t="str">
            <v>Diner Pastry Box 2pcs</v>
          </cell>
          <cell r="E298" t="str">
            <v>EA</v>
          </cell>
          <cell r="F298" t="str">
            <v>EA</v>
          </cell>
          <cell r="G298">
            <v>9.7799999999999994</v>
          </cell>
        </row>
        <row r="299">
          <cell r="A299">
            <v>23861</v>
          </cell>
          <cell r="B299" t="str">
            <v>Diner Paper &amp; Packing</v>
          </cell>
          <cell r="C299" t="str">
            <v>BOH</v>
          </cell>
          <cell r="D299" t="str">
            <v>Diner Flat Bowls-Paper 750ml White</v>
          </cell>
          <cell r="E299" t="str">
            <v>EA</v>
          </cell>
          <cell r="F299" t="str">
            <v>EA</v>
          </cell>
          <cell r="G299">
            <v>13.23</v>
          </cell>
        </row>
        <row r="300">
          <cell r="A300">
            <v>23862</v>
          </cell>
          <cell r="B300" t="str">
            <v>Diner Paper &amp; Packing</v>
          </cell>
          <cell r="C300" t="str">
            <v>BOH</v>
          </cell>
          <cell r="D300" t="str">
            <v>Diner Pet LID 148MM</v>
          </cell>
          <cell r="E300" t="str">
            <v>EA</v>
          </cell>
          <cell r="F300" t="str">
            <v>EA</v>
          </cell>
          <cell r="G300">
            <v>7.02</v>
          </cell>
        </row>
        <row r="301">
          <cell r="A301">
            <v>6073</v>
          </cell>
          <cell r="B301" t="str">
            <v>Paper &amp; Packing</v>
          </cell>
          <cell r="C301" t="str">
            <v>BOH</v>
          </cell>
          <cell r="D301" t="str">
            <v>PP Glass - 550 ML</v>
          </cell>
          <cell r="E301" t="str">
            <v>PAC</v>
          </cell>
          <cell r="F301" t="str">
            <v>EA</v>
          </cell>
          <cell r="G301">
            <v>92.94</v>
          </cell>
        </row>
        <row r="302">
          <cell r="A302">
            <v>10072</v>
          </cell>
          <cell r="B302" t="str">
            <v>Paper &amp; Packing</v>
          </cell>
          <cell r="C302" t="str">
            <v>BOH</v>
          </cell>
          <cell r="D302" t="str">
            <v>Lid For Ripple Coffee Glass 250ml</v>
          </cell>
          <cell r="E302" t="str">
            <v>PAC</v>
          </cell>
          <cell r="F302" t="str">
            <v>EA</v>
          </cell>
          <cell r="G302">
            <v>28.54</v>
          </cell>
        </row>
        <row r="303">
          <cell r="A303">
            <v>18396</v>
          </cell>
          <cell r="B303" t="str">
            <v>Cleaning Material</v>
          </cell>
          <cell r="C303" t="str">
            <v>BOH</v>
          </cell>
          <cell r="D303" t="str">
            <v>Magic ( Disinfectant Floor Wash Liquid)</v>
          </cell>
          <cell r="E303" t="str">
            <v>BT</v>
          </cell>
          <cell r="F303" t="str">
            <v>EA</v>
          </cell>
          <cell r="G303">
            <v>147.19999999999999</v>
          </cell>
        </row>
        <row r="304">
          <cell r="A304">
            <v>18398</v>
          </cell>
          <cell r="B304" t="str">
            <v>Cleaning Material</v>
          </cell>
          <cell r="C304" t="str">
            <v>BOH</v>
          </cell>
          <cell r="D304" t="str">
            <v>Zero Bac(Hard Surface Sanitizer)</v>
          </cell>
          <cell r="E304" t="str">
            <v>BT</v>
          </cell>
          <cell r="F304" t="str">
            <v>EA</v>
          </cell>
          <cell r="G304">
            <v>273.7</v>
          </cell>
        </row>
        <row r="305">
          <cell r="A305">
            <v>20872</v>
          </cell>
          <cell r="B305" t="str">
            <v>Brand Merchandise</v>
          </cell>
          <cell r="C305" t="str">
            <v>Prop M</v>
          </cell>
          <cell r="D305" t="str">
            <v>100% Pure Instant coffee - 50GM Jar</v>
          </cell>
          <cell r="E305" t="str">
            <v>EA</v>
          </cell>
          <cell r="F305" t="str">
            <v>EA</v>
          </cell>
          <cell r="G305">
            <v>60.97</v>
          </cell>
        </row>
        <row r="306">
          <cell r="A306">
            <v>21428</v>
          </cell>
          <cell r="B306" t="str">
            <v>Merchandise</v>
          </cell>
          <cell r="C306" t="str">
            <v>Merchandise</v>
          </cell>
          <cell r="D306" t="str">
            <v>MB Protein Bar Almond Fudge 20GM</v>
          </cell>
          <cell r="E306" t="str">
            <v>EA</v>
          </cell>
          <cell r="F306" t="str">
            <v>EA</v>
          </cell>
          <cell r="G306">
            <v>71.61</v>
          </cell>
        </row>
        <row r="307">
          <cell r="A307">
            <v>21844</v>
          </cell>
          <cell r="B307" t="str">
            <v>Diner Paper &amp; Packing</v>
          </cell>
          <cell r="C307" t="str">
            <v>BOH</v>
          </cell>
          <cell r="D307" t="str">
            <v>Diner Paper Container with Lid 80ML</v>
          </cell>
          <cell r="E307" t="str">
            <v>EA</v>
          </cell>
          <cell r="F307" t="str">
            <v>EA</v>
          </cell>
          <cell r="G307">
            <v>1.61</v>
          </cell>
        </row>
        <row r="308">
          <cell r="A308">
            <v>22480</v>
          </cell>
          <cell r="B308" t="str">
            <v>Merchandise</v>
          </cell>
          <cell r="C308" t="str">
            <v>Merchandise</v>
          </cell>
          <cell r="D308" t="str">
            <v>Choco Almond Nutty Cookies</v>
          </cell>
          <cell r="E308" t="str">
            <v>EA</v>
          </cell>
          <cell r="F308" t="str">
            <v>EA</v>
          </cell>
          <cell r="G308">
            <v>30.51</v>
          </cell>
        </row>
        <row r="309">
          <cell r="A309">
            <v>22652</v>
          </cell>
          <cell r="B309" t="str">
            <v>Merchandise</v>
          </cell>
          <cell r="C309" t="str">
            <v>Merchandise</v>
          </cell>
          <cell r="D309" t="str">
            <v>Melts- Eye Care</v>
          </cell>
          <cell r="E309" t="str">
            <v>EA</v>
          </cell>
          <cell r="F309" t="str">
            <v>EA</v>
          </cell>
          <cell r="G309">
            <v>355.42</v>
          </cell>
        </row>
        <row r="310">
          <cell r="A310">
            <v>22653</v>
          </cell>
          <cell r="B310" t="str">
            <v>Merchandise</v>
          </cell>
          <cell r="C310" t="str">
            <v>Merchandise</v>
          </cell>
          <cell r="D310" t="str">
            <v>Melts- Healthy Gut</v>
          </cell>
          <cell r="E310" t="str">
            <v>EA</v>
          </cell>
          <cell r="F310" t="str">
            <v>EA</v>
          </cell>
          <cell r="G310">
            <v>355.42</v>
          </cell>
        </row>
        <row r="311">
          <cell r="A311">
            <v>23445</v>
          </cell>
          <cell r="B311" t="str">
            <v>Merchandise</v>
          </cell>
          <cell r="C311" t="str">
            <v>Merchandise</v>
          </cell>
          <cell r="D311" t="str">
            <v>Lets Try Pudina Makhana</v>
          </cell>
          <cell r="E311" t="str">
            <v>EA</v>
          </cell>
          <cell r="F311" t="str">
            <v>EA</v>
          </cell>
          <cell r="G311">
            <v>80.36</v>
          </cell>
        </row>
        <row r="312">
          <cell r="A312">
            <v>23853</v>
          </cell>
          <cell r="B312" t="str">
            <v>Merchandise</v>
          </cell>
          <cell r="C312" t="str">
            <v>Merchandise</v>
          </cell>
          <cell r="D312" t="str">
            <v xml:space="preserve">LETS TRY PERI PERI MAKHANA </v>
          </cell>
          <cell r="E312" t="str">
            <v>EA</v>
          </cell>
          <cell r="F312" t="str">
            <v>EA</v>
          </cell>
          <cell r="G312">
            <v>80.36</v>
          </cell>
        </row>
        <row r="313">
          <cell r="A313">
            <v>23854</v>
          </cell>
          <cell r="B313" t="str">
            <v>Merchandise</v>
          </cell>
          <cell r="C313" t="str">
            <v>Merchandise</v>
          </cell>
          <cell r="D313" t="str">
            <v>LETS TRY KETTLE COOKED POTATO WAFER</v>
          </cell>
          <cell r="E313" t="str">
            <v>EA</v>
          </cell>
          <cell r="F313" t="str">
            <v>EA</v>
          </cell>
          <cell r="G313">
            <v>53.57</v>
          </cell>
        </row>
        <row r="314">
          <cell r="A314">
            <v>6181</v>
          </cell>
          <cell r="B314" t="str">
            <v>Crockery &amp; Cuttlery</v>
          </cell>
          <cell r="C314" t="str">
            <v>BOH</v>
          </cell>
          <cell r="D314" t="str">
            <v>All Purpose Spoon</v>
          </cell>
          <cell r="E314" t="str">
            <v>EA</v>
          </cell>
          <cell r="F314" t="str">
            <v>EA</v>
          </cell>
          <cell r="G314">
            <v>23.04</v>
          </cell>
        </row>
        <row r="315">
          <cell r="A315">
            <v>18399</v>
          </cell>
          <cell r="B315" t="str">
            <v>Cleaning Material</v>
          </cell>
          <cell r="C315" t="str">
            <v>BOH</v>
          </cell>
          <cell r="D315" t="str">
            <v>Palm Freah(Hand Cleansar)</v>
          </cell>
          <cell r="E315" t="str">
            <v>BT</v>
          </cell>
          <cell r="F315" t="str">
            <v>EA</v>
          </cell>
          <cell r="G315">
            <v>204.7</v>
          </cell>
        </row>
        <row r="316">
          <cell r="A316">
            <v>18401</v>
          </cell>
          <cell r="B316" t="str">
            <v>Cleaning Material</v>
          </cell>
          <cell r="C316" t="str">
            <v>BOH</v>
          </cell>
          <cell r="D316" t="str">
            <v>Ola Glass Cleaner ( Glass Cleaner)</v>
          </cell>
          <cell r="E316" t="str">
            <v>BT</v>
          </cell>
          <cell r="F316" t="str">
            <v>EA</v>
          </cell>
          <cell r="G316">
            <v>45.43</v>
          </cell>
        </row>
        <row r="317">
          <cell r="A317">
            <v>20256</v>
          </cell>
          <cell r="B317" t="str">
            <v>Marketing</v>
          </cell>
          <cell r="C317" t="str">
            <v>BOH</v>
          </cell>
          <cell r="D317" t="str">
            <v>Green Sports Bottle</v>
          </cell>
          <cell r="E317" t="str">
            <v>EA</v>
          </cell>
          <cell r="F317" t="str">
            <v>EA</v>
          </cell>
          <cell r="G317">
            <v>419.75</v>
          </cell>
        </row>
        <row r="318">
          <cell r="A318">
            <v>20493</v>
          </cell>
          <cell r="B318" t="str">
            <v>Marketing</v>
          </cell>
          <cell r="C318" t="str">
            <v>BOH</v>
          </cell>
          <cell r="D318" t="str">
            <v>Black Sports Bottle</v>
          </cell>
          <cell r="E318" t="str">
            <v>Ea</v>
          </cell>
          <cell r="F318" t="str">
            <v>EA</v>
          </cell>
          <cell r="G318">
            <v>419.75</v>
          </cell>
        </row>
        <row r="319">
          <cell r="A319">
            <v>22399</v>
          </cell>
          <cell r="B319" t="str">
            <v>Merchandise</v>
          </cell>
          <cell r="C319" t="str">
            <v>Merchandise</v>
          </cell>
          <cell r="D319" t="str">
            <v>Skittles Original Tube</v>
          </cell>
          <cell r="E319" t="str">
            <v>EA</v>
          </cell>
          <cell r="F319" t="str">
            <v>EA</v>
          </cell>
          <cell r="G319">
            <v>31.25</v>
          </cell>
        </row>
        <row r="320">
          <cell r="A320">
            <v>22481</v>
          </cell>
          <cell r="B320" t="str">
            <v>Merchandise</v>
          </cell>
          <cell r="C320" t="str">
            <v>Merchandise</v>
          </cell>
          <cell r="D320" t="str">
            <v>White Choco Cashew Nutty Cookies</v>
          </cell>
          <cell r="E320" t="str">
            <v>EA</v>
          </cell>
          <cell r="F320" t="str">
            <v>EA</v>
          </cell>
          <cell r="G320">
            <v>30.51</v>
          </cell>
        </row>
        <row r="321">
          <cell r="A321">
            <v>22487</v>
          </cell>
          <cell r="B321" t="str">
            <v>Merchandise</v>
          </cell>
          <cell r="C321" t="str">
            <v>Merchandise</v>
          </cell>
          <cell r="D321" t="str">
            <v>Beer n Barbeque</v>
          </cell>
          <cell r="E321" t="str">
            <v>EA</v>
          </cell>
          <cell r="F321" t="str">
            <v>EA</v>
          </cell>
          <cell r="G321">
            <v>49.11</v>
          </cell>
        </row>
        <row r="322">
          <cell r="A322">
            <v>23811</v>
          </cell>
          <cell r="B322" t="str">
            <v>Syrup</v>
          </cell>
          <cell r="C322" t="str">
            <v>BOH</v>
          </cell>
          <cell r="D322" t="str">
            <v>Chocolate tiramisu 750ml (Kerry)</v>
          </cell>
          <cell r="E322" t="str">
            <v>EA</v>
          </cell>
          <cell r="F322" t="str">
            <v>EA</v>
          </cell>
          <cell r="G322">
            <v>350.75</v>
          </cell>
        </row>
        <row r="323">
          <cell r="A323">
            <v>5908</v>
          </cell>
          <cell r="B323" t="str">
            <v>Paper &amp; Packing</v>
          </cell>
          <cell r="C323" t="str">
            <v>Paper &amp; Packing</v>
          </cell>
          <cell r="D323" t="str">
            <v>CORRUGATED BOX 16X16X 18(Big)</v>
          </cell>
          <cell r="E323" t="str">
            <v>EA</v>
          </cell>
          <cell r="F323" t="str">
            <v>EA</v>
          </cell>
          <cell r="G323">
            <v>84</v>
          </cell>
        </row>
        <row r="324">
          <cell r="A324">
            <v>5753</v>
          </cell>
          <cell r="B324" t="str">
            <v>Paper &amp; Packing</v>
          </cell>
          <cell r="C324" t="str">
            <v>Paper &amp; Packing</v>
          </cell>
          <cell r="D324" t="str">
            <v>CORRUGATED BOX 16x16x12(Small)</v>
          </cell>
          <cell r="E324" t="str">
            <v>EA</v>
          </cell>
          <cell r="F324" t="str">
            <v>EA</v>
          </cell>
          <cell r="G324">
            <v>70</v>
          </cell>
        </row>
        <row r="325">
          <cell r="A325">
            <v>5904</v>
          </cell>
          <cell r="B325" t="str">
            <v>Paper &amp; Packing</v>
          </cell>
          <cell r="C325" t="str">
            <v>Paper &amp; Packing</v>
          </cell>
          <cell r="D325" t="str">
            <v>Packing Tape Rolls</v>
          </cell>
          <cell r="E325" t="str">
            <v>EA</v>
          </cell>
          <cell r="F325" t="str">
            <v>EA</v>
          </cell>
          <cell r="G325">
            <v>30</v>
          </cell>
        </row>
        <row r="326">
          <cell r="A326">
            <v>8226</v>
          </cell>
          <cell r="B326" t="str">
            <v>Paper &amp; Packing</v>
          </cell>
          <cell r="C326" t="str">
            <v>Paper &amp; Packing</v>
          </cell>
          <cell r="D326" t="str">
            <v>Bubble Wrap</v>
          </cell>
          <cell r="E326" t="str">
            <v>M</v>
          </cell>
          <cell r="F326" t="str">
            <v>M</v>
          </cell>
          <cell r="G326">
            <v>12.5</v>
          </cell>
        </row>
        <row r="327">
          <cell r="A327">
            <v>9316</v>
          </cell>
          <cell r="B327" t="str">
            <v>Paper &amp; Packing</v>
          </cell>
          <cell r="C327" t="str">
            <v>Paper &amp; Packing</v>
          </cell>
          <cell r="D327" t="str">
            <v>Thermocole Sheet</v>
          </cell>
          <cell r="E327" t="str">
            <v>EA</v>
          </cell>
          <cell r="F327" t="str">
            <v>EA</v>
          </cell>
          <cell r="G327">
            <v>16.25</v>
          </cell>
        </row>
        <row r="328">
          <cell r="A328">
            <v>16432</v>
          </cell>
          <cell r="B328" t="str">
            <v>Paper &amp; Packing</v>
          </cell>
          <cell r="C328" t="str">
            <v>Paper &amp; Packing</v>
          </cell>
          <cell r="D328" t="str">
            <v>Shrink Sheet</v>
          </cell>
          <cell r="E328" t="str">
            <v>G</v>
          </cell>
          <cell r="F328" t="str">
            <v>G</v>
          </cell>
          <cell r="G328">
            <v>180</v>
          </cell>
        </row>
        <row r="329">
          <cell r="A329">
            <v>24416</v>
          </cell>
          <cell r="B329" t="str">
            <v>Paper &amp; Packing</v>
          </cell>
          <cell r="C329" t="str">
            <v>Paper &amp; Packing</v>
          </cell>
          <cell r="D329" t="str">
            <v>Stickers Pastry box (2000 pcs In roll)</v>
          </cell>
          <cell r="E329" t="str">
            <v>Roll</v>
          </cell>
          <cell r="F329" t="str">
            <v>Roll</v>
          </cell>
          <cell r="G329">
            <v>1610</v>
          </cell>
        </row>
        <row r="330">
          <cell r="A330">
            <v>24417</v>
          </cell>
          <cell r="B330" t="str">
            <v>Paper &amp; Packing</v>
          </cell>
          <cell r="C330" t="str">
            <v>Paper &amp; Packing</v>
          </cell>
          <cell r="D330" t="str">
            <v>Takeaway PVC Transparent Sticker (2000 Roll)</v>
          </cell>
          <cell r="E330" t="str">
            <v>Roll</v>
          </cell>
          <cell r="F330" t="str">
            <v>Roll</v>
          </cell>
          <cell r="G330">
            <v>1656</v>
          </cell>
        </row>
        <row r="331">
          <cell r="A331">
            <v>17743</v>
          </cell>
          <cell r="B331" t="str">
            <v>Marketing</v>
          </cell>
          <cell r="C331" t="str">
            <v>Marketing</v>
          </cell>
          <cell r="D331" t="str">
            <v>Chocolate Chip Cookies Tin - 100G</v>
          </cell>
          <cell r="E331" t="str">
            <v>EA</v>
          </cell>
          <cell r="F331" t="str">
            <v>EA</v>
          </cell>
          <cell r="G331">
            <v>77.7</v>
          </cell>
        </row>
        <row r="332">
          <cell r="A332">
            <v>17744</v>
          </cell>
          <cell r="B332" t="str">
            <v>Marketing</v>
          </cell>
          <cell r="C332" t="str">
            <v>Marketing</v>
          </cell>
          <cell r="D332" t="str">
            <v>Choco Mocha Cookies Tin - 100G</v>
          </cell>
          <cell r="E332" t="str">
            <v>EA</v>
          </cell>
          <cell r="F332" t="str">
            <v>EA</v>
          </cell>
          <cell r="G332">
            <v>77.7</v>
          </cell>
        </row>
        <row r="333">
          <cell r="A333">
            <v>17745</v>
          </cell>
          <cell r="B333" t="str">
            <v>Marketing</v>
          </cell>
          <cell r="C333" t="str">
            <v>Marketing</v>
          </cell>
          <cell r="D333" t="str">
            <v>Honey Oat Rissian Cookies Tin - 100G</v>
          </cell>
          <cell r="E333" t="str">
            <v>EA</v>
          </cell>
          <cell r="F333" t="str">
            <v>EA</v>
          </cell>
          <cell r="G333">
            <v>77.7</v>
          </cell>
        </row>
        <row r="334">
          <cell r="A334">
            <v>24588</v>
          </cell>
          <cell r="B334" t="str">
            <v>Marketing</v>
          </cell>
          <cell r="C334" t="str">
            <v>Marketing</v>
          </cell>
          <cell r="D334" t="str">
            <v>Tastilo- Cheesy Crispy</v>
          </cell>
          <cell r="E334" t="str">
            <v>EA</v>
          </cell>
          <cell r="F334" t="str">
            <v>EA</v>
          </cell>
          <cell r="G334">
            <v>35.71</v>
          </cell>
        </row>
        <row r="335">
          <cell r="A335">
            <v>24589</v>
          </cell>
          <cell r="B335" t="str">
            <v>Marketing</v>
          </cell>
          <cell r="C335" t="str">
            <v>Marketing</v>
          </cell>
          <cell r="D335" t="str">
            <v>Tastilo- Spicy Jalapeno</v>
          </cell>
          <cell r="E335" t="str">
            <v>EA</v>
          </cell>
          <cell r="F335" t="str">
            <v>EA</v>
          </cell>
          <cell r="G335">
            <v>35.71</v>
          </cell>
        </row>
        <row r="336">
          <cell r="A336">
            <v>24590</v>
          </cell>
          <cell r="B336" t="str">
            <v>Marketing</v>
          </cell>
          <cell r="C336" t="str">
            <v>Marketing</v>
          </cell>
          <cell r="D336" t="str">
            <v>Tastilo- Papdi Chaat</v>
          </cell>
          <cell r="E336" t="str">
            <v>EA</v>
          </cell>
          <cell r="F336" t="str">
            <v>EA</v>
          </cell>
          <cell r="G336">
            <v>35.71</v>
          </cell>
        </row>
        <row r="337">
          <cell r="A337">
            <v>24591</v>
          </cell>
          <cell r="B337" t="str">
            <v>Marketing</v>
          </cell>
          <cell r="C337" t="str">
            <v>Marketing</v>
          </cell>
          <cell r="D337" t="str">
            <v>Tastilo- Mexican Salsa</v>
          </cell>
          <cell r="E337" t="str">
            <v>EA</v>
          </cell>
          <cell r="F337" t="str">
            <v>EA</v>
          </cell>
          <cell r="G337">
            <v>35.71</v>
          </cell>
        </row>
        <row r="338">
          <cell r="A338">
            <v>24592</v>
          </cell>
          <cell r="B338" t="str">
            <v>Marketing</v>
          </cell>
          <cell r="C338" t="str">
            <v>Marketing</v>
          </cell>
          <cell r="D338" t="str">
            <v>Tastilo- Peri Peri</v>
          </cell>
          <cell r="E338" t="str">
            <v>EA</v>
          </cell>
          <cell r="F338" t="str">
            <v>EA</v>
          </cell>
          <cell r="G338">
            <v>35.71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ate list"/>
    </sheetNames>
    <sheetDataSet>
      <sheetData sheetId="0">
        <row r="2">
          <cell r="A2">
            <v>17747</v>
          </cell>
          <cell r="B2" t="str">
            <v>Marketing</v>
          </cell>
          <cell r="C2" t="str">
            <v>Terracotta Diya</v>
          </cell>
          <cell r="D2" t="str">
            <v>EA</v>
          </cell>
          <cell r="E2" t="str">
            <v>EA</v>
          </cell>
          <cell r="F2">
            <v>10.3</v>
          </cell>
        </row>
        <row r="3">
          <cell r="A3">
            <v>1001</v>
          </cell>
          <cell r="B3" t="str">
            <v>Raw Material</v>
          </cell>
          <cell r="C3" t="str">
            <v>Sugar Sachet</v>
          </cell>
          <cell r="D3" t="str">
            <v>PAC</v>
          </cell>
          <cell r="E3" t="str">
            <v>Pac=200sc</v>
          </cell>
          <cell r="F3">
            <v>74.75</v>
          </cell>
        </row>
        <row r="4">
          <cell r="A4">
            <v>22562</v>
          </cell>
          <cell r="B4" t="str">
            <v>Raw Material</v>
          </cell>
          <cell r="C4" t="str">
            <v>Oregano Flakes</v>
          </cell>
          <cell r="D4" t="str">
            <v>PAC</v>
          </cell>
          <cell r="E4" t="str">
            <v>PAC=150ea</v>
          </cell>
          <cell r="F4">
            <v>77.63</v>
          </cell>
        </row>
        <row r="5">
          <cell r="A5">
            <v>22561</v>
          </cell>
          <cell r="B5" t="str">
            <v>Raw Material</v>
          </cell>
          <cell r="C5" t="str">
            <v>Chilly Flakes</v>
          </cell>
          <cell r="D5" t="str">
            <v>PAC</v>
          </cell>
          <cell r="E5" t="str">
            <v>PAC=150ea</v>
          </cell>
          <cell r="F5">
            <v>77.63</v>
          </cell>
        </row>
        <row r="6">
          <cell r="A6">
            <v>14593</v>
          </cell>
          <cell r="B6" t="str">
            <v>Tea &amp; Coffee</v>
          </cell>
          <cell r="C6" t="str">
            <v>Earl gray 400g</v>
          </cell>
          <cell r="D6" t="str">
            <v>PAC</v>
          </cell>
          <cell r="E6" t="str">
            <v>1 PAC = 250G</v>
          </cell>
          <cell r="F6">
            <v>299</v>
          </cell>
        </row>
        <row r="7">
          <cell r="A7">
            <v>11286</v>
          </cell>
          <cell r="B7" t="str">
            <v>Tea &amp; Coffee</v>
          </cell>
          <cell r="C7" t="str">
            <v>Masala Chai Catering Pouch 250g</v>
          </cell>
          <cell r="D7" t="str">
            <v>PAC</v>
          </cell>
          <cell r="E7" t="str">
            <v>1 PAC = 250G</v>
          </cell>
          <cell r="F7">
            <v>287.5</v>
          </cell>
        </row>
        <row r="8">
          <cell r="A8">
            <v>15483</v>
          </cell>
          <cell r="B8" t="str">
            <v>Tea &amp; Coffee</v>
          </cell>
          <cell r="C8" t="str">
            <v>Darjeeling black Tea-Blended</v>
          </cell>
          <cell r="D8" t="str">
            <v>PAC</v>
          </cell>
          <cell r="E8" t="str">
            <v>1 PAC = 250G</v>
          </cell>
          <cell r="F8">
            <v>281.75</v>
          </cell>
        </row>
        <row r="9">
          <cell r="A9">
            <v>15484</v>
          </cell>
          <cell r="B9" t="str">
            <v>Tea &amp; Coffee</v>
          </cell>
          <cell r="C9" t="str">
            <v>Assam long Leaf Tea(TGFOP1)</v>
          </cell>
          <cell r="D9" t="str">
            <v>PAC</v>
          </cell>
          <cell r="E9" t="str">
            <v>1 PAC = 250G</v>
          </cell>
          <cell r="F9">
            <v>132.25</v>
          </cell>
        </row>
        <row r="10">
          <cell r="A10">
            <v>17818</v>
          </cell>
          <cell r="B10" t="str">
            <v>Tea &amp; Coffee</v>
          </cell>
          <cell r="C10" t="str">
            <v>Tulsi Green Tea - 100G</v>
          </cell>
          <cell r="D10" t="str">
            <v>PAC</v>
          </cell>
          <cell r="E10" t="str">
            <v>1 PAC = 250G</v>
          </cell>
          <cell r="F10">
            <v>105.8</v>
          </cell>
        </row>
        <row r="11">
          <cell r="A11">
            <v>4962</v>
          </cell>
          <cell r="B11" t="str">
            <v>Tea &amp; Coffee</v>
          </cell>
          <cell r="C11" t="str">
            <v>Coffee Beans F &amp; H 1 Kg</v>
          </cell>
          <cell r="D11" t="str">
            <v>Kg</v>
          </cell>
          <cell r="E11" t="str">
            <v>Box =15 kg</v>
          </cell>
          <cell r="F11">
            <v>810</v>
          </cell>
        </row>
        <row r="12">
          <cell r="A12">
            <v>1143</v>
          </cell>
          <cell r="B12" t="str">
            <v>Brand Merchandise</v>
          </cell>
          <cell r="C12" t="str">
            <v>Barista lavazza house blend 200g</v>
          </cell>
          <cell r="D12" t="str">
            <v>PAC</v>
          </cell>
          <cell r="E12" t="str">
            <v>Ea=1</v>
          </cell>
          <cell r="F12">
            <v>168.48</v>
          </cell>
        </row>
        <row r="13">
          <cell r="A13">
            <v>22334</v>
          </cell>
          <cell r="B13" t="str">
            <v>Merchandise</v>
          </cell>
          <cell r="C13" t="str">
            <v>Wild Tribe</v>
          </cell>
          <cell r="D13" t="str">
            <v>EA</v>
          </cell>
          <cell r="E13" t="str">
            <v>Ea=1 EA</v>
          </cell>
          <cell r="F13">
            <v>123.19</v>
          </cell>
        </row>
        <row r="14">
          <cell r="A14">
            <v>24003</v>
          </cell>
          <cell r="B14" t="str">
            <v>Merchandise</v>
          </cell>
          <cell r="C14" t="str">
            <v>Go Desi Pops Tangy Imli</v>
          </cell>
          <cell r="D14" t="str">
            <v>EA</v>
          </cell>
          <cell r="E14" t="str">
            <v>1 Box = 150 ea</v>
          </cell>
          <cell r="F14">
            <v>57.14</v>
          </cell>
        </row>
        <row r="15">
          <cell r="A15">
            <v>24005</v>
          </cell>
          <cell r="B15" t="str">
            <v>Merchandise</v>
          </cell>
          <cell r="C15" t="str">
            <v>Go Desi Pops real Aam</v>
          </cell>
          <cell r="D15" t="str">
            <v>EA</v>
          </cell>
          <cell r="E15" t="str">
            <v>1 Box = 150 ea</v>
          </cell>
          <cell r="F15">
            <v>57.14</v>
          </cell>
        </row>
        <row r="16">
          <cell r="A16">
            <v>24004</v>
          </cell>
          <cell r="B16" t="str">
            <v>Merchandise</v>
          </cell>
          <cell r="C16" t="str">
            <v>Go Desi Popz Kaccha Aam</v>
          </cell>
          <cell r="D16" t="str">
            <v>EA</v>
          </cell>
          <cell r="E16" t="str">
            <v>1 Box = 150 ea</v>
          </cell>
          <cell r="F16">
            <v>57.14</v>
          </cell>
        </row>
        <row r="17">
          <cell r="A17">
            <v>24125</v>
          </cell>
          <cell r="B17" t="str">
            <v>Merchandise</v>
          </cell>
          <cell r="C17" t="str">
            <v>Happilo-Choco Almond Dry Fruit Bar</v>
          </cell>
          <cell r="D17" t="str">
            <v>EA</v>
          </cell>
          <cell r="E17" t="str">
            <v>1 box = 12</v>
          </cell>
          <cell r="F17">
            <v>47.62</v>
          </cell>
        </row>
        <row r="18">
          <cell r="A18">
            <v>24126</v>
          </cell>
          <cell r="B18" t="str">
            <v>Merchandise</v>
          </cell>
          <cell r="C18" t="str">
            <v>Happilo-Blueberries Dry Fruit Bar</v>
          </cell>
          <cell r="D18" t="str">
            <v>EA</v>
          </cell>
          <cell r="E18" t="str">
            <v>1 box = 12</v>
          </cell>
          <cell r="F18">
            <v>47.62</v>
          </cell>
        </row>
        <row r="19">
          <cell r="A19">
            <v>22316</v>
          </cell>
          <cell r="B19" t="str">
            <v>Merchandise</v>
          </cell>
          <cell r="C19" t="str">
            <v>Lakadong Turmeric Herbal Latte</v>
          </cell>
          <cell r="D19" t="str">
            <v>Pkt</v>
          </cell>
          <cell r="E19" t="str">
            <v>Pac= 40 EA</v>
          </cell>
          <cell r="F19">
            <v>247</v>
          </cell>
        </row>
        <row r="20">
          <cell r="A20">
            <v>22320</v>
          </cell>
          <cell r="B20" t="str">
            <v>Merchandise</v>
          </cell>
          <cell r="C20" t="str">
            <v>Wild Green Tea/Lemongrass &amp; Black Pepper</v>
          </cell>
          <cell r="D20" t="str">
            <v>Pkt</v>
          </cell>
          <cell r="E20" t="str">
            <v>EA</v>
          </cell>
          <cell r="F20">
            <v>185.1</v>
          </cell>
        </row>
        <row r="21">
          <cell r="A21">
            <v>16300</v>
          </cell>
          <cell r="B21" t="str">
            <v>Marketing</v>
          </cell>
          <cell r="C21" t="str">
            <v>Oval Basket</v>
          </cell>
          <cell r="D21" t="str">
            <v>EA</v>
          </cell>
          <cell r="E21" t="str">
            <v>EA</v>
          </cell>
          <cell r="F21">
            <v>97.75</v>
          </cell>
        </row>
        <row r="22">
          <cell r="A22">
            <v>16301</v>
          </cell>
          <cell r="B22" t="str">
            <v>Marketing</v>
          </cell>
          <cell r="C22" t="str">
            <v>Cream Grass</v>
          </cell>
          <cell r="D22" t="str">
            <v>PAC</v>
          </cell>
          <cell r="E22" t="str">
            <v>PAC</v>
          </cell>
          <cell r="F22">
            <v>28.75</v>
          </cell>
        </row>
        <row r="23">
          <cell r="A23">
            <v>23668</v>
          </cell>
          <cell r="B23" t="str">
            <v>Marketing</v>
          </cell>
          <cell r="C23" t="str">
            <v>Orange Color Net</v>
          </cell>
          <cell r="D23" t="str">
            <v>Mtr</v>
          </cell>
          <cell r="E23" t="str">
            <v>(1 Roll = 50 Mtr.)</v>
          </cell>
          <cell r="F23">
            <v>13.8</v>
          </cell>
        </row>
        <row r="24">
          <cell r="A24">
            <v>15966</v>
          </cell>
          <cell r="B24" t="str">
            <v>Uniform</v>
          </cell>
          <cell r="C24" t="str">
            <v>New Barista Cap</v>
          </cell>
          <cell r="D24" t="str">
            <v>EA</v>
          </cell>
          <cell r="E24" t="str">
            <v>Ea=1 ea</v>
          </cell>
          <cell r="F24">
            <v>71.3</v>
          </cell>
        </row>
        <row r="25">
          <cell r="A25">
            <v>5499</v>
          </cell>
          <cell r="B25" t="str">
            <v>Uniform</v>
          </cell>
          <cell r="C25" t="str">
            <v>Black Jeans 28</v>
          </cell>
          <cell r="D25" t="str">
            <v>EA</v>
          </cell>
          <cell r="E25" t="str">
            <v>Ea=1 ea</v>
          </cell>
          <cell r="F25">
            <v>448.5</v>
          </cell>
        </row>
        <row r="26">
          <cell r="A26">
            <v>6042</v>
          </cell>
          <cell r="B26" t="str">
            <v>Uniform</v>
          </cell>
          <cell r="C26" t="str">
            <v>Black Jeans 30</v>
          </cell>
          <cell r="D26" t="str">
            <v>EA</v>
          </cell>
          <cell r="E26" t="str">
            <v>Ea=1 ea</v>
          </cell>
          <cell r="F26">
            <v>448.5</v>
          </cell>
        </row>
        <row r="27">
          <cell r="A27">
            <v>6041</v>
          </cell>
          <cell r="B27" t="str">
            <v>Uniform</v>
          </cell>
          <cell r="C27" t="str">
            <v>Black Jeans 32</v>
          </cell>
          <cell r="D27" t="str">
            <v>EA</v>
          </cell>
          <cell r="E27" t="str">
            <v>Ea=1 ea</v>
          </cell>
          <cell r="F27">
            <v>448.5</v>
          </cell>
        </row>
        <row r="28">
          <cell r="A28">
            <v>5600</v>
          </cell>
          <cell r="B28" t="str">
            <v>Uniform</v>
          </cell>
          <cell r="C28" t="str">
            <v>Black Jeans 34</v>
          </cell>
          <cell r="D28" t="str">
            <v>EA</v>
          </cell>
          <cell r="E28" t="str">
            <v>Ea=1 ea</v>
          </cell>
          <cell r="F28">
            <v>448.5</v>
          </cell>
        </row>
        <row r="29">
          <cell r="A29">
            <v>5601</v>
          </cell>
          <cell r="B29" t="str">
            <v>Uniform</v>
          </cell>
          <cell r="C29" t="str">
            <v>Black Jeans 36</v>
          </cell>
          <cell r="D29" t="str">
            <v>EA</v>
          </cell>
          <cell r="E29" t="str">
            <v>Ea=1 ea</v>
          </cell>
          <cell r="F29">
            <v>448.5</v>
          </cell>
        </row>
        <row r="30">
          <cell r="A30">
            <v>5623</v>
          </cell>
          <cell r="B30" t="str">
            <v>Uniform</v>
          </cell>
          <cell r="C30" t="str">
            <v>Black Jeans 38</v>
          </cell>
          <cell r="D30" t="str">
            <v>EA</v>
          </cell>
          <cell r="E30" t="str">
            <v>Ea=1 ea</v>
          </cell>
          <cell r="F30">
            <v>448.5</v>
          </cell>
        </row>
        <row r="31">
          <cell r="A31">
            <v>5624</v>
          </cell>
          <cell r="B31" t="str">
            <v>Uniform</v>
          </cell>
          <cell r="C31" t="str">
            <v>Black Jeans 40</v>
          </cell>
          <cell r="D31" t="str">
            <v>EA</v>
          </cell>
          <cell r="E31" t="str">
            <v>Ea=1 ea</v>
          </cell>
          <cell r="F31">
            <v>448.5</v>
          </cell>
        </row>
        <row r="32">
          <cell r="A32">
            <v>5625</v>
          </cell>
          <cell r="B32" t="str">
            <v>Uniform</v>
          </cell>
          <cell r="C32" t="str">
            <v>Black Jeans 42</v>
          </cell>
          <cell r="D32" t="str">
            <v>EA</v>
          </cell>
          <cell r="E32" t="str">
            <v>Ea=1 ea</v>
          </cell>
          <cell r="F32">
            <v>448.5</v>
          </cell>
        </row>
        <row r="33">
          <cell r="A33">
            <v>5609</v>
          </cell>
          <cell r="B33" t="str">
            <v>Uniform</v>
          </cell>
          <cell r="C33" t="str">
            <v>Black Trousers  28</v>
          </cell>
          <cell r="D33" t="str">
            <v>EA</v>
          </cell>
          <cell r="E33" t="str">
            <v>Ea=1 ea</v>
          </cell>
          <cell r="F33">
            <v>404.8</v>
          </cell>
        </row>
        <row r="34">
          <cell r="A34">
            <v>5610</v>
          </cell>
          <cell r="B34" t="str">
            <v>Uniform</v>
          </cell>
          <cell r="C34" t="str">
            <v>Black Trousers 30</v>
          </cell>
          <cell r="D34" t="str">
            <v>EA</v>
          </cell>
          <cell r="E34" t="str">
            <v>Ea=1 ea</v>
          </cell>
          <cell r="F34">
            <v>404.8</v>
          </cell>
        </row>
        <row r="35">
          <cell r="A35">
            <v>5611</v>
          </cell>
          <cell r="B35" t="str">
            <v>Uniform</v>
          </cell>
          <cell r="C35" t="str">
            <v>Black Trousers  32</v>
          </cell>
          <cell r="D35" t="str">
            <v>EA</v>
          </cell>
          <cell r="E35" t="str">
            <v>Ea=1 ea</v>
          </cell>
          <cell r="F35">
            <v>404.8</v>
          </cell>
        </row>
        <row r="36">
          <cell r="A36">
            <v>5612</v>
          </cell>
          <cell r="B36" t="str">
            <v>Uniform</v>
          </cell>
          <cell r="C36" t="str">
            <v>Black Trousers 34</v>
          </cell>
          <cell r="D36" t="str">
            <v>EA</v>
          </cell>
          <cell r="E36" t="str">
            <v>Ea=1 ea</v>
          </cell>
          <cell r="F36">
            <v>404.8</v>
          </cell>
        </row>
        <row r="37">
          <cell r="A37">
            <v>5613</v>
          </cell>
          <cell r="B37" t="str">
            <v>Uniform</v>
          </cell>
          <cell r="C37" t="str">
            <v>Black Trousers 36</v>
          </cell>
          <cell r="D37" t="str">
            <v>EA</v>
          </cell>
          <cell r="E37" t="str">
            <v>Ea=1 ea</v>
          </cell>
          <cell r="F37">
            <v>404.8</v>
          </cell>
        </row>
        <row r="38">
          <cell r="A38">
            <v>5776</v>
          </cell>
          <cell r="B38" t="str">
            <v>Uniform</v>
          </cell>
          <cell r="C38" t="str">
            <v>Black Trousers 38</v>
          </cell>
          <cell r="D38" t="str">
            <v>EA</v>
          </cell>
          <cell r="E38" t="str">
            <v>Ea=1 ea</v>
          </cell>
          <cell r="F38">
            <v>404.8</v>
          </cell>
        </row>
        <row r="39">
          <cell r="A39">
            <v>5777</v>
          </cell>
          <cell r="B39" t="str">
            <v>Uniform</v>
          </cell>
          <cell r="C39" t="str">
            <v>Black Trousers - 40</v>
          </cell>
          <cell r="D39" t="str">
            <v>EA</v>
          </cell>
          <cell r="E39" t="str">
            <v>Ea=1 ea</v>
          </cell>
          <cell r="F39">
            <v>404.8</v>
          </cell>
        </row>
        <row r="40">
          <cell r="A40">
            <v>5829</v>
          </cell>
          <cell r="B40" t="str">
            <v>Uniform</v>
          </cell>
          <cell r="C40" t="str">
            <v>Black Trousers - 42</v>
          </cell>
          <cell r="D40" t="str">
            <v>EA</v>
          </cell>
          <cell r="E40" t="str">
            <v>Ea=1 ea</v>
          </cell>
          <cell r="F40">
            <v>404.8</v>
          </cell>
        </row>
        <row r="41">
          <cell r="A41">
            <v>19903</v>
          </cell>
          <cell r="B41" t="str">
            <v>Uniform</v>
          </cell>
          <cell r="C41" t="str">
            <v>Apron New With Belt</v>
          </cell>
          <cell r="D41" t="str">
            <v>EA</v>
          </cell>
          <cell r="E41" t="str">
            <v>EA</v>
          </cell>
          <cell r="F41">
            <v>396.75</v>
          </cell>
        </row>
        <row r="42">
          <cell r="A42">
            <v>20195</v>
          </cell>
          <cell r="B42" t="str">
            <v>Uniform</v>
          </cell>
          <cell r="C42" t="str">
            <v>Barista Grey Shirt - 36</v>
          </cell>
          <cell r="D42" t="str">
            <v>EA</v>
          </cell>
          <cell r="E42" t="str">
            <v>EA</v>
          </cell>
          <cell r="F42">
            <v>511.75</v>
          </cell>
        </row>
        <row r="43">
          <cell r="A43">
            <v>20196</v>
          </cell>
          <cell r="B43" t="str">
            <v>Uniform</v>
          </cell>
          <cell r="C43" t="str">
            <v>Barista Grey Shirt - 38</v>
          </cell>
          <cell r="D43" t="str">
            <v>EA</v>
          </cell>
          <cell r="E43" t="str">
            <v>EA</v>
          </cell>
          <cell r="F43">
            <v>511.75</v>
          </cell>
        </row>
        <row r="44">
          <cell r="A44">
            <v>20197</v>
          </cell>
          <cell r="B44" t="str">
            <v>Uniform</v>
          </cell>
          <cell r="C44" t="str">
            <v>Barista Grey Shirt - 40</v>
          </cell>
          <cell r="D44" t="str">
            <v>EA</v>
          </cell>
          <cell r="E44" t="str">
            <v>EA</v>
          </cell>
          <cell r="F44">
            <v>511.75</v>
          </cell>
        </row>
        <row r="45">
          <cell r="A45">
            <v>20198</v>
          </cell>
          <cell r="B45" t="str">
            <v>Uniform</v>
          </cell>
          <cell r="C45" t="str">
            <v>Barista Grey Shirt - 42</v>
          </cell>
          <cell r="D45" t="str">
            <v>EA</v>
          </cell>
          <cell r="E45" t="str">
            <v>EA</v>
          </cell>
          <cell r="F45">
            <v>511.75</v>
          </cell>
        </row>
        <row r="46">
          <cell r="A46">
            <v>20199</v>
          </cell>
          <cell r="B46" t="str">
            <v>Uniform</v>
          </cell>
          <cell r="C46" t="str">
            <v>Barista Grey Shirt - 44</v>
          </cell>
          <cell r="D46" t="str">
            <v>EA</v>
          </cell>
          <cell r="E46" t="str">
            <v>EA</v>
          </cell>
          <cell r="F46">
            <v>511.75</v>
          </cell>
        </row>
        <row r="47">
          <cell r="A47">
            <v>20406</v>
          </cell>
          <cell r="B47" t="str">
            <v>Uniform</v>
          </cell>
          <cell r="C47" t="str">
            <v>Barista Store Manager Black Shirt – 36</v>
          </cell>
          <cell r="D47" t="str">
            <v>EA</v>
          </cell>
          <cell r="E47" t="str">
            <v>EA</v>
          </cell>
          <cell r="F47">
            <v>511.75</v>
          </cell>
        </row>
        <row r="48">
          <cell r="A48">
            <v>20407</v>
          </cell>
          <cell r="B48" t="str">
            <v>Uniform</v>
          </cell>
          <cell r="C48" t="str">
            <v>Barista Store Manager Black Shirt – 38</v>
          </cell>
          <cell r="D48" t="str">
            <v>EA</v>
          </cell>
          <cell r="E48" t="str">
            <v>EA</v>
          </cell>
          <cell r="F48">
            <v>511.75</v>
          </cell>
        </row>
        <row r="49">
          <cell r="A49">
            <v>20408</v>
          </cell>
          <cell r="B49" t="str">
            <v>Uniform</v>
          </cell>
          <cell r="C49" t="str">
            <v>Barista Store Manager Black Shirt – 40</v>
          </cell>
          <cell r="D49" t="str">
            <v>EA</v>
          </cell>
          <cell r="E49" t="str">
            <v>EA</v>
          </cell>
          <cell r="F49">
            <v>511.75</v>
          </cell>
        </row>
        <row r="50">
          <cell r="A50">
            <v>20409</v>
          </cell>
          <cell r="B50" t="str">
            <v>Uniform</v>
          </cell>
          <cell r="C50" t="str">
            <v>Barista Store Manager Black Shirt – 42</v>
          </cell>
          <cell r="D50" t="str">
            <v>EA</v>
          </cell>
          <cell r="E50" t="str">
            <v>EA</v>
          </cell>
          <cell r="F50">
            <v>511.75</v>
          </cell>
        </row>
        <row r="51">
          <cell r="A51">
            <v>20410</v>
          </cell>
          <cell r="B51" t="str">
            <v>Uniform</v>
          </cell>
          <cell r="C51" t="str">
            <v>Barista Store Manager Black Shirt – 44</v>
          </cell>
          <cell r="D51" t="str">
            <v>EA</v>
          </cell>
          <cell r="E51" t="str">
            <v>EA</v>
          </cell>
          <cell r="F51">
            <v>511.75</v>
          </cell>
        </row>
        <row r="52">
          <cell r="A52">
            <v>16107</v>
          </cell>
          <cell r="B52" t="str">
            <v>Uniform</v>
          </cell>
          <cell r="C52" t="str">
            <v>Grey Sweater-M (FS)</v>
          </cell>
          <cell r="D52" t="str">
            <v>EA</v>
          </cell>
          <cell r="E52" t="str">
            <v>Ea=1 ea</v>
          </cell>
          <cell r="F52">
            <v>529</v>
          </cell>
        </row>
        <row r="53">
          <cell r="A53">
            <v>16108</v>
          </cell>
          <cell r="B53" t="str">
            <v>Uniform</v>
          </cell>
          <cell r="C53" t="str">
            <v>Grey Sweater - L (FS)</v>
          </cell>
          <cell r="D53" t="str">
            <v>EA</v>
          </cell>
          <cell r="E53" t="str">
            <v>Ea=1 ea</v>
          </cell>
          <cell r="F53">
            <v>529</v>
          </cell>
        </row>
        <row r="54">
          <cell r="A54">
            <v>20235</v>
          </cell>
          <cell r="B54" t="str">
            <v>Diner Uniform</v>
          </cell>
          <cell r="C54" t="str">
            <v>Black Apron Diner</v>
          </cell>
          <cell r="D54" t="str">
            <v>EA</v>
          </cell>
          <cell r="E54" t="str">
            <v>EA</v>
          </cell>
          <cell r="F54">
            <v>396.75</v>
          </cell>
        </row>
        <row r="55">
          <cell r="A55">
            <v>20230</v>
          </cell>
          <cell r="B55" t="str">
            <v>Diner Uniform</v>
          </cell>
          <cell r="C55" t="str">
            <v>Barista Diner Black Shirt - 36</v>
          </cell>
          <cell r="D55" t="str">
            <v>EA</v>
          </cell>
          <cell r="E55" t="str">
            <v>EA</v>
          </cell>
          <cell r="F55">
            <v>511.75</v>
          </cell>
        </row>
        <row r="56">
          <cell r="A56">
            <v>20231</v>
          </cell>
          <cell r="B56" t="str">
            <v>Diner Uniform</v>
          </cell>
          <cell r="C56" t="str">
            <v>Barista Diner Black Shirt - 38</v>
          </cell>
          <cell r="D56" t="str">
            <v>EA</v>
          </cell>
          <cell r="E56" t="str">
            <v>EA</v>
          </cell>
          <cell r="F56">
            <v>511.75</v>
          </cell>
        </row>
        <row r="57">
          <cell r="A57">
            <v>20232</v>
          </cell>
          <cell r="B57" t="str">
            <v>Diner Uniform</v>
          </cell>
          <cell r="C57" t="str">
            <v>Barista Diner Black Shirt - 40</v>
          </cell>
          <cell r="D57" t="str">
            <v>EA</v>
          </cell>
          <cell r="E57" t="str">
            <v>EA</v>
          </cell>
          <cell r="F57">
            <v>511.75</v>
          </cell>
        </row>
        <row r="58">
          <cell r="A58">
            <v>20233</v>
          </cell>
          <cell r="B58" t="str">
            <v>Diner Uniform</v>
          </cell>
          <cell r="C58" t="str">
            <v>Barista Diner Black Shirt - 42</v>
          </cell>
          <cell r="D58" t="str">
            <v>EA</v>
          </cell>
          <cell r="E58" t="str">
            <v>EA</v>
          </cell>
          <cell r="F58">
            <v>511.75</v>
          </cell>
        </row>
        <row r="59">
          <cell r="A59">
            <v>20234</v>
          </cell>
          <cell r="B59" t="str">
            <v>Diner Uniform</v>
          </cell>
          <cell r="C59" t="str">
            <v>Barista Diner Black Shirt - 44</v>
          </cell>
          <cell r="D59" t="str">
            <v>EA</v>
          </cell>
          <cell r="E59" t="str">
            <v>EA</v>
          </cell>
          <cell r="F59">
            <v>511.75</v>
          </cell>
        </row>
        <row r="60">
          <cell r="A60">
            <v>20331</v>
          </cell>
          <cell r="B60" t="str">
            <v>Diner Uniform</v>
          </cell>
          <cell r="C60" t="str">
            <v>Black T-shirt Dinner (Caption) M</v>
          </cell>
          <cell r="D60" t="str">
            <v>EA</v>
          </cell>
          <cell r="E60" t="str">
            <v>EA</v>
          </cell>
          <cell r="F60">
            <v>402.5</v>
          </cell>
        </row>
        <row r="61">
          <cell r="A61">
            <v>20332</v>
          </cell>
          <cell r="B61" t="str">
            <v>Diner Uniform</v>
          </cell>
          <cell r="C61" t="str">
            <v>Black T-shirt Dinner (Caption) L</v>
          </cell>
          <cell r="D61" t="str">
            <v>EA</v>
          </cell>
          <cell r="E61" t="str">
            <v>EA</v>
          </cell>
          <cell r="F61">
            <v>402.5</v>
          </cell>
        </row>
        <row r="62">
          <cell r="A62">
            <v>20333</v>
          </cell>
          <cell r="B62" t="str">
            <v>Diner Uniform</v>
          </cell>
          <cell r="C62" t="str">
            <v>Black T-shirt Dinner (Caption) XL</v>
          </cell>
          <cell r="D62" t="str">
            <v>EA</v>
          </cell>
          <cell r="E62" t="str">
            <v>EA</v>
          </cell>
          <cell r="F62">
            <v>402.5</v>
          </cell>
        </row>
        <row r="63">
          <cell r="A63">
            <v>23602</v>
          </cell>
          <cell r="B63" t="str">
            <v>Diner Uniform</v>
          </cell>
          <cell r="C63" t="str">
            <v>Black T-Shirt Dinner (Crew) S</v>
          </cell>
          <cell r="D63" t="str">
            <v>EA</v>
          </cell>
          <cell r="E63" t="str">
            <v>EA</v>
          </cell>
          <cell r="F63">
            <v>402.5</v>
          </cell>
        </row>
        <row r="64">
          <cell r="A64">
            <v>23603</v>
          </cell>
          <cell r="B64" t="str">
            <v>Diner Uniform</v>
          </cell>
          <cell r="C64" t="str">
            <v>Black T-Shirt Dinner (Crew) M</v>
          </cell>
          <cell r="D64" t="str">
            <v>EA</v>
          </cell>
          <cell r="E64" t="str">
            <v>EA</v>
          </cell>
          <cell r="F64">
            <v>402.5</v>
          </cell>
        </row>
        <row r="65">
          <cell r="A65">
            <v>23604</v>
          </cell>
          <cell r="B65" t="str">
            <v>Diner Uniform</v>
          </cell>
          <cell r="C65" t="str">
            <v>Black T-Shirt Dinner(Crew) L</v>
          </cell>
          <cell r="D65" t="str">
            <v>EA</v>
          </cell>
          <cell r="E65" t="str">
            <v>EA</v>
          </cell>
          <cell r="F65">
            <v>402.5</v>
          </cell>
        </row>
        <row r="66">
          <cell r="A66">
            <v>23605</v>
          </cell>
          <cell r="B66" t="str">
            <v>Diner Uniform</v>
          </cell>
          <cell r="C66" t="str">
            <v>Black T-Shirt Dinner(Crew) XL</v>
          </cell>
          <cell r="D66" t="str">
            <v>EA</v>
          </cell>
          <cell r="E66" t="str">
            <v>EA</v>
          </cell>
          <cell r="F66">
            <v>402.5</v>
          </cell>
        </row>
        <row r="67">
          <cell r="A67">
            <v>23598</v>
          </cell>
          <cell r="B67" t="str">
            <v>Diner Uniform</v>
          </cell>
          <cell r="C67" t="str">
            <v>Black Chef Coat Diner S</v>
          </cell>
          <cell r="D67" t="str">
            <v>EA</v>
          </cell>
          <cell r="E67" t="str">
            <v>EA</v>
          </cell>
          <cell r="F67">
            <v>747.5</v>
          </cell>
        </row>
        <row r="68">
          <cell r="A68">
            <v>23599</v>
          </cell>
          <cell r="B68" t="str">
            <v>Diner Uniform</v>
          </cell>
          <cell r="C68" t="str">
            <v>Black Chef Coat Diner M</v>
          </cell>
          <cell r="D68" t="str">
            <v>EA</v>
          </cell>
          <cell r="E68" t="str">
            <v>EA</v>
          </cell>
          <cell r="F68">
            <v>747.5</v>
          </cell>
        </row>
        <row r="69">
          <cell r="A69">
            <v>23600</v>
          </cell>
          <cell r="B69" t="str">
            <v>Diner Uniform</v>
          </cell>
          <cell r="C69" t="str">
            <v>Black Chef Coat Diner L</v>
          </cell>
          <cell r="D69" t="str">
            <v>EA</v>
          </cell>
          <cell r="E69" t="str">
            <v>EA</v>
          </cell>
          <cell r="F69">
            <v>747.5</v>
          </cell>
        </row>
        <row r="70">
          <cell r="A70">
            <v>23601</v>
          </cell>
          <cell r="B70" t="str">
            <v>Diner Uniform</v>
          </cell>
          <cell r="C70" t="str">
            <v>Black Chef Coat Diner XL</v>
          </cell>
          <cell r="D70" t="str">
            <v>EA</v>
          </cell>
          <cell r="E70" t="str">
            <v>EA</v>
          </cell>
          <cell r="F70">
            <v>747.5</v>
          </cell>
        </row>
        <row r="71">
          <cell r="A71">
            <v>21091</v>
          </cell>
          <cell r="B71" t="str">
            <v>Cleaning Material</v>
          </cell>
          <cell r="C71" t="str">
            <v>3 Ply Mask</v>
          </cell>
          <cell r="D71" t="str">
            <v>Ea</v>
          </cell>
          <cell r="E71" t="str">
            <v>EA</v>
          </cell>
          <cell r="F71">
            <v>3.92</v>
          </cell>
        </row>
        <row r="72">
          <cell r="A72">
            <v>1002</v>
          </cell>
          <cell r="B72" t="str">
            <v>Raw Material</v>
          </cell>
          <cell r="C72" t="str">
            <v>Sugar Demerara</v>
          </cell>
          <cell r="D72" t="str">
            <v>PAC</v>
          </cell>
          <cell r="E72" t="str">
            <v>Pac=200sc</v>
          </cell>
          <cell r="F72">
            <v>79.349999999999994</v>
          </cell>
        </row>
        <row r="73">
          <cell r="A73">
            <v>1008</v>
          </cell>
          <cell r="B73" t="str">
            <v>Raw Material</v>
          </cell>
          <cell r="C73" t="str">
            <v>Mustard Sachet 8 Gm</v>
          </cell>
          <cell r="D73" t="str">
            <v>PAC</v>
          </cell>
          <cell r="E73" t="str">
            <v>PAC=100 sc</v>
          </cell>
          <cell r="F73">
            <v>92</v>
          </cell>
        </row>
        <row r="74">
          <cell r="A74">
            <v>1009</v>
          </cell>
          <cell r="B74" t="str">
            <v>Raw Material</v>
          </cell>
          <cell r="C74" t="str">
            <v>Tomato Ketchup 100 Sachet</v>
          </cell>
          <cell r="D74" t="str">
            <v>PAC</v>
          </cell>
          <cell r="E74" t="str">
            <v>PAC-100 sc</v>
          </cell>
          <cell r="F74">
            <v>74.75</v>
          </cell>
        </row>
        <row r="75">
          <cell r="A75">
            <v>18931</v>
          </cell>
          <cell r="B75" t="str">
            <v>Raw Material</v>
          </cell>
          <cell r="C75" t="str">
            <v>Alphonso Mango Puree(550GM)</v>
          </cell>
          <cell r="D75" t="str">
            <v>BT</v>
          </cell>
          <cell r="E75" t="str">
            <v>Box =12 BT</v>
          </cell>
          <cell r="F75">
            <v>155.25</v>
          </cell>
        </row>
        <row r="76">
          <cell r="A76">
            <v>18404</v>
          </cell>
          <cell r="B76" t="str">
            <v>Syrup</v>
          </cell>
          <cell r="C76" t="str">
            <v>Triple Red Berry</v>
          </cell>
          <cell r="D76" t="str">
            <v>BT</v>
          </cell>
          <cell r="E76" t="str">
            <v>1 Box = 12 ea</v>
          </cell>
          <cell r="F76">
            <v>272.55</v>
          </cell>
        </row>
        <row r="77">
          <cell r="A77">
            <v>19942</v>
          </cell>
          <cell r="B77" t="str">
            <v>Syrup</v>
          </cell>
          <cell r="C77" t="str">
            <v>Apple Rose Squash (Rose Faluda)</v>
          </cell>
          <cell r="D77" t="str">
            <v>BT</v>
          </cell>
          <cell r="E77" t="str">
            <v>1 Box = 12 ea</v>
          </cell>
          <cell r="F77">
            <v>133.4</v>
          </cell>
        </row>
        <row r="78">
          <cell r="A78">
            <v>23032</v>
          </cell>
          <cell r="B78" t="str">
            <v>Syrup</v>
          </cell>
          <cell r="C78" t="str">
            <v xml:space="preserve">Strawberry Fruit Squash 500 ML pet </v>
          </cell>
          <cell r="D78" t="str">
            <v>Btl</v>
          </cell>
          <cell r="E78" t="str">
            <v>1 Box = 12 ea</v>
          </cell>
          <cell r="F78">
            <v>151.80000000000001</v>
          </cell>
        </row>
        <row r="79">
          <cell r="A79">
            <v>23033</v>
          </cell>
          <cell r="B79" t="str">
            <v>Syrup</v>
          </cell>
          <cell r="C79" t="str">
            <v xml:space="preserve">Pineapple Jalapeno Fruit Squash 500 ML pet </v>
          </cell>
          <cell r="D79" t="str">
            <v>Btl</v>
          </cell>
          <cell r="E79" t="str">
            <v>1 Box = 12 ea</v>
          </cell>
          <cell r="F79">
            <v>134.55000000000001</v>
          </cell>
        </row>
        <row r="80">
          <cell r="A80">
            <v>21241</v>
          </cell>
          <cell r="B80" t="str">
            <v>Brand Merchandise</v>
          </cell>
          <cell r="C80" t="str">
            <v>Almond 40 GM</v>
          </cell>
          <cell r="D80" t="str">
            <v>EA</v>
          </cell>
          <cell r="E80" t="str">
            <v>1 box = 60 ea</v>
          </cell>
          <cell r="F80">
            <v>47.91</v>
          </cell>
        </row>
        <row r="81">
          <cell r="A81">
            <v>21242</v>
          </cell>
          <cell r="B81" t="str">
            <v>Brand Merchandise</v>
          </cell>
          <cell r="C81" t="str">
            <v>Cashew 40 GM</v>
          </cell>
          <cell r="D81" t="str">
            <v>EA</v>
          </cell>
          <cell r="E81" t="str">
            <v>1 box = 60 ea</v>
          </cell>
          <cell r="F81">
            <v>52.57</v>
          </cell>
        </row>
        <row r="82">
          <cell r="A82">
            <v>21784</v>
          </cell>
          <cell r="B82" t="str">
            <v>Merchandise</v>
          </cell>
          <cell r="C82" t="str">
            <v>Mast Masala Cup Noodles</v>
          </cell>
          <cell r="D82" t="str">
            <v>EA</v>
          </cell>
          <cell r="E82" t="str">
            <v>1 box = 48 ea</v>
          </cell>
          <cell r="F82">
            <v>53.57</v>
          </cell>
        </row>
        <row r="83">
          <cell r="A83">
            <v>21786</v>
          </cell>
          <cell r="B83" t="str">
            <v>Merchandise</v>
          </cell>
          <cell r="C83" t="str">
            <v>Spiced Chunky Chicken Cup Noodles</v>
          </cell>
          <cell r="D83" t="str">
            <v>EA</v>
          </cell>
          <cell r="E83" t="str">
            <v>1 box = 48 ea</v>
          </cell>
          <cell r="F83">
            <v>53.57</v>
          </cell>
        </row>
        <row r="84">
          <cell r="A84">
            <v>21833</v>
          </cell>
          <cell r="B84" t="str">
            <v>Merchandise</v>
          </cell>
          <cell r="C84" t="str">
            <v>Tagz - Masala Trekkin Chips</v>
          </cell>
          <cell r="D84" t="str">
            <v>EA</v>
          </cell>
          <cell r="E84" t="str">
            <v>1 box = 24 ea</v>
          </cell>
          <cell r="F84">
            <v>49.11</v>
          </cell>
        </row>
        <row r="85">
          <cell r="A85">
            <v>22487</v>
          </cell>
          <cell r="B85" t="str">
            <v>Merchandise</v>
          </cell>
          <cell r="C85" t="str">
            <v>Beer n Barbeque</v>
          </cell>
          <cell r="D85" t="str">
            <v>EA</v>
          </cell>
          <cell r="E85" t="str">
            <v>Box = 24 EA</v>
          </cell>
          <cell r="F85">
            <v>49.11</v>
          </cell>
        </row>
        <row r="86">
          <cell r="A86">
            <v>22255</v>
          </cell>
          <cell r="B86" t="str">
            <v>Merchandise</v>
          </cell>
          <cell r="C86" t="str">
            <v>Mango Chilli Mojito</v>
          </cell>
          <cell r="D86" t="str">
            <v>EA</v>
          </cell>
          <cell r="E86" t="str">
            <v>1 box = 24 ea</v>
          </cell>
          <cell r="F86">
            <v>57.46</v>
          </cell>
        </row>
        <row r="87">
          <cell r="A87">
            <v>22258</v>
          </cell>
          <cell r="B87" t="str">
            <v>Merchandise</v>
          </cell>
          <cell r="C87" t="str">
            <v>Margarita</v>
          </cell>
          <cell r="D87" t="str">
            <v>EA</v>
          </cell>
          <cell r="E87" t="str">
            <v>1 box = 24 ea</v>
          </cell>
          <cell r="F87">
            <v>57.46</v>
          </cell>
        </row>
        <row r="88">
          <cell r="A88">
            <v>23707</v>
          </cell>
          <cell r="B88" t="str">
            <v>Merchandise</v>
          </cell>
          <cell r="C88" t="str">
            <v>Just-Vanilla Protein Plus Shake</v>
          </cell>
          <cell r="D88" t="str">
            <v>EA</v>
          </cell>
          <cell r="E88" t="str">
            <v>Box = 12 EA</v>
          </cell>
          <cell r="F88">
            <v>112.5</v>
          </cell>
        </row>
        <row r="89">
          <cell r="A89">
            <v>23706</v>
          </cell>
          <cell r="B89" t="str">
            <v>Merchandise</v>
          </cell>
          <cell r="C89" t="str">
            <v>Just- Chocolate Protein Plus Shake</v>
          </cell>
          <cell r="D89" t="str">
            <v>EA</v>
          </cell>
          <cell r="E89" t="str">
            <v>Box = 12 EA</v>
          </cell>
          <cell r="F89">
            <v>112.5</v>
          </cell>
        </row>
        <row r="90">
          <cell r="A90">
            <v>23969</v>
          </cell>
          <cell r="B90" t="str">
            <v>Merchandise</v>
          </cell>
          <cell r="C90" t="str">
            <v>Harveys &amp; Sons Chocolate Shake 280ml</v>
          </cell>
          <cell r="D90" t="str">
            <v>EA</v>
          </cell>
          <cell r="E90" t="str">
            <v>1 Box = 24 ea</v>
          </cell>
          <cell r="F90">
            <v>71.98</v>
          </cell>
        </row>
        <row r="91">
          <cell r="A91">
            <v>23970</v>
          </cell>
          <cell r="B91" t="str">
            <v>Merchandise</v>
          </cell>
          <cell r="C91" t="str">
            <v>Harveys &amp; Sons Strawberry Shake 280ml</v>
          </cell>
          <cell r="D91" t="str">
            <v>EA</v>
          </cell>
          <cell r="E91" t="str">
            <v>1 Box = 24 ea</v>
          </cell>
          <cell r="F91">
            <v>71.98</v>
          </cell>
        </row>
        <row r="92">
          <cell r="A92">
            <v>16140</v>
          </cell>
          <cell r="B92" t="str">
            <v>Merchandise</v>
          </cell>
          <cell r="C92" t="str">
            <v>Opera Salt &amp; Black Pepper Chips</v>
          </cell>
          <cell r="D92" t="str">
            <v>EA</v>
          </cell>
          <cell r="E92" t="str">
            <v>1 box = 24</v>
          </cell>
          <cell r="F92">
            <v>44.64</v>
          </cell>
        </row>
        <row r="93">
          <cell r="A93">
            <v>16141</v>
          </cell>
          <cell r="B93" t="str">
            <v>Merchandise</v>
          </cell>
          <cell r="C93" t="str">
            <v>Opera Piri - Piri Chips</v>
          </cell>
          <cell r="D93" t="str">
            <v>EA</v>
          </cell>
          <cell r="E93" t="str">
            <v>1 box = 24</v>
          </cell>
          <cell r="F93">
            <v>44.64</v>
          </cell>
        </row>
        <row r="94">
          <cell r="A94">
            <v>16142</v>
          </cell>
          <cell r="B94" t="str">
            <v>Merchandise</v>
          </cell>
          <cell r="C94" t="str">
            <v>Opera Italian Herbs Chips</v>
          </cell>
          <cell r="D94" t="str">
            <v>EA</v>
          </cell>
          <cell r="E94" t="str">
            <v>1 box = 24</v>
          </cell>
          <cell r="F94">
            <v>44.64</v>
          </cell>
        </row>
        <row r="95">
          <cell r="A95">
            <v>23468</v>
          </cell>
          <cell r="B95" t="str">
            <v>Merchandise</v>
          </cell>
          <cell r="C95" t="str">
            <v xml:space="preserve">Cosmopolitan </v>
          </cell>
          <cell r="D95" t="str">
            <v>EA</v>
          </cell>
          <cell r="E95" t="str">
            <v>1 box = 24 ea</v>
          </cell>
          <cell r="F95">
            <v>57.46</v>
          </cell>
        </row>
        <row r="96">
          <cell r="A96">
            <v>21831</v>
          </cell>
          <cell r="B96" t="str">
            <v>Merchandise</v>
          </cell>
          <cell r="C96" t="str">
            <v>Tagz - Cream Onion Divin Chips</v>
          </cell>
          <cell r="D96" t="str">
            <v>EA</v>
          </cell>
          <cell r="E96" t="str">
            <v>Box = 24 EA</v>
          </cell>
          <cell r="F96">
            <v>49.11</v>
          </cell>
        </row>
        <row r="97">
          <cell r="A97">
            <v>22256</v>
          </cell>
          <cell r="B97" t="str">
            <v>Merchandise</v>
          </cell>
          <cell r="C97" t="str">
            <v>Sex on the Beach</v>
          </cell>
          <cell r="D97" t="str">
            <v>EA</v>
          </cell>
          <cell r="E97" t="str">
            <v>Box = 24 EA</v>
          </cell>
          <cell r="F97">
            <v>57.46</v>
          </cell>
        </row>
        <row r="98">
          <cell r="A98">
            <v>23115</v>
          </cell>
          <cell r="B98" t="str">
            <v>Merchandise</v>
          </cell>
          <cell r="C98" t="str">
            <v>Raw- Tender Coconut Water</v>
          </cell>
          <cell r="D98" t="str">
            <v>EA</v>
          </cell>
          <cell r="E98" t="str">
            <v>Box = 48 EA</v>
          </cell>
          <cell r="F98">
            <v>53.27</v>
          </cell>
        </row>
        <row r="99">
          <cell r="A99">
            <v>23711</v>
          </cell>
          <cell r="B99" t="str">
            <v>Merchandise</v>
          </cell>
          <cell r="C99" t="str">
            <v>Fitsport- Thop Energy Bar</v>
          </cell>
          <cell r="D99" t="str">
            <v>EA</v>
          </cell>
          <cell r="E99" t="str">
            <v>EA</v>
          </cell>
          <cell r="F99">
            <v>53.57</v>
          </cell>
        </row>
        <row r="100">
          <cell r="A100">
            <v>24128</v>
          </cell>
          <cell r="B100" t="str">
            <v>Merchandise</v>
          </cell>
          <cell r="C100" t="str">
            <v>Happilo-Magic Masala Peanut</v>
          </cell>
          <cell r="D100" t="str">
            <v>EA</v>
          </cell>
          <cell r="E100" t="str">
            <v>1 box = 12</v>
          </cell>
          <cell r="F100">
            <v>88.84</v>
          </cell>
        </row>
        <row r="101">
          <cell r="A101">
            <v>24129</v>
          </cell>
          <cell r="B101" t="str">
            <v>Merchandise</v>
          </cell>
          <cell r="C101" t="str">
            <v>Happilo-Snack Pack Supermix Berries</v>
          </cell>
          <cell r="D101" t="str">
            <v>EA</v>
          </cell>
          <cell r="E101" t="str">
            <v>1 box = 12</v>
          </cell>
          <cell r="F101">
            <v>44.64</v>
          </cell>
        </row>
        <row r="102">
          <cell r="A102">
            <v>24130</v>
          </cell>
          <cell r="B102" t="str">
            <v>Merchandise</v>
          </cell>
          <cell r="C102" t="str">
            <v>Happilo-Peri Peri Chickpeas</v>
          </cell>
          <cell r="D102" t="str">
            <v>EA</v>
          </cell>
          <cell r="E102" t="str">
            <v>1 box = 12</v>
          </cell>
          <cell r="F102">
            <v>66.52</v>
          </cell>
        </row>
        <row r="103">
          <cell r="A103">
            <v>24131</v>
          </cell>
          <cell r="B103" t="str">
            <v>Merchandise</v>
          </cell>
          <cell r="C103" t="str">
            <v>Happilo-Chilli Garlic Chickpeas</v>
          </cell>
          <cell r="D103" t="str">
            <v>EA</v>
          </cell>
          <cell r="E103" t="str">
            <v>1 box = 12</v>
          </cell>
          <cell r="F103">
            <v>66.52</v>
          </cell>
        </row>
        <row r="104">
          <cell r="A104">
            <v>24132</v>
          </cell>
          <cell r="B104" t="str">
            <v>Merchandise</v>
          </cell>
          <cell r="C104" t="str">
            <v>Happilo-Spicy Chilly Garlic</v>
          </cell>
          <cell r="D104" t="str">
            <v>EA</v>
          </cell>
          <cell r="E104" t="str">
            <v>1 box = 12</v>
          </cell>
          <cell r="F104">
            <v>145.09</v>
          </cell>
        </row>
        <row r="105">
          <cell r="A105">
            <v>24133</v>
          </cell>
          <cell r="B105" t="str">
            <v>Merchandise</v>
          </cell>
          <cell r="C105" t="str">
            <v>Happilo-Hot Peri Peri</v>
          </cell>
          <cell r="D105" t="str">
            <v>EA</v>
          </cell>
          <cell r="E105" t="str">
            <v>1 box = 12</v>
          </cell>
          <cell r="F105">
            <v>145.09</v>
          </cell>
        </row>
        <row r="106">
          <cell r="A106">
            <v>24353</v>
          </cell>
          <cell r="B106" t="str">
            <v>Merchandise</v>
          </cell>
          <cell r="C106" t="str">
            <v>Tagz- Thai Vodka Tom Yum</v>
          </cell>
          <cell r="D106" t="str">
            <v>EA</v>
          </cell>
          <cell r="E106" t="str">
            <v>EA</v>
          </cell>
          <cell r="F106">
            <v>78.08</v>
          </cell>
        </row>
        <row r="107">
          <cell r="A107">
            <v>24360</v>
          </cell>
          <cell r="B107" t="str">
            <v>Merchandise</v>
          </cell>
          <cell r="C107" t="str">
            <v>Tagz- Beer n Barbeque</v>
          </cell>
          <cell r="D107" t="str">
            <v>EA</v>
          </cell>
          <cell r="E107" t="str">
            <v>EA</v>
          </cell>
          <cell r="F107">
            <v>78.08</v>
          </cell>
        </row>
        <row r="108">
          <cell r="A108">
            <v>22264</v>
          </cell>
          <cell r="B108" t="str">
            <v>Merchandise</v>
          </cell>
          <cell r="C108" t="str">
            <v>Mixed Fruit</v>
          </cell>
          <cell r="D108" t="str">
            <v>EA</v>
          </cell>
          <cell r="E108" t="str">
            <v>1 box = 24 ea</v>
          </cell>
          <cell r="F108">
            <v>71.430000000000007</v>
          </cell>
        </row>
        <row r="109">
          <cell r="A109">
            <v>24394</v>
          </cell>
          <cell r="B109" t="str">
            <v>Merchandise</v>
          </cell>
          <cell r="C109" t="str">
            <v>Storia- Mango Shake</v>
          </cell>
          <cell r="D109" t="str">
            <v>EA</v>
          </cell>
          <cell r="E109" t="str">
            <v>EA</v>
          </cell>
          <cell r="F109">
            <v>80.36</v>
          </cell>
        </row>
        <row r="110">
          <cell r="A110">
            <v>24395</v>
          </cell>
          <cell r="B110" t="str">
            <v>Merchandise</v>
          </cell>
          <cell r="C110" t="str">
            <v>Storia- Banana Shake</v>
          </cell>
          <cell r="D110" t="str">
            <v>EA</v>
          </cell>
          <cell r="E110" t="str">
            <v>EA</v>
          </cell>
          <cell r="F110">
            <v>80.36</v>
          </cell>
        </row>
        <row r="111">
          <cell r="A111">
            <v>21161</v>
          </cell>
          <cell r="B111" t="str">
            <v>Paper &amp; Packing</v>
          </cell>
          <cell r="C111" t="str">
            <v>Big Carry Bag (120 GSM)</v>
          </cell>
          <cell r="D111" t="str">
            <v>PAC</v>
          </cell>
          <cell r="E111" t="str">
            <v>PAC=50ea</v>
          </cell>
          <cell r="F111">
            <v>445.63</v>
          </cell>
        </row>
        <row r="112">
          <cell r="A112">
            <v>9313</v>
          </cell>
          <cell r="B112" t="str">
            <v>Paper &amp; Packing</v>
          </cell>
          <cell r="C112" t="str">
            <v>Barista Tray Mat</v>
          </cell>
          <cell r="D112" t="str">
            <v>PAC</v>
          </cell>
          <cell r="E112" t="str">
            <v>1=200EA</v>
          </cell>
          <cell r="F112">
            <v>151.80000000000001</v>
          </cell>
        </row>
        <row r="113">
          <cell r="A113">
            <v>21817</v>
          </cell>
          <cell r="B113" t="str">
            <v>Paper &amp; Packing</v>
          </cell>
          <cell r="C113" t="str">
            <v>Biodegradable Plate</v>
          </cell>
          <cell r="D113" t="str">
            <v>PAC</v>
          </cell>
          <cell r="E113" t="str">
            <v>PAC=25ea</v>
          </cell>
          <cell r="F113">
            <v>95.45</v>
          </cell>
        </row>
        <row r="114">
          <cell r="A114">
            <v>23507</v>
          </cell>
          <cell r="B114" t="str">
            <v>Paper &amp; Packing</v>
          </cell>
          <cell r="C114" t="str">
            <v>Wooden Stirrer (500 each)</v>
          </cell>
          <cell r="D114" t="str">
            <v>PAC</v>
          </cell>
          <cell r="E114" t="str">
            <v>1 pkt =500 ea</v>
          </cell>
          <cell r="F114">
            <v>103.5</v>
          </cell>
        </row>
        <row r="115">
          <cell r="A115">
            <v>22552</v>
          </cell>
          <cell r="B115" t="str">
            <v>Paper &amp; Packing</v>
          </cell>
          <cell r="C115" t="str">
            <v xml:space="preserve">Wooden Spork 1packet </v>
          </cell>
          <cell r="D115" t="str">
            <v>PAC</v>
          </cell>
          <cell r="E115" t="str">
            <v>PAC</v>
          </cell>
          <cell r="F115">
            <v>115</v>
          </cell>
        </row>
        <row r="116">
          <cell r="A116">
            <v>18741</v>
          </cell>
          <cell r="B116" t="str">
            <v>Paper &amp; Packing</v>
          </cell>
          <cell r="C116" t="str">
            <v>Four Cup Holder</v>
          </cell>
          <cell r="D116" t="str">
            <v>EA</v>
          </cell>
          <cell r="E116" t="str">
            <v>EA</v>
          </cell>
          <cell r="F116">
            <v>11.5</v>
          </cell>
        </row>
        <row r="117">
          <cell r="A117">
            <v>22171</v>
          </cell>
          <cell r="B117" t="str">
            <v>Paper &amp; Packing</v>
          </cell>
          <cell r="C117" t="str">
            <v>Paper Kettle 1 lit (Delivery Box)</v>
          </cell>
          <cell r="D117" t="str">
            <v>EA</v>
          </cell>
          <cell r="E117" t="str">
            <v>EA</v>
          </cell>
          <cell r="F117">
            <v>12.08</v>
          </cell>
        </row>
        <row r="118">
          <cell r="A118">
            <v>22172</v>
          </cell>
          <cell r="B118" t="str">
            <v>Paper &amp; Packing</v>
          </cell>
          <cell r="C118" t="str">
            <v>Paper Kettle 400 ml (Delivery Box)</v>
          </cell>
          <cell r="D118" t="str">
            <v>EA</v>
          </cell>
          <cell r="E118" t="str">
            <v>EA</v>
          </cell>
          <cell r="F118">
            <v>10.06</v>
          </cell>
        </row>
        <row r="119">
          <cell r="A119">
            <v>21423</v>
          </cell>
          <cell r="B119" t="str">
            <v>Paper &amp; Packing</v>
          </cell>
          <cell r="C119" t="str">
            <v>Diwali Gift Box (Small)</v>
          </cell>
          <cell r="D119" t="str">
            <v>EA</v>
          </cell>
          <cell r="E119" t="str">
            <v>EA</v>
          </cell>
          <cell r="F119">
            <v>43.7</v>
          </cell>
        </row>
        <row r="120">
          <cell r="A120">
            <v>21424</v>
          </cell>
          <cell r="B120" t="str">
            <v>Paper &amp; Packing</v>
          </cell>
          <cell r="C120" t="str">
            <v>Diwali Gift Box (Big)</v>
          </cell>
          <cell r="D120" t="str">
            <v>EA</v>
          </cell>
          <cell r="E120" t="str">
            <v>EA</v>
          </cell>
          <cell r="F120">
            <v>82.8</v>
          </cell>
        </row>
        <row r="121">
          <cell r="A121">
            <v>24205</v>
          </cell>
          <cell r="B121" t="str">
            <v>Paper &amp; Packing</v>
          </cell>
          <cell r="C121" t="str">
            <v>Bagasse 80Z LID for Hot Beverage</v>
          </cell>
          <cell r="D121" t="str">
            <v>Pac</v>
          </cell>
          <cell r="E121" t="str">
            <v>1 Pkt = 50 Ea</v>
          </cell>
          <cell r="F121">
            <v>126.5</v>
          </cell>
        </row>
        <row r="122">
          <cell r="A122">
            <v>24206</v>
          </cell>
          <cell r="B122" t="str">
            <v>Paper &amp; Packing</v>
          </cell>
          <cell r="C122" t="str">
            <v>Bagasse 120Z LID for Hot Beverage</v>
          </cell>
          <cell r="D122" t="str">
            <v>Pac</v>
          </cell>
          <cell r="E122" t="str">
            <v>1 Pkt = 50 Ea</v>
          </cell>
          <cell r="F122">
            <v>132.25</v>
          </cell>
        </row>
        <row r="123">
          <cell r="A123">
            <v>23597</v>
          </cell>
          <cell r="B123" t="str">
            <v>Cleaning Material</v>
          </cell>
          <cell r="C123" t="str">
            <v>Nitrile Gloves-Medium-size</v>
          </cell>
          <cell r="D123" t="str">
            <v>Pkt</v>
          </cell>
          <cell r="E123" t="str">
            <v>Pac = 100 EA</v>
          </cell>
          <cell r="F123">
            <v>258.75</v>
          </cell>
        </row>
        <row r="124">
          <cell r="A124">
            <v>7261</v>
          </cell>
          <cell r="B124" t="str">
            <v>Cleaning Material</v>
          </cell>
          <cell r="C124" t="str">
            <v>Tooth Pick Wooden</v>
          </cell>
          <cell r="D124" t="str">
            <v>PAC</v>
          </cell>
          <cell r="E124" t="str">
            <v>PAC</v>
          </cell>
          <cell r="F124">
            <v>11.5</v>
          </cell>
        </row>
        <row r="125">
          <cell r="A125">
            <v>21855</v>
          </cell>
          <cell r="B125" t="str">
            <v>Marketing</v>
          </cell>
          <cell r="C125" t="str">
            <v>Copper Bottle 400ML</v>
          </cell>
          <cell r="D125" t="str">
            <v>EA</v>
          </cell>
          <cell r="E125" t="str">
            <v>1 box = 50 Bt</v>
          </cell>
          <cell r="F125">
            <v>454.25</v>
          </cell>
        </row>
        <row r="126">
          <cell r="A126">
            <v>21458</v>
          </cell>
          <cell r="B126" t="str">
            <v>Marketing</v>
          </cell>
          <cell r="C126" t="str">
            <v>Brown Ribbon Logo Barista</v>
          </cell>
          <cell r="D126" t="str">
            <v>Mtr</v>
          </cell>
          <cell r="E126" t="str">
            <v>(1 Roll = 10 Mtr.)</v>
          </cell>
          <cell r="F126">
            <v>8.0500000000000007</v>
          </cell>
        </row>
        <row r="127">
          <cell r="A127">
            <v>1123</v>
          </cell>
          <cell r="B127" t="str">
            <v>Crockery &amp; Cuttlery</v>
          </cell>
          <cell r="C127" t="str">
            <v>S S Tea Strainer</v>
          </cell>
          <cell r="D127" t="str">
            <v>EA</v>
          </cell>
          <cell r="E127" t="str">
            <v>EA</v>
          </cell>
          <cell r="F127">
            <v>67.849999999999994</v>
          </cell>
        </row>
        <row r="128">
          <cell r="A128">
            <v>5540</v>
          </cell>
          <cell r="B128" t="str">
            <v>Crockery &amp; Cuttlery</v>
          </cell>
          <cell r="C128" t="str">
            <v>Frothin Jug 500 Ml</v>
          </cell>
          <cell r="D128" t="str">
            <v>EA</v>
          </cell>
          <cell r="E128" t="str">
            <v>EA</v>
          </cell>
          <cell r="F128">
            <v>563.5</v>
          </cell>
        </row>
        <row r="129">
          <cell r="A129">
            <v>5508</v>
          </cell>
          <cell r="B129" t="str">
            <v>Crockery &amp; Cuttlery</v>
          </cell>
          <cell r="C129" t="str">
            <v>Frothing Jug 750 Ml</v>
          </cell>
          <cell r="D129" t="str">
            <v>EA</v>
          </cell>
          <cell r="E129" t="str">
            <v>EA</v>
          </cell>
          <cell r="F129">
            <v>621</v>
          </cell>
        </row>
        <row r="130">
          <cell r="A130">
            <v>5501</v>
          </cell>
          <cell r="B130" t="str">
            <v>Crockery &amp; Cuttlery</v>
          </cell>
          <cell r="C130" t="str">
            <v>Peg Measure 30 60 Ml</v>
          </cell>
          <cell r="D130" t="str">
            <v>EA</v>
          </cell>
          <cell r="E130" t="str">
            <v>EA</v>
          </cell>
          <cell r="F130">
            <v>88.55</v>
          </cell>
        </row>
        <row r="131">
          <cell r="A131">
            <v>5796</v>
          </cell>
          <cell r="B131" t="str">
            <v>Crockery &amp; Cuttlery</v>
          </cell>
          <cell r="C131" t="str">
            <v>Barista Espresso Cup</v>
          </cell>
          <cell r="D131" t="str">
            <v>EA</v>
          </cell>
          <cell r="E131" t="str">
            <v>EA</v>
          </cell>
          <cell r="F131">
            <v>103.5</v>
          </cell>
        </row>
        <row r="132">
          <cell r="A132">
            <v>15527</v>
          </cell>
          <cell r="B132" t="str">
            <v>Crockery &amp; Cuttlery</v>
          </cell>
          <cell r="C132" t="str">
            <v>Food Display Platter</v>
          </cell>
          <cell r="D132" t="str">
            <v>EA</v>
          </cell>
          <cell r="E132" t="str">
            <v>EA</v>
          </cell>
          <cell r="F132">
            <v>483</v>
          </cell>
        </row>
        <row r="133">
          <cell r="A133">
            <v>15633</v>
          </cell>
          <cell r="B133" t="str">
            <v>Crockery &amp; Cuttlery</v>
          </cell>
          <cell r="C133" t="str">
            <v>Zen Plate- 7 Inch</v>
          </cell>
          <cell r="D133" t="str">
            <v>EA</v>
          </cell>
          <cell r="E133" t="str">
            <v>EA</v>
          </cell>
          <cell r="F133">
            <v>236.61</v>
          </cell>
        </row>
        <row r="134">
          <cell r="A134">
            <v>15634</v>
          </cell>
          <cell r="B134" t="str">
            <v>Crockery &amp; Cuttlery</v>
          </cell>
          <cell r="C134" t="str">
            <v>Zen Plate- 10 Inch</v>
          </cell>
          <cell r="D134" t="str">
            <v>EA</v>
          </cell>
          <cell r="E134" t="str">
            <v>EA</v>
          </cell>
          <cell r="F134">
            <v>334.51</v>
          </cell>
        </row>
        <row r="135">
          <cell r="A135">
            <v>19507</v>
          </cell>
          <cell r="B135" t="str">
            <v>Crockery &amp; Cuttlery</v>
          </cell>
          <cell r="C135" t="str">
            <v>Barista Cappuccino Regural Mug 20CL</v>
          </cell>
          <cell r="D135" t="str">
            <v>EA</v>
          </cell>
          <cell r="E135" t="str">
            <v>EA</v>
          </cell>
          <cell r="F135">
            <v>164.22</v>
          </cell>
        </row>
        <row r="136">
          <cell r="A136">
            <v>19505</v>
          </cell>
          <cell r="B136" t="str">
            <v>Crockery &amp; Cuttlery</v>
          </cell>
          <cell r="C136" t="str">
            <v>Barista Cappuccino Regural Saucer 20CL</v>
          </cell>
          <cell r="D136" t="str">
            <v>EA</v>
          </cell>
          <cell r="E136" t="str">
            <v>EA</v>
          </cell>
          <cell r="F136">
            <v>76.89</v>
          </cell>
        </row>
        <row r="137">
          <cell r="A137">
            <v>19508</v>
          </cell>
          <cell r="B137" t="str">
            <v>Crockery &amp; Cuttlery</v>
          </cell>
          <cell r="C137" t="str">
            <v>Barista Cappuccino Mug 30CL</v>
          </cell>
          <cell r="D137" t="str">
            <v>EA</v>
          </cell>
          <cell r="E137" t="str">
            <v>EA</v>
          </cell>
          <cell r="F137">
            <v>242.64</v>
          </cell>
        </row>
        <row r="138">
          <cell r="A138">
            <v>19506</v>
          </cell>
          <cell r="B138" t="str">
            <v>Crockery &amp; Cuttlery</v>
          </cell>
          <cell r="C138" t="str">
            <v>Barista Cappuccino Large Mug  Saucer30CL</v>
          </cell>
          <cell r="D138" t="str">
            <v>EA</v>
          </cell>
          <cell r="E138" t="str">
            <v>EA</v>
          </cell>
          <cell r="F138">
            <v>103.63</v>
          </cell>
        </row>
        <row r="139">
          <cell r="A139">
            <v>20501</v>
          </cell>
          <cell r="B139" t="str">
            <v>Crockery &amp; Cuttlery</v>
          </cell>
          <cell r="C139" t="str">
            <v>Barista Cappuccino Large Saucer</v>
          </cell>
          <cell r="D139" t="str">
            <v>EA</v>
          </cell>
          <cell r="E139" t="str">
            <v>EA</v>
          </cell>
          <cell r="F139">
            <v>112.13</v>
          </cell>
        </row>
        <row r="140">
          <cell r="A140">
            <v>20502</v>
          </cell>
          <cell r="B140" t="str">
            <v>Crockery &amp; Cuttlery</v>
          </cell>
          <cell r="C140" t="str">
            <v>Barista Cappuccino Large Mug</v>
          </cell>
          <cell r="D140" t="str">
            <v>EA</v>
          </cell>
          <cell r="E140" t="str">
            <v>EA</v>
          </cell>
          <cell r="F140">
            <v>263.58</v>
          </cell>
        </row>
        <row r="141">
          <cell r="A141">
            <v>6662</v>
          </cell>
          <cell r="B141" t="str">
            <v>Crockery &amp; Cuttlery</v>
          </cell>
          <cell r="C141" t="str">
            <v>Cocktail Shaker (Inbuilt Strainer)</v>
          </cell>
          <cell r="D141" t="str">
            <v>EA</v>
          </cell>
          <cell r="E141" t="str">
            <v>EA</v>
          </cell>
          <cell r="F141">
            <v>201.25</v>
          </cell>
        </row>
        <row r="142">
          <cell r="A142">
            <v>5515</v>
          </cell>
          <cell r="B142" t="str">
            <v>Crockery &amp; Cuttlery</v>
          </cell>
          <cell r="C142" t="str">
            <v>Ice Cream Scooper Medium</v>
          </cell>
          <cell r="D142" t="str">
            <v>EA</v>
          </cell>
          <cell r="E142" t="str">
            <v>EA</v>
          </cell>
          <cell r="F142">
            <v>86.25</v>
          </cell>
        </row>
        <row r="143">
          <cell r="A143">
            <v>15596</v>
          </cell>
          <cell r="B143" t="str">
            <v>Crockery &amp; Cuttlery</v>
          </cell>
          <cell r="C143" t="str">
            <v>Bullet Shelf Tag Holder-3''</v>
          </cell>
          <cell r="D143" t="str">
            <v>EA</v>
          </cell>
          <cell r="E143" t="str">
            <v>EA</v>
          </cell>
          <cell r="F143">
            <v>55.2</v>
          </cell>
        </row>
        <row r="144">
          <cell r="A144">
            <v>19001</v>
          </cell>
          <cell r="B144" t="str">
            <v>Crockery &amp; Cuttlery</v>
          </cell>
          <cell r="C144" t="str">
            <v>Wooden Hammer</v>
          </cell>
          <cell r="D144" t="str">
            <v>EA</v>
          </cell>
          <cell r="E144" t="str">
            <v>EA</v>
          </cell>
          <cell r="F144">
            <v>74.75</v>
          </cell>
        </row>
        <row r="145">
          <cell r="A145">
            <v>19097</v>
          </cell>
          <cell r="B145" t="str">
            <v>Crockery &amp; Cuttlery</v>
          </cell>
          <cell r="C145" t="str">
            <v>Creamer 150ML</v>
          </cell>
          <cell r="D145" t="str">
            <v>EA</v>
          </cell>
          <cell r="E145" t="str">
            <v>EA</v>
          </cell>
          <cell r="F145">
            <v>204.7</v>
          </cell>
        </row>
        <row r="146">
          <cell r="A146">
            <v>5700</v>
          </cell>
          <cell r="B146" t="str">
            <v>Crockery &amp; Cuttlery</v>
          </cell>
          <cell r="C146" t="str">
            <v>Bottle Opener With Cutter</v>
          </cell>
          <cell r="D146" t="str">
            <v>EA</v>
          </cell>
          <cell r="E146" t="str">
            <v>EA</v>
          </cell>
          <cell r="F146">
            <v>81.650000000000006</v>
          </cell>
        </row>
        <row r="147">
          <cell r="A147">
            <v>22485</v>
          </cell>
          <cell r="B147" t="str">
            <v>Crockery &amp; Cuttlery</v>
          </cell>
          <cell r="C147" t="str">
            <v>SS laddles 30 ML</v>
          </cell>
          <cell r="D147" t="str">
            <v>EA</v>
          </cell>
          <cell r="E147" t="str">
            <v>EA</v>
          </cell>
          <cell r="F147">
            <v>46</v>
          </cell>
        </row>
        <row r="148">
          <cell r="A148">
            <v>21850</v>
          </cell>
          <cell r="B148" t="str">
            <v>Diner Paper &amp; Packing</v>
          </cell>
          <cell r="C148" t="str">
            <v>Diner Carry Bag - Small</v>
          </cell>
          <cell r="D148" t="str">
            <v>Ea</v>
          </cell>
          <cell r="E148" t="str">
            <v>Ea=1 EA</v>
          </cell>
          <cell r="F148">
            <v>7.59</v>
          </cell>
        </row>
        <row r="149">
          <cell r="A149">
            <v>21851</v>
          </cell>
          <cell r="B149" t="str">
            <v>Diner Paper &amp; Packing</v>
          </cell>
          <cell r="C149" t="str">
            <v>Diner Carry Bag - Big</v>
          </cell>
          <cell r="D149" t="str">
            <v>EA</v>
          </cell>
          <cell r="E149" t="str">
            <v>Ea=1 EA</v>
          </cell>
          <cell r="F149">
            <v>8.86</v>
          </cell>
        </row>
        <row r="150">
          <cell r="A150">
            <v>21854</v>
          </cell>
          <cell r="B150" t="str">
            <v>Diner Paper &amp; Packing</v>
          </cell>
          <cell r="C150" t="str">
            <v>Diner Pizza Box</v>
          </cell>
          <cell r="D150" t="str">
            <v>Ea</v>
          </cell>
          <cell r="E150" t="str">
            <v>Ea=1 EA</v>
          </cell>
          <cell r="F150">
            <v>14.95</v>
          </cell>
        </row>
        <row r="151">
          <cell r="A151">
            <v>7508</v>
          </cell>
          <cell r="B151" t="str">
            <v>Raw Material</v>
          </cell>
          <cell r="C151" t="str">
            <v>Syrup Chocolate Topping</v>
          </cell>
          <cell r="D151" t="str">
            <v>BT</v>
          </cell>
          <cell r="E151" t="str">
            <v>Kg=1000g</v>
          </cell>
          <cell r="F151">
            <v>142.6</v>
          </cell>
        </row>
        <row r="152">
          <cell r="A152">
            <v>18902</v>
          </cell>
          <cell r="B152" t="str">
            <v>Syrup</v>
          </cell>
          <cell r="C152" t="str">
            <v>Chocolate Tiramisu Sauce</v>
          </cell>
          <cell r="D152" t="str">
            <v>BT</v>
          </cell>
          <cell r="E152" t="str">
            <v>1 Box = 12 ea</v>
          </cell>
          <cell r="F152">
            <v>310.5</v>
          </cell>
        </row>
        <row r="153">
          <cell r="A153">
            <v>18051</v>
          </cell>
          <cell r="B153" t="str">
            <v>Syrup</v>
          </cell>
          <cell r="C153" t="str">
            <v>Lemon Iced Tea  Syrup</v>
          </cell>
          <cell r="D153" t="str">
            <v>BT</v>
          </cell>
          <cell r="E153" t="str">
            <v>1 Box = 6 ea</v>
          </cell>
          <cell r="F153">
            <v>287.5</v>
          </cell>
        </row>
        <row r="154">
          <cell r="A154">
            <v>18052</v>
          </cell>
          <cell r="B154" t="str">
            <v>Syrup</v>
          </cell>
          <cell r="C154" t="str">
            <v>Peach Iced Tea syrup</v>
          </cell>
          <cell r="D154" t="str">
            <v>BT</v>
          </cell>
          <cell r="E154" t="str">
            <v>1 Box = 6 ea</v>
          </cell>
          <cell r="F154">
            <v>287.5</v>
          </cell>
        </row>
        <row r="155">
          <cell r="A155">
            <v>16825</v>
          </cell>
          <cell r="B155" t="str">
            <v>Syrup</v>
          </cell>
          <cell r="C155" t="str">
            <v>Apple-Mint Mojito Syrup</v>
          </cell>
          <cell r="D155" t="str">
            <v>BT</v>
          </cell>
          <cell r="E155" t="str">
            <v>1 Box = 6 ea</v>
          </cell>
          <cell r="F155">
            <v>373.75</v>
          </cell>
        </row>
        <row r="156">
          <cell r="A156">
            <v>17874</v>
          </cell>
          <cell r="B156" t="str">
            <v>Syrup</v>
          </cell>
          <cell r="C156" t="str">
            <v>Mojito Mint Syrup</v>
          </cell>
          <cell r="D156" t="str">
            <v>BT</v>
          </cell>
          <cell r="E156" t="str">
            <v>1 Box = 6 ea</v>
          </cell>
          <cell r="F156">
            <v>237.19</v>
          </cell>
        </row>
        <row r="157">
          <cell r="A157">
            <v>17676</v>
          </cell>
          <cell r="B157" t="str">
            <v>Syrup</v>
          </cell>
          <cell r="C157" t="str">
            <v>Hot Chocolate</v>
          </cell>
          <cell r="D157" t="str">
            <v>PAC</v>
          </cell>
          <cell r="E157" t="str">
            <v>PAC=1000ML</v>
          </cell>
          <cell r="F157">
            <v>381.8</v>
          </cell>
        </row>
        <row r="158">
          <cell r="A158">
            <v>17873</v>
          </cell>
          <cell r="B158" t="str">
            <v>Syrup</v>
          </cell>
          <cell r="C158" t="str">
            <v>Syrup - Hazelnut</v>
          </cell>
          <cell r="D158" t="str">
            <v>BT</v>
          </cell>
          <cell r="E158" t="str">
            <v>BT-750ML</v>
          </cell>
          <cell r="F158">
            <v>232.86</v>
          </cell>
        </row>
        <row r="159">
          <cell r="A159">
            <v>17875</v>
          </cell>
          <cell r="B159" t="str">
            <v>Syrup</v>
          </cell>
          <cell r="C159" t="str">
            <v>Iris Syrup</v>
          </cell>
          <cell r="D159" t="str">
            <v>BT</v>
          </cell>
          <cell r="E159" t="str">
            <v>BT-750ML</v>
          </cell>
          <cell r="F159">
            <v>232.86</v>
          </cell>
        </row>
        <row r="160">
          <cell r="A160">
            <v>17876</v>
          </cell>
          <cell r="B160" t="str">
            <v>Syrup</v>
          </cell>
          <cell r="C160" t="str">
            <v>Vanilla Syrup</v>
          </cell>
          <cell r="D160" t="str">
            <v>BT</v>
          </cell>
          <cell r="E160" t="str">
            <v>BT-750ML</v>
          </cell>
          <cell r="F160">
            <v>232.86</v>
          </cell>
        </row>
        <row r="161">
          <cell r="A161">
            <v>17877</v>
          </cell>
          <cell r="B161" t="str">
            <v>Syrup</v>
          </cell>
          <cell r="C161" t="str">
            <v>Caramel Syrup</v>
          </cell>
          <cell r="D161" t="str">
            <v>BT</v>
          </cell>
          <cell r="E161" t="str">
            <v>BT-750ML</v>
          </cell>
          <cell r="F161">
            <v>232.86</v>
          </cell>
        </row>
        <row r="162">
          <cell r="A162">
            <v>23519</v>
          </cell>
          <cell r="B162" t="str">
            <v>Syrup</v>
          </cell>
          <cell r="C162" t="str">
            <v>DV Vinci Gourment Spiced Syrup</v>
          </cell>
          <cell r="D162" t="str">
            <v>BT</v>
          </cell>
          <cell r="E162" t="str">
            <v>1 box = 12 btl</v>
          </cell>
          <cell r="F162">
            <v>529</v>
          </cell>
        </row>
        <row r="163">
          <cell r="A163">
            <v>15881</v>
          </cell>
          <cell r="B163" t="str">
            <v>Brand Merchandise</v>
          </cell>
          <cell r="C163" t="str">
            <v>BARISTA PACKAGED DRINKING WATER - 300ml</v>
          </cell>
          <cell r="D163" t="str">
            <v>BT</v>
          </cell>
          <cell r="E163" t="str">
            <v>Box = 20</v>
          </cell>
          <cell r="F163">
            <v>9.1999999999999993</v>
          </cell>
        </row>
        <row r="164">
          <cell r="A164">
            <v>11654</v>
          </cell>
          <cell r="B164" t="str">
            <v>Brand Merchandise</v>
          </cell>
          <cell r="C164" t="str">
            <v>Ginger Honey 450g</v>
          </cell>
          <cell r="D164" t="str">
            <v>BT</v>
          </cell>
          <cell r="E164" t="str">
            <v>EA=12 ea</v>
          </cell>
          <cell r="F164">
            <v>122.72</v>
          </cell>
        </row>
        <row r="165">
          <cell r="A165">
            <v>15089</v>
          </cell>
          <cell r="B165" t="str">
            <v>Brand Merchandise</v>
          </cell>
          <cell r="C165" t="str">
            <v>Ginger Honey Tea jar-200g</v>
          </cell>
          <cell r="D165" t="str">
            <v>BT</v>
          </cell>
          <cell r="E165" t="str">
            <v>Box =12 bt</v>
          </cell>
          <cell r="F165">
            <v>62.54</v>
          </cell>
        </row>
        <row r="166">
          <cell r="A166">
            <v>23754</v>
          </cell>
          <cell r="B166" t="str">
            <v>Brand Merchandise</v>
          </cell>
          <cell r="C166" t="str">
            <v>New Drip Coffee(Pack of 5)</v>
          </cell>
          <cell r="D166" t="str">
            <v>Pac</v>
          </cell>
          <cell r="E166" t="str">
            <v>PAC=5 ea</v>
          </cell>
          <cell r="F166">
            <v>120.77</v>
          </cell>
        </row>
        <row r="167">
          <cell r="A167">
            <v>20255</v>
          </cell>
          <cell r="B167" t="str">
            <v>Brand Merchandise</v>
          </cell>
          <cell r="C167" t="str">
            <v>Pure instant coffee-100 GM Jar</v>
          </cell>
          <cell r="D167" t="str">
            <v>EA</v>
          </cell>
          <cell r="E167" t="str">
            <v>EA</v>
          </cell>
          <cell r="F167">
            <v>112.86</v>
          </cell>
        </row>
        <row r="168">
          <cell r="A168">
            <v>21371</v>
          </cell>
          <cell r="B168" t="str">
            <v>Bev .Merchandise</v>
          </cell>
          <cell r="C168" t="str">
            <v>Blue Pine Water Bottle 1L</v>
          </cell>
          <cell r="D168" t="str">
            <v>EA</v>
          </cell>
          <cell r="E168" t="str">
            <v>Box = 15</v>
          </cell>
          <cell r="F168">
            <v>47.3</v>
          </cell>
        </row>
        <row r="169">
          <cell r="A169">
            <v>24171</v>
          </cell>
          <cell r="B169" t="str">
            <v>Merchandise</v>
          </cell>
          <cell r="C169" t="str">
            <v>Melts-Energy Mocha</v>
          </cell>
          <cell r="D169" t="str">
            <v>EA</v>
          </cell>
          <cell r="E169" t="str">
            <v>1 pkt = 15 EA</v>
          </cell>
          <cell r="F169">
            <v>152.03</v>
          </cell>
        </row>
        <row r="170">
          <cell r="A170">
            <v>24172</v>
          </cell>
          <cell r="B170" t="str">
            <v>Merchandise</v>
          </cell>
          <cell r="C170" t="str">
            <v>Melts-Slim Espreso</v>
          </cell>
          <cell r="D170" t="str">
            <v>EA</v>
          </cell>
          <cell r="E170" t="str">
            <v>1 pkt = 15 EA</v>
          </cell>
          <cell r="F170">
            <v>152.03</v>
          </cell>
        </row>
        <row r="171">
          <cell r="A171">
            <v>24173</v>
          </cell>
          <cell r="B171" t="str">
            <v>Merchandise</v>
          </cell>
          <cell r="C171" t="str">
            <v>Melts-Superfood Latte</v>
          </cell>
          <cell r="D171" t="str">
            <v>EA</v>
          </cell>
          <cell r="E171" t="str">
            <v>1 pkt = 15 EA</v>
          </cell>
          <cell r="F171">
            <v>152.03</v>
          </cell>
        </row>
        <row r="172">
          <cell r="A172">
            <v>22483</v>
          </cell>
          <cell r="B172" t="str">
            <v>Merchandise</v>
          </cell>
          <cell r="C172" t="str">
            <v>Fitsport 20% Protein Bar</v>
          </cell>
          <cell r="D172" t="str">
            <v>EA</v>
          </cell>
          <cell r="E172" t="str">
            <v>1 PAC=20 PCS</v>
          </cell>
          <cell r="F172">
            <v>55.08</v>
          </cell>
        </row>
        <row r="173">
          <cell r="A173">
            <v>22645</v>
          </cell>
          <cell r="B173" t="str">
            <v>Merchandise</v>
          </cell>
          <cell r="C173" t="str">
            <v>Melts- Healthy Hair</v>
          </cell>
          <cell r="D173" t="str">
            <v>EA</v>
          </cell>
          <cell r="E173" t="str">
            <v>EA</v>
          </cell>
          <cell r="F173">
            <v>330</v>
          </cell>
        </row>
        <row r="174">
          <cell r="A174">
            <v>22647</v>
          </cell>
          <cell r="B174" t="str">
            <v>Merchandise</v>
          </cell>
          <cell r="C174" t="str">
            <v>Melts- Natural Vitamin D3</v>
          </cell>
          <cell r="D174" t="str">
            <v>EA</v>
          </cell>
          <cell r="E174" t="str">
            <v>EA</v>
          </cell>
          <cell r="F174">
            <v>330</v>
          </cell>
        </row>
        <row r="175">
          <cell r="A175">
            <v>22648</v>
          </cell>
          <cell r="B175" t="str">
            <v>Merchandise</v>
          </cell>
          <cell r="C175" t="str">
            <v>Melts- Vegan Vitamin B12</v>
          </cell>
          <cell r="D175" t="str">
            <v>EA</v>
          </cell>
          <cell r="E175" t="str">
            <v>EA</v>
          </cell>
          <cell r="F175">
            <v>330</v>
          </cell>
        </row>
        <row r="176">
          <cell r="A176">
            <v>22651</v>
          </cell>
          <cell r="B176" t="str">
            <v>Merchandise</v>
          </cell>
          <cell r="C176" t="str">
            <v>Melts- Multivitamins</v>
          </cell>
          <cell r="D176" t="str">
            <v>EA</v>
          </cell>
          <cell r="E176" t="str">
            <v>EA</v>
          </cell>
          <cell r="F176">
            <v>355.42</v>
          </cell>
        </row>
        <row r="177">
          <cell r="A177">
            <v>16267</v>
          </cell>
          <cell r="B177" t="str">
            <v>Merchandise</v>
          </cell>
          <cell r="C177" t="str">
            <v>Wild Vitamin Drink Dragonfruit Flavored</v>
          </cell>
          <cell r="D177" t="str">
            <v>EA</v>
          </cell>
          <cell r="E177" t="str">
            <v>EA</v>
          </cell>
          <cell r="F177">
            <v>50.42</v>
          </cell>
        </row>
        <row r="178">
          <cell r="A178">
            <v>21429</v>
          </cell>
          <cell r="B178" t="str">
            <v>Merchandise</v>
          </cell>
          <cell r="C178" t="str">
            <v>MB Protein Bar Choco Cranberry</v>
          </cell>
          <cell r="D178" t="str">
            <v>EA</v>
          </cell>
          <cell r="E178" t="str">
            <v>EA</v>
          </cell>
          <cell r="F178">
            <v>68.86</v>
          </cell>
        </row>
        <row r="179">
          <cell r="A179">
            <v>24298</v>
          </cell>
          <cell r="B179" t="str">
            <v>Merchandise</v>
          </cell>
          <cell r="C179" t="str">
            <v>MB Protein Bar- Cookies &amp; Cream</v>
          </cell>
          <cell r="D179" t="str">
            <v>EA</v>
          </cell>
          <cell r="E179" t="str">
            <v>EA</v>
          </cell>
          <cell r="F179">
            <v>71.61</v>
          </cell>
        </row>
        <row r="180">
          <cell r="A180">
            <v>23503</v>
          </cell>
          <cell r="B180" t="str">
            <v>Merchandise</v>
          </cell>
          <cell r="C180" t="str">
            <v>Altco Oat Milk</v>
          </cell>
          <cell r="D180" t="str">
            <v>EA</v>
          </cell>
          <cell r="E180" t="str">
            <v>Box = 30 EA</v>
          </cell>
          <cell r="F180">
            <v>38</v>
          </cell>
        </row>
        <row r="181">
          <cell r="A181">
            <v>24231</v>
          </cell>
          <cell r="B181" t="str">
            <v>Merchandise</v>
          </cell>
          <cell r="C181" t="str">
            <v>Loyka - Cashew  Brittle</v>
          </cell>
          <cell r="D181" t="str">
            <v>EA</v>
          </cell>
          <cell r="E181">
            <v>250</v>
          </cell>
          <cell r="F181">
            <v>53.39</v>
          </cell>
        </row>
        <row r="182">
          <cell r="A182">
            <v>24127</v>
          </cell>
          <cell r="B182" t="str">
            <v>Merchandise</v>
          </cell>
          <cell r="C182" t="str">
            <v>Happilo-Almond Brittle Box</v>
          </cell>
          <cell r="D182" t="str">
            <v>EA</v>
          </cell>
          <cell r="E182" t="str">
            <v>1 box = 12</v>
          </cell>
          <cell r="F182">
            <v>76.27</v>
          </cell>
        </row>
        <row r="183">
          <cell r="A183">
            <v>22643</v>
          </cell>
          <cell r="B183" t="str">
            <v>Merchandise</v>
          </cell>
          <cell r="C183" t="str">
            <v>Orian Choco Pie</v>
          </cell>
          <cell r="D183" t="str">
            <v>EA</v>
          </cell>
          <cell r="E183" t="str">
            <v>1 Box = 96 ea</v>
          </cell>
          <cell r="F183">
            <v>50.85</v>
          </cell>
        </row>
        <row r="184">
          <cell r="A184">
            <v>22644</v>
          </cell>
          <cell r="B184" t="str">
            <v>Merchandise</v>
          </cell>
          <cell r="C184" t="str">
            <v>Orion O'Rice Cracker</v>
          </cell>
          <cell r="D184" t="str">
            <v>EA</v>
          </cell>
          <cell r="E184" t="str">
            <v>1 Box = 96 ea</v>
          </cell>
          <cell r="F184">
            <v>50.85</v>
          </cell>
        </row>
        <row r="185">
          <cell r="A185">
            <v>22373</v>
          </cell>
          <cell r="B185" t="str">
            <v>Merchandise</v>
          </cell>
          <cell r="C185" t="str">
            <v>Equal Sucralose - Pack of 25</v>
          </cell>
          <cell r="D185" t="str">
            <v>EA</v>
          </cell>
          <cell r="E185" t="str">
            <v>EA</v>
          </cell>
          <cell r="F185">
            <v>24.92</v>
          </cell>
        </row>
        <row r="186">
          <cell r="A186">
            <v>21260</v>
          </cell>
          <cell r="B186" t="str">
            <v>Merchandise</v>
          </cell>
          <cell r="C186" t="str">
            <v>Peanut Butter Cookie</v>
          </cell>
          <cell r="D186" t="str">
            <v>EA</v>
          </cell>
          <cell r="E186" t="str">
            <v>EA</v>
          </cell>
          <cell r="F186">
            <v>64.430000000000007</v>
          </cell>
        </row>
        <row r="187">
          <cell r="A187">
            <v>21261</v>
          </cell>
          <cell r="B187" t="str">
            <v>Merchandise</v>
          </cell>
          <cell r="C187" t="str">
            <v>Mint Chocochip Cookie</v>
          </cell>
          <cell r="D187" t="str">
            <v>EA</v>
          </cell>
          <cell r="E187" t="str">
            <v>EA</v>
          </cell>
          <cell r="F187">
            <v>65.14</v>
          </cell>
        </row>
        <row r="188">
          <cell r="A188">
            <v>12012</v>
          </cell>
          <cell r="B188" t="str">
            <v>Paper &amp; Packing</v>
          </cell>
          <cell r="C188" t="str">
            <v>Double Wall Glass-8oz</v>
          </cell>
          <cell r="D188" t="str">
            <v>PAC</v>
          </cell>
          <cell r="E188" t="str">
            <v>PAC=20PC</v>
          </cell>
          <cell r="F188">
            <v>58.98</v>
          </cell>
        </row>
        <row r="189">
          <cell r="A189">
            <v>12013</v>
          </cell>
          <cell r="B189" t="str">
            <v>Paper &amp; Packing</v>
          </cell>
          <cell r="C189" t="str">
            <v>Double Wall Glass-12oz</v>
          </cell>
          <cell r="D189" t="str">
            <v>PAC</v>
          </cell>
          <cell r="E189" t="str">
            <v>PAC=20PC</v>
          </cell>
          <cell r="F189">
            <v>82.67</v>
          </cell>
        </row>
        <row r="190">
          <cell r="A190">
            <v>20411</v>
          </cell>
          <cell r="B190" t="str">
            <v>Paper &amp; Packing</v>
          </cell>
          <cell r="C190" t="str">
            <v>PLA Lid 8oz</v>
          </cell>
          <cell r="D190" t="str">
            <v>PAC</v>
          </cell>
          <cell r="E190" t="str">
            <v>Pac=100Pc</v>
          </cell>
          <cell r="F190">
            <v>366.85</v>
          </cell>
        </row>
        <row r="191">
          <cell r="A191">
            <v>20412</v>
          </cell>
          <cell r="B191" t="str">
            <v>Paper &amp; Packing</v>
          </cell>
          <cell r="C191" t="str">
            <v>PLA Lid 12oz</v>
          </cell>
          <cell r="D191" t="str">
            <v>PAC</v>
          </cell>
          <cell r="E191" t="str">
            <v>Pac=100Pc</v>
          </cell>
          <cell r="F191">
            <v>480.7</v>
          </cell>
        </row>
        <row r="192">
          <cell r="A192">
            <v>20413</v>
          </cell>
          <cell r="B192" t="str">
            <v>Paper &amp; Packing</v>
          </cell>
          <cell r="C192" t="str">
            <v>PLD Lid 16oz/12oz (Single Wall)</v>
          </cell>
          <cell r="D192" t="str">
            <v>PAC</v>
          </cell>
          <cell r="E192" t="str">
            <v>Pac=100Pc</v>
          </cell>
          <cell r="F192">
            <v>316.25</v>
          </cell>
        </row>
        <row r="193">
          <cell r="A193">
            <v>20399</v>
          </cell>
          <cell r="B193" t="str">
            <v>Paper &amp; Packing</v>
          </cell>
          <cell r="C193" t="str">
            <v>Single Wall Christmas Glasse-16oz/450ML</v>
          </cell>
          <cell r="D193" t="str">
            <v>PAC</v>
          </cell>
          <cell r="E193" t="str">
            <v>1 PAC=20 PCS</v>
          </cell>
          <cell r="F193">
            <v>92.86</v>
          </cell>
        </row>
        <row r="194">
          <cell r="A194">
            <v>20400</v>
          </cell>
          <cell r="B194" t="str">
            <v>Paper &amp; Packing</v>
          </cell>
          <cell r="C194" t="str">
            <v>Single Wall Christmas Glasse-12oz/350ML</v>
          </cell>
          <cell r="D194" t="str">
            <v>PAC</v>
          </cell>
          <cell r="E194" t="str">
            <v>1 PAC=20 PCS</v>
          </cell>
          <cell r="F194">
            <v>67.75</v>
          </cell>
        </row>
        <row r="195">
          <cell r="A195">
            <v>6572</v>
          </cell>
          <cell r="B195" t="str">
            <v>Paper &amp; Packing</v>
          </cell>
          <cell r="C195" t="str">
            <v>Paper Napkins</v>
          </cell>
          <cell r="D195" t="str">
            <v>PAC</v>
          </cell>
          <cell r="E195" t="str">
            <v>1=100EA</v>
          </cell>
          <cell r="F195">
            <v>23.58</v>
          </cell>
        </row>
        <row r="196">
          <cell r="A196">
            <v>6574</v>
          </cell>
          <cell r="B196" t="str">
            <v>Paper &amp; Packing</v>
          </cell>
          <cell r="C196" t="str">
            <v>Paper Carry Bag Barista</v>
          </cell>
          <cell r="D196" t="str">
            <v>PAC</v>
          </cell>
          <cell r="E196" t="str">
            <v>PAC=50ea</v>
          </cell>
          <cell r="F196">
            <v>359.38</v>
          </cell>
        </row>
        <row r="197">
          <cell r="A197">
            <v>21164</v>
          </cell>
          <cell r="B197" t="str">
            <v>Paper &amp; Packing</v>
          </cell>
          <cell r="C197" t="str">
            <v xml:space="preserve">Envelope New (1*100)             </v>
          </cell>
          <cell r="D197" t="str">
            <v>PAC</v>
          </cell>
          <cell r="E197" t="str">
            <v>PAC=100ea</v>
          </cell>
          <cell r="F197">
            <v>276</v>
          </cell>
        </row>
        <row r="198">
          <cell r="A198">
            <v>19443</v>
          </cell>
          <cell r="B198" t="str">
            <v>Paper &amp; Packing</v>
          </cell>
          <cell r="C198" t="str">
            <v>Paper Water Cup 150ml</v>
          </cell>
          <cell r="D198" t="str">
            <v>PAC</v>
          </cell>
          <cell r="E198" t="str">
            <v>PAC</v>
          </cell>
          <cell r="F198">
            <v>74.75</v>
          </cell>
        </row>
        <row r="199">
          <cell r="A199">
            <v>16234</v>
          </cell>
          <cell r="B199" t="str">
            <v>Paper &amp; Packing</v>
          </cell>
          <cell r="C199" t="str">
            <v>Sandwich Boxes</v>
          </cell>
          <cell r="D199" t="str">
            <v>EA</v>
          </cell>
          <cell r="E199" t="str">
            <v>Ea=1 ea</v>
          </cell>
          <cell r="F199">
            <v>7.36</v>
          </cell>
        </row>
        <row r="200">
          <cell r="A200">
            <v>17854</v>
          </cell>
          <cell r="B200" t="str">
            <v>Paper &amp; Packing</v>
          </cell>
          <cell r="C200" t="str">
            <v>Sandwich Tikka Box</v>
          </cell>
          <cell r="D200" t="str">
            <v>EA</v>
          </cell>
          <cell r="E200" t="str">
            <v>EA</v>
          </cell>
          <cell r="F200">
            <v>5.81</v>
          </cell>
        </row>
        <row r="201">
          <cell r="A201">
            <v>16628</v>
          </cell>
          <cell r="B201" t="str">
            <v>Paper &amp; Packing</v>
          </cell>
          <cell r="C201" t="str">
            <v>Tulip Muffin Cups</v>
          </cell>
          <cell r="D201" t="str">
            <v>EA</v>
          </cell>
          <cell r="E201" t="str">
            <v>EA</v>
          </cell>
          <cell r="F201">
            <v>3.28</v>
          </cell>
        </row>
        <row r="202">
          <cell r="A202">
            <v>8657</v>
          </cell>
          <cell r="B202" t="str">
            <v>Paper &amp; Packing</v>
          </cell>
          <cell r="C202" t="str">
            <v>Cake Box-1kg</v>
          </cell>
          <cell r="D202" t="str">
            <v>EA</v>
          </cell>
          <cell r="E202" t="str">
            <v>1 EA</v>
          </cell>
          <cell r="F202">
            <v>21.85</v>
          </cell>
        </row>
        <row r="203">
          <cell r="A203">
            <v>8658</v>
          </cell>
          <cell r="B203" t="str">
            <v>Paper &amp; Packing</v>
          </cell>
          <cell r="C203" t="str">
            <v>Cake Box-500gm</v>
          </cell>
          <cell r="D203" t="str">
            <v>EA</v>
          </cell>
          <cell r="E203" t="str">
            <v>1 EA</v>
          </cell>
          <cell r="F203">
            <v>18.399999999999999</v>
          </cell>
        </row>
        <row r="204">
          <cell r="A204">
            <v>21163</v>
          </cell>
          <cell r="B204" t="str">
            <v>Paper &amp; Packing</v>
          </cell>
          <cell r="C204" t="str">
            <v>Pastry Box Virgin Kraft Board</v>
          </cell>
          <cell r="D204" t="str">
            <v>EA</v>
          </cell>
          <cell r="E204" t="str">
            <v>1 EA</v>
          </cell>
          <cell r="F204">
            <v>10.35</v>
          </cell>
        </row>
        <row r="205">
          <cell r="A205">
            <v>24334</v>
          </cell>
          <cell r="B205" t="str">
            <v>Paper &amp; Packing</v>
          </cell>
          <cell r="C205" t="str">
            <v>Barista Folder Napkin -Brown</v>
          </cell>
          <cell r="D205" t="str">
            <v>Pac</v>
          </cell>
          <cell r="E205">
            <v>25</v>
          </cell>
          <cell r="F205">
            <v>24.15</v>
          </cell>
        </row>
        <row r="206">
          <cell r="A206">
            <v>24344</v>
          </cell>
          <cell r="B206" t="str">
            <v>Paper &amp; Packing</v>
          </cell>
          <cell r="C206" t="str">
            <v xml:space="preserve">Cut Carry Bag Big </v>
          </cell>
          <cell r="D206" t="str">
            <v>Pac</v>
          </cell>
          <cell r="E206">
            <v>50</v>
          </cell>
          <cell r="F206">
            <v>474.38</v>
          </cell>
        </row>
        <row r="207">
          <cell r="A207">
            <v>24345</v>
          </cell>
          <cell r="B207" t="str">
            <v>Paper &amp; Packing</v>
          </cell>
          <cell r="C207" t="str">
            <v>Cut Carry Bag Small</v>
          </cell>
          <cell r="D207" t="str">
            <v>Pac</v>
          </cell>
          <cell r="E207">
            <v>50</v>
          </cell>
          <cell r="F207">
            <v>408.25</v>
          </cell>
        </row>
        <row r="208">
          <cell r="A208">
            <v>7961</v>
          </cell>
          <cell r="B208" t="str">
            <v>Paper &amp; Packing</v>
          </cell>
          <cell r="C208" t="str">
            <v>Pizza Box</v>
          </cell>
          <cell r="D208" t="str">
            <v>EA</v>
          </cell>
          <cell r="E208">
            <v>1</v>
          </cell>
          <cell r="F208">
            <v>10.35</v>
          </cell>
        </row>
        <row r="209">
          <cell r="A209">
            <v>15353</v>
          </cell>
          <cell r="B209" t="str">
            <v>Paper &amp; Packing</v>
          </cell>
          <cell r="C209" t="str">
            <v>Prd.Spinach &amp; Corn sandwich  Veg  170 /-</v>
          </cell>
          <cell r="D209" t="str">
            <v>EA</v>
          </cell>
          <cell r="E209" t="str">
            <v>EA</v>
          </cell>
          <cell r="F209">
            <v>0.78</v>
          </cell>
        </row>
        <row r="210">
          <cell r="A210">
            <v>15354</v>
          </cell>
          <cell r="B210" t="str">
            <v>Paper &amp; Packing</v>
          </cell>
          <cell r="C210" t="str">
            <v>Prd.Smoked chicken sandwich  Non Veg  200 /-</v>
          </cell>
          <cell r="D210" t="str">
            <v>EA</v>
          </cell>
          <cell r="E210" t="str">
            <v>EA</v>
          </cell>
          <cell r="F210">
            <v>0.78</v>
          </cell>
        </row>
        <row r="211">
          <cell r="A211">
            <v>1063</v>
          </cell>
          <cell r="B211" t="str">
            <v>Paper &amp; Packing</v>
          </cell>
          <cell r="C211" t="str">
            <v>Printer Paper Roll Small</v>
          </cell>
          <cell r="D211" t="str">
            <v>EA</v>
          </cell>
          <cell r="E211" t="str">
            <v>EA=1ea</v>
          </cell>
          <cell r="F211">
            <v>23</v>
          </cell>
        </row>
        <row r="212">
          <cell r="A212">
            <v>3676</v>
          </cell>
          <cell r="B212" t="str">
            <v>Paper &amp; Packing</v>
          </cell>
          <cell r="C212" t="str">
            <v>Butter Paper</v>
          </cell>
          <cell r="D212" t="str">
            <v>EA</v>
          </cell>
          <cell r="E212" t="str">
            <v>EA</v>
          </cell>
          <cell r="F212">
            <v>1.73</v>
          </cell>
        </row>
        <row r="213">
          <cell r="A213">
            <v>21138</v>
          </cell>
          <cell r="B213" t="str">
            <v>Paper &amp; Packing</v>
          </cell>
          <cell r="C213" t="str">
            <v>White Paper Straw with Individual Pack</v>
          </cell>
          <cell r="D213" t="str">
            <v>PAC</v>
          </cell>
          <cell r="E213" t="str">
            <v>Pac =100 Ea</v>
          </cell>
          <cell r="F213">
            <v>120.75</v>
          </cell>
        </row>
        <row r="214">
          <cell r="A214">
            <v>22131</v>
          </cell>
          <cell r="B214" t="str">
            <v>Paper &amp; Packing</v>
          </cell>
          <cell r="C214" t="str">
            <v>Foil Pouch 1 lit (Delivery Box)</v>
          </cell>
          <cell r="D214" t="str">
            <v>EA</v>
          </cell>
          <cell r="E214" t="str">
            <v>EA</v>
          </cell>
          <cell r="F214">
            <v>11.79</v>
          </cell>
        </row>
        <row r="215">
          <cell r="A215">
            <v>22132</v>
          </cell>
          <cell r="B215" t="str">
            <v>Paper &amp; Packing</v>
          </cell>
          <cell r="C215" t="str">
            <v>Foil Pouch 500 ml (Delivery Box)</v>
          </cell>
          <cell r="D215" t="str">
            <v>EA</v>
          </cell>
          <cell r="E215" t="str">
            <v>EA</v>
          </cell>
          <cell r="F215">
            <v>10.64</v>
          </cell>
        </row>
        <row r="216">
          <cell r="A216">
            <v>23183</v>
          </cell>
          <cell r="B216" t="str">
            <v>Paper &amp; Packing</v>
          </cell>
          <cell r="C216" t="str">
            <v>Glass Delivery Packiging (SB)</v>
          </cell>
          <cell r="D216" t="str">
            <v>EA</v>
          </cell>
          <cell r="E216" t="str">
            <v>EA</v>
          </cell>
          <cell r="F216">
            <v>14.95</v>
          </cell>
        </row>
        <row r="217">
          <cell r="A217">
            <v>17717</v>
          </cell>
          <cell r="B217" t="str">
            <v>Paper &amp; Packing</v>
          </cell>
          <cell r="C217" t="str">
            <v>Thermal Paper Roll</v>
          </cell>
          <cell r="D217" t="str">
            <v>EA</v>
          </cell>
          <cell r="E217" t="str">
            <v>EA</v>
          </cell>
          <cell r="F217">
            <v>40.25</v>
          </cell>
        </row>
        <row r="218">
          <cell r="A218">
            <v>19479</v>
          </cell>
          <cell r="B218" t="str">
            <v>Paper &amp; Packing</v>
          </cell>
          <cell r="C218" t="str">
            <v>Cookies Tin Gift Box</v>
          </cell>
          <cell r="D218" t="str">
            <v>EA</v>
          </cell>
          <cell r="E218" t="str">
            <v>EA</v>
          </cell>
          <cell r="F218">
            <v>23</v>
          </cell>
        </row>
        <row r="219">
          <cell r="A219">
            <v>12662</v>
          </cell>
          <cell r="B219" t="str">
            <v>Paper &amp; Packing</v>
          </cell>
          <cell r="C219" t="str">
            <v>MRD Sticker</v>
          </cell>
          <cell r="D219" t="str">
            <v>EA</v>
          </cell>
          <cell r="E219" t="str">
            <v>EA</v>
          </cell>
          <cell r="F219">
            <v>0.52</v>
          </cell>
        </row>
        <row r="220">
          <cell r="A220">
            <v>17802</v>
          </cell>
          <cell r="B220" t="str">
            <v>Paper &amp; Packing</v>
          </cell>
          <cell r="C220" t="str">
            <v>MT-SL-II Black With Dome Caps</v>
          </cell>
          <cell r="D220" t="str">
            <v>EA</v>
          </cell>
          <cell r="E220" t="str">
            <v>EA</v>
          </cell>
          <cell r="F220">
            <v>6.34</v>
          </cell>
        </row>
        <row r="221">
          <cell r="A221">
            <v>17803</v>
          </cell>
          <cell r="B221" t="str">
            <v>Paper &amp; Packing</v>
          </cell>
          <cell r="C221" t="str">
            <v>30 Ml Cups With Lid (DIA 69MM)</v>
          </cell>
          <cell r="D221" t="str">
            <v>EA</v>
          </cell>
          <cell r="E221" t="str">
            <v>EA</v>
          </cell>
          <cell r="F221">
            <v>1.23</v>
          </cell>
        </row>
        <row r="222">
          <cell r="A222">
            <v>19222</v>
          </cell>
          <cell r="B222" t="str">
            <v>Paper &amp; Packing</v>
          </cell>
          <cell r="C222" t="str">
            <v>Barista Chocolate 90gmX4 Bar's Gift Pack</v>
          </cell>
          <cell r="D222" t="str">
            <v>EA</v>
          </cell>
          <cell r="E222" t="str">
            <v>EA</v>
          </cell>
          <cell r="F222">
            <v>33.06</v>
          </cell>
        </row>
        <row r="223">
          <cell r="A223">
            <v>17642</v>
          </cell>
          <cell r="B223" t="str">
            <v>Paper &amp; Packing</v>
          </cell>
          <cell r="C223" t="str">
            <v>St2-with Lid</v>
          </cell>
          <cell r="D223" t="str">
            <v>EA</v>
          </cell>
          <cell r="E223" t="str">
            <v>EA</v>
          </cell>
          <cell r="F223">
            <v>8.42</v>
          </cell>
        </row>
        <row r="224">
          <cell r="A224">
            <v>24350</v>
          </cell>
          <cell r="B224" t="str">
            <v>Paper &amp; Packing</v>
          </cell>
          <cell r="C224" t="str">
            <v>Pld Lid 16Oz/12Oz (Single Wall) Cold Dlid</v>
          </cell>
          <cell r="D224" t="str">
            <v>Pkt</v>
          </cell>
          <cell r="E224" t="str">
            <v>1 Pkt = 100 Ea</v>
          </cell>
          <cell r="F224">
            <v>356.5</v>
          </cell>
        </row>
        <row r="225">
          <cell r="A225">
            <v>24348</v>
          </cell>
          <cell r="B225" t="str">
            <v>Paper &amp; Packing</v>
          </cell>
          <cell r="C225" t="str">
            <v>Glass inserts Three Slots</v>
          </cell>
          <cell r="D225" t="str">
            <v>Pkt</v>
          </cell>
          <cell r="E225" t="str">
            <v>1 Pkt = 50 Ea</v>
          </cell>
          <cell r="F225">
            <v>120.75</v>
          </cell>
        </row>
        <row r="226">
          <cell r="A226">
            <v>24349</v>
          </cell>
          <cell r="B226" t="str">
            <v>Paper &amp; Packing</v>
          </cell>
          <cell r="C226" t="str">
            <v>Glass inserts One Slots</v>
          </cell>
          <cell r="D226" t="str">
            <v>Pkt</v>
          </cell>
          <cell r="E226" t="str">
            <v>1 Pkt = 50 Ea</v>
          </cell>
          <cell r="F226">
            <v>109.25</v>
          </cell>
        </row>
        <row r="227">
          <cell r="A227">
            <v>24347</v>
          </cell>
          <cell r="B227" t="str">
            <v>Paper &amp; Packing</v>
          </cell>
          <cell r="C227" t="str">
            <v>Stickers Pastry box</v>
          </cell>
          <cell r="D227" t="str">
            <v>Ea</v>
          </cell>
          <cell r="E227" t="str">
            <v>1 Sheet = 30 EA</v>
          </cell>
          <cell r="F227">
            <v>0.86</v>
          </cell>
        </row>
        <row r="228">
          <cell r="A228">
            <v>24371</v>
          </cell>
          <cell r="B228" t="str">
            <v>Paper &amp; Packing</v>
          </cell>
          <cell r="C228" t="str">
            <v>Takeaway PVC Transparent Sticker</v>
          </cell>
          <cell r="D228" t="str">
            <v>EA</v>
          </cell>
          <cell r="E228" t="str">
            <v>1 Sheet = 200 EA</v>
          </cell>
          <cell r="F228">
            <v>1.1399999999999999</v>
          </cell>
        </row>
        <row r="229">
          <cell r="A229">
            <v>1070</v>
          </cell>
          <cell r="B229" t="str">
            <v>Cleaning Material</v>
          </cell>
          <cell r="C229" t="str">
            <v>Toilet Roll</v>
          </cell>
          <cell r="D229" t="str">
            <v>EA</v>
          </cell>
          <cell r="E229" t="str">
            <v>EA=1ea</v>
          </cell>
          <cell r="F229">
            <v>12.31</v>
          </cell>
        </row>
        <row r="230">
          <cell r="A230">
            <v>24335</v>
          </cell>
          <cell r="B230" t="str">
            <v>Cleaning Material</v>
          </cell>
          <cell r="C230" t="str">
            <v>Brown-Toilte Paper Roll</v>
          </cell>
          <cell r="D230" t="str">
            <v>EA</v>
          </cell>
          <cell r="E230" t="str">
            <v>1 box = 96</v>
          </cell>
          <cell r="F230">
            <v>12.08</v>
          </cell>
        </row>
        <row r="231">
          <cell r="A231">
            <v>20894</v>
          </cell>
          <cell r="B231" t="str">
            <v>Cleaning Material</v>
          </cell>
          <cell r="C231" t="str">
            <v>Biodegradable Garbage Bag B Green</v>
          </cell>
          <cell r="D231" t="str">
            <v>PAC</v>
          </cell>
          <cell r="E231" t="str">
            <v>Pac</v>
          </cell>
          <cell r="F231">
            <v>644</v>
          </cell>
        </row>
        <row r="232">
          <cell r="A232">
            <v>20891</v>
          </cell>
          <cell r="B232" t="str">
            <v>Cleaning Material</v>
          </cell>
          <cell r="C232" t="str">
            <v>Biodegradable Garbage Bag B Blue</v>
          </cell>
          <cell r="D232" t="str">
            <v>Pac</v>
          </cell>
          <cell r="E232" t="str">
            <v>Pac</v>
          </cell>
          <cell r="F232">
            <v>644</v>
          </cell>
        </row>
        <row r="233">
          <cell r="A233">
            <v>20892</v>
          </cell>
          <cell r="B233" t="str">
            <v>Cleaning Material</v>
          </cell>
          <cell r="C233" t="str">
            <v>Biodegradable Garbage Bag S Green</v>
          </cell>
          <cell r="D233" t="str">
            <v>Pac</v>
          </cell>
          <cell r="E233" t="str">
            <v>Pac</v>
          </cell>
          <cell r="F233">
            <v>168</v>
          </cell>
        </row>
        <row r="234">
          <cell r="A234">
            <v>20893</v>
          </cell>
          <cell r="B234" t="str">
            <v>Cleaning Material</v>
          </cell>
          <cell r="C234" t="str">
            <v>Biodegradable Garbage Bag S Blue</v>
          </cell>
          <cell r="D234" t="str">
            <v>Pac</v>
          </cell>
          <cell r="E234" t="str">
            <v>Pac</v>
          </cell>
          <cell r="F234">
            <v>168</v>
          </cell>
        </row>
        <row r="235">
          <cell r="A235">
            <v>20657</v>
          </cell>
          <cell r="B235" t="str">
            <v>Cleaning Material</v>
          </cell>
          <cell r="C235" t="str">
            <v>Coffee Machine Cleaning Brush</v>
          </cell>
          <cell r="D235" t="str">
            <v>EA</v>
          </cell>
          <cell r="E235" t="str">
            <v>EA</v>
          </cell>
          <cell r="F235">
            <v>241.5</v>
          </cell>
        </row>
        <row r="236">
          <cell r="A236">
            <v>22451</v>
          </cell>
          <cell r="B236" t="str">
            <v>Cleaning Material</v>
          </cell>
          <cell r="C236" t="str">
            <v>Grillox (Sandwich Griller Cleaner) 2Ltr</v>
          </cell>
          <cell r="D236" t="str">
            <v>Can</v>
          </cell>
          <cell r="E236" t="str">
            <v>Can</v>
          </cell>
          <cell r="F236">
            <v>326.60000000000002</v>
          </cell>
        </row>
        <row r="237">
          <cell r="A237">
            <v>15341</v>
          </cell>
          <cell r="B237" t="str">
            <v>Cleaning Material</v>
          </cell>
          <cell r="C237" t="str">
            <v>Cafiza Espresso Clean</v>
          </cell>
          <cell r="D237" t="str">
            <v>SC</v>
          </cell>
          <cell r="E237" t="str">
            <v>1 PAC X 100</v>
          </cell>
          <cell r="F237">
            <v>8.51</v>
          </cell>
        </row>
        <row r="238">
          <cell r="A238">
            <v>24198</v>
          </cell>
          <cell r="B238" t="str">
            <v>Cleaning Material</v>
          </cell>
          <cell r="C238" t="str">
            <v>Magic(Disinfectant Floor Wash Liquid)5Lt</v>
          </cell>
          <cell r="D238" t="str">
            <v>Can</v>
          </cell>
          <cell r="E238" t="str">
            <v>1 Can = 5Ltr.</v>
          </cell>
          <cell r="F238">
            <v>368</v>
          </cell>
        </row>
        <row r="239">
          <cell r="A239">
            <v>24199</v>
          </cell>
          <cell r="B239" t="str">
            <v>Cleaning Material</v>
          </cell>
          <cell r="C239" t="str">
            <v>Dish Drop (Ware Wash Liquid) 5ltr</v>
          </cell>
          <cell r="D239" t="str">
            <v>Can</v>
          </cell>
          <cell r="E239" t="str">
            <v>1 Can = 5Ltr.</v>
          </cell>
          <cell r="F239">
            <v>368</v>
          </cell>
        </row>
        <row r="240">
          <cell r="A240">
            <v>24200</v>
          </cell>
          <cell r="B240" t="str">
            <v>Cleaning Material</v>
          </cell>
          <cell r="C240" t="str">
            <v>Zero Bac(Hard Surface Sanitizer) 5ltr</v>
          </cell>
          <cell r="D240" t="str">
            <v>Can</v>
          </cell>
          <cell r="E240" t="str">
            <v>1 Can = 5Ltr.</v>
          </cell>
          <cell r="F240">
            <v>684.25</v>
          </cell>
        </row>
        <row r="241">
          <cell r="A241">
            <v>24201</v>
          </cell>
          <cell r="B241" t="str">
            <v>Cleaning Material</v>
          </cell>
          <cell r="C241" t="str">
            <v>Palm Freah(Hand Cleansar) 5ltr</v>
          </cell>
          <cell r="D241" t="str">
            <v>Can</v>
          </cell>
          <cell r="E241" t="str">
            <v>1 Can = 5Ltr.</v>
          </cell>
          <cell r="F241">
            <v>511.75</v>
          </cell>
        </row>
        <row r="242">
          <cell r="A242">
            <v>24202</v>
          </cell>
          <cell r="B242" t="str">
            <v>Cleaning Material</v>
          </cell>
          <cell r="C242" t="str">
            <v>Tylo Toilet Cleaner(Toilet Cleaner) 5Ltr</v>
          </cell>
          <cell r="D242" t="str">
            <v>Can</v>
          </cell>
          <cell r="E242" t="str">
            <v>1 Can = 5Ltr.</v>
          </cell>
          <cell r="F242">
            <v>471.5</v>
          </cell>
        </row>
        <row r="243">
          <cell r="A243">
            <v>24203</v>
          </cell>
          <cell r="B243" t="str">
            <v>Cleaning Material</v>
          </cell>
          <cell r="C243" t="str">
            <v>Tylo Glass Cleaner (Glass Cleaner) 5ltr</v>
          </cell>
          <cell r="D243" t="str">
            <v>Can</v>
          </cell>
          <cell r="E243" t="str">
            <v>1 Can = 5Ltr.</v>
          </cell>
          <cell r="F243">
            <v>454.25</v>
          </cell>
        </row>
        <row r="244">
          <cell r="A244">
            <v>24204</v>
          </cell>
          <cell r="B244" t="str">
            <v>Cleaning Material</v>
          </cell>
          <cell r="C244" t="str">
            <v>Grillox (Sandwich Griller Cleaner) 5Ltr</v>
          </cell>
          <cell r="D244" t="str">
            <v>Can</v>
          </cell>
          <cell r="E244" t="str">
            <v>1 Can = 5Ltr.</v>
          </cell>
          <cell r="F244">
            <v>874</v>
          </cell>
        </row>
        <row r="245">
          <cell r="A245">
            <v>21740</v>
          </cell>
          <cell r="B245" t="str">
            <v>Marketing</v>
          </cell>
          <cell r="C245" t="str">
            <v>Wooden Food Tag Holder</v>
          </cell>
          <cell r="D245" t="str">
            <v>EA</v>
          </cell>
          <cell r="E245" t="str">
            <v>EA</v>
          </cell>
          <cell r="F245">
            <v>55.2</v>
          </cell>
        </row>
        <row r="246">
          <cell r="A246">
            <v>17361</v>
          </cell>
          <cell r="B246" t="str">
            <v>Marketing</v>
          </cell>
          <cell r="C246" t="str">
            <v>Wooden Easel Stand</v>
          </cell>
          <cell r="D246" t="str">
            <v>EA</v>
          </cell>
          <cell r="E246" t="str">
            <v>EA</v>
          </cell>
          <cell r="F246">
            <v>1380</v>
          </cell>
        </row>
        <row r="247">
          <cell r="A247">
            <v>19445</v>
          </cell>
          <cell r="B247" t="str">
            <v>Marketing</v>
          </cell>
          <cell r="C247" t="str">
            <v>Wodden Display-Small</v>
          </cell>
          <cell r="D247" t="str">
            <v>EA</v>
          </cell>
          <cell r="E247" t="str">
            <v>EA</v>
          </cell>
          <cell r="F247">
            <v>207</v>
          </cell>
        </row>
        <row r="248">
          <cell r="A248">
            <v>19446</v>
          </cell>
          <cell r="B248" t="str">
            <v>Marketing</v>
          </cell>
          <cell r="C248" t="str">
            <v>Wodden Display-BAG</v>
          </cell>
          <cell r="D248" t="str">
            <v>EA</v>
          </cell>
          <cell r="E248" t="str">
            <v>EA</v>
          </cell>
          <cell r="F248">
            <v>241.5</v>
          </cell>
        </row>
        <row r="249">
          <cell r="A249">
            <v>15740</v>
          </cell>
          <cell r="B249" t="str">
            <v>Marketing</v>
          </cell>
          <cell r="C249" t="str">
            <v>Feedback Form</v>
          </cell>
          <cell r="D249" t="str">
            <v>PAC</v>
          </cell>
          <cell r="E249" t="str">
            <v>1=100EA</v>
          </cell>
          <cell r="F249">
            <v>112.7</v>
          </cell>
        </row>
        <row r="250">
          <cell r="A250">
            <v>14437</v>
          </cell>
          <cell r="B250" t="str">
            <v>Marketing</v>
          </cell>
          <cell r="C250" t="str">
            <v>French Press</v>
          </cell>
          <cell r="D250" t="str">
            <v>EA</v>
          </cell>
          <cell r="E250" t="str">
            <v>Ea=1 ea</v>
          </cell>
          <cell r="F250">
            <v>212.75</v>
          </cell>
        </row>
        <row r="251">
          <cell r="A251">
            <v>15842</v>
          </cell>
          <cell r="B251" t="str">
            <v>Marketing</v>
          </cell>
          <cell r="C251" t="str">
            <v>Instore collat open and close both side print</v>
          </cell>
          <cell r="D251" t="str">
            <v>EA</v>
          </cell>
          <cell r="E251" t="str">
            <v>EA</v>
          </cell>
          <cell r="F251">
            <v>63.25</v>
          </cell>
        </row>
        <row r="252">
          <cell r="A252">
            <v>15843</v>
          </cell>
          <cell r="B252" t="str">
            <v>Marketing</v>
          </cell>
          <cell r="C252" t="str">
            <v>Instore collat no smoking zone</v>
          </cell>
          <cell r="D252" t="str">
            <v>EA</v>
          </cell>
          <cell r="E252" t="str">
            <v>EA</v>
          </cell>
          <cell r="F252">
            <v>143.75</v>
          </cell>
        </row>
        <row r="253">
          <cell r="A253">
            <v>15844</v>
          </cell>
          <cell r="B253" t="str">
            <v>Marketing</v>
          </cell>
          <cell r="C253" t="str">
            <v xml:space="preserve">Instore collat charging for coffee </v>
          </cell>
          <cell r="D253" t="str">
            <v>EA</v>
          </cell>
          <cell r="E253" t="str">
            <v>EA</v>
          </cell>
          <cell r="F253">
            <v>143.75</v>
          </cell>
        </row>
        <row r="254">
          <cell r="A254">
            <v>15845</v>
          </cell>
          <cell r="B254" t="str">
            <v>Marketing</v>
          </cell>
          <cell r="C254" t="str">
            <v>Instore collat not inspired by outside food</v>
          </cell>
          <cell r="D254" t="str">
            <v>EA</v>
          </cell>
          <cell r="E254" t="str">
            <v>EA</v>
          </cell>
          <cell r="F254">
            <v>143.75</v>
          </cell>
        </row>
        <row r="255">
          <cell r="A255">
            <v>15846</v>
          </cell>
          <cell r="B255" t="str">
            <v>Marketing</v>
          </cell>
          <cell r="C255" t="str">
            <v>Mind Your Belongings</v>
          </cell>
          <cell r="D255" t="str">
            <v>EA</v>
          </cell>
          <cell r="E255" t="str">
            <v>EA</v>
          </cell>
          <cell r="F255">
            <v>143.75</v>
          </cell>
        </row>
        <row r="256">
          <cell r="A256">
            <v>15847</v>
          </cell>
          <cell r="B256" t="str">
            <v>Marketing</v>
          </cell>
          <cell r="C256" t="str">
            <v>Barista His / Her</v>
          </cell>
          <cell r="D256" t="str">
            <v>EA</v>
          </cell>
          <cell r="E256" t="str">
            <v>EA</v>
          </cell>
          <cell r="F256">
            <v>143.75</v>
          </cell>
        </row>
        <row r="257">
          <cell r="A257">
            <v>19447</v>
          </cell>
          <cell r="B257" t="str">
            <v>Marketing</v>
          </cell>
          <cell r="C257" t="str">
            <v>Chocolate Wooden Stand</v>
          </cell>
          <cell r="D257" t="str">
            <v>EA</v>
          </cell>
          <cell r="E257" t="str">
            <v>EA</v>
          </cell>
          <cell r="F257">
            <v>437</v>
          </cell>
        </row>
        <row r="258">
          <cell r="A258">
            <v>13448</v>
          </cell>
          <cell r="B258" t="str">
            <v>Marketing</v>
          </cell>
          <cell r="C258" t="str">
            <v>Barista Milano Coaster</v>
          </cell>
          <cell r="D258" t="str">
            <v>EA</v>
          </cell>
          <cell r="E258" t="str">
            <v>EA</v>
          </cell>
          <cell r="F258">
            <v>155.25</v>
          </cell>
        </row>
        <row r="259">
          <cell r="A259">
            <v>5526</v>
          </cell>
          <cell r="B259" t="str">
            <v>Stationery</v>
          </cell>
          <cell r="C259" t="str">
            <v>Kot Pad</v>
          </cell>
          <cell r="D259" t="str">
            <v>EA</v>
          </cell>
          <cell r="E259" t="str">
            <v>EA</v>
          </cell>
          <cell r="F259">
            <v>44.85</v>
          </cell>
        </row>
        <row r="260">
          <cell r="A260">
            <v>1125</v>
          </cell>
          <cell r="B260" t="str">
            <v>Stationery</v>
          </cell>
          <cell r="C260" t="str">
            <v>Log Sheet Book</v>
          </cell>
          <cell r="D260" t="str">
            <v>EA</v>
          </cell>
          <cell r="E260" t="str">
            <v>EA=1ea</v>
          </cell>
          <cell r="F260">
            <v>87.4</v>
          </cell>
        </row>
        <row r="261">
          <cell r="A261">
            <v>1126</v>
          </cell>
          <cell r="B261" t="str">
            <v>Stationery</v>
          </cell>
          <cell r="C261" t="str">
            <v>Stock Consumption Book</v>
          </cell>
          <cell r="D261" t="str">
            <v>EA</v>
          </cell>
          <cell r="E261" t="str">
            <v>EA</v>
          </cell>
          <cell r="F261">
            <v>54.05</v>
          </cell>
        </row>
        <row r="262">
          <cell r="A262">
            <v>1128</v>
          </cell>
          <cell r="B262" t="str">
            <v>Stationery</v>
          </cell>
          <cell r="C262" t="str">
            <v>Expense Voucher</v>
          </cell>
          <cell r="D262" t="str">
            <v>EA</v>
          </cell>
          <cell r="E262" t="str">
            <v>EA</v>
          </cell>
          <cell r="F262">
            <v>43.7</v>
          </cell>
        </row>
        <row r="263">
          <cell r="A263">
            <v>5530</v>
          </cell>
          <cell r="B263" t="str">
            <v>Stationery</v>
          </cell>
          <cell r="C263" t="str">
            <v>IMPREST RECORD BOOK</v>
          </cell>
          <cell r="D263" t="str">
            <v>Ea</v>
          </cell>
          <cell r="E263" t="str">
            <v>Ea=1 EA</v>
          </cell>
          <cell r="F263">
            <v>86.25</v>
          </cell>
        </row>
        <row r="264">
          <cell r="A264">
            <v>1131</v>
          </cell>
          <cell r="B264" t="str">
            <v>Stationery</v>
          </cell>
          <cell r="C264" t="str">
            <v>Epson Printer Cardge</v>
          </cell>
          <cell r="D264" t="str">
            <v>EA</v>
          </cell>
          <cell r="E264" t="str">
            <v>EA=1ea</v>
          </cell>
          <cell r="F264">
            <v>80.39</v>
          </cell>
        </row>
        <row r="265">
          <cell r="A265">
            <v>13549</v>
          </cell>
          <cell r="B265" t="str">
            <v>Uniform</v>
          </cell>
          <cell r="C265" t="str">
            <v>Name Badge Holder</v>
          </cell>
          <cell r="D265" t="str">
            <v>EA</v>
          </cell>
          <cell r="E265" t="str">
            <v>EA</v>
          </cell>
          <cell r="F265">
            <v>55.2</v>
          </cell>
        </row>
        <row r="266">
          <cell r="A266">
            <v>1111</v>
          </cell>
          <cell r="B266" t="str">
            <v>Crockery &amp; Cuttlery</v>
          </cell>
          <cell r="C266" t="str">
            <v>Spoon Demitasse Coffee</v>
          </cell>
          <cell r="D266" t="str">
            <v>EA</v>
          </cell>
          <cell r="E266" t="str">
            <v>EA</v>
          </cell>
          <cell r="F266">
            <v>16.100000000000001</v>
          </cell>
        </row>
        <row r="267">
          <cell r="A267">
            <v>1112</v>
          </cell>
          <cell r="B267" t="str">
            <v>Crockery &amp; Cuttlery</v>
          </cell>
          <cell r="C267" t="str">
            <v>Spoon Tea</v>
          </cell>
          <cell r="D267" t="str">
            <v>EA</v>
          </cell>
          <cell r="E267" t="str">
            <v>EA</v>
          </cell>
          <cell r="F267">
            <v>18.399999999999999</v>
          </cell>
        </row>
        <row r="268">
          <cell r="A268">
            <v>5991</v>
          </cell>
          <cell r="B268" t="str">
            <v>Crockery &amp; Cuttlery</v>
          </cell>
          <cell r="C268" t="str">
            <v>Spoon Parafit Soda 9" Big</v>
          </cell>
          <cell r="D268" t="str">
            <v>EA</v>
          </cell>
          <cell r="E268" t="str">
            <v>EA</v>
          </cell>
          <cell r="F268">
            <v>27.6</v>
          </cell>
        </row>
        <row r="269">
          <cell r="A269">
            <v>5411</v>
          </cell>
          <cell r="B269" t="str">
            <v>Crockery &amp; Cuttlery</v>
          </cell>
          <cell r="C269" t="str">
            <v>Fork Dessert</v>
          </cell>
          <cell r="D269" t="str">
            <v>EA</v>
          </cell>
          <cell r="E269" t="str">
            <v>EA</v>
          </cell>
          <cell r="F269">
            <v>29.9</v>
          </cell>
        </row>
        <row r="270">
          <cell r="A270">
            <v>5504</v>
          </cell>
          <cell r="B270" t="str">
            <v>Crockery &amp; Cuttlery</v>
          </cell>
          <cell r="C270" t="str">
            <v>Butter Knife</v>
          </cell>
          <cell r="D270" t="str">
            <v>EA</v>
          </cell>
          <cell r="E270" t="str">
            <v>EA</v>
          </cell>
          <cell r="F270">
            <v>50.6</v>
          </cell>
        </row>
        <row r="271">
          <cell r="A271">
            <v>1115</v>
          </cell>
          <cell r="B271" t="str">
            <v>Crockery &amp; Cuttlery</v>
          </cell>
          <cell r="C271" t="str">
            <v>Service Tray</v>
          </cell>
          <cell r="D271" t="str">
            <v>EA</v>
          </cell>
          <cell r="E271" t="str">
            <v>EA</v>
          </cell>
          <cell r="F271">
            <v>195.5</v>
          </cell>
        </row>
        <row r="272">
          <cell r="A272">
            <v>1122</v>
          </cell>
          <cell r="B272" t="str">
            <v>Crockery &amp; Cuttlery</v>
          </cell>
          <cell r="C272" t="str">
            <v>Tea Cup and Saucer</v>
          </cell>
          <cell r="D272" t="str">
            <v>EA</v>
          </cell>
          <cell r="E272" t="str">
            <v>EA</v>
          </cell>
          <cell r="F272">
            <v>179.4</v>
          </cell>
        </row>
        <row r="273">
          <cell r="A273">
            <v>1124</v>
          </cell>
          <cell r="B273" t="str">
            <v>Crockery &amp; Cuttlery</v>
          </cell>
          <cell r="C273" t="str">
            <v>Cello Water Jug</v>
          </cell>
          <cell r="D273" t="str">
            <v>EA</v>
          </cell>
          <cell r="E273" t="str">
            <v>EA</v>
          </cell>
          <cell r="F273">
            <v>230</v>
          </cell>
        </row>
        <row r="274">
          <cell r="A274">
            <v>1117</v>
          </cell>
          <cell r="B274" t="str">
            <v>Crockery &amp; Cuttlery</v>
          </cell>
          <cell r="C274" t="str">
            <v>Cookies Jar  Jolly Jar With Wood</v>
          </cell>
          <cell r="D274" t="str">
            <v>EA</v>
          </cell>
          <cell r="E274" t="str">
            <v>Ea=1 ea</v>
          </cell>
          <cell r="F274">
            <v>454.25</v>
          </cell>
        </row>
        <row r="275">
          <cell r="A275">
            <v>1121</v>
          </cell>
          <cell r="B275" t="str">
            <v>Crockery &amp; Cuttlery</v>
          </cell>
          <cell r="C275" t="str">
            <v>Kenyan Mug  320 Ml</v>
          </cell>
          <cell r="D275" t="str">
            <v>EA</v>
          </cell>
          <cell r="E275" t="str">
            <v>EA</v>
          </cell>
          <cell r="F275">
            <v>105.8</v>
          </cell>
        </row>
        <row r="276">
          <cell r="A276">
            <v>5500</v>
          </cell>
          <cell r="B276" t="str">
            <v>Crockery &amp; Cuttlery</v>
          </cell>
          <cell r="C276" t="str">
            <v>Measuring Jar 500 Ml</v>
          </cell>
          <cell r="D276" t="str">
            <v>EA</v>
          </cell>
          <cell r="E276" t="str">
            <v>EA</v>
          </cell>
          <cell r="F276">
            <v>96.6</v>
          </cell>
        </row>
        <row r="277">
          <cell r="A277">
            <v>5518</v>
          </cell>
          <cell r="B277" t="str">
            <v>Crockery &amp; Cuttlery</v>
          </cell>
          <cell r="C277" t="str">
            <v>Measuring Jar 10 ml</v>
          </cell>
          <cell r="D277" t="str">
            <v>EA</v>
          </cell>
          <cell r="E277" t="str">
            <v>EA</v>
          </cell>
          <cell r="F277">
            <v>18.399999999999999</v>
          </cell>
        </row>
        <row r="278">
          <cell r="A278">
            <v>5547</v>
          </cell>
          <cell r="B278" t="str">
            <v>Crockery &amp; Cuttlery</v>
          </cell>
          <cell r="C278" t="str">
            <v>Measuring Jar 50ml</v>
          </cell>
          <cell r="D278" t="str">
            <v>EA</v>
          </cell>
          <cell r="E278" t="str">
            <v>EA</v>
          </cell>
          <cell r="F278">
            <v>44.85</v>
          </cell>
        </row>
        <row r="279">
          <cell r="A279">
            <v>8292</v>
          </cell>
          <cell r="B279" t="str">
            <v>Crockery &amp; Cuttlery</v>
          </cell>
          <cell r="C279" t="str">
            <v>Measuring Jug 250 ml</v>
          </cell>
          <cell r="D279" t="str">
            <v>EA</v>
          </cell>
          <cell r="E279" t="str">
            <v>EA</v>
          </cell>
          <cell r="F279">
            <v>57.5</v>
          </cell>
        </row>
        <row r="280">
          <cell r="A280">
            <v>21691</v>
          </cell>
          <cell r="B280" t="str">
            <v>Crockery &amp; Cuttlery</v>
          </cell>
          <cell r="C280" t="str">
            <v>Acrylic Food Palette 8MM</v>
          </cell>
          <cell r="D280" t="str">
            <v>EA</v>
          </cell>
          <cell r="E280" t="str">
            <v>EA</v>
          </cell>
          <cell r="F280">
            <v>437</v>
          </cell>
        </row>
        <row r="281">
          <cell r="A281">
            <v>24149</v>
          </cell>
          <cell r="B281" t="str">
            <v>Crockery &amp; Cuttlery</v>
          </cell>
          <cell r="C281" t="str">
            <v>Acrylic Food Palette 6mm</v>
          </cell>
          <cell r="D281" t="str">
            <v>EA</v>
          </cell>
          <cell r="E281" t="str">
            <v>EA</v>
          </cell>
          <cell r="F281">
            <v>368</v>
          </cell>
        </row>
        <row r="282">
          <cell r="A282">
            <v>1120</v>
          </cell>
          <cell r="B282" t="str">
            <v>Crockery &amp; Cuttlery</v>
          </cell>
          <cell r="C282" t="str">
            <v>Cake Plate N Dome</v>
          </cell>
          <cell r="D282" t="str">
            <v>EA</v>
          </cell>
          <cell r="E282" t="str">
            <v>EA</v>
          </cell>
          <cell r="F282">
            <v>632.5</v>
          </cell>
        </row>
        <row r="283">
          <cell r="A283">
            <v>18906</v>
          </cell>
          <cell r="B283" t="str">
            <v>Crockery &amp; Cuttlery</v>
          </cell>
          <cell r="C283" t="str">
            <v>Round Glass Bottale -300 ML</v>
          </cell>
          <cell r="D283" t="str">
            <v>EA</v>
          </cell>
          <cell r="E283" t="str">
            <v>EA</v>
          </cell>
          <cell r="F283">
            <v>12.08</v>
          </cell>
        </row>
        <row r="284">
          <cell r="A284">
            <v>18907</v>
          </cell>
          <cell r="B284" t="str">
            <v>Crockery &amp; Cuttlery</v>
          </cell>
          <cell r="C284" t="str">
            <v>Round Glass Bottale -500 ML</v>
          </cell>
          <cell r="D284" t="str">
            <v>EA</v>
          </cell>
          <cell r="E284" t="str">
            <v>EA</v>
          </cell>
          <cell r="F284">
            <v>14.72</v>
          </cell>
        </row>
        <row r="285">
          <cell r="A285">
            <v>18908</v>
          </cell>
          <cell r="B285" t="str">
            <v>Crockery &amp; Cuttlery</v>
          </cell>
          <cell r="C285" t="str">
            <v>Glass Bottal Black Cap (300/500ML)</v>
          </cell>
          <cell r="D285" t="str">
            <v>EA</v>
          </cell>
          <cell r="E285" t="str">
            <v>EA</v>
          </cell>
          <cell r="F285">
            <v>2.2400000000000002</v>
          </cell>
        </row>
        <row r="286">
          <cell r="A286">
            <v>1097</v>
          </cell>
          <cell r="B286" t="str">
            <v>Crockery &amp; Cuttlery</v>
          </cell>
          <cell r="C286" t="str">
            <v>Thermometer</v>
          </cell>
          <cell r="D286" t="str">
            <v>EA</v>
          </cell>
          <cell r="E286" t="str">
            <v>EA</v>
          </cell>
          <cell r="F286">
            <v>356.5</v>
          </cell>
        </row>
        <row r="287">
          <cell r="A287">
            <v>6090</v>
          </cell>
          <cell r="B287" t="str">
            <v>Crockery &amp; Cuttlery</v>
          </cell>
          <cell r="C287" t="str">
            <v>Cream Charger</v>
          </cell>
          <cell r="D287" t="str">
            <v>PAC</v>
          </cell>
          <cell r="E287" t="str">
            <v>PAC=10ea</v>
          </cell>
          <cell r="F287">
            <v>333.5</v>
          </cell>
        </row>
        <row r="288">
          <cell r="A288">
            <v>13821</v>
          </cell>
          <cell r="B288" t="str">
            <v>Crockery &amp; Cuttlery</v>
          </cell>
          <cell r="C288" t="str">
            <v>Tango Grandee 425ml</v>
          </cell>
          <cell r="D288" t="str">
            <v>EA</v>
          </cell>
          <cell r="E288" t="str">
            <v>EA=1 ea</v>
          </cell>
          <cell r="F288">
            <v>113.85</v>
          </cell>
        </row>
        <row r="289">
          <cell r="A289">
            <v>13822</v>
          </cell>
          <cell r="B289" t="str">
            <v>Crockery &amp; Cuttlery</v>
          </cell>
          <cell r="C289" t="str">
            <v>Tango Regular 315ml</v>
          </cell>
          <cell r="D289" t="str">
            <v>EA</v>
          </cell>
          <cell r="E289" t="str">
            <v>EA=1 ea</v>
          </cell>
          <cell r="F289">
            <v>101.2</v>
          </cell>
        </row>
        <row r="290">
          <cell r="A290">
            <v>20871</v>
          </cell>
          <cell r="B290" t="str">
            <v>Crockery &amp; Cuttlery</v>
          </cell>
          <cell r="C290" t="str">
            <v>Glass Tea Kettle 500 ML</v>
          </cell>
          <cell r="D290" t="str">
            <v>EA</v>
          </cell>
          <cell r="E290" t="str">
            <v>EA</v>
          </cell>
          <cell r="F290">
            <v>661.25</v>
          </cell>
        </row>
        <row r="291">
          <cell r="A291">
            <v>19121</v>
          </cell>
          <cell r="B291" t="str">
            <v>Crockery &amp; Cuttlery</v>
          </cell>
          <cell r="C291" t="str">
            <v>Supreme Basket Caret</v>
          </cell>
          <cell r="D291" t="str">
            <v>EA</v>
          </cell>
          <cell r="E291" t="str">
            <v>EA</v>
          </cell>
          <cell r="F291">
            <v>431.25</v>
          </cell>
        </row>
        <row r="292">
          <cell r="A292">
            <v>22492</v>
          </cell>
          <cell r="B292" t="str">
            <v>Crockery &amp; Cuttlery</v>
          </cell>
          <cell r="C292" t="str">
            <v>Bread Box</v>
          </cell>
          <cell r="D292" t="str">
            <v>EA</v>
          </cell>
          <cell r="E292" t="str">
            <v>EA</v>
          </cell>
          <cell r="F292">
            <v>184</v>
          </cell>
        </row>
        <row r="293">
          <cell r="A293">
            <v>19904</v>
          </cell>
          <cell r="B293" t="str">
            <v>Diner Paper &amp; Packing</v>
          </cell>
          <cell r="C293" t="str">
            <v>Diner Pizza Box</v>
          </cell>
          <cell r="D293" t="str">
            <v>EA</v>
          </cell>
          <cell r="E293" t="str">
            <v>EA</v>
          </cell>
          <cell r="F293">
            <v>12.65</v>
          </cell>
        </row>
        <row r="294">
          <cell r="A294">
            <v>21844</v>
          </cell>
          <cell r="B294" t="str">
            <v>Diner Paper &amp; Packing</v>
          </cell>
          <cell r="C294" t="str">
            <v>Diner Paper Container with Lid 80ML</v>
          </cell>
          <cell r="D294" t="str">
            <v>Ea</v>
          </cell>
          <cell r="E294" t="str">
            <v>Ea=1 EA</v>
          </cell>
          <cell r="F294">
            <v>1.61</v>
          </cell>
        </row>
        <row r="295">
          <cell r="A295">
            <v>21845</v>
          </cell>
          <cell r="B295" t="str">
            <v>Diner Paper &amp; Packing</v>
          </cell>
          <cell r="C295" t="str">
            <v>Diner White Container with Lid 350ML</v>
          </cell>
          <cell r="D295" t="str">
            <v>Ea</v>
          </cell>
          <cell r="E295" t="str">
            <v>Ea=1 EA</v>
          </cell>
          <cell r="F295">
            <v>7.48</v>
          </cell>
        </row>
        <row r="296">
          <cell r="A296">
            <v>21846</v>
          </cell>
          <cell r="B296" t="str">
            <v>Diner Paper &amp; Packing</v>
          </cell>
          <cell r="C296" t="str">
            <v>Diner Burger Box</v>
          </cell>
          <cell r="D296" t="str">
            <v>Ea</v>
          </cell>
          <cell r="E296" t="str">
            <v>Ea=1 EA</v>
          </cell>
          <cell r="F296">
            <v>11.5</v>
          </cell>
        </row>
        <row r="297">
          <cell r="A297">
            <v>21853</v>
          </cell>
          <cell r="B297" t="str">
            <v>Diner Paper &amp; Packing</v>
          </cell>
          <cell r="C297" t="str">
            <v>Diner Paper Envelop</v>
          </cell>
          <cell r="D297" t="str">
            <v>Ea</v>
          </cell>
          <cell r="E297" t="str">
            <v>Ea=1 EA</v>
          </cell>
          <cell r="F297">
            <v>2.76</v>
          </cell>
        </row>
        <row r="298">
          <cell r="A298">
            <v>23697</v>
          </cell>
          <cell r="B298" t="str">
            <v>Diner Paper &amp; Packing</v>
          </cell>
          <cell r="C298" t="str">
            <v>Dinner Paper Napkin</v>
          </cell>
          <cell r="D298" t="str">
            <v>Pkt</v>
          </cell>
          <cell r="E298" t="str">
            <v>Pkt = 100 ea</v>
          </cell>
          <cell r="F298">
            <v>23.58</v>
          </cell>
        </row>
        <row r="299">
          <cell r="A299">
            <v>23825</v>
          </cell>
          <cell r="B299" t="str">
            <v>Diner Paper &amp; Packing</v>
          </cell>
          <cell r="C299" t="str">
            <v>Diner Pastry Box 2pcs</v>
          </cell>
          <cell r="D299" t="str">
            <v>EA</v>
          </cell>
          <cell r="E299" t="str">
            <v>EA</v>
          </cell>
          <cell r="F299">
            <v>9.7799999999999994</v>
          </cell>
        </row>
        <row r="300">
          <cell r="A300">
            <v>23861</v>
          </cell>
          <cell r="B300" t="str">
            <v>Diner Paper &amp; Packing</v>
          </cell>
          <cell r="C300" t="str">
            <v>Diner Flat Bowls-Paper 750ml White</v>
          </cell>
          <cell r="D300" t="str">
            <v>EA</v>
          </cell>
          <cell r="E300" t="str">
            <v>EA</v>
          </cell>
          <cell r="F300">
            <v>13.23</v>
          </cell>
        </row>
        <row r="301">
          <cell r="A301">
            <v>23862</v>
          </cell>
          <cell r="B301" t="str">
            <v>Diner Paper &amp; Packing</v>
          </cell>
          <cell r="C301" t="str">
            <v>Diner Pet LID 148MM</v>
          </cell>
          <cell r="D301" t="str">
            <v>EA</v>
          </cell>
          <cell r="E301" t="str">
            <v>EA</v>
          </cell>
          <cell r="F301">
            <v>7.02</v>
          </cell>
        </row>
        <row r="302">
          <cell r="A302">
            <v>6073</v>
          </cell>
          <cell r="B302" t="str">
            <v>Paper &amp; Packing</v>
          </cell>
          <cell r="C302" t="str">
            <v>PP Glass - 550 ML</v>
          </cell>
          <cell r="D302" t="str">
            <v>PAC</v>
          </cell>
          <cell r="E302" t="str">
            <v>EA</v>
          </cell>
          <cell r="F302">
            <v>92.94</v>
          </cell>
        </row>
        <row r="303">
          <cell r="A303">
            <v>18102</v>
          </cell>
          <cell r="B303" t="str">
            <v>Paper &amp; Packing</v>
          </cell>
          <cell r="C303" t="str">
            <v>Single Wall Glass Lid 16oz</v>
          </cell>
          <cell r="D303" t="str">
            <v>EA</v>
          </cell>
          <cell r="E303" t="str">
            <v>EA</v>
          </cell>
          <cell r="F303">
            <v>0.89</v>
          </cell>
        </row>
        <row r="304">
          <cell r="A304">
            <v>5021</v>
          </cell>
          <cell r="B304" t="str">
            <v>Paper &amp; Packing</v>
          </cell>
          <cell r="C304" t="str">
            <v>New Lid for 350ml Glass (LHRDS-12)</v>
          </cell>
          <cell r="D304" t="str">
            <v>PAC</v>
          </cell>
          <cell r="E304" t="str">
            <v>EA</v>
          </cell>
          <cell r="F304">
            <v>119.86</v>
          </cell>
        </row>
        <row r="305">
          <cell r="A305">
            <v>10070</v>
          </cell>
          <cell r="B305" t="str">
            <v>Paper &amp; Packing</v>
          </cell>
          <cell r="C305" t="str">
            <v>LID For Ripple Coffee Glass 350ml</v>
          </cell>
          <cell r="D305" t="str">
            <v>PAC</v>
          </cell>
          <cell r="E305" t="str">
            <v>EA</v>
          </cell>
          <cell r="F305">
            <v>139.9</v>
          </cell>
        </row>
        <row r="306">
          <cell r="A306">
            <v>10072</v>
          </cell>
          <cell r="B306" t="str">
            <v>Paper &amp; Packing</v>
          </cell>
          <cell r="C306" t="str">
            <v>Lid For Ripple Coffee Glass 250ml</v>
          </cell>
          <cell r="D306" t="str">
            <v>PAC</v>
          </cell>
          <cell r="E306" t="str">
            <v>EA</v>
          </cell>
          <cell r="F306">
            <v>28.53</v>
          </cell>
        </row>
        <row r="307">
          <cell r="A307">
            <v>5493</v>
          </cell>
          <cell r="B307" t="str">
            <v>Paper &amp; Packing</v>
          </cell>
          <cell r="C307" t="str">
            <v>Rippled Dom Lid</v>
          </cell>
          <cell r="D307" t="str">
            <v>PAC</v>
          </cell>
          <cell r="E307" t="str">
            <v>EA</v>
          </cell>
          <cell r="F307">
            <v>117.3</v>
          </cell>
        </row>
        <row r="308">
          <cell r="A308">
            <v>6578</v>
          </cell>
          <cell r="B308" t="str">
            <v>Paper &amp; Packing</v>
          </cell>
          <cell r="C308" t="str">
            <v>Stirrer (Nos.100)</v>
          </cell>
          <cell r="D308" t="str">
            <v>PAC</v>
          </cell>
          <cell r="E308" t="str">
            <v>EA</v>
          </cell>
          <cell r="F308">
            <v>35.28</v>
          </cell>
        </row>
        <row r="309">
          <cell r="A309">
            <v>6608</v>
          </cell>
          <cell r="B309" t="str">
            <v>Paper &amp; Packing</v>
          </cell>
          <cell r="C309" t="str">
            <v>Large Straw</v>
          </cell>
          <cell r="D309" t="str">
            <v>PAC</v>
          </cell>
          <cell r="E309" t="str">
            <v>EA</v>
          </cell>
          <cell r="F309">
            <v>23.91</v>
          </cell>
        </row>
        <row r="310">
          <cell r="A310">
            <v>18922</v>
          </cell>
          <cell r="B310" t="str">
            <v>Paper &amp; Packing</v>
          </cell>
          <cell r="C310" t="str">
            <v>Paper Straw 8mm 8"</v>
          </cell>
          <cell r="D310" t="str">
            <v>Ea</v>
          </cell>
          <cell r="E310" t="str">
            <v>EA</v>
          </cell>
          <cell r="F310">
            <v>0.98</v>
          </cell>
        </row>
        <row r="311">
          <cell r="A311">
            <v>24416</v>
          </cell>
          <cell r="B311" t="str">
            <v>Paper &amp; Packing</v>
          </cell>
          <cell r="C311" t="str">
            <v>Stickers Pastry box (2000 pcs In roll)</v>
          </cell>
          <cell r="D311" t="str">
            <v>Roll</v>
          </cell>
          <cell r="E311" t="str">
            <v>Roll</v>
          </cell>
          <cell r="F311">
            <v>1610</v>
          </cell>
        </row>
        <row r="312">
          <cell r="A312">
            <v>24417</v>
          </cell>
          <cell r="B312" t="str">
            <v>Paper &amp; Packing</v>
          </cell>
          <cell r="C312" t="str">
            <v>Takeaway PVC Transparent Sticker (2000 Roll)</v>
          </cell>
          <cell r="D312" t="str">
            <v>Roll</v>
          </cell>
          <cell r="E312" t="str">
            <v>Roll</v>
          </cell>
          <cell r="F312">
            <v>1656</v>
          </cell>
        </row>
        <row r="313">
          <cell r="A313">
            <v>16266</v>
          </cell>
          <cell r="B313" t="str">
            <v>Merchandise</v>
          </cell>
          <cell r="C313" t="str">
            <v>Wild Vitamin Drink Lemonade Flavored</v>
          </cell>
          <cell r="D313" t="str">
            <v>EA</v>
          </cell>
          <cell r="E313" t="str">
            <v>EA</v>
          </cell>
          <cell r="F313">
            <v>42.5</v>
          </cell>
        </row>
        <row r="314">
          <cell r="A314">
            <v>5908</v>
          </cell>
          <cell r="B314" t="str">
            <v>Paper &amp; Packing</v>
          </cell>
          <cell r="C314" t="str">
            <v>CORRUGATED BOX 16X16X 18(Big)</v>
          </cell>
          <cell r="D314" t="str">
            <v>EA</v>
          </cell>
          <cell r="E314" t="str">
            <v>EA</v>
          </cell>
          <cell r="F314">
            <v>84</v>
          </cell>
        </row>
        <row r="315">
          <cell r="A315">
            <v>5753</v>
          </cell>
          <cell r="B315" t="str">
            <v>Paper &amp; Packing</v>
          </cell>
          <cell r="C315" t="str">
            <v>CORRUGATED BOX 16x16x12(Small)</v>
          </cell>
          <cell r="D315" t="str">
            <v>EA</v>
          </cell>
          <cell r="E315" t="str">
            <v>EA</v>
          </cell>
          <cell r="F315">
            <v>70</v>
          </cell>
        </row>
        <row r="316">
          <cell r="A316">
            <v>5904</v>
          </cell>
          <cell r="B316" t="str">
            <v>Paper &amp; Packing</v>
          </cell>
          <cell r="C316" t="str">
            <v>Packing Tape Rolls</v>
          </cell>
          <cell r="D316" t="str">
            <v>EA</v>
          </cell>
          <cell r="E316" t="str">
            <v>EA</v>
          </cell>
          <cell r="F316">
            <v>30</v>
          </cell>
        </row>
        <row r="317">
          <cell r="A317">
            <v>8226</v>
          </cell>
          <cell r="B317" t="str">
            <v>Paper &amp; Packing</v>
          </cell>
          <cell r="C317" t="str">
            <v>Bubble Wrap</v>
          </cell>
          <cell r="D317" t="str">
            <v>M</v>
          </cell>
          <cell r="E317" t="str">
            <v>M</v>
          </cell>
          <cell r="F317">
            <v>12.5</v>
          </cell>
        </row>
        <row r="318">
          <cell r="A318">
            <v>9316</v>
          </cell>
          <cell r="B318" t="str">
            <v>Paper &amp; Packing</v>
          </cell>
          <cell r="C318" t="str">
            <v>Thermocole Sheet</v>
          </cell>
          <cell r="D318" t="str">
            <v>EA</v>
          </cell>
          <cell r="E318" t="str">
            <v>EA</v>
          </cell>
          <cell r="F318">
            <v>16.25</v>
          </cell>
        </row>
        <row r="319">
          <cell r="A319">
            <v>16432</v>
          </cell>
          <cell r="B319" t="str">
            <v>Paper &amp; Packing</v>
          </cell>
          <cell r="C319" t="str">
            <v>Shrink Sheet</v>
          </cell>
          <cell r="D319" t="str">
            <v>G</v>
          </cell>
          <cell r="E319" t="str">
            <v>G</v>
          </cell>
          <cell r="F319">
            <v>180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inal Sheet"/>
      <sheetName val="stock out and discontinue (2)"/>
    </sheetNames>
    <sheetDataSet>
      <sheetData sheetId="0">
        <row r="2">
          <cell r="A2">
            <v>1001</v>
          </cell>
          <cell r="B2" t="str">
            <v>Raw Material</v>
          </cell>
          <cell r="C2" t="str">
            <v>BOH</v>
          </cell>
          <cell r="D2" t="str">
            <v>Sugar Sachet</v>
          </cell>
          <cell r="E2" t="str">
            <v>PAC</v>
          </cell>
          <cell r="F2" t="str">
            <v>Pac=200sc</v>
          </cell>
          <cell r="G2">
            <v>74.75</v>
          </cell>
        </row>
        <row r="3">
          <cell r="A3">
            <v>1002</v>
          </cell>
          <cell r="B3" t="str">
            <v>Raw Material</v>
          </cell>
          <cell r="C3" t="str">
            <v>BOH</v>
          </cell>
          <cell r="D3" t="str">
            <v>Sugar Demerara</v>
          </cell>
          <cell r="E3" t="str">
            <v>PAC</v>
          </cell>
          <cell r="F3" t="str">
            <v>Pac=200sc</v>
          </cell>
          <cell r="G3">
            <v>79.349999999999994</v>
          </cell>
        </row>
        <row r="4">
          <cell r="A4">
            <v>1008</v>
          </cell>
          <cell r="B4" t="str">
            <v>Raw Material</v>
          </cell>
          <cell r="C4" t="str">
            <v>BOH</v>
          </cell>
          <cell r="D4" t="str">
            <v>Mustard Sachet 8 Gm</v>
          </cell>
          <cell r="E4" t="str">
            <v>PAC</v>
          </cell>
          <cell r="F4" t="str">
            <v>PAC=100 sc</v>
          </cell>
          <cell r="G4">
            <v>92</v>
          </cell>
        </row>
        <row r="5">
          <cell r="A5">
            <v>1009</v>
          </cell>
          <cell r="B5" t="str">
            <v>Raw Material</v>
          </cell>
          <cell r="C5" t="str">
            <v>BOH</v>
          </cell>
          <cell r="D5" t="str">
            <v>Tomato Ketchup 100 Sachet</v>
          </cell>
          <cell r="E5" t="str">
            <v>PAC</v>
          </cell>
          <cell r="F5" t="str">
            <v>PAC-100 sc</v>
          </cell>
          <cell r="G5">
            <v>74.75</v>
          </cell>
        </row>
        <row r="6">
          <cell r="A6">
            <v>7508</v>
          </cell>
          <cell r="B6" t="str">
            <v>Raw Material</v>
          </cell>
          <cell r="C6" t="str">
            <v>BOH</v>
          </cell>
          <cell r="D6" t="str">
            <v>Syrup Chocolate Topping</v>
          </cell>
          <cell r="E6" t="str">
            <v>BT</v>
          </cell>
          <cell r="F6" t="str">
            <v>Kg=1000g</v>
          </cell>
          <cell r="G6">
            <v>142.6</v>
          </cell>
        </row>
        <row r="7">
          <cell r="A7">
            <v>18931</v>
          </cell>
          <cell r="B7" t="str">
            <v>Raw Material</v>
          </cell>
          <cell r="C7" t="str">
            <v>BOH</v>
          </cell>
          <cell r="D7" t="str">
            <v>Alphonso Mango Puree(550GM)</v>
          </cell>
          <cell r="E7" t="str">
            <v>BT</v>
          </cell>
          <cell r="F7" t="str">
            <v>Box =12 BT</v>
          </cell>
          <cell r="G7">
            <v>155.25</v>
          </cell>
        </row>
        <row r="8">
          <cell r="A8">
            <v>22562</v>
          </cell>
          <cell r="B8" t="str">
            <v>Raw Material</v>
          </cell>
          <cell r="C8" t="str">
            <v>BOH</v>
          </cell>
          <cell r="D8" t="str">
            <v>Oregano Flakes</v>
          </cell>
          <cell r="E8" t="str">
            <v>PAC</v>
          </cell>
          <cell r="F8" t="str">
            <v>PAC=150ea</v>
          </cell>
          <cell r="G8">
            <v>77.63000000000001</v>
          </cell>
        </row>
        <row r="9">
          <cell r="A9">
            <v>22561</v>
          </cell>
          <cell r="B9" t="str">
            <v>Raw Material</v>
          </cell>
          <cell r="C9" t="str">
            <v>BOH</v>
          </cell>
          <cell r="D9" t="str">
            <v>Chilly Flakes</v>
          </cell>
          <cell r="E9" t="str">
            <v>PAC</v>
          </cell>
          <cell r="F9" t="str">
            <v>PAC=150ea</v>
          </cell>
          <cell r="G9">
            <v>77.63000000000001</v>
          </cell>
        </row>
        <row r="10">
          <cell r="A10">
            <v>14593</v>
          </cell>
          <cell r="B10" t="str">
            <v>Tea &amp; Coffee</v>
          </cell>
          <cell r="C10" t="str">
            <v>BOH</v>
          </cell>
          <cell r="D10" t="str">
            <v>Earl gray 400g</v>
          </cell>
          <cell r="E10" t="str">
            <v>PAC</v>
          </cell>
          <cell r="F10" t="str">
            <v>PAC</v>
          </cell>
          <cell r="G10">
            <v>310.5</v>
          </cell>
        </row>
        <row r="11">
          <cell r="A11">
            <v>11286</v>
          </cell>
          <cell r="B11" t="str">
            <v>Tea &amp; Coffee</v>
          </cell>
          <cell r="C11" t="str">
            <v>BOH</v>
          </cell>
          <cell r="D11" t="str">
            <v>Masala Chai Catering Pouch 250g</v>
          </cell>
          <cell r="E11" t="str">
            <v>PAC</v>
          </cell>
          <cell r="F11" t="str">
            <v>PAC</v>
          </cell>
          <cell r="G11">
            <v>303.60000000000002</v>
          </cell>
        </row>
        <row r="12">
          <cell r="A12">
            <v>15483</v>
          </cell>
          <cell r="B12" t="str">
            <v>Tea &amp; Coffee</v>
          </cell>
          <cell r="C12" t="str">
            <v>BOH</v>
          </cell>
          <cell r="D12" t="str">
            <v>Darjeeling black Tea-Blended</v>
          </cell>
          <cell r="E12" t="str">
            <v>PAC</v>
          </cell>
          <cell r="F12" t="str">
            <v>PAC</v>
          </cell>
          <cell r="G12">
            <v>284.63</v>
          </cell>
        </row>
        <row r="13">
          <cell r="A13">
            <v>15484</v>
          </cell>
          <cell r="B13" t="str">
            <v>Tea &amp; Coffee</v>
          </cell>
          <cell r="C13" t="str">
            <v>BOH</v>
          </cell>
          <cell r="D13" t="str">
            <v>Assam long Leaf Tea(TGFOP1)</v>
          </cell>
          <cell r="E13" t="str">
            <v>PAC</v>
          </cell>
          <cell r="F13" t="str">
            <v>PAC</v>
          </cell>
          <cell r="G13">
            <v>132.82999999999998</v>
          </cell>
        </row>
        <row r="14">
          <cell r="A14">
            <v>17818</v>
          </cell>
          <cell r="B14" t="str">
            <v>Tea &amp; Coffee</v>
          </cell>
          <cell r="C14" t="str">
            <v>BOH</v>
          </cell>
          <cell r="D14" t="str">
            <v>Tulsi Green Tea - 100G</v>
          </cell>
          <cell r="E14" t="str">
            <v>PAC</v>
          </cell>
          <cell r="F14" t="str">
            <v>PAC</v>
          </cell>
          <cell r="G14">
            <v>106.26</v>
          </cell>
        </row>
        <row r="15">
          <cell r="A15">
            <v>4962</v>
          </cell>
          <cell r="B15" t="str">
            <v>Tea &amp; Coffee</v>
          </cell>
          <cell r="C15" t="str">
            <v>Barista Core</v>
          </cell>
          <cell r="D15" t="str">
            <v>Coffee Beans F &amp; H 1 Kg</v>
          </cell>
          <cell r="E15" t="str">
            <v>Kg</v>
          </cell>
          <cell r="F15" t="str">
            <v>Box =15 kg</v>
          </cell>
          <cell r="G15">
            <v>810</v>
          </cell>
        </row>
        <row r="16">
          <cell r="A16">
            <v>18404</v>
          </cell>
          <cell r="B16" t="str">
            <v>Syrup</v>
          </cell>
          <cell r="C16" t="str">
            <v>BOH</v>
          </cell>
          <cell r="D16" t="str">
            <v>Triple Red Berry</v>
          </cell>
          <cell r="E16" t="str">
            <v>BT</v>
          </cell>
          <cell r="F16" t="str">
            <v>1 Box = 12 ea</v>
          </cell>
          <cell r="G16">
            <v>272.55</v>
          </cell>
        </row>
        <row r="17">
          <cell r="A17">
            <v>18902</v>
          </cell>
          <cell r="B17" t="str">
            <v>Syrup</v>
          </cell>
          <cell r="C17" t="str">
            <v>BOH</v>
          </cell>
          <cell r="D17" t="str">
            <v>Chocolate Tiramisu Sauce</v>
          </cell>
          <cell r="E17" t="str">
            <v>BT</v>
          </cell>
          <cell r="F17" t="str">
            <v>1 Box = 12 ea</v>
          </cell>
          <cell r="G17">
            <v>310.5</v>
          </cell>
        </row>
        <row r="18">
          <cell r="A18">
            <v>19942</v>
          </cell>
          <cell r="B18" t="str">
            <v>Syrup</v>
          </cell>
          <cell r="C18" t="str">
            <v>BOH</v>
          </cell>
          <cell r="D18" t="str">
            <v>Apple Rose Squash (Rose Faluda)</v>
          </cell>
          <cell r="E18" t="str">
            <v>BT</v>
          </cell>
          <cell r="F18" t="str">
            <v>1 Box = 12 ea</v>
          </cell>
          <cell r="G18">
            <v>133.4</v>
          </cell>
        </row>
        <row r="19">
          <cell r="A19">
            <v>23032</v>
          </cell>
          <cell r="B19" t="str">
            <v>Syrup</v>
          </cell>
          <cell r="C19" t="str">
            <v>BOH</v>
          </cell>
          <cell r="D19" t="str">
            <v xml:space="preserve">Strawberry Fruit Squash 500 ML pet </v>
          </cell>
          <cell r="E19" t="str">
            <v>Btl</v>
          </cell>
          <cell r="F19" t="str">
            <v>1 Box = 12 ea</v>
          </cell>
          <cell r="G19">
            <v>151.80000000000001</v>
          </cell>
        </row>
        <row r="20">
          <cell r="A20">
            <v>23033</v>
          </cell>
          <cell r="B20" t="str">
            <v>Syrup</v>
          </cell>
          <cell r="C20" t="str">
            <v>BOH</v>
          </cell>
          <cell r="D20" t="str">
            <v xml:space="preserve">Pineapple Jalapeno Fruit Squash 500 ML pet </v>
          </cell>
          <cell r="E20" t="str">
            <v>Btl</v>
          </cell>
          <cell r="F20" t="str">
            <v>1 Box = 12 ea</v>
          </cell>
          <cell r="G20">
            <v>134.55000000000001</v>
          </cell>
        </row>
        <row r="21">
          <cell r="A21">
            <v>18051</v>
          </cell>
          <cell r="B21" t="str">
            <v>Syrup</v>
          </cell>
          <cell r="C21" t="str">
            <v>BOH</v>
          </cell>
          <cell r="D21" t="str">
            <v>Lemon Iced Tea  Syrup</v>
          </cell>
          <cell r="E21" t="str">
            <v>BT</v>
          </cell>
          <cell r="F21" t="str">
            <v>1 Box = 6 ea</v>
          </cell>
          <cell r="G21">
            <v>287.5</v>
          </cell>
        </row>
        <row r="22">
          <cell r="A22">
            <v>18052</v>
          </cell>
          <cell r="B22" t="str">
            <v>Syrup</v>
          </cell>
          <cell r="C22" t="str">
            <v>BOH</v>
          </cell>
          <cell r="D22" t="str">
            <v>Peach Iced Tea syrup</v>
          </cell>
          <cell r="E22" t="str">
            <v>BT</v>
          </cell>
          <cell r="F22" t="str">
            <v>1 Box = 6 ea</v>
          </cell>
          <cell r="G22">
            <v>287.5</v>
          </cell>
        </row>
        <row r="23">
          <cell r="A23">
            <v>16825</v>
          </cell>
          <cell r="B23" t="str">
            <v>Syrup</v>
          </cell>
          <cell r="C23" t="str">
            <v>BOH</v>
          </cell>
          <cell r="D23" t="str">
            <v>Apple-Mint Mojito Syrup</v>
          </cell>
          <cell r="E23" t="str">
            <v>BT</v>
          </cell>
          <cell r="F23" t="str">
            <v>1 Box = 6 ea</v>
          </cell>
          <cell r="G23">
            <v>373.75</v>
          </cell>
        </row>
        <row r="24">
          <cell r="A24">
            <v>17874</v>
          </cell>
          <cell r="B24" t="str">
            <v>Syrup</v>
          </cell>
          <cell r="C24" t="str">
            <v>BOH</v>
          </cell>
          <cell r="D24" t="str">
            <v>Mojito Mint Syrup</v>
          </cell>
          <cell r="E24" t="str">
            <v>BT</v>
          </cell>
          <cell r="F24" t="str">
            <v>1 Box = 6 ea</v>
          </cell>
          <cell r="G24">
            <v>237.19</v>
          </cell>
        </row>
        <row r="25">
          <cell r="A25">
            <v>17676</v>
          </cell>
          <cell r="B25" t="str">
            <v>Syrup</v>
          </cell>
          <cell r="C25" t="str">
            <v>BOH</v>
          </cell>
          <cell r="D25" t="str">
            <v>Hot Chocolate</v>
          </cell>
          <cell r="E25" t="str">
            <v>PAC</v>
          </cell>
          <cell r="F25" t="str">
            <v>PAC=1000ML</v>
          </cell>
          <cell r="G25">
            <v>381.8</v>
          </cell>
        </row>
        <row r="26">
          <cell r="A26">
            <v>17873</v>
          </cell>
          <cell r="B26" t="str">
            <v>Syrup</v>
          </cell>
          <cell r="C26" t="str">
            <v>BOH</v>
          </cell>
          <cell r="D26" t="str">
            <v>Syrup - Hazelnut</v>
          </cell>
          <cell r="E26" t="str">
            <v>BT</v>
          </cell>
          <cell r="F26" t="str">
            <v>BT-750ML</v>
          </cell>
          <cell r="G26">
            <v>232.87</v>
          </cell>
        </row>
        <row r="27">
          <cell r="A27">
            <v>17875</v>
          </cell>
          <cell r="B27" t="str">
            <v>Syrup</v>
          </cell>
          <cell r="C27" t="str">
            <v>BOH</v>
          </cell>
          <cell r="D27" t="str">
            <v>Iris Syrup</v>
          </cell>
          <cell r="E27" t="str">
            <v>BT</v>
          </cell>
          <cell r="F27" t="str">
            <v>BT-750ML</v>
          </cell>
          <cell r="G27">
            <v>232.87</v>
          </cell>
        </row>
        <row r="28">
          <cell r="A28">
            <v>17876</v>
          </cell>
          <cell r="B28" t="str">
            <v>Syrup</v>
          </cell>
          <cell r="C28" t="str">
            <v>BOH</v>
          </cell>
          <cell r="D28" t="str">
            <v>Vanilla Syrup</v>
          </cell>
          <cell r="E28" t="str">
            <v>BT</v>
          </cell>
          <cell r="F28" t="str">
            <v>BT-750ML</v>
          </cell>
          <cell r="G28">
            <v>232.87</v>
          </cell>
        </row>
        <row r="29">
          <cell r="A29">
            <v>17877</v>
          </cell>
          <cell r="B29" t="str">
            <v>Syrup</v>
          </cell>
          <cell r="C29" t="str">
            <v>BOH</v>
          </cell>
          <cell r="D29" t="str">
            <v>Caramel Syrup</v>
          </cell>
          <cell r="E29" t="str">
            <v>BT</v>
          </cell>
          <cell r="F29" t="str">
            <v>BT-750ML</v>
          </cell>
          <cell r="G29">
            <v>232.87</v>
          </cell>
        </row>
        <row r="30">
          <cell r="A30">
            <v>23519</v>
          </cell>
          <cell r="B30" t="str">
            <v>Syrup</v>
          </cell>
          <cell r="C30" t="str">
            <v>BOH</v>
          </cell>
          <cell r="D30" t="str">
            <v>DV Vinci Gourment Spiced Syrup</v>
          </cell>
          <cell r="E30" t="str">
            <v>BT</v>
          </cell>
          <cell r="F30" t="str">
            <v>1 box = 12 btl</v>
          </cell>
          <cell r="G30">
            <v>529</v>
          </cell>
        </row>
        <row r="31">
          <cell r="A31">
            <v>1143</v>
          </cell>
          <cell r="B31" t="str">
            <v>Brand Merchandise</v>
          </cell>
          <cell r="C31" t="str">
            <v>Barista Core</v>
          </cell>
          <cell r="D31" t="str">
            <v>Barista lavazza house blend 200g</v>
          </cell>
          <cell r="E31" t="str">
            <v>PAC</v>
          </cell>
          <cell r="F31" t="str">
            <v>Ea=1</v>
          </cell>
          <cell r="G31">
            <v>168.48</v>
          </cell>
        </row>
        <row r="32">
          <cell r="A32">
            <v>15881</v>
          </cell>
          <cell r="B32" t="str">
            <v>Brand Merchandise</v>
          </cell>
          <cell r="C32" t="str">
            <v>Barista Core</v>
          </cell>
          <cell r="D32" t="str">
            <v>BARISTA PACKAGED DRINKING WATER - 300ml</v>
          </cell>
          <cell r="E32" t="str">
            <v>BT</v>
          </cell>
          <cell r="F32" t="str">
            <v>Box = 20</v>
          </cell>
          <cell r="G32">
            <v>9.1999999999999993</v>
          </cell>
        </row>
        <row r="33">
          <cell r="A33">
            <v>11654</v>
          </cell>
          <cell r="B33" t="str">
            <v>Brand Merchandise</v>
          </cell>
          <cell r="C33" t="str">
            <v>Prop M</v>
          </cell>
          <cell r="D33" t="str">
            <v>Ginger Honey 450g</v>
          </cell>
          <cell r="E33" t="str">
            <v>BT</v>
          </cell>
          <cell r="F33" t="str">
            <v>EA=12 ea</v>
          </cell>
          <cell r="G33">
            <v>122.72</v>
          </cell>
        </row>
        <row r="34">
          <cell r="A34">
            <v>15089</v>
          </cell>
          <cell r="B34" t="str">
            <v>Brand Merchandise</v>
          </cell>
          <cell r="C34" t="str">
            <v>Prop M</v>
          </cell>
          <cell r="D34" t="str">
            <v>Ginger Honey Tea jar-200g</v>
          </cell>
          <cell r="E34" t="str">
            <v>BT</v>
          </cell>
          <cell r="F34" t="str">
            <v>Box =12 bt</v>
          </cell>
          <cell r="G34">
            <v>62.54</v>
          </cell>
        </row>
        <row r="35">
          <cell r="A35">
            <v>19457</v>
          </cell>
          <cell r="B35" t="str">
            <v>Brand Merchandise</v>
          </cell>
          <cell r="C35" t="str">
            <v>Prop M</v>
          </cell>
          <cell r="D35" t="str">
            <v>CHOC-O-AFFAIR (Dark Choco Slab)</v>
          </cell>
          <cell r="E35" t="str">
            <v>Box</v>
          </cell>
          <cell r="F35" t="str">
            <v>1 box = 1 slab</v>
          </cell>
          <cell r="G35">
            <v>64</v>
          </cell>
        </row>
        <row r="36">
          <cell r="A36">
            <v>19458</v>
          </cell>
          <cell r="B36" t="str">
            <v>Brand Merchandise</v>
          </cell>
          <cell r="C36" t="str">
            <v>Prop M</v>
          </cell>
          <cell r="D36" t="str">
            <v>CHOC-O-AFFAIR (Milk Choco Slab)</v>
          </cell>
          <cell r="E36" t="str">
            <v>Box</v>
          </cell>
          <cell r="F36" t="str">
            <v>1 box = 1 slab</v>
          </cell>
          <cell r="G36">
            <v>64</v>
          </cell>
        </row>
        <row r="37">
          <cell r="A37">
            <v>23754</v>
          </cell>
          <cell r="B37" t="str">
            <v>Brand Merchandise</v>
          </cell>
          <cell r="C37" t="str">
            <v>Prop M</v>
          </cell>
          <cell r="D37" t="str">
            <v>New Drip Coffee(Pack of 5)</v>
          </cell>
          <cell r="E37" t="str">
            <v>Pac</v>
          </cell>
          <cell r="F37" t="str">
            <v>PAC=5 ea</v>
          </cell>
          <cell r="G37">
            <v>120.78</v>
          </cell>
        </row>
        <row r="38">
          <cell r="A38">
            <v>20255</v>
          </cell>
          <cell r="B38" t="str">
            <v>Brand Merchandise</v>
          </cell>
          <cell r="C38" t="str">
            <v>Prop M</v>
          </cell>
          <cell r="D38" t="str">
            <v>Pure instant coffee-100 GM Jar</v>
          </cell>
          <cell r="E38" t="str">
            <v>EA</v>
          </cell>
          <cell r="F38" t="str">
            <v>EA</v>
          </cell>
          <cell r="G38">
            <v>112.86</v>
          </cell>
        </row>
        <row r="39">
          <cell r="A39">
            <v>20872</v>
          </cell>
          <cell r="B39" t="str">
            <v>Brand Merchandise</v>
          </cell>
          <cell r="C39" t="str">
            <v>Prop M</v>
          </cell>
          <cell r="D39" t="str">
            <v>100% Pure Instant coffee - 50GM Jar</v>
          </cell>
          <cell r="E39" t="str">
            <v>EA</v>
          </cell>
          <cell r="F39" t="str">
            <v>Box =24 bt</v>
          </cell>
          <cell r="G39">
            <v>60.989999999999995</v>
          </cell>
        </row>
        <row r="40">
          <cell r="A40">
            <v>21371</v>
          </cell>
          <cell r="B40" t="str">
            <v>Bev .Merchandise</v>
          </cell>
          <cell r="C40" t="str">
            <v>Merchandise</v>
          </cell>
          <cell r="D40" t="str">
            <v>Blue Pine Water Bottle 1L</v>
          </cell>
          <cell r="E40" t="str">
            <v>EA</v>
          </cell>
          <cell r="F40" t="str">
            <v>Box = 15</v>
          </cell>
          <cell r="G40">
            <v>47.3</v>
          </cell>
        </row>
        <row r="41">
          <cell r="A41">
            <v>21784</v>
          </cell>
          <cell r="B41" t="str">
            <v>Merchandise</v>
          </cell>
          <cell r="C41" t="str">
            <v>Merchandise</v>
          </cell>
          <cell r="D41" t="str">
            <v>Mast Masala Cup Noodles</v>
          </cell>
          <cell r="E41" t="str">
            <v>EA</v>
          </cell>
          <cell r="F41" t="str">
            <v>1 box = 48 ea</v>
          </cell>
          <cell r="G41">
            <v>53.57</v>
          </cell>
        </row>
        <row r="42">
          <cell r="A42">
            <v>21785</v>
          </cell>
          <cell r="B42" t="str">
            <v>Merchandise</v>
          </cell>
          <cell r="C42" t="str">
            <v>Merchandise</v>
          </cell>
          <cell r="D42" t="str">
            <v>Hot Manchow Cup Noodles</v>
          </cell>
          <cell r="E42" t="str">
            <v>EA</v>
          </cell>
          <cell r="F42" t="str">
            <v>1 box = 48 ea</v>
          </cell>
          <cell r="G42">
            <v>53.57</v>
          </cell>
        </row>
        <row r="43">
          <cell r="A43">
            <v>21786</v>
          </cell>
          <cell r="B43" t="str">
            <v>Merchandise</v>
          </cell>
          <cell r="C43" t="str">
            <v>Merchandise</v>
          </cell>
          <cell r="D43" t="str">
            <v>Spiced Chunky Chicken Cup Noodles</v>
          </cell>
          <cell r="E43" t="str">
            <v>EA</v>
          </cell>
          <cell r="F43" t="str">
            <v>1 box = 48 ea</v>
          </cell>
          <cell r="G43">
            <v>53.57</v>
          </cell>
        </row>
        <row r="44">
          <cell r="A44">
            <v>21833</v>
          </cell>
          <cell r="B44" t="str">
            <v>Merchandise</v>
          </cell>
          <cell r="C44" t="str">
            <v>Merchandise</v>
          </cell>
          <cell r="D44" t="str">
            <v>Tagz - Masala Trekkin Chips</v>
          </cell>
          <cell r="E44" t="str">
            <v>EA</v>
          </cell>
          <cell r="F44" t="str">
            <v>1 box = 24 ea</v>
          </cell>
          <cell r="G44">
            <v>49.11</v>
          </cell>
        </row>
        <row r="45">
          <cell r="A45">
            <v>22486</v>
          </cell>
          <cell r="B45" t="str">
            <v>Merchandise</v>
          </cell>
          <cell r="C45" t="str">
            <v>Merchandise</v>
          </cell>
          <cell r="D45" t="str">
            <v>Italian chesse Dribblin</v>
          </cell>
          <cell r="E45" t="str">
            <v>EA</v>
          </cell>
          <cell r="F45" t="str">
            <v>1 box = 24 ea</v>
          </cell>
          <cell r="G45">
            <v>49.11</v>
          </cell>
        </row>
        <row r="46">
          <cell r="A46">
            <v>23546</v>
          </cell>
          <cell r="B46" t="str">
            <v>Merchandise</v>
          </cell>
          <cell r="C46" t="str">
            <v>Merchandise</v>
          </cell>
          <cell r="D46" t="str">
            <v>Tage-Salt Trippin</v>
          </cell>
          <cell r="E46" t="str">
            <v>EA</v>
          </cell>
          <cell r="F46" t="str">
            <v>1 box = 24 ea</v>
          </cell>
          <cell r="G46">
            <v>49.11</v>
          </cell>
        </row>
        <row r="47">
          <cell r="A47">
            <v>22480</v>
          </cell>
          <cell r="B47" t="str">
            <v>Merchandise</v>
          </cell>
          <cell r="C47" t="str">
            <v>Merchandise</v>
          </cell>
          <cell r="D47" t="str">
            <v>Choco Almond Nutty Cookies</v>
          </cell>
          <cell r="E47" t="str">
            <v>EA</v>
          </cell>
          <cell r="F47" t="str">
            <v>1 box = 66 ea</v>
          </cell>
          <cell r="G47">
            <v>30.51</v>
          </cell>
        </row>
        <row r="48">
          <cell r="A48">
            <v>22481</v>
          </cell>
          <cell r="B48" t="str">
            <v>Merchandise</v>
          </cell>
          <cell r="C48" t="str">
            <v>Merchandise</v>
          </cell>
          <cell r="D48" t="str">
            <v>White Choco Cashew Nutty Cookies</v>
          </cell>
          <cell r="E48" t="str">
            <v>EA</v>
          </cell>
          <cell r="F48" t="str">
            <v>1 box = 66 ea</v>
          </cell>
          <cell r="G48">
            <v>30.51</v>
          </cell>
        </row>
        <row r="49">
          <cell r="A49">
            <v>22316</v>
          </cell>
          <cell r="B49" t="str">
            <v>Merchandise</v>
          </cell>
          <cell r="C49" t="str">
            <v>Merchandise</v>
          </cell>
          <cell r="D49" t="str">
            <v>Lakadong Turmeric Herbal Latte</v>
          </cell>
          <cell r="E49" t="str">
            <v>Pkt</v>
          </cell>
          <cell r="F49" t="str">
            <v>Pac= 40 EA</v>
          </cell>
          <cell r="G49">
            <v>247</v>
          </cell>
        </row>
        <row r="50">
          <cell r="A50">
            <v>22319</v>
          </cell>
          <cell r="B50" t="str">
            <v>Merchandise</v>
          </cell>
          <cell r="C50" t="str">
            <v>Merchandise</v>
          </cell>
          <cell r="D50" t="str">
            <v>Wild Smoke Tea with Tulsi and Mint</v>
          </cell>
          <cell r="E50" t="str">
            <v>Pkt</v>
          </cell>
          <cell r="F50" t="str">
            <v>Pac= 20 EA</v>
          </cell>
          <cell r="G50">
            <v>154.13999999999999</v>
          </cell>
        </row>
        <row r="51">
          <cell r="A51">
            <v>22341</v>
          </cell>
          <cell r="B51" t="str">
            <v>Merchandise</v>
          </cell>
          <cell r="C51" t="str">
            <v>Merchandise</v>
          </cell>
          <cell r="D51" t="str">
            <v>WildGreenTea&amp;LakadongTurmericBlackPapper</v>
          </cell>
          <cell r="E51" t="str">
            <v>Pkt</v>
          </cell>
          <cell r="F51" t="str">
            <v>Pac= 20 EA</v>
          </cell>
          <cell r="G51">
            <v>154.13999999999999</v>
          </cell>
        </row>
        <row r="52">
          <cell r="A52">
            <v>22334</v>
          </cell>
          <cell r="B52" t="str">
            <v>Merchandise</v>
          </cell>
          <cell r="C52" t="str">
            <v>Merchandise</v>
          </cell>
          <cell r="D52" t="str">
            <v>Wild Tribe</v>
          </cell>
          <cell r="E52" t="str">
            <v>EA</v>
          </cell>
          <cell r="F52" t="str">
            <v>Ea=1 EA</v>
          </cell>
          <cell r="G52">
            <v>123.19</v>
          </cell>
        </row>
        <row r="53">
          <cell r="A53">
            <v>22255</v>
          </cell>
          <cell r="B53" t="str">
            <v>Merchandise</v>
          </cell>
          <cell r="C53" t="str">
            <v>Merchandise</v>
          </cell>
          <cell r="D53" t="str">
            <v>Mango Chilli Mojito</v>
          </cell>
          <cell r="E53" t="str">
            <v>EA</v>
          </cell>
          <cell r="F53" t="str">
            <v>1 box = 24 ea</v>
          </cell>
          <cell r="G53">
            <v>57.46</v>
          </cell>
        </row>
        <row r="54">
          <cell r="A54">
            <v>22258</v>
          </cell>
          <cell r="B54" t="str">
            <v>Merchandise</v>
          </cell>
          <cell r="C54" t="str">
            <v>Merchandise</v>
          </cell>
          <cell r="D54" t="str">
            <v>Margarita</v>
          </cell>
          <cell r="E54" t="str">
            <v>EA</v>
          </cell>
          <cell r="F54" t="str">
            <v>1 box = 24 ea</v>
          </cell>
          <cell r="G54">
            <v>57.46</v>
          </cell>
        </row>
        <row r="55">
          <cell r="A55">
            <v>22262</v>
          </cell>
          <cell r="B55" t="str">
            <v>Merchandise</v>
          </cell>
          <cell r="C55" t="str">
            <v>Merchandise</v>
          </cell>
          <cell r="D55" t="str">
            <v>Strawberry</v>
          </cell>
          <cell r="E55" t="str">
            <v>EA</v>
          </cell>
          <cell r="F55" t="str">
            <v>1 box = 24 ea</v>
          </cell>
          <cell r="G55">
            <v>71.430000000000007</v>
          </cell>
        </row>
        <row r="56">
          <cell r="A56">
            <v>22263</v>
          </cell>
          <cell r="B56" t="str">
            <v>Merchandise</v>
          </cell>
          <cell r="C56" t="str">
            <v>Merchandise</v>
          </cell>
          <cell r="D56" t="str">
            <v>Orange</v>
          </cell>
          <cell r="E56" t="str">
            <v>EA</v>
          </cell>
          <cell r="F56" t="str">
            <v>1 box = 24 ea</v>
          </cell>
          <cell r="G56">
            <v>71.430000000000007</v>
          </cell>
        </row>
        <row r="57">
          <cell r="A57">
            <v>22264</v>
          </cell>
          <cell r="B57" t="str">
            <v>Merchandise</v>
          </cell>
          <cell r="C57" t="str">
            <v>Merchandise</v>
          </cell>
          <cell r="D57" t="str">
            <v>Mixed Fruit</v>
          </cell>
          <cell r="E57" t="str">
            <v>EA</v>
          </cell>
          <cell r="F57" t="str">
            <v>1 box = 24 ea</v>
          </cell>
          <cell r="G57">
            <v>71.430000000000007</v>
          </cell>
        </row>
        <row r="58">
          <cell r="A58">
            <v>22265</v>
          </cell>
          <cell r="B58" t="str">
            <v>Merchandise</v>
          </cell>
          <cell r="C58" t="str">
            <v>Merchandise</v>
          </cell>
          <cell r="D58" t="str">
            <v>Litchi</v>
          </cell>
          <cell r="E58" t="str">
            <v>EA</v>
          </cell>
          <cell r="F58" t="str">
            <v>1 box = 24 ea</v>
          </cell>
          <cell r="G58">
            <v>71.430000000000007</v>
          </cell>
        </row>
        <row r="59">
          <cell r="A59">
            <v>23707</v>
          </cell>
          <cell r="B59" t="str">
            <v>Merchandise</v>
          </cell>
          <cell r="C59" t="str">
            <v>Merchandise</v>
          </cell>
          <cell r="D59" t="str">
            <v>Just-Vanilla Protein Plus Shake</v>
          </cell>
          <cell r="E59" t="str">
            <v>EA</v>
          </cell>
          <cell r="F59" t="str">
            <v>Box = 12 EA</v>
          </cell>
          <cell r="G59">
            <v>112.5</v>
          </cell>
        </row>
        <row r="60">
          <cell r="A60">
            <v>23706</v>
          </cell>
          <cell r="B60" t="str">
            <v>Merchandise</v>
          </cell>
          <cell r="C60" t="str">
            <v>Merchandise</v>
          </cell>
          <cell r="D60" t="str">
            <v>Just- Chocolate Protein Plus Shake</v>
          </cell>
          <cell r="E60" t="str">
            <v>EA</v>
          </cell>
          <cell r="F60" t="str">
            <v>Box = 12 EA</v>
          </cell>
          <cell r="G60">
            <v>112.5</v>
          </cell>
        </row>
        <row r="61">
          <cell r="A61">
            <v>23493</v>
          </cell>
          <cell r="B61" t="str">
            <v>Merchandise</v>
          </cell>
          <cell r="C61" t="str">
            <v>Merchandise</v>
          </cell>
          <cell r="D61" t="str">
            <v>Kulturd Coffee -Orange</v>
          </cell>
          <cell r="E61" t="str">
            <v>EA</v>
          </cell>
          <cell r="F61" t="str">
            <v>1 box = 24 ea</v>
          </cell>
          <cell r="G61">
            <v>76.27</v>
          </cell>
        </row>
        <row r="62">
          <cell r="A62">
            <v>23494</v>
          </cell>
          <cell r="B62" t="str">
            <v>Merchandise</v>
          </cell>
          <cell r="C62" t="str">
            <v>Merchandise</v>
          </cell>
          <cell r="D62" t="str">
            <v>Kulturd Apple-Cinnamon</v>
          </cell>
          <cell r="E62" t="str">
            <v>EA</v>
          </cell>
          <cell r="F62" t="str">
            <v>1 box = 24 ea</v>
          </cell>
          <cell r="G62">
            <v>76.27</v>
          </cell>
        </row>
        <row r="63">
          <cell r="A63">
            <v>23495</v>
          </cell>
          <cell r="B63" t="str">
            <v>Merchandise</v>
          </cell>
          <cell r="C63" t="str">
            <v>Merchandise</v>
          </cell>
          <cell r="D63" t="str">
            <v>Kulturd Peach</v>
          </cell>
          <cell r="E63" t="str">
            <v>EA</v>
          </cell>
          <cell r="F63" t="str">
            <v>1 box = 24 ea</v>
          </cell>
          <cell r="G63">
            <v>76.27</v>
          </cell>
        </row>
        <row r="64">
          <cell r="A64">
            <v>23969</v>
          </cell>
          <cell r="B64" t="str">
            <v>Merchandise</v>
          </cell>
          <cell r="C64" t="str">
            <v>Merchandise</v>
          </cell>
          <cell r="D64" t="str">
            <v>Harveys &amp; Sons Chocolate Shake 280ml</v>
          </cell>
          <cell r="E64" t="str">
            <v>EA</v>
          </cell>
          <cell r="F64" t="str">
            <v>1 Box = 24 ea</v>
          </cell>
          <cell r="G64">
            <v>71.98</v>
          </cell>
        </row>
        <row r="65">
          <cell r="A65">
            <v>23970</v>
          </cell>
          <cell r="B65" t="str">
            <v>Merchandise</v>
          </cell>
          <cell r="C65" t="str">
            <v>Merchandise</v>
          </cell>
          <cell r="D65" t="str">
            <v>Harveys &amp; Sons Strawberry Shake 280ml</v>
          </cell>
          <cell r="E65" t="str">
            <v>EA</v>
          </cell>
          <cell r="F65" t="str">
            <v>1 Box = 24 ea</v>
          </cell>
          <cell r="G65">
            <v>71.98</v>
          </cell>
        </row>
        <row r="66">
          <cell r="A66">
            <v>24003</v>
          </cell>
          <cell r="B66" t="str">
            <v>Merchandise</v>
          </cell>
          <cell r="C66" t="str">
            <v>Merchandise</v>
          </cell>
          <cell r="D66" t="str">
            <v>Go Desi Pops Tangy Imli</v>
          </cell>
          <cell r="E66" t="str">
            <v>EA</v>
          </cell>
          <cell r="F66" t="str">
            <v>1 Box = 150 ea</v>
          </cell>
          <cell r="G66">
            <v>57.14</v>
          </cell>
        </row>
        <row r="67">
          <cell r="A67">
            <v>24005</v>
          </cell>
          <cell r="B67" t="str">
            <v>Merchandise</v>
          </cell>
          <cell r="C67" t="str">
            <v>Merchandise</v>
          </cell>
          <cell r="D67" t="str">
            <v>Go Desi Pops real Aam</v>
          </cell>
          <cell r="E67" t="str">
            <v>EA</v>
          </cell>
          <cell r="F67" t="str">
            <v>1 Box = 150 ea</v>
          </cell>
          <cell r="G67">
            <v>57.14</v>
          </cell>
        </row>
        <row r="68">
          <cell r="A68">
            <v>24004</v>
          </cell>
          <cell r="B68" t="str">
            <v>Merchandise</v>
          </cell>
          <cell r="C68" t="str">
            <v>Merchandise</v>
          </cell>
          <cell r="D68" t="str">
            <v>Go Desi Popz Kaccha Aam</v>
          </cell>
          <cell r="E68" t="str">
            <v>EA</v>
          </cell>
          <cell r="F68" t="str">
            <v>1 Box = 150 ea</v>
          </cell>
          <cell r="G68">
            <v>57.14</v>
          </cell>
        </row>
        <row r="69">
          <cell r="A69">
            <v>23812</v>
          </cell>
          <cell r="B69" t="str">
            <v>Merchandise</v>
          </cell>
          <cell r="C69" t="str">
            <v>Merchandise</v>
          </cell>
          <cell r="D69" t="str">
            <v>Opera Chips- Tangy Chipotle</v>
          </cell>
          <cell r="E69" t="str">
            <v>EA</v>
          </cell>
          <cell r="F69" t="str">
            <v>1 box = 24</v>
          </cell>
          <cell r="G69">
            <v>44.64</v>
          </cell>
        </row>
        <row r="70">
          <cell r="A70">
            <v>23468</v>
          </cell>
          <cell r="B70" t="str">
            <v>Merchandise</v>
          </cell>
          <cell r="C70" t="str">
            <v>Merchandise</v>
          </cell>
          <cell r="D70" t="str">
            <v xml:space="preserve">Cosmopolitan </v>
          </cell>
          <cell r="E70" t="str">
            <v>EA</v>
          </cell>
          <cell r="F70" t="str">
            <v>1 box = 24 ea</v>
          </cell>
          <cell r="G70">
            <v>57.46</v>
          </cell>
        </row>
        <row r="71">
          <cell r="A71">
            <v>21831</v>
          </cell>
          <cell r="B71" t="str">
            <v>Merchandise</v>
          </cell>
          <cell r="C71" t="str">
            <v>Merchandise</v>
          </cell>
          <cell r="D71" t="str">
            <v>Tagz - Cream Onion Divin Chips</v>
          </cell>
          <cell r="E71" t="str">
            <v>EA</v>
          </cell>
          <cell r="F71" t="str">
            <v>Box = 24 EA</v>
          </cell>
          <cell r="G71">
            <v>49.11</v>
          </cell>
        </row>
        <row r="72">
          <cell r="A72">
            <v>22256</v>
          </cell>
          <cell r="B72" t="str">
            <v>Merchandise</v>
          </cell>
          <cell r="C72" t="str">
            <v>Merchandise</v>
          </cell>
          <cell r="D72" t="str">
            <v>Sex on the Beach</v>
          </cell>
          <cell r="E72" t="str">
            <v>EA</v>
          </cell>
          <cell r="F72" t="str">
            <v>Box = 24 EA</v>
          </cell>
          <cell r="G72">
            <v>57.46</v>
          </cell>
        </row>
        <row r="73">
          <cell r="A73">
            <v>23853</v>
          </cell>
          <cell r="B73" t="str">
            <v>Merchandise</v>
          </cell>
          <cell r="C73" t="str">
            <v>Merchandise</v>
          </cell>
          <cell r="D73" t="str">
            <v>Lets Try Peri Peri Makhana</v>
          </cell>
          <cell r="E73" t="str">
            <v>EA</v>
          </cell>
          <cell r="F73" t="str">
            <v>Box = 48 EA</v>
          </cell>
          <cell r="G73">
            <v>80.36</v>
          </cell>
        </row>
        <row r="74">
          <cell r="A74">
            <v>23854</v>
          </cell>
          <cell r="B74" t="str">
            <v>Merchandise</v>
          </cell>
          <cell r="C74" t="str">
            <v>Merchandise</v>
          </cell>
          <cell r="D74" t="str">
            <v>Lets Try Kettle Cooked Potato Wafers</v>
          </cell>
          <cell r="E74" t="str">
            <v>EA</v>
          </cell>
          <cell r="F74" t="str">
            <v>Box = 48 EA</v>
          </cell>
          <cell r="G74">
            <v>53.57</v>
          </cell>
        </row>
        <row r="75">
          <cell r="A75">
            <v>23445</v>
          </cell>
          <cell r="B75" t="str">
            <v>Merchandise</v>
          </cell>
          <cell r="C75" t="str">
            <v>Merchandise</v>
          </cell>
          <cell r="D75" t="str">
            <v>Lets Try Pudina Makhana</v>
          </cell>
          <cell r="E75" t="str">
            <v>EA</v>
          </cell>
          <cell r="F75" t="str">
            <v>Box = 48 EA</v>
          </cell>
          <cell r="G75">
            <v>80.36</v>
          </cell>
        </row>
        <row r="76">
          <cell r="A76">
            <v>24171</v>
          </cell>
          <cell r="B76" t="str">
            <v>Merchandise</v>
          </cell>
          <cell r="C76" t="str">
            <v>Merchandise</v>
          </cell>
          <cell r="D76" t="str">
            <v>Melts-Energy Mocha</v>
          </cell>
          <cell r="E76" t="str">
            <v>EA</v>
          </cell>
          <cell r="F76" t="str">
            <v>1 pkt = 15 EA</v>
          </cell>
          <cell r="G76">
            <v>152.03</v>
          </cell>
        </row>
        <row r="77">
          <cell r="A77">
            <v>24172</v>
          </cell>
          <cell r="B77" t="str">
            <v>Merchandise</v>
          </cell>
          <cell r="C77" t="str">
            <v>Merchandise</v>
          </cell>
          <cell r="D77" t="str">
            <v>Melts-Slim Espreso</v>
          </cell>
          <cell r="E77" t="str">
            <v>EA</v>
          </cell>
          <cell r="F77" t="str">
            <v>1 pkt = 15 EA</v>
          </cell>
          <cell r="G77">
            <v>152.03</v>
          </cell>
        </row>
        <row r="78">
          <cell r="A78">
            <v>24173</v>
          </cell>
          <cell r="B78" t="str">
            <v>Merchandise</v>
          </cell>
          <cell r="C78" t="str">
            <v>Merchandise</v>
          </cell>
          <cell r="D78" t="str">
            <v>Melts-Superfood Latte</v>
          </cell>
          <cell r="E78" t="str">
            <v>EA</v>
          </cell>
          <cell r="F78" t="str">
            <v>1 pkt = 15 EA</v>
          </cell>
          <cell r="G78">
            <v>152.03</v>
          </cell>
        </row>
        <row r="79">
          <cell r="A79">
            <v>23115</v>
          </cell>
          <cell r="B79" t="str">
            <v>Merchandise</v>
          </cell>
          <cell r="C79" t="str">
            <v>Merchandise</v>
          </cell>
          <cell r="D79" t="str">
            <v>Raw- Tender Coconut Water</v>
          </cell>
          <cell r="E79" t="str">
            <v>EA</v>
          </cell>
          <cell r="F79" t="str">
            <v>Box = 48 EA</v>
          </cell>
          <cell r="G79">
            <v>53.27</v>
          </cell>
        </row>
        <row r="80">
          <cell r="A80">
            <v>22483</v>
          </cell>
          <cell r="B80" t="str">
            <v>Merchandise</v>
          </cell>
          <cell r="C80" t="str">
            <v>Merchandise</v>
          </cell>
          <cell r="D80" t="str">
            <v>Fitsport 20% Protein Bar</v>
          </cell>
          <cell r="E80" t="str">
            <v>EA</v>
          </cell>
          <cell r="F80" t="str">
            <v>1 PAC=20 PCS</v>
          </cell>
          <cell r="G80">
            <v>55.08</v>
          </cell>
        </row>
        <row r="81">
          <cell r="A81">
            <v>23711</v>
          </cell>
          <cell r="B81" t="str">
            <v>Merchandise</v>
          </cell>
          <cell r="C81" t="str">
            <v>Merchandise</v>
          </cell>
          <cell r="D81" t="str">
            <v>Fitsport- Thop Energy Bar</v>
          </cell>
          <cell r="E81" t="str">
            <v>EA</v>
          </cell>
          <cell r="F81" t="str">
            <v>EA</v>
          </cell>
          <cell r="G81">
            <v>53.57</v>
          </cell>
        </row>
        <row r="82">
          <cell r="A82">
            <v>22393</v>
          </cell>
          <cell r="B82" t="str">
            <v>Merchandise</v>
          </cell>
          <cell r="C82" t="str">
            <v>Merchandise</v>
          </cell>
          <cell r="D82" t="str">
            <v>Snickers Duo</v>
          </cell>
          <cell r="E82" t="str">
            <v>EA</v>
          </cell>
          <cell r="F82" t="str">
            <v>EA</v>
          </cell>
          <cell r="G82">
            <v>74.150000000000006</v>
          </cell>
        </row>
        <row r="83">
          <cell r="A83">
            <v>22394</v>
          </cell>
          <cell r="B83" t="str">
            <v>Merchandise</v>
          </cell>
          <cell r="C83" t="str">
            <v>Merchandise</v>
          </cell>
          <cell r="D83" t="str">
            <v>Orbit Mixed Fruit Tube</v>
          </cell>
          <cell r="E83" t="str">
            <v>EA</v>
          </cell>
          <cell r="F83" t="str">
            <v>EA</v>
          </cell>
          <cell r="G83">
            <v>29.66</v>
          </cell>
        </row>
        <row r="84">
          <cell r="A84">
            <v>22395</v>
          </cell>
          <cell r="B84" t="str">
            <v>Merchandise</v>
          </cell>
          <cell r="C84" t="str">
            <v>Merchandise</v>
          </cell>
          <cell r="D84" t="str">
            <v>Orbit Spearmint Tube</v>
          </cell>
          <cell r="E84" t="str">
            <v>EA</v>
          </cell>
          <cell r="F84" t="str">
            <v>EA</v>
          </cell>
          <cell r="G84">
            <v>29.66</v>
          </cell>
        </row>
        <row r="85">
          <cell r="A85">
            <v>22396</v>
          </cell>
          <cell r="B85" t="str">
            <v>Merchandise</v>
          </cell>
          <cell r="C85" t="str">
            <v>Merchandise</v>
          </cell>
          <cell r="D85" t="str">
            <v>Doublemint Peppermint Tube</v>
          </cell>
          <cell r="E85" t="str">
            <v>EA</v>
          </cell>
          <cell r="F85" t="str">
            <v>EA</v>
          </cell>
          <cell r="G85">
            <v>31.25</v>
          </cell>
        </row>
        <row r="86">
          <cell r="A86">
            <v>22397</v>
          </cell>
          <cell r="B86" t="str">
            <v>Merchandise</v>
          </cell>
          <cell r="C86" t="str">
            <v>Merchandise</v>
          </cell>
          <cell r="D86" t="str">
            <v>Doublemint Lemonmint Tube</v>
          </cell>
          <cell r="E86" t="str">
            <v>EA</v>
          </cell>
          <cell r="F86" t="str">
            <v>EA</v>
          </cell>
          <cell r="G86">
            <v>31.25</v>
          </cell>
        </row>
        <row r="87">
          <cell r="A87">
            <v>22398</v>
          </cell>
          <cell r="B87" t="str">
            <v>Merchandise</v>
          </cell>
          <cell r="C87" t="str">
            <v>Merchandise</v>
          </cell>
          <cell r="D87" t="str">
            <v>Skittles Wilberry Tube</v>
          </cell>
          <cell r="E87" t="str">
            <v>EA</v>
          </cell>
          <cell r="F87" t="str">
            <v>EA</v>
          </cell>
          <cell r="G87">
            <v>31.25</v>
          </cell>
        </row>
        <row r="88">
          <cell r="A88">
            <v>22399</v>
          </cell>
          <cell r="B88" t="str">
            <v>Merchandise</v>
          </cell>
          <cell r="C88" t="str">
            <v>Merchandise</v>
          </cell>
          <cell r="D88" t="str">
            <v>Skittles Original Tube</v>
          </cell>
          <cell r="E88" t="str">
            <v>EA</v>
          </cell>
          <cell r="F88" t="str">
            <v>EA</v>
          </cell>
          <cell r="G88">
            <v>31.25</v>
          </cell>
        </row>
        <row r="89">
          <cell r="A89">
            <v>22400</v>
          </cell>
          <cell r="B89" t="str">
            <v>Merchandise</v>
          </cell>
          <cell r="C89" t="str">
            <v>Merchandise</v>
          </cell>
          <cell r="D89" t="str">
            <v>Twix Bar</v>
          </cell>
          <cell r="E89" t="str">
            <v>EA</v>
          </cell>
          <cell r="F89" t="str">
            <v>EA</v>
          </cell>
          <cell r="G89">
            <v>35.590000000000003</v>
          </cell>
        </row>
        <row r="90">
          <cell r="A90">
            <v>22645</v>
          </cell>
          <cell r="B90" t="str">
            <v>Merchandise</v>
          </cell>
          <cell r="C90" t="str">
            <v>Merchandise</v>
          </cell>
          <cell r="D90" t="str">
            <v>Melts- Healthy Hair</v>
          </cell>
          <cell r="E90" t="str">
            <v>EA</v>
          </cell>
          <cell r="F90" t="str">
            <v>EA</v>
          </cell>
          <cell r="G90">
            <v>330</v>
          </cell>
        </row>
        <row r="91">
          <cell r="A91">
            <v>22646</v>
          </cell>
          <cell r="B91" t="str">
            <v>Merchandise</v>
          </cell>
          <cell r="C91" t="str">
            <v>Merchandise</v>
          </cell>
          <cell r="D91" t="str">
            <v>Melts- Restful Sleep</v>
          </cell>
          <cell r="E91" t="str">
            <v>EA</v>
          </cell>
          <cell r="F91" t="str">
            <v>EA</v>
          </cell>
          <cell r="G91">
            <v>330</v>
          </cell>
        </row>
        <row r="92">
          <cell r="A92">
            <v>22647</v>
          </cell>
          <cell r="B92" t="str">
            <v>Merchandise</v>
          </cell>
          <cell r="C92" t="str">
            <v>Merchandise</v>
          </cell>
          <cell r="D92" t="str">
            <v>Melts- Natural Vitamin D3</v>
          </cell>
          <cell r="E92" t="str">
            <v>EA</v>
          </cell>
          <cell r="F92" t="str">
            <v>EA</v>
          </cell>
          <cell r="G92">
            <v>330</v>
          </cell>
        </row>
        <row r="93">
          <cell r="A93">
            <v>22648</v>
          </cell>
          <cell r="B93" t="str">
            <v>Merchandise</v>
          </cell>
          <cell r="C93" t="str">
            <v>Merchandise</v>
          </cell>
          <cell r="D93" t="str">
            <v>Melts- Vegan Vitamin B12</v>
          </cell>
          <cell r="E93" t="str">
            <v>EA</v>
          </cell>
          <cell r="F93" t="str">
            <v>EA</v>
          </cell>
          <cell r="G93">
            <v>330</v>
          </cell>
        </row>
        <row r="94">
          <cell r="A94">
            <v>22649</v>
          </cell>
          <cell r="B94" t="str">
            <v>Merchandise</v>
          </cell>
          <cell r="C94" t="str">
            <v>Merchandise</v>
          </cell>
          <cell r="D94" t="str">
            <v>Melts- Throat Relief</v>
          </cell>
          <cell r="E94" t="str">
            <v>EA</v>
          </cell>
          <cell r="F94" t="str">
            <v>EA</v>
          </cell>
          <cell r="G94">
            <v>279.14999999999998</v>
          </cell>
        </row>
        <row r="95">
          <cell r="A95">
            <v>22651</v>
          </cell>
          <cell r="B95" t="str">
            <v>Merchandise</v>
          </cell>
          <cell r="C95" t="str">
            <v>Merchandise</v>
          </cell>
          <cell r="D95" t="str">
            <v>Melts- Multivitamins</v>
          </cell>
          <cell r="E95" t="str">
            <v>EA</v>
          </cell>
          <cell r="F95" t="str">
            <v>EA</v>
          </cell>
          <cell r="G95">
            <v>355.42</v>
          </cell>
        </row>
        <row r="96">
          <cell r="A96">
            <v>16266</v>
          </cell>
          <cell r="B96" t="str">
            <v>Merchandise</v>
          </cell>
          <cell r="C96" t="str">
            <v>Merchandise</v>
          </cell>
          <cell r="D96" t="str">
            <v>Wild Vitamin Drink Lemonade Flavored</v>
          </cell>
          <cell r="E96" t="str">
            <v>EA</v>
          </cell>
          <cell r="F96" t="str">
            <v>EA</v>
          </cell>
          <cell r="G96">
            <v>42.5</v>
          </cell>
        </row>
        <row r="97">
          <cell r="A97">
            <v>16267</v>
          </cell>
          <cell r="B97" t="str">
            <v>Merchandise</v>
          </cell>
          <cell r="C97" t="str">
            <v>Merchandise</v>
          </cell>
          <cell r="D97" t="str">
            <v>Wild Vitamin Drink Dragonfruit Flavored</v>
          </cell>
          <cell r="E97" t="str">
            <v>EA</v>
          </cell>
          <cell r="F97" t="str">
            <v>EA</v>
          </cell>
          <cell r="G97">
            <v>50.42</v>
          </cell>
        </row>
        <row r="98">
          <cell r="A98">
            <v>21428</v>
          </cell>
          <cell r="B98" t="str">
            <v>Merchandise</v>
          </cell>
          <cell r="C98" t="str">
            <v>Merchandise</v>
          </cell>
          <cell r="D98" t="str">
            <v>MB Protein Bar Almond Fudge</v>
          </cell>
          <cell r="E98" t="str">
            <v>EA</v>
          </cell>
          <cell r="F98" t="str">
            <v>EA</v>
          </cell>
          <cell r="G98">
            <v>71.61</v>
          </cell>
        </row>
        <row r="99">
          <cell r="A99">
            <v>21429</v>
          </cell>
          <cell r="B99" t="str">
            <v>Merchandise</v>
          </cell>
          <cell r="C99" t="str">
            <v>Merchandise</v>
          </cell>
          <cell r="D99" t="str">
            <v>MB Protein Bar Choco Cranberry</v>
          </cell>
          <cell r="E99" t="str">
            <v>EA</v>
          </cell>
          <cell r="F99" t="str">
            <v>EA</v>
          </cell>
          <cell r="G99">
            <v>68.86</v>
          </cell>
        </row>
        <row r="100">
          <cell r="A100">
            <v>24298</v>
          </cell>
          <cell r="B100" t="str">
            <v>Merchandise</v>
          </cell>
          <cell r="C100" t="str">
            <v>Merchandise</v>
          </cell>
          <cell r="D100" t="str">
            <v>MB Protein Bar- Cookies &amp; Cream</v>
          </cell>
          <cell r="E100" t="str">
            <v>EA</v>
          </cell>
          <cell r="F100" t="str">
            <v>EA</v>
          </cell>
          <cell r="G100">
            <v>71.61</v>
          </cell>
        </row>
        <row r="101">
          <cell r="A101">
            <v>23503</v>
          </cell>
          <cell r="B101" t="str">
            <v>Merchandise</v>
          </cell>
          <cell r="C101" t="str">
            <v>Merchandise</v>
          </cell>
          <cell r="D101" t="str">
            <v>Altco Oat Milk</v>
          </cell>
          <cell r="E101" t="str">
            <v>EA</v>
          </cell>
          <cell r="F101" t="str">
            <v>Box = 30 EA</v>
          </cell>
          <cell r="G101">
            <v>38</v>
          </cell>
        </row>
        <row r="102">
          <cell r="A102">
            <v>24227</v>
          </cell>
          <cell r="B102" t="str">
            <v>Merchandise</v>
          </cell>
          <cell r="C102" t="str">
            <v>Merchandise</v>
          </cell>
          <cell r="D102" t="str">
            <v>Loyka- Almond Brittles</v>
          </cell>
          <cell r="E102" t="str">
            <v>EA</v>
          </cell>
          <cell r="F102" t="str">
            <v>EA</v>
          </cell>
          <cell r="G102">
            <v>53.39</v>
          </cell>
        </row>
        <row r="103">
          <cell r="A103">
            <v>24235</v>
          </cell>
          <cell r="B103" t="str">
            <v>Merchandise</v>
          </cell>
          <cell r="C103" t="str">
            <v>Merchandise</v>
          </cell>
          <cell r="D103" t="str">
            <v>Loyka- Brownie Brittles</v>
          </cell>
          <cell r="E103" t="str">
            <v>EA</v>
          </cell>
          <cell r="F103" t="str">
            <v>EA</v>
          </cell>
          <cell r="G103">
            <v>53.39</v>
          </cell>
        </row>
        <row r="104">
          <cell r="A104">
            <v>24237</v>
          </cell>
          <cell r="B104" t="str">
            <v>Merchandise</v>
          </cell>
          <cell r="C104" t="str">
            <v>Merchandise</v>
          </cell>
          <cell r="D104" t="str">
            <v>Loyka- Coffee Brittles</v>
          </cell>
          <cell r="E104" t="str">
            <v>EA</v>
          </cell>
          <cell r="F104" t="str">
            <v>EA</v>
          </cell>
          <cell r="G104">
            <v>53.39</v>
          </cell>
        </row>
        <row r="105">
          <cell r="A105">
            <v>12012</v>
          </cell>
          <cell r="B105" t="str">
            <v>Paper &amp; Packing</v>
          </cell>
          <cell r="C105" t="str">
            <v>BOH</v>
          </cell>
          <cell r="D105" t="str">
            <v>Double Wall Glass-8oz</v>
          </cell>
          <cell r="E105" t="str">
            <v>PAC</v>
          </cell>
          <cell r="F105" t="str">
            <v>PAC=20PC</v>
          </cell>
          <cell r="G105">
            <v>58.989999999999995</v>
          </cell>
        </row>
        <row r="106">
          <cell r="A106">
            <v>12013</v>
          </cell>
          <cell r="B106" t="str">
            <v>Paper &amp; Packing</v>
          </cell>
          <cell r="C106" t="str">
            <v>BOH</v>
          </cell>
          <cell r="D106" t="str">
            <v>Double Wall Glass-12oz</v>
          </cell>
          <cell r="E106" t="str">
            <v>PAC</v>
          </cell>
          <cell r="F106" t="str">
            <v>PAC=20PC</v>
          </cell>
          <cell r="G106">
            <v>82.68</v>
          </cell>
        </row>
        <row r="107">
          <cell r="A107">
            <v>20411</v>
          </cell>
          <cell r="B107" t="str">
            <v>Paper &amp; Packing</v>
          </cell>
          <cell r="C107" t="str">
            <v>BOH</v>
          </cell>
          <cell r="D107" t="str">
            <v>PLA Lid 8oz</v>
          </cell>
          <cell r="E107" t="str">
            <v>PAC</v>
          </cell>
          <cell r="F107" t="str">
            <v>Pac=100Pc</v>
          </cell>
          <cell r="G107">
            <v>366.85</v>
          </cell>
        </row>
        <row r="108">
          <cell r="A108">
            <v>20412</v>
          </cell>
          <cell r="B108" t="str">
            <v>Paper &amp; Packing</v>
          </cell>
          <cell r="C108" t="str">
            <v>BOH</v>
          </cell>
          <cell r="D108" t="str">
            <v>PLA Lid 12oz</v>
          </cell>
          <cell r="E108" t="str">
            <v>PAC</v>
          </cell>
          <cell r="F108" t="str">
            <v>Pac=100Pc</v>
          </cell>
          <cell r="G108">
            <v>480.7</v>
          </cell>
        </row>
        <row r="109">
          <cell r="A109">
            <v>20413</v>
          </cell>
          <cell r="B109" t="str">
            <v>Paper &amp; Packing</v>
          </cell>
          <cell r="C109" t="str">
            <v>BOH</v>
          </cell>
          <cell r="D109" t="str">
            <v>PLD Lid 16oz/12oz (Single Wall)</v>
          </cell>
          <cell r="E109" t="str">
            <v>PAC</v>
          </cell>
          <cell r="F109" t="str">
            <v>Pac=100Pc</v>
          </cell>
          <cell r="G109">
            <v>316.25</v>
          </cell>
        </row>
        <row r="110">
          <cell r="A110">
            <v>20399</v>
          </cell>
          <cell r="B110" t="str">
            <v>Paper &amp; Packing</v>
          </cell>
          <cell r="C110" t="str">
            <v>BOH</v>
          </cell>
          <cell r="D110" t="str">
            <v>Single Wall Christmas Glasse-16oz/450ML</v>
          </cell>
          <cell r="E110" t="str">
            <v>PAC</v>
          </cell>
          <cell r="F110" t="str">
            <v>1 PAC=20 PCS</v>
          </cell>
          <cell r="G110">
            <v>92.87</v>
          </cell>
        </row>
        <row r="111">
          <cell r="A111">
            <v>20400</v>
          </cell>
          <cell r="B111" t="str">
            <v>Paper &amp; Packing</v>
          </cell>
          <cell r="C111" t="str">
            <v>BOH</v>
          </cell>
          <cell r="D111" t="str">
            <v>Single Wall Christmas Glasse-12oz/350ML</v>
          </cell>
          <cell r="E111" t="str">
            <v>PAC</v>
          </cell>
          <cell r="F111" t="str">
            <v>1 PAC=20 PCS</v>
          </cell>
          <cell r="G111">
            <v>67.75</v>
          </cell>
        </row>
        <row r="112">
          <cell r="A112">
            <v>6572</v>
          </cell>
          <cell r="B112" t="str">
            <v>Paper &amp; Packing</v>
          </cell>
          <cell r="C112" t="str">
            <v>BOH</v>
          </cell>
          <cell r="D112" t="str">
            <v>Paper Napkins</v>
          </cell>
          <cell r="E112" t="str">
            <v>PAC</v>
          </cell>
          <cell r="F112" t="str">
            <v>1=100EA</v>
          </cell>
          <cell r="G112">
            <v>23.580000000000002</v>
          </cell>
        </row>
        <row r="113">
          <cell r="A113">
            <v>6574</v>
          </cell>
          <cell r="B113" t="str">
            <v>Paper &amp; Packing</v>
          </cell>
          <cell r="C113" t="str">
            <v>BOH</v>
          </cell>
          <cell r="D113" t="str">
            <v>Paper Carry Bag Barista</v>
          </cell>
          <cell r="E113" t="str">
            <v>PAC</v>
          </cell>
          <cell r="F113" t="str">
            <v>PAC=50ea</v>
          </cell>
          <cell r="G113">
            <v>359.38</v>
          </cell>
        </row>
        <row r="114">
          <cell r="A114">
            <v>21161</v>
          </cell>
          <cell r="B114" t="str">
            <v>Paper &amp; Packing</v>
          </cell>
          <cell r="C114" t="str">
            <v>BOH</v>
          </cell>
          <cell r="D114" t="str">
            <v>Big Carry Bag (120 GSM)</v>
          </cell>
          <cell r="E114" t="str">
            <v>PAC</v>
          </cell>
          <cell r="F114" t="str">
            <v>PAC=50ea</v>
          </cell>
          <cell r="G114">
            <v>445.63</v>
          </cell>
        </row>
        <row r="115">
          <cell r="A115">
            <v>21164</v>
          </cell>
          <cell r="B115" t="str">
            <v>Paper &amp; Packing</v>
          </cell>
          <cell r="C115" t="str">
            <v>BOH</v>
          </cell>
          <cell r="D115" t="str">
            <v xml:space="preserve">Envelope New (1*100)             </v>
          </cell>
          <cell r="E115" t="str">
            <v>PAC</v>
          </cell>
          <cell r="F115" t="str">
            <v>PAC=100ea</v>
          </cell>
          <cell r="G115">
            <v>276</v>
          </cell>
        </row>
        <row r="116">
          <cell r="A116">
            <v>19443</v>
          </cell>
          <cell r="B116" t="str">
            <v>Paper &amp; Packing</v>
          </cell>
          <cell r="C116" t="str">
            <v>BOH</v>
          </cell>
          <cell r="D116" t="str">
            <v>Paper Water Cup 150ml</v>
          </cell>
          <cell r="E116" t="str">
            <v>PAC</v>
          </cell>
          <cell r="F116" t="str">
            <v>PAC</v>
          </cell>
          <cell r="G116">
            <v>74.75</v>
          </cell>
        </row>
        <row r="117">
          <cell r="A117">
            <v>16234</v>
          </cell>
          <cell r="B117" t="str">
            <v>Paper &amp; Packing</v>
          </cell>
          <cell r="C117" t="str">
            <v>BOH</v>
          </cell>
          <cell r="D117" t="str">
            <v>Sandwich Boxes</v>
          </cell>
          <cell r="E117" t="str">
            <v>EA</v>
          </cell>
          <cell r="F117" t="str">
            <v>Ea=1 ea</v>
          </cell>
          <cell r="G117">
            <v>7.36</v>
          </cell>
        </row>
        <row r="118">
          <cell r="A118">
            <v>17854</v>
          </cell>
          <cell r="B118" t="str">
            <v>Paper &amp; Packing</v>
          </cell>
          <cell r="C118" t="str">
            <v>BOH</v>
          </cell>
          <cell r="D118" t="str">
            <v>Sandwich Tikka Box</v>
          </cell>
          <cell r="E118" t="str">
            <v>EA</v>
          </cell>
          <cell r="F118" t="str">
            <v>EA</v>
          </cell>
          <cell r="G118">
            <v>5.81</v>
          </cell>
        </row>
        <row r="119">
          <cell r="A119">
            <v>9313</v>
          </cell>
          <cell r="B119" t="str">
            <v>Paper &amp; Packing</v>
          </cell>
          <cell r="C119" t="str">
            <v>BOH</v>
          </cell>
          <cell r="D119" t="str">
            <v>Barista Tray Mat</v>
          </cell>
          <cell r="E119" t="str">
            <v>PAC</v>
          </cell>
          <cell r="F119" t="str">
            <v>1=200EA</v>
          </cell>
          <cell r="G119">
            <v>151.80000000000001</v>
          </cell>
        </row>
        <row r="120">
          <cell r="A120">
            <v>16628</v>
          </cell>
          <cell r="B120" t="str">
            <v>Paper &amp; Packing</v>
          </cell>
          <cell r="C120" t="str">
            <v>BOH</v>
          </cell>
          <cell r="D120" t="str">
            <v>Tulip Muffin Cups</v>
          </cell>
          <cell r="E120" t="str">
            <v>EA</v>
          </cell>
          <cell r="F120" t="str">
            <v>EA</v>
          </cell>
          <cell r="G120">
            <v>3.28</v>
          </cell>
        </row>
        <row r="121">
          <cell r="A121">
            <v>21817</v>
          </cell>
          <cell r="B121" t="str">
            <v>Paper &amp; Packing</v>
          </cell>
          <cell r="C121" t="str">
            <v>BOH</v>
          </cell>
          <cell r="D121" t="str">
            <v>Biodegradable Plate</v>
          </cell>
          <cell r="E121" t="str">
            <v>PAC</v>
          </cell>
          <cell r="F121" t="str">
            <v>PAC=25ea</v>
          </cell>
          <cell r="G121">
            <v>95.45</v>
          </cell>
        </row>
        <row r="122">
          <cell r="A122">
            <v>23507</v>
          </cell>
          <cell r="B122" t="str">
            <v>Paper &amp; Packing</v>
          </cell>
          <cell r="C122" t="str">
            <v>BOH</v>
          </cell>
          <cell r="D122" t="str">
            <v>Wooden Stirrer (500 each)</v>
          </cell>
          <cell r="E122" t="str">
            <v>PAC</v>
          </cell>
          <cell r="F122" t="str">
            <v>1 pkt =500 ea</v>
          </cell>
          <cell r="G122">
            <v>103.5</v>
          </cell>
        </row>
        <row r="123">
          <cell r="A123">
            <v>22552</v>
          </cell>
          <cell r="B123" t="str">
            <v>Paper &amp; Packing</v>
          </cell>
          <cell r="C123" t="str">
            <v>BOH</v>
          </cell>
          <cell r="D123" t="str">
            <v xml:space="preserve">Wooden Spork 1packet </v>
          </cell>
          <cell r="E123" t="str">
            <v>PAC</v>
          </cell>
          <cell r="F123" t="str">
            <v>PAC</v>
          </cell>
          <cell r="G123">
            <v>115</v>
          </cell>
        </row>
        <row r="124">
          <cell r="A124">
            <v>8657</v>
          </cell>
          <cell r="B124" t="str">
            <v>Paper &amp; Packing</v>
          </cell>
          <cell r="C124" t="str">
            <v>BOH</v>
          </cell>
          <cell r="D124" t="str">
            <v>Cake Box-1kg</v>
          </cell>
          <cell r="E124" t="str">
            <v>EA</v>
          </cell>
          <cell r="F124" t="str">
            <v>1 EA</v>
          </cell>
          <cell r="G124">
            <v>21.85</v>
          </cell>
        </row>
        <row r="125">
          <cell r="A125">
            <v>8658</v>
          </cell>
          <cell r="B125" t="str">
            <v>Paper &amp; Packing</v>
          </cell>
          <cell r="C125" t="str">
            <v>BOH</v>
          </cell>
          <cell r="D125" t="str">
            <v>Cake Box-500gm</v>
          </cell>
          <cell r="E125" t="str">
            <v>EA</v>
          </cell>
          <cell r="F125" t="str">
            <v>1 EA</v>
          </cell>
          <cell r="G125">
            <v>18.399999999999999</v>
          </cell>
        </row>
        <row r="126">
          <cell r="A126">
            <v>21163</v>
          </cell>
          <cell r="B126" t="str">
            <v>Paper &amp; Packing</v>
          </cell>
          <cell r="C126" t="str">
            <v>BOH</v>
          </cell>
          <cell r="D126" t="str">
            <v>Pastry Box Virgin Kraft Board</v>
          </cell>
          <cell r="E126" t="str">
            <v>EA</v>
          </cell>
          <cell r="F126" t="str">
            <v>1 EA</v>
          </cell>
          <cell r="G126">
            <v>9.7799999999999994</v>
          </cell>
        </row>
        <row r="127">
          <cell r="A127">
            <v>15353</v>
          </cell>
          <cell r="B127" t="str">
            <v>Paper &amp; Packing</v>
          </cell>
          <cell r="C127" t="str">
            <v>BOH</v>
          </cell>
          <cell r="D127" t="str">
            <v>Prd.Spinach &amp; Corn sandwich  Veg  170 /-</v>
          </cell>
          <cell r="E127" t="str">
            <v>EA</v>
          </cell>
          <cell r="F127" t="str">
            <v>EA</v>
          </cell>
          <cell r="G127">
            <v>0.79</v>
          </cell>
        </row>
        <row r="128">
          <cell r="A128">
            <v>15354</v>
          </cell>
          <cell r="B128" t="str">
            <v>Paper &amp; Packing</v>
          </cell>
          <cell r="C128" t="str">
            <v>BOH</v>
          </cell>
          <cell r="D128" t="str">
            <v>Prd.Smoked chicken sandwich  Non Veg  200 /-</v>
          </cell>
          <cell r="E128" t="str">
            <v>EA</v>
          </cell>
          <cell r="F128" t="str">
            <v>EA</v>
          </cell>
          <cell r="G128">
            <v>0.79</v>
          </cell>
        </row>
        <row r="129">
          <cell r="A129">
            <v>1063</v>
          </cell>
          <cell r="B129" t="str">
            <v>Paper &amp; Packing</v>
          </cell>
          <cell r="C129" t="str">
            <v>BOH</v>
          </cell>
          <cell r="D129" t="str">
            <v>Printer Paper Roll Small</v>
          </cell>
          <cell r="E129" t="str">
            <v>EA</v>
          </cell>
          <cell r="F129" t="str">
            <v>EA=1ea</v>
          </cell>
          <cell r="G129">
            <v>23</v>
          </cell>
        </row>
        <row r="130">
          <cell r="A130">
            <v>3676</v>
          </cell>
          <cell r="B130" t="str">
            <v>Paper &amp; Packing</v>
          </cell>
          <cell r="C130" t="str">
            <v>BOH</v>
          </cell>
          <cell r="D130" t="str">
            <v>Butter Paper</v>
          </cell>
          <cell r="E130" t="str">
            <v>EA</v>
          </cell>
          <cell r="F130" t="str">
            <v>EA</v>
          </cell>
          <cell r="G130">
            <v>1.73</v>
          </cell>
        </row>
        <row r="131">
          <cell r="A131">
            <v>18741</v>
          </cell>
          <cell r="B131" t="str">
            <v>Paper &amp; Packing</v>
          </cell>
          <cell r="C131" t="str">
            <v>BOH</v>
          </cell>
          <cell r="D131" t="str">
            <v>Four Cup Holder</v>
          </cell>
          <cell r="E131" t="str">
            <v>EA</v>
          </cell>
          <cell r="F131" t="str">
            <v>EA</v>
          </cell>
          <cell r="G131">
            <v>11.5</v>
          </cell>
        </row>
        <row r="132">
          <cell r="A132">
            <v>21138</v>
          </cell>
          <cell r="B132" t="str">
            <v>Paper &amp; Packing</v>
          </cell>
          <cell r="C132" t="str">
            <v>BOH</v>
          </cell>
          <cell r="D132" t="str">
            <v>White Paper Straw with Individual Pack</v>
          </cell>
          <cell r="E132" t="str">
            <v>PAC</v>
          </cell>
          <cell r="F132" t="str">
            <v>Pac =100 Ea</v>
          </cell>
          <cell r="G132">
            <v>120.75</v>
          </cell>
        </row>
        <row r="133">
          <cell r="A133">
            <v>22131</v>
          </cell>
          <cell r="B133" t="str">
            <v>Paper &amp; Packing</v>
          </cell>
          <cell r="C133" t="str">
            <v>BOH</v>
          </cell>
          <cell r="D133" t="str">
            <v>Foil Pouch 1 lit (Delivery Box)</v>
          </cell>
          <cell r="E133" t="str">
            <v>EA</v>
          </cell>
          <cell r="F133" t="str">
            <v>EA</v>
          </cell>
          <cell r="G133">
            <v>11.79</v>
          </cell>
        </row>
        <row r="134">
          <cell r="A134">
            <v>22132</v>
          </cell>
          <cell r="B134" t="str">
            <v>Paper &amp; Packing</v>
          </cell>
          <cell r="C134" t="str">
            <v>BOH</v>
          </cell>
          <cell r="D134" t="str">
            <v>Foil Pouch 500 ml (Delivery Box)</v>
          </cell>
          <cell r="E134" t="str">
            <v>EA</v>
          </cell>
          <cell r="F134" t="str">
            <v>EA</v>
          </cell>
          <cell r="G134">
            <v>10.64</v>
          </cell>
        </row>
        <row r="135">
          <cell r="A135">
            <v>22171</v>
          </cell>
          <cell r="B135" t="str">
            <v>Paper &amp; Packing</v>
          </cell>
          <cell r="C135" t="str">
            <v>BOH</v>
          </cell>
          <cell r="D135" t="str">
            <v>Paper Kettle 1 lit (Delivery Box)</v>
          </cell>
          <cell r="E135" t="str">
            <v>EA</v>
          </cell>
          <cell r="F135" t="str">
            <v>EA</v>
          </cell>
          <cell r="G135">
            <v>12.08</v>
          </cell>
        </row>
        <row r="136">
          <cell r="A136">
            <v>22172</v>
          </cell>
          <cell r="B136" t="str">
            <v>Paper &amp; Packing</v>
          </cell>
          <cell r="C136" t="str">
            <v>BOH</v>
          </cell>
          <cell r="D136" t="str">
            <v>Paper Kettle 400 ml (Delivery Box)</v>
          </cell>
          <cell r="E136" t="str">
            <v>EA</v>
          </cell>
          <cell r="F136" t="str">
            <v>EA</v>
          </cell>
          <cell r="G136">
            <v>10.07</v>
          </cell>
        </row>
        <row r="137">
          <cell r="A137">
            <v>23183</v>
          </cell>
          <cell r="B137" t="str">
            <v>Paper &amp; Packing</v>
          </cell>
          <cell r="C137" t="str">
            <v>BOH</v>
          </cell>
          <cell r="D137" t="str">
            <v>Glass Delivery Packiging (SB)</v>
          </cell>
          <cell r="E137" t="str">
            <v>EA</v>
          </cell>
          <cell r="F137" t="str">
            <v>EA</v>
          </cell>
          <cell r="G137">
            <v>14.95</v>
          </cell>
        </row>
        <row r="138">
          <cell r="A138">
            <v>17717</v>
          </cell>
          <cell r="B138" t="str">
            <v>Paper &amp; Packing</v>
          </cell>
          <cell r="C138" t="str">
            <v>BOH</v>
          </cell>
          <cell r="D138" t="str">
            <v>Thermal Paper Roll</v>
          </cell>
          <cell r="E138" t="str">
            <v>EA</v>
          </cell>
          <cell r="F138" t="str">
            <v>EA</v>
          </cell>
          <cell r="G138">
            <v>40.25</v>
          </cell>
        </row>
        <row r="139">
          <cell r="A139">
            <v>21423</v>
          </cell>
          <cell r="B139" t="str">
            <v>Paper &amp; Packing</v>
          </cell>
          <cell r="C139" t="str">
            <v>BOH</v>
          </cell>
          <cell r="D139" t="str">
            <v>Diwali Gift Box (Small)</v>
          </cell>
          <cell r="E139" t="str">
            <v>EA</v>
          </cell>
          <cell r="F139" t="str">
            <v>EA</v>
          </cell>
          <cell r="G139">
            <v>43.7</v>
          </cell>
        </row>
        <row r="140">
          <cell r="A140">
            <v>21424</v>
          </cell>
          <cell r="B140" t="str">
            <v>Paper &amp; Packing</v>
          </cell>
          <cell r="C140" t="str">
            <v>BOH</v>
          </cell>
          <cell r="D140" t="str">
            <v>Diwali Gift Box (Big)</v>
          </cell>
          <cell r="E140" t="str">
            <v>EA</v>
          </cell>
          <cell r="F140" t="str">
            <v>EA</v>
          </cell>
          <cell r="G140">
            <v>82.8</v>
          </cell>
        </row>
        <row r="141">
          <cell r="A141">
            <v>19479</v>
          </cell>
          <cell r="B141" t="str">
            <v>Paper &amp; Packing</v>
          </cell>
          <cell r="C141" t="str">
            <v>BOH</v>
          </cell>
          <cell r="D141" t="str">
            <v>Cookies Tin Gift Box</v>
          </cell>
          <cell r="E141" t="str">
            <v>EA</v>
          </cell>
          <cell r="F141" t="str">
            <v>EA</v>
          </cell>
          <cell r="G141">
            <v>23</v>
          </cell>
        </row>
        <row r="142">
          <cell r="A142">
            <v>12662</v>
          </cell>
          <cell r="B142" t="str">
            <v>Paper &amp; Packing</v>
          </cell>
          <cell r="C142" t="str">
            <v>BOH</v>
          </cell>
          <cell r="D142" t="str">
            <v>MRD Sticker</v>
          </cell>
          <cell r="E142" t="str">
            <v>EA</v>
          </cell>
          <cell r="F142" t="str">
            <v>EA</v>
          </cell>
          <cell r="G142">
            <v>0.52</v>
          </cell>
        </row>
        <row r="143">
          <cell r="A143">
            <v>17802</v>
          </cell>
          <cell r="B143" t="str">
            <v>Paper &amp; Packing</v>
          </cell>
          <cell r="C143" t="str">
            <v>BOH</v>
          </cell>
          <cell r="D143" t="str">
            <v>MT-SL-II Black With Dome Caps</v>
          </cell>
          <cell r="E143" t="str">
            <v>EA</v>
          </cell>
          <cell r="F143" t="str">
            <v>EA</v>
          </cell>
          <cell r="G143">
            <v>6.34</v>
          </cell>
        </row>
        <row r="144">
          <cell r="A144">
            <v>17803</v>
          </cell>
          <cell r="B144" t="str">
            <v>Paper &amp; Packing</v>
          </cell>
          <cell r="C144" t="str">
            <v>BOH</v>
          </cell>
          <cell r="D144" t="str">
            <v>30 Ml Cups With Lid (DIA 69MM)</v>
          </cell>
          <cell r="E144" t="str">
            <v>EA</v>
          </cell>
          <cell r="F144" t="str">
            <v>EA</v>
          </cell>
          <cell r="G144">
            <v>1.24</v>
          </cell>
        </row>
        <row r="145">
          <cell r="A145">
            <v>19222</v>
          </cell>
          <cell r="B145" t="str">
            <v>Paper &amp; Packing</v>
          </cell>
          <cell r="C145" t="str">
            <v>BOH</v>
          </cell>
          <cell r="D145" t="str">
            <v>Barista Chocolate 90gmX4 Bar's Gift Pack</v>
          </cell>
          <cell r="E145" t="str">
            <v>EA</v>
          </cell>
          <cell r="F145" t="str">
            <v>EA</v>
          </cell>
          <cell r="G145">
            <v>33.07</v>
          </cell>
        </row>
        <row r="146">
          <cell r="A146">
            <v>17642</v>
          </cell>
          <cell r="B146" t="str">
            <v>Paper &amp; Packing</v>
          </cell>
          <cell r="C146" t="str">
            <v>BOH</v>
          </cell>
          <cell r="D146" t="str">
            <v>St2-with Lid</v>
          </cell>
          <cell r="E146" t="str">
            <v>EA</v>
          </cell>
          <cell r="F146" t="str">
            <v>EA</v>
          </cell>
          <cell r="G146">
            <v>8.42</v>
          </cell>
        </row>
        <row r="147">
          <cell r="A147">
            <v>1070</v>
          </cell>
          <cell r="B147" t="str">
            <v>Cleaning Material</v>
          </cell>
          <cell r="C147" t="str">
            <v>BOH</v>
          </cell>
          <cell r="D147" t="str">
            <v>Toilet Roll</v>
          </cell>
          <cell r="E147" t="str">
            <v>EA</v>
          </cell>
          <cell r="F147" t="str">
            <v>EA=1ea</v>
          </cell>
          <cell r="G147">
            <v>12.31</v>
          </cell>
        </row>
        <row r="148">
          <cell r="A148">
            <v>20894</v>
          </cell>
          <cell r="B148" t="str">
            <v>Cleaning Material</v>
          </cell>
          <cell r="C148" t="str">
            <v>BOH</v>
          </cell>
          <cell r="D148" t="str">
            <v>Biodegradable Garbage Bag B Green</v>
          </cell>
          <cell r="E148" t="str">
            <v>PAC</v>
          </cell>
          <cell r="F148" t="str">
            <v>Pac</v>
          </cell>
          <cell r="G148">
            <v>644</v>
          </cell>
        </row>
        <row r="149">
          <cell r="A149">
            <v>20891</v>
          </cell>
          <cell r="B149" t="str">
            <v>Cleaning Material</v>
          </cell>
          <cell r="C149" t="str">
            <v>BOH</v>
          </cell>
          <cell r="D149" t="str">
            <v>Biodegradable Garbage Bag B Blue</v>
          </cell>
          <cell r="E149" t="str">
            <v>Pac</v>
          </cell>
          <cell r="F149" t="str">
            <v>Pac</v>
          </cell>
          <cell r="G149">
            <v>644</v>
          </cell>
        </row>
        <row r="150">
          <cell r="A150">
            <v>20892</v>
          </cell>
          <cell r="B150" t="str">
            <v>Cleaning Material</v>
          </cell>
          <cell r="C150" t="str">
            <v>BOH</v>
          </cell>
          <cell r="D150" t="str">
            <v>Biodegradable Garbage Bag S Green</v>
          </cell>
          <cell r="E150" t="str">
            <v>Pac</v>
          </cell>
          <cell r="F150" t="str">
            <v>Pac</v>
          </cell>
          <cell r="G150">
            <v>168</v>
          </cell>
        </row>
        <row r="151">
          <cell r="A151">
            <v>20893</v>
          </cell>
          <cell r="B151" t="str">
            <v>Cleaning Material</v>
          </cell>
          <cell r="C151" t="str">
            <v>BOH</v>
          </cell>
          <cell r="D151" t="str">
            <v>Biodegradable Garbage Bag S Blue</v>
          </cell>
          <cell r="E151" t="str">
            <v>Pac</v>
          </cell>
          <cell r="F151" t="str">
            <v>Pac</v>
          </cell>
          <cell r="G151">
            <v>168</v>
          </cell>
        </row>
        <row r="152">
          <cell r="A152">
            <v>23597</v>
          </cell>
          <cell r="B152" t="str">
            <v>Cleaning Material</v>
          </cell>
          <cell r="C152" t="str">
            <v>BOH</v>
          </cell>
          <cell r="D152" t="str">
            <v>Nitrile Gloves-Medium-size</v>
          </cell>
          <cell r="E152" t="str">
            <v>Pkt</v>
          </cell>
          <cell r="F152" t="str">
            <v>Pac = 100 EA</v>
          </cell>
          <cell r="G152">
            <v>333.5</v>
          </cell>
        </row>
        <row r="153">
          <cell r="A153">
            <v>20657</v>
          </cell>
          <cell r="B153" t="str">
            <v>Cleaning Material</v>
          </cell>
          <cell r="C153" t="str">
            <v>BOH</v>
          </cell>
          <cell r="D153" t="str">
            <v>Coffee Machine Cleaning Brush</v>
          </cell>
          <cell r="E153" t="str">
            <v>EA</v>
          </cell>
          <cell r="F153" t="str">
            <v>EA</v>
          </cell>
          <cell r="G153">
            <v>241.5</v>
          </cell>
        </row>
        <row r="154">
          <cell r="A154">
            <v>22451</v>
          </cell>
          <cell r="B154" t="str">
            <v>Cleaning Material</v>
          </cell>
          <cell r="C154" t="str">
            <v>BOH</v>
          </cell>
          <cell r="D154" t="str">
            <v>Grillox (Sandwich Griller Cleaner) 2Ltr</v>
          </cell>
          <cell r="E154" t="str">
            <v>Can</v>
          </cell>
          <cell r="F154" t="str">
            <v>Can</v>
          </cell>
          <cell r="G154">
            <v>326.60000000000002</v>
          </cell>
        </row>
        <row r="155">
          <cell r="A155">
            <v>7261</v>
          </cell>
          <cell r="B155" t="str">
            <v>Cleaning Material</v>
          </cell>
          <cell r="C155" t="str">
            <v>BOH</v>
          </cell>
          <cell r="D155" t="str">
            <v>Tooth Pick Wooden</v>
          </cell>
          <cell r="E155" t="str">
            <v>PAC</v>
          </cell>
          <cell r="F155" t="str">
            <v>PAC</v>
          </cell>
          <cell r="G155">
            <v>11.5</v>
          </cell>
        </row>
        <row r="156">
          <cell r="A156">
            <v>15341</v>
          </cell>
          <cell r="B156" t="str">
            <v>Cleaning Material</v>
          </cell>
          <cell r="C156" t="str">
            <v>BOH</v>
          </cell>
          <cell r="D156" t="str">
            <v>Cafiza Espresso Clean</v>
          </cell>
          <cell r="E156" t="str">
            <v>SC</v>
          </cell>
          <cell r="F156" t="str">
            <v>1 PAC X 100</v>
          </cell>
          <cell r="G156">
            <v>8.51</v>
          </cell>
        </row>
        <row r="157">
          <cell r="A157">
            <v>24198</v>
          </cell>
          <cell r="B157" t="str">
            <v>Cleaning Material</v>
          </cell>
          <cell r="C157" t="str">
            <v>BOH</v>
          </cell>
          <cell r="D157" t="str">
            <v>Magic(Disinfectant Floor Wash Liquid)5Lt</v>
          </cell>
          <cell r="E157" t="str">
            <v>Can</v>
          </cell>
          <cell r="F157" t="str">
            <v>1 Can = 5Ltr.</v>
          </cell>
          <cell r="G157">
            <v>368</v>
          </cell>
        </row>
        <row r="158">
          <cell r="A158">
            <v>24199</v>
          </cell>
          <cell r="B158" t="str">
            <v>Cleaning Material</v>
          </cell>
          <cell r="C158" t="str">
            <v>BOH</v>
          </cell>
          <cell r="D158" t="str">
            <v>Dish Drop (Ware Wash Liquid) 5ltr</v>
          </cell>
          <cell r="E158" t="str">
            <v>Can</v>
          </cell>
          <cell r="F158" t="str">
            <v>1 Can = 5Ltr.</v>
          </cell>
          <cell r="G158">
            <v>368</v>
          </cell>
        </row>
        <row r="159">
          <cell r="A159">
            <v>24200</v>
          </cell>
          <cell r="B159" t="str">
            <v>Cleaning Material</v>
          </cell>
          <cell r="C159" t="str">
            <v>BOH</v>
          </cell>
          <cell r="D159" t="str">
            <v>Zero Bac(Hard Surface Sanitizer) 5ltr</v>
          </cell>
          <cell r="E159" t="str">
            <v>Can</v>
          </cell>
          <cell r="F159" t="str">
            <v>1 Can = 5Ltr.</v>
          </cell>
          <cell r="G159">
            <v>684.25</v>
          </cell>
        </row>
        <row r="160">
          <cell r="A160">
            <v>24201</v>
          </cell>
          <cell r="B160" t="str">
            <v>Cleaning Material</v>
          </cell>
          <cell r="C160" t="str">
            <v>BOH</v>
          </cell>
          <cell r="D160" t="str">
            <v>Palm Freah(Hand Cleansar) 5ltr</v>
          </cell>
          <cell r="E160" t="str">
            <v>Can</v>
          </cell>
          <cell r="F160" t="str">
            <v>1 Can = 5Ltr.</v>
          </cell>
          <cell r="G160">
            <v>511.75</v>
          </cell>
        </row>
        <row r="161">
          <cell r="A161">
            <v>24202</v>
          </cell>
          <cell r="B161" t="str">
            <v>Cleaning Material</v>
          </cell>
          <cell r="C161" t="str">
            <v>BOH</v>
          </cell>
          <cell r="D161" t="str">
            <v>Tylo Toilet Cleaner(Toilet Cleaner) 5Ltr</v>
          </cell>
          <cell r="E161" t="str">
            <v>Can</v>
          </cell>
          <cell r="F161" t="str">
            <v>1 Can = 5Ltr.</v>
          </cell>
          <cell r="G161">
            <v>471.5</v>
          </cell>
        </row>
        <row r="162">
          <cell r="A162">
            <v>24203</v>
          </cell>
          <cell r="B162" t="str">
            <v>Cleaning Material</v>
          </cell>
          <cell r="C162" t="str">
            <v>BOH</v>
          </cell>
          <cell r="D162" t="str">
            <v>Tylo Glass Cleaner (Glass Cleaner) 5ltr</v>
          </cell>
          <cell r="E162" t="str">
            <v>Can</v>
          </cell>
          <cell r="F162" t="str">
            <v>1 Can = 5Ltr.</v>
          </cell>
          <cell r="G162">
            <v>454.25</v>
          </cell>
        </row>
        <row r="163">
          <cell r="A163">
            <v>24204</v>
          </cell>
          <cell r="B163" t="str">
            <v>Cleaning Material</v>
          </cell>
          <cell r="C163" t="str">
            <v>BOH</v>
          </cell>
          <cell r="D163" t="str">
            <v>Grillox (Sandwich Griller Cleaner) 5Ltr</v>
          </cell>
          <cell r="E163" t="str">
            <v>Can</v>
          </cell>
          <cell r="F163" t="str">
            <v>1 Can = 5Ltr.</v>
          </cell>
          <cell r="G163">
            <v>874</v>
          </cell>
        </row>
        <row r="164">
          <cell r="A164">
            <v>21855</v>
          </cell>
          <cell r="B164" t="str">
            <v>Marketing</v>
          </cell>
          <cell r="C164" t="str">
            <v>BOH</v>
          </cell>
          <cell r="D164" t="str">
            <v>Copper Bottle 400ML</v>
          </cell>
          <cell r="E164" t="str">
            <v>EA</v>
          </cell>
          <cell r="F164" t="str">
            <v>1 box = 50 Bt</v>
          </cell>
          <cell r="G164">
            <v>454.25</v>
          </cell>
        </row>
        <row r="165">
          <cell r="A165">
            <v>21740</v>
          </cell>
          <cell r="B165" t="str">
            <v>Marketing</v>
          </cell>
          <cell r="C165" t="str">
            <v>BOH</v>
          </cell>
          <cell r="D165" t="str">
            <v>Wooden Food Tag Holder</v>
          </cell>
          <cell r="E165" t="str">
            <v>EA</v>
          </cell>
          <cell r="F165" t="str">
            <v>EA</v>
          </cell>
          <cell r="G165">
            <v>55.2</v>
          </cell>
        </row>
        <row r="166">
          <cell r="A166">
            <v>17361</v>
          </cell>
          <cell r="B166" t="str">
            <v>Marketing</v>
          </cell>
          <cell r="C166" t="str">
            <v>BOH</v>
          </cell>
          <cell r="D166" t="str">
            <v>Wooden Easel Stand</v>
          </cell>
          <cell r="E166" t="str">
            <v>EA</v>
          </cell>
          <cell r="F166" t="str">
            <v>EA</v>
          </cell>
          <cell r="G166">
            <v>1380</v>
          </cell>
        </row>
        <row r="167">
          <cell r="A167">
            <v>19445</v>
          </cell>
          <cell r="B167" t="str">
            <v>Marketing</v>
          </cell>
          <cell r="C167" t="str">
            <v>BOH</v>
          </cell>
          <cell r="D167" t="str">
            <v>Wodden Display-Small</v>
          </cell>
          <cell r="E167" t="str">
            <v>EA</v>
          </cell>
          <cell r="F167" t="str">
            <v>EA</v>
          </cell>
          <cell r="G167">
            <v>207</v>
          </cell>
        </row>
        <row r="168">
          <cell r="A168">
            <v>19446</v>
          </cell>
          <cell r="B168" t="str">
            <v>Marketing</v>
          </cell>
          <cell r="C168" t="str">
            <v>BOH</v>
          </cell>
          <cell r="D168" t="str">
            <v>Wodden Display-BAG</v>
          </cell>
          <cell r="E168" t="str">
            <v>EA</v>
          </cell>
          <cell r="F168" t="str">
            <v>EA</v>
          </cell>
          <cell r="G168">
            <v>241.5</v>
          </cell>
        </row>
        <row r="169">
          <cell r="A169">
            <v>15740</v>
          </cell>
          <cell r="B169" t="str">
            <v>Marketing</v>
          </cell>
          <cell r="C169" t="str">
            <v>BOH</v>
          </cell>
          <cell r="D169" t="str">
            <v>Feedback Form</v>
          </cell>
          <cell r="E169" t="str">
            <v>PAC</v>
          </cell>
          <cell r="F169" t="str">
            <v>1=100EA</v>
          </cell>
          <cell r="G169">
            <v>103.5</v>
          </cell>
        </row>
        <row r="170">
          <cell r="A170">
            <v>14437</v>
          </cell>
          <cell r="B170" t="str">
            <v>Marketing</v>
          </cell>
          <cell r="C170" t="str">
            <v>BOH</v>
          </cell>
          <cell r="D170" t="str">
            <v>French Press</v>
          </cell>
          <cell r="E170" t="str">
            <v>EA</v>
          </cell>
          <cell r="F170" t="str">
            <v>Ea=1 ea</v>
          </cell>
          <cell r="G170">
            <v>212.75</v>
          </cell>
        </row>
        <row r="171">
          <cell r="A171">
            <v>16300</v>
          </cell>
          <cell r="B171" t="str">
            <v>Marketing</v>
          </cell>
          <cell r="C171" t="str">
            <v>BOH</v>
          </cell>
          <cell r="D171" t="str">
            <v>Oval Basket</v>
          </cell>
          <cell r="E171" t="str">
            <v>EA</v>
          </cell>
          <cell r="F171" t="str">
            <v>EA</v>
          </cell>
          <cell r="G171">
            <v>97.75</v>
          </cell>
        </row>
        <row r="172">
          <cell r="A172">
            <v>16301</v>
          </cell>
          <cell r="B172" t="str">
            <v>Marketing</v>
          </cell>
          <cell r="C172" t="str">
            <v>BOH</v>
          </cell>
          <cell r="D172" t="str">
            <v>Cream Grass</v>
          </cell>
          <cell r="E172" t="str">
            <v>PAC</v>
          </cell>
          <cell r="F172" t="str">
            <v>PAC</v>
          </cell>
          <cell r="G172">
            <v>28.75</v>
          </cell>
        </row>
        <row r="173">
          <cell r="A173">
            <v>17747</v>
          </cell>
          <cell r="B173" t="str">
            <v>Marketing</v>
          </cell>
          <cell r="C173" t="str">
            <v>BOH</v>
          </cell>
          <cell r="D173" t="str">
            <v>Terracotta Diya</v>
          </cell>
          <cell r="E173" t="str">
            <v>EA</v>
          </cell>
          <cell r="F173" t="str">
            <v>EA</v>
          </cell>
          <cell r="G173">
            <v>10.299999999999999</v>
          </cell>
        </row>
        <row r="174">
          <cell r="A174">
            <v>23668</v>
          </cell>
          <cell r="B174" t="str">
            <v>Marketing</v>
          </cell>
          <cell r="C174" t="str">
            <v>BOH</v>
          </cell>
          <cell r="D174" t="str">
            <v>Orange Color Net</v>
          </cell>
          <cell r="E174" t="str">
            <v>Mtr</v>
          </cell>
          <cell r="F174" t="str">
            <v>(1 Roll = 50 Mtr.)</v>
          </cell>
          <cell r="G174">
            <v>13.8</v>
          </cell>
        </row>
        <row r="175">
          <cell r="A175">
            <v>21458</v>
          </cell>
          <cell r="B175" t="str">
            <v>Marketing</v>
          </cell>
          <cell r="C175" t="str">
            <v>BOH</v>
          </cell>
          <cell r="D175" t="str">
            <v>Brown Ribbon Logo Barista</v>
          </cell>
          <cell r="E175" t="str">
            <v>Mtr</v>
          </cell>
          <cell r="F175" t="str">
            <v>(1 Roll = 10 Mtr.)</v>
          </cell>
          <cell r="G175">
            <v>8.0500000000000007</v>
          </cell>
        </row>
        <row r="176">
          <cell r="A176">
            <v>15842</v>
          </cell>
          <cell r="B176" t="str">
            <v>Marketing</v>
          </cell>
          <cell r="C176" t="str">
            <v>BOH</v>
          </cell>
          <cell r="D176" t="str">
            <v>Instore collat open and close both side print</v>
          </cell>
          <cell r="E176" t="str">
            <v>EA</v>
          </cell>
          <cell r="F176" t="str">
            <v>EA</v>
          </cell>
          <cell r="G176">
            <v>63.25</v>
          </cell>
        </row>
        <row r="177">
          <cell r="A177">
            <v>15843</v>
          </cell>
          <cell r="B177" t="str">
            <v>Marketing</v>
          </cell>
          <cell r="C177" t="str">
            <v>BOH</v>
          </cell>
          <cell r="D177" t="str">
            <v>Instore collat no smoking zone</v>
          </cell>
          <cell r="E177" t="str">
            <v>EA</v>
          </cell>
          <cell r="F177" t="str">
            <v>EA</v>
          </cell>
          <cell r="G177">
            <v>143.75</v>
          </cell>
        </row>
        <row r="178">
          <cell r="A178">
            <v>15844</v>
          </cell>
          <cell r="B178" t="str">
            <v>Marketing</v>
          </cell>
          <cell r="C178" t="str">
            <v>BOH</v>
          </cell>
          <cell r="D178" t="str">
            <v xml:space="preserve">Instore collat charging for coffee </v>
          </cell>
          <cell r="E178" t="str">
            <v>EA</v>
          </cell>
          <cell r="F178" t="str">
            <v>EA</v>
          </cell>
          <cell r="G178">
            <v>143.75</v>
          </cell>
        </row>
        <row r="179">
          <cell r="A179">
            <v>15845</v>
          </cell>
          <cell r="B179" t="str">
            <v>Marketing</v>
          </cell>
          <cell r="C179" t="str">
            <v>BOH</v>
          </cell>
          <cell r="D179" t="str">
            <v>Instore collat not inspired by outside food</v>
          </cell>
          <cell r="E179" t="str">
            <v>EA</v>
          </cell>
          <cell r="F179" t="str">
            <v>EA</v>
          </cell>
          <cell r="G179">
            <v>143.75</v>
          </cell>
        </row>
        <row r="180">
          <cell r="A180">
            <v>15846</v>
          </cell>
          <cell r="B180" t="str">
            <v>Marketing</v>
          </cell>
          <cell r="C180" t="str">
            <v>BOH</v>
          </cell>
          <cell r="D180" t="str">
            <v>Mind Your Belongings</v>
          </cell>
          <cell r="E180" t="str">
            <v>EA</v>
          </cell>
          <cell r="F180" t="str">
            <v>EA</v>
          </cell>
          <cell r="G180">
            <v>143.75</v>
          </cell>
        </row>
        <row r="181">
          <cell r="A181">
            <v>15847</v>
          </cell>
          <cell r="B181" t="str">
            <v>Marketing</v>
          </cell>
          <cell r="C181" t="str">
            <v>BOH</v>
          </cell>
          <cell r="D181" t="str">
            <v>Barista His / Her</v>
          </cell>
          <cell r="E181" t="str">
            <v>EA</v>
          </cell>
          <cell r="F181" t="str">
            <v>EA</v>
          </cell>
          <cell r="G181">
            <v>143.75</v>
          </cell>
        </row>
        <row r="182">
          <cell r="A182">
            <v>19447</v>
          </cell>
          <cell r="B182" t="str">
            <v>Marketing</v>
          </cell>
          <cell r="C182" t="str">
            <v>BOH</v>
          </cell>
          <cell r="D182" t="str">
            <v>Chocolate Wooden Stand</v>
          </cell>
          <cell r="E182" t="str">
            <v>EA</v>
          </cell>
          <cell r="F182" t="str">
            <v>EA</v>
          </cell>
          <cell r="G182">
            <v>437</v>
          </cell>
        </row>
        <row r="183">
          <cell r="A183">
            <v>13448</v>
          </cell>
          <cell r="B183" t="str">
            <v>Marketing</v>
          </cell>
          <cell r="C183" t="str">
            <v>BOH</v>
          </cell>
          <cell r="D183" t="str">
            <v>Barista Milano Coaster</v>
          </cell>
          <cell r="E183" t="str">
            <v>EA</v>
          </cell>
          <cell r="F183" t="str">
            <v>EA</v>
          </cell>
          <cell r="G183">
            <v>155.25</v>
          </cell>
        </row>
        <row r="184">
          <cell r="A184">
            <v>5526</v>
          </cell>
          <cell r="B184" t="str">
            <v>Stationery</v>
          </cell>
          <cell r="C184" t="str">
            <v>BOH</v>
          </cell>
          <cell r="D184" t="str">
            <v>Kot Pad</v>
          </cell>
          <cell r="E184" t="str">
            <v>EA</v>
          </cell>
          <cell r="F184" t="str">
            <v>EA</v>
          </cell>
          <cell r="G184">
            <v>37.950000000000003</v>
          </cell>
        </row>
        <row r="185">
          <cell r="A185">
            <v>1125</v>
          </cell>
          <cell r="B185" t="str">
            <v>Stationery</v>
          </cell>
          <cell r="C185" t="str">
            <v>BOH</v>
          </cell>
          <cell r="D185" t="str">
            <v>Log Sheet Book</v>
          </cell>
          <cell r="E185" t="str">
            <v>EA</v>
          </cell>
          <cell r="F185" t="str">
            <v>EA=1ea</v>
          </cell>
          <cell r="G185">
            <v>69</v>
          </cell>
        </row>
        <row r="186">
          <cell r="A186">
            <v>1126</v>
          </cell>
          <cell r="B186" t="str">
            <v>Stationery</v>
          </cell>
          <cell r="C186" t="str">
            <v>BOH</v>
          </cell>
          <cell r="D186" t="str">
            <v>Stock Consumption Book</v>
          </cell>
          <cell r="E186" t="str">
            <v>EA</v>
          </cell>
          <cell r="F186" t="str">
            <v>EA</v>
          </cell>
          <cell r="G186">
            <v>54.05</v>
          </cell>
        </row>
        <row r="187">
          <cell r="A187">
            <v>1128</v>
          </cell>
          <cell r="B187" t="str">
            <v>Stationery</v>
          </cell>
          <cell r="C187" t="str">
            <v>BOH</v>
          </cell>
          <cell r="D187" t="str">
            <v>Expense Voucher</v>
          </cell>
          <cell r="E187" t="str">
            <v>EA</v>
          </cell>
          <cell r="F187" t="str">
            <v>EA</v>
          </cell>
          <cell r="G187">
            <v>42.55</v>
          </cell>
        </row>
        <row r="188">
          <cell r="A188">
            <v>5530</v>
          </cell>
          <cell r="B188" t="str">
            <v>Stationery</v>
          </cell>
          <cell r="C188" t="str">
            <v>BOH</v>
          </cell>
          <cell r="D188" t="str">
            <v>IMPREST RECORD BOOK</v>
          </cell>
          <cell r="E188" t="str">
            <v>Ea</v>
          </cell>
          <cell r="F188" t="str">
            <v>Ea=1 EA</v>
          </cell>
          <cell r="G188">
            <v>77.05</v>
          </cell>
        </row>
        <row r="189">
          <cell r="A189">
            <v>1131</v>
          </cell>
          <cell r="B189" t="str">
            <v>Stationery</v>
          </cell>
          <cell r="C189" t="str">
            <v>BOH</v>
          </cell>
          <cell r="D189" t="str">
            <v>Epson Printer Cardge</v>
          </cell>
          <cell r="E189" t="str">
            <v>EA</v>
          </cell>
          <cell r="F189" t="str">
            <v>EA=1ea</v>
          </cell>
          <cell r="G189">
            <v>80.39</v>
          </cell>
        </row>
        <row r="190">
          <cell r="A190">
            <v>15966</v>
          </cell>
          <cell r="B190" t="str">
            <v>Uniform</v>
          </cell>
          <cell r="C190" t="str">
            <v>BOH</v>
          </cell>
          <cell r="D190" t="str">
            <v>New Barista Cap</v>
          </cell>
          <cell r="E190" t="str">
            <v>EA</v>
          </cell>
          <cell r="F190" t="str">
            <v>Ea=1 ea</v>
          </cell>
          <cell r="G190">
            <v>71.3</v>
          </cell>
        </row>
        <row r="191">
          <cell r="A191">
            <v>13549</v>
          </cell>
          <cell r="B191" t="str">
            <v>Uniform</v>
          </cell>
          <cell r="C191" t="str">
            <v>BOH</v>
          </cell>
          <cell r="D191" t="str">
            <v>Name Badge Holder</v>
          </cell>
          <cell r="E191" t="str">
            <v>EA</v>
          </cell>
          <cell r="F191" t="str">
            <v>EA</v>
          </cell>
          <cell r="G191">
            <v>55.2</v>
          </cell>
        </row>
        <row r="192">
          <cell r="A192">
            <v>5499</v>
          </cell>
          <cell r="B192" t="str">
            <v>Uniform</v>
          </cell>
          <cell r="C192" t="str">
            <v>BOH</v>
          </cell>
          <cell r="D192" t="str">
            <v>Black Jeans 28</v>
          </cell>
          <cell r="E192" t="str">
            <v>EA</v>
          </cell>
          <cell r="F192" t="str">
            <v>Ea=1 ea</v>
          </cell>
          <cell r="G192">
            <v>448.5</v>
          </cell>
        </row>
        <row r="193">
          <cell r="A193">
            <v>6042</v>
          </cell>
          <cell r="B193" t="str">
            <v>Uniform</v>
          </cell>
          <cell r="C193" t="str">
            <v>BOH</v>
          </cell>
          <cell r="D193" t="str">
            <v>Black Jeans 30</v>
          </cell>
          <cell r="E193" t="str">
            <v>EA</v>
          </cell>
          <cell r="F193" t="str">
            <v>Ea=1 ea</v>
          </cell>
          <cell r="G193">
            <v>448.5</v>
          </cell>
        </row>
        <row r="194">
          <cell r="A194">
            <v>6041</v>
          </cell>
          <cell r="B194" t="str">
            <v>Uniform</v>
          </cell>
          <cell r="C194" t="str">
            <v>BOH</v>
          </cell>
          <cell r="D194" t="str">
            <v>Black Jeans 32</v>
          </cell>
          <cell r="E194" t="str">
            <v>EA</v>
          </cell>
          <cell r="F194" t="str">
            <v>Ea=1 ea</v>
          </cell>
          <cell r="G194">
            <v>448.5</v>
          </cell>
        </row>
        <row r="195">
          <cell r="A195">
            <v>5600</v>
          </cell>
          <cell r="B195" t="str">
            <v>Uniform</v>
          </cell>
          <cell r="C195" t="str">
            <v>BOH</v>
          </cell>
          <cell r="D195" t="str">
            <v>Black Jeans 34</v>
          </cell>
          <cell r="E195" t="str">
            <v>EA</v>
          </cell>
          <cell r="F195" t="str">
            <v>Ea=1 ea</v>
          </cell>
          <cell r="G195">
            <v>448.5</v>
          </cell>
        </row>
        <row r="196">
          <cell r="A196">
            <v>5601</v>
          </cell>
          <cell r="B196" t="str">
            <v>Uniform</v>
          </cell>
          <cell r="C196" t="str">
            <v>BOH</v>
          </cell>
          <cell r="D196" t="str">
            <v>Black Jeans 36</v>
          </cell>
          <cell r="E196" t="str">
            <v>EA</v>
          </cell>
          <cell r="F196" t="str">
            <v>Ea=1 ea</v>
          </cell>
          <cell r="G196">
            <v>448.5</v>
          </cell>
        </row>
        <row r="197">
          <cell r="A197">
            <v>5623</v>
          </cell>
          <cell r="B197" t="str">
            <v>Uniform</v>
          </cell>
          <cell r="C197" t="str">
            <v>BOH</v>
          </cell>
          <cell r="D197" t="str">
            <v>Black Jeans 38</v>
          </cell>
          <cell r="E197" t="str">
            <v>EA</v>
          </cell>
          <cell r="F197" t="str">
            <v>Ea=1 ea</v>
          </cell>
          <cell r="G197">
            <v>448.5</v>
          </cell>
        </row>
        <row r="198">
          <cell r="A198">
            <v>5624</v>
          </cell>
          <cell r="B198" t="str">
            <v>Uniform</v>
          </cell>
          <cell r="C198" t="str">
            <v>BOH</v>
          </cell>
          <cell r="D198" t="str">
            <v>Black Jeans 40</v>
          </cell>
          <cell r="E198" t="str">
            <v>EA</v>
          </cell>
          <cell r="F198" t="str">
            <v>Ea=1 ea</v>
          </cell>
          <cell r="G198">
            <v>448.5</v>
          </cell>
        </row>
        <row r="199">
          <cell r="A199">
            <v>5625</v>
          </cell>
          <cell r="B199" t="str">
            <v>Uniform</v>
          </cell>
          <cell r="C199" t="str">
            <v>BOH</v>
          </cell>
          <cell r="D199" t="str">
            <v>Black Jeans 42</v>
          </cell>
          <cell r="E199" t="str">
            <v>EA</v>
          </cell>
          <cell r="F199" t="str">
            <v>Ea=1 ea</v>
          </cell>
          <cell r="G199">
            <v>448.5</v>
          </cell>
        </row>
        <row r="200">
          <cell r="A200">
            <v>5609</v>
          </cell>
          <cell r="B200" t="str">
            <v>Uniform</v>
          </cell>
          <cell r="C200" t="str">
            <v>BOH</v>
          </cell>
          <cell r="D200" t="str">
            <v>Black Trousers  28</v>
          </cell>
          <cell r="E200" t="str">
            <v>EA</v>
          </cell>
          <cell r="F200" t="str">
            <v>Ea=1 ea</v>
          </cell>
          <cell r="G200">
            <v>404.8</v>
          </cell>
        </row>
        <row r="201">
          <cell r="A201">
            <v>5610</v>
          </cell>
          <cell r="B201" t="str">
            <v>Uniform</v>
          </cell>
          <cell r="C201" t="str">
            <v>BOH</v>
          </cell>
          <cell r="D201" t="str">
            <v>Black Trousers 30</v>
          </cell>
          <cell r="E201" t="str">
            <v>EA</v>
          </cell>
          <cell r="F201" t="str">
            <v>Ea=1 ea</v>
          </cell>
          <cell r="G201">
            <v>404.8</v>
          </cell>
        </row>
        <row r="202">
          <cell r="A202">
            <v>5611</v>
          </cell>
          <cell r="B202" t="str">
            <v>Uniform</v>
          </cell>
          <cell r="C202" t="str">
            <v>BOH</v>
          </cell>
          <cell r="D202" t="str">
            <v>Black Trousers  32</v>
          </cell>
          <cell r="E202" t="str">
            <v>EA</v>
          </cell>
          <cell r="F202" t="str">
            <v>Ea=1 ea</v>
          </cell>
          <cell r="G202">
            <v>404.8</v>
          </cell>
        </row>
        <row r="203">
          <cell r="A203">
            <v>5612</v>
          </cell>
          <cell r="B203" t="str">
            <v>Uniform</v>
          </cell>
          <cell r="C203" t="str">
            <v>BOH</v>
          </cell>
          <cell r="D203" t="str">
            <v>Black Trousers 34</v>
          </cell>
          <cell r="E203" t="str">
            <v>EA</v>
          </cell>
          <cell r="F203" t="str">
            <v>Ea=1 ea</v>
          </cell>
          <cell r="G203">
            <v>404.8</v>
          </cell>
        </row>
        <row r="204">
          <cell r="A204">
            <v>5613</v>
          </cell>
          <cell r="B204" t="str">
            <v>Uniform</v>
          </cell>
          <cell r="C204" t="str">
            <v>BOH</v>
          </cell>
          <cell r="D204" t="str">
            <v>Black Trousers 36</v>
          </cell>
          <cell r="E204" t="str">
            <v>EA</v>
          </cell>
          <cell r="F204" t="str">
            <v>Ea=1 ea</v>
          </cell>
          <cell r="G204">
            <v>404.8</v>
          </cell>
        </row>
        <row r="205">
          <cell r="A205">
            <v>5776</v>
          </cell>
          <cell r="B205" t="str">
            <v>Uniform</v>
          </cell>
          <cell r="C205" t="str">
            <v>BOH</v>
          </cell>
          <cell r="D205" t="str">
            <v>Black Trousers 38</v>
          </cell>
          <cell r="E205" t="str">
            <v>EA</v>
          </cell>
          <cell r="F205" t="str">
            <v>Ea=1 ea</v>
          </cell>
          <cell r="G205">
            <v>404.8</v>
          </cell>
        </row>
        <row r="206">
          <cell r="A206">
            <v>5777</v>
          </cell>
          <cell r="B206" t="str">
            <v>Uniform</v>
          </cell>
          <cell r="C206" t="str">
            <v>BOH</v>
          </cell>
          <cell r="D206" t="str">
            <v>Black Trousers - 40</v>
          </cell>
          <cell r="E206" t="str">
            <v>EA</v>
          </cell>
          <cell r="F206" t="str">
            <v>Ea=1 ea</v>
          </cell>
          <cell r="G206">
            <v>404.8</v>
          </cell>
        </row>
        <row r="207">
          <cell r="A207">
            <v>5829</v>
          </cell>
          <cell r="B207" t="str">
            <v>Uniform</v>
          </cell>
          <cell r="C207" t="str">
            <v>BOH</v>
          </cell>
          <cell r="D207" t="str">
            <v>Black Trousers - 42</v>
          </cell>
          <cell r="E207" t="str">
            <v>EA</v>
          </cell>
          <cell r="F207" t="str">
            <v>Ea=1 ea</v>
          </cell>
          <cell r="G207">
            <v>404.8</v>
          </cell>
        </row>
        <row r="208">
          <cell r="A208">
            <v>19903</v>
          </cell>
          <cell r="B208" t="str">
            <v>Uniform</v>
          </cell>
          <cell r="C208" t="str">
            <v>BOH</v>
          </cell>
          <cell r="D208" t="str">
            <v>Apron New With Belt</v>
          </cell>
          <cell r="E208" t="str">
            <v>EA</v>
          </cell>
          <cell r="F208" t="str">
            <v>EA</v>
          </cell>
          <cell r="G208">
            <v>396.75</v>
          </cell>
        </row>
        <row r="209">
          <cell r="A209">
            <v>20195</v>
          </cell>
          <cell r="B209" t="str">
            <v>Uniform</v>
          </cell>
          <cell r="C209" t="str">
            <v>BOH</v>
          </cell>
          <cell r="D209" t="str">
            <v>Barista Grey Shirt - 36</v>
          </cell>
          <cell r="E209" t="str">
            <v>EA</v>
          </cell>
          <cell r="F209" t="str">
            <v>EA</v>
          </cell>
          <cell r="G209">
            <v>511.75</v>
          </cell>
        </row>
        <row r="210">
          <cell r="A210">
            <v>20196</v>
          </cell>
          <cell r="B210" t="str">
            <v>Uniform</v>
          </cell>
          <cell r="C210" t="str">
            <v>BOH</v>
          </cell>
          <cell r="D210" t="str">
            <v>Barista Grey Shirt - 38</v>
          </cell>
          <cell r="E210" t="str">
            <v>EA</v>
          </cell>
          <cell r="F210" t="str">
            <v>EA</v>
          </cell>
          <cell r="G210">
            <v>511.75</v>
          </cell>
        </row>
        <row r="211">
          <cell r="A211">
            <v>20197</v>
          </cell>
          <cell r="B211" t="str">
            <v>Uniform</v>
          </cell>
          <cell r="C211" t="str">
            <v>BOH</v>
          </cell>
          <cell r="D211" t="str">
            <v>Barista Grey Shirt - 40</v>
          </cell>
          <cell r="E211" t="str">
            <v>EA</v>
          </cell>
          <cell r="F211" t="str">
            <v>EA</v>
          </cell>
          <cell r="G211">
            <v>511.75</v>
          </cell>
        </row>
        <row r="212">
          <cell r="A212">
            <v>20198</v>
          </cell>
          <cell r="B212" t="str">
            <v>Uniform</v>
          </cell>
          <cell r="C212" t="str">
            <v>BOH</v>
          </cell>
          <cell r="D212" t="str">
            <v>Barista Grey Shirt - 42</v>
          </cell>
          <cell r="E212" t="str">
            <v>EA</v>
          </cell>
          <cell r="F212" t="str">
            <v>EA</v>
          </cell>
          <cell r="G212">
            <v>511.75</v>
          </cell>
        </row>
        <row r="213">
          <cell r="A213">
            <v>20199</v>
          </cell>
          <cell r="B213" t="str">
            <v>Uniform</v>
          </cell>
          <cell r="C213" t="str">
            <v>BOH</v>
          </cell>
          <cell r="D213" t="str">
            <v>Barista Grey Shirt - 44</v>
          </cell>
          <cell r="E213" t="str">
            <v>EA</v>
          </cell>
          <cell r="F213" t="str">
            <v>EA</v>
          </cell>
          <cell r="G213">
            <v>511.75</v>
          </cell>
        </row>
        <row r="214">
          <cell r="A214">
            <v>20406</v>
          </cell>
          <cell r="B214" t="str">
            <v>Uniform</v>
          </cell>
          <cell r="C214" t="str">
            <v>BOH</v>
          </cell>
          <cell r="D214" t="str">
            <v>Barista Store Manager Black Shirt – 36</v>
          </cell>
          <cell r="E214" t="str">
            <v>EA</v>
          </cell>
          <cell r="F214" t="str">
            <v>EA</v>
          </cell>
          <cell r="G214">
            <v>511.75</v>
          </cell>
        </row>
        <row r="215">
          <cell r="A215">
            <v>20407</v>
          </cell>
          <cell r="B215" t="str">
            <v>Uniform</v>
          </cell>
          <cell r="C215" t="str">
            <v>BOH</v>
          </cell>
          <cell r="D215" t="str">
            <v>Barista Store Manager Black Shirt – 38</v>
          </cell>
          <cell r="E215" t="str">
            <v>EA</v>
          </cell>
          <cell r="F215" t="str">
            <v>EA</v>
          </cell>
          <cell r="G215">
            <v>511.75</v>
          </cell>
        </row>
        <row r="216">
          <cell r="A216">
            <v>20408</v>
          </cell>
          <cell r="B216" t="str">
            <v>Uniform</v>
          </cell>
          <cell r="C216" t="str">
            <v>BOH</v>
          </cell>
          <cell r="D216" t="str">
            <v>Barista Store Manager Black Shirt – 40</v>
          </cell>
          <cell r="E216" t="str">
            <v>EA</v>
          </cell>
          <cell r="F216" t="str">
            <v>EA</v>
          </cell>
          <cell r="G216">
            <v>511.75</v>
          </cell>
        </row>
        <row r="217">
          <cell r="A217">
            <v>20409</v>
          </cell>
          <cell r="B217" t="str">
            <v>Uniform</v>
          </cell>
          <cell r="C217" t="str">
            <v>BOH</v>
          </cell>
          <cell r="D217" t="str">
            <v>Barista Store Manager Black Shirt – 42</v>
          </cell>
          <cell r="E217" t="str">
            <v>EA</v>
          </cell>
          <cell r="F217" t="str">
            <v>EA</v>
          </cell>
          <cell r="G217">
            <v>511.75</v>
          </cell>
        </row>
        <row r="218">
          <cell r="A218">
            <v>20410</v>
          </cell>
          <cell r="B218" t="str">
            <v>Uniform</v>
          </cell>
          <cell r="C218" t="str">
            <v>BOH</v>
          </cell>
          <cell r="D218" t="str">
            <v>Barista Store Manager Black Shirt – 44</v>
          </cell>
          <cell r="E218" t="str">
            <v>EA</v>
          </cell>
          <cell r="F218" t="str">
            <v>EA</v>
          </cell>
          <cell r="G218">
            <v>511.75</v>
          </cell>
        </row>
        <row r="219">
          <cell r="A219">
            <v>16107</v>
          </cell>
          <cell r="B219" t="str">
            <v>Uniform</v>
          </cell>
          <cell r="C219" t="str">
            <v>BOH</v>
          </cell>
          <cell r="D219" t="str">
            <v>Grey Sweater-M (FS)</v>
          </cell>
          <cell r="E219" t="str">
            <v>EA</v>
          </cell>
          <cell r="F219" t="str">
            <v>Ea=1 ea</v>
          </cell>
          <cell r="G219">
            <v>529</v>
          </cell>
        </row>
        <row r="220">
          <cell r="A220">
            <v>16108</v>
          </cell>
          <cell r="B220" t="str">
            <v>Uniform</v>
          </cell>
          <cell r="C220" t="str">
            <v>BOH</v>
          </cell>
          <cell r="D220" t="str">
            <v>Grey Sweater - L (FS)</v>
          </cell>
          <cell r="E220" t="str">
            <v>EA</v>
          </cell>
          <cell r="F220" t="str">
            <v>Ea=1 ea</v>
          </cell>
          <cell r="G220">
            <v>529</v>
          </cell>
        </row>
        <row r="221">
          <cell r="A221">
            <v>1111</v>
          </cell>
          <cell r="B221" t="str">
            <v>Crockery &amp; Cuttlery</v>
          </cell>
          <cell r="C221" t="str">
            <v>BOH</v>
          </cell>
          <cell r="D221" t="str">
            <v>Spoon Demitasse Coffee</v>
          </cell>
          <cell r="E221" t="str">
            <v>EA</v>
          </cell>
          <cell r="F221" t="str">
            <v>EA</v>
          </cell>
          <cell r="G221">
            <v>16.100000000000001</v>
          </cell>
        </row>
        <row r="222">
          <cell r="A222">
            <v>1112</v>
          </cell>
          <cell r="B222" t="str">
            <v>Crockery &amp; Cuttlery</v>
          </cell>
          <cell r="C222" t="str">
            <v>BOH</v>
          </cell>
          <cell r="D222" t="str">
            <v>Spoon Tea</v>
          </cell>
          <cell r="E222" t="str">
            <v>EA</v>
          </cell>
          <cell r="F222" t="str">
            <v>EA</v>
          </cell>
          <cell r="G222">
            <v>18.399999999999999</v>
          </cell>
        </row>
        <row r="223">
          <cell r="A223">
            <v>5991</v>
          </cell>
          <cell r="B223" t="str">
            <v>Crockery &amp; Cuttlery</v>
          </cell>
          <cell r="C223" t="str">
            <v>BOH</v>
          </cell>
          <cell r="D223" t="str">
            <v>Spoon Parafit Soda 9" Big</v>
          </cell>
          <cell r="E223" t="str">
            <v>EA</v>
          </cell>
          <cell r="F223" t="str">
            <v>EA</v>
          </cell>
          <cell r="G223">
            <v>27.6</v>
          </cell>
        </row>
        <row r="224">
          <cell r="A224">
            <v>5411</v>
          </cell>
          <cell r="B224" t="str">
            <v>Crockery &amp; Cuttlery</v>
          </cell>
          <cell r="C224" t="str">
            <v>BOH</v>
          </cell>
          <cell r="D224" t="str">
            <v>Fork Dessert</v>
          </cell>
          <cell r="E224" t="str">
            <v>EA</v>
          </cell>
          <cell r="F224" t="str">
            <v>EA</v>
          </cell>
          <cell r="G224">
            <v>29.9</v>
          </cell>
        </row>
        <row r="225">
          <cell r="A225">
            <v>5504</v>
          </cell>
          <cell r="B225" t="str">
            <v>Crockery &amp; Cuttlery</v>
          </cell>
          <cell r="C225" t="str">
            <v>BOH</v>
          </cell>
          <cell r="D225" t="str">
            <v>Butter Knife</v>
          </cell>
          <cell r="E225" t="str">
            <v>EA</v>
          </cell>
          <cell r="F225" t="str">
            <v>EA</v>
          </cell>
          <cell r="G225">
            <v>50.6</v>
          </cell>
        </row>
        <row r="226">
          <cell r="A226">
            <v>1115</v>
          </cell>
          <cell r="B226" t="str">
            <v>Crockery &amp; Cuttlery</v>
          </cell>
          <cell r="C226" t="str">
            <v>BOH</v>
          </cell>
          <cell r="D226" t="str">
            <v>Service Tray</v>
          </cell>
          <cell r="E226" t="str">
            <v>EA</v>
          </cell>
          <cell r="F226" t="str">
            <v>EA</v>
          </cell>
          <cell r="G226">
            <v>195.5</v>
          </cell>
        </row>
        <row r="227">
          <cell r="A227">
            <v>1122</v>
          </cell>
          <cell r="B227" t="str">
            <v>Crockery &amp; Cuttlery</v>
          </cell>
          <cell r="C227" t="str">
            <v>BOH</v>
          </cell>
          <cell r="D227" t="str">
            <v>Tea Cup and Saucer</v>
          </cell>
          <cell r="E227" t="str">
            <v>EA</v>
          </cell>
          <cell r="F227" t="str">
            <v>EA</v>
          </cell>
          <cell r="G227">
            <v>179.4</v>
          </cell>
        </row>
        <row r="228">
          <cell r="A228">
            <v>1123</v>
          </cell>
          <cell r="B228" t="str">
            <v>Crockery &amp; Cuttlery</v>
          </cell>
          <cell r="C228" t="str">
            <v>BOH</v>
          </cell>
          <cell r="D228" t="str">
            <v>S S Tea Strainer</v>
          </cell>
          <cell r="E228" t="str">
            <v>EA</v>
          </cell>
          <cell r="F228" t="str">
            <v>EA</v>
          </cell>
          <cell r="G228">
            <v>67.849999999999994</v>
          </cell>
        </row>
        <row r="229">
          <cell r="A229">
            <v>1124</v>
          </cell>
          <cell r="B229" t="str">
            <v>Crockery &amp; Cuttlery</v>
          </cell>
          <cell r="C229" t="str">
            <v>BOH</v>
          </cell>
          <cell r="D229" t="str">
            <v>Cello Water Jug</v>
          </cell>
          <cell r="E229" t="str">
            <v>EA</v>
          </cell>
          <cell r="F229" t="str">
            <v>EA</v>
          </cell>
          <cell r="G229">
            <v>230</v>
          </cell>
        </row>
        <row r="230">
          <cell r="A230">
            <v>5540</v>
          </cell>
          <cell r="B230" t="str">
            <v>Crockery &amp; Cuttlery</v>
          </cell>
          <cell r="C230" t="str">
            <v>BOH</v>
          </cell>
          <cell r="D230" t="str">
            <v>Frothin Jug 500 Ml</v>
          </cell>
          <cell r="E230" t="str">
            <v>EA</v>
          </cell>
          <cell r="F230" t="str">
            <v>EA</v>
          </cell>
          <cell r="G230">
            <v>563.5</v>
          </cell>
        </row>
        <row r="231">
          <cell r="A231">
            <v>5508</v>
          </cell>
          <cell r="B231" t="str">
            <v>Crockery &amp; Cuttlery</v>
          </cell>
          <cell r="C231" t="str">
            <v>BOH</v>
          </cell>
          <cell r="D231" t="str">
            <v>Frothing Jug 750 Ml</v>
          </cell>
          <cell r="E231" t="str">
            <v>EA</v>
          </cell>
          <cell r="F231" t="str">
            <v>EA</v>
          </cell>
          <cell r="G231">
            <v>621</v>
          </cell>
        </row>
        <row r="232">
          <cell r="A232">
            <v>1117</v>
          </cell>
          <cell r="B232" t="str">
            <v>Crockery &amp; Cuttlery</v>
          </cell>
          <cell r="C232" t="str">
            <v>BOH</v>
          </cell>
          <cell r="D232" t="str">
            <v>Cookies Jar  Jolly Jar With Wood</v>
          </cell>
          <cell r="E232" t="str">
            <v>EA</v>
          </cell>
          <cell r="F232" t="str">
            <v>Ea=1 ea</v>
          </cell>
          <cell r="G232">
            <v>454.25</v>
          </cell>
        </row>
        <row r="233">
          <cell r="A233">
            <v>1121</v>
          </cell>
          <cell r="B233" t="str">
            <v>Crockery &amp; Cuttlery</v>
          </cell>
          <cell r="C233" t="str">
            <v>BOH</v>
          </cell>
          <cell r="D233" t="str">
            <v>Kenyan Mug  320 Ml</v>
          </cell>
          <cell r="E233" t="str">
            <v>EA</v>
          </cell>
          <cell r="F233" t="str">
            <v>EA</v>
          </cell>
          <cell r="G233">
            <v>105.8</v>
          </cell>
        </row>
        <row r="234">
          <cell r="A234">
            <v>5500</v>
          </cell>
          <cell r="B234" t="str">
            <v>Crockery &amp; Cuttlery</v>
          </cell>
          <cell r="C234" t="str">
            <v>BOH</v>
          </cell>
          <cell r="D234" t="str">
            <v>Measuring Jar 500 Ml</v>
          </cell>
          <cell r="E234" t="str">
            <v>EA</v>
          </cell>
          <cell r="F234" t="str">
            <v>EA</v>
          </cell>
          <cell r="G234">
            <v>96.6</v>
          </cell>
        </row>
        <row r="235">
          <cell r="A235">
            <v>5501</v>
          </cell>
          <cell r="B235" t="str">
            <v>Crockery &amp; Cuttlery</v>
          </cell>
          <cell r="C235" t="str">
            <v>BOH</v>
          </cell>
          <cell r="D235" t="str">
            <v>Peg Measure 30 60 Ml</v>
          </cell>
          <cell r="E235" t="str">
            <v>EA</v>
          </cell>
          <cell r="F235" t="str">
            <v>EA</v>
          </cell>
          <cell r="G235">
            <v>88.55</v>
          </cell>
        </row>
        <row r="236">
          <cell r="A236">
            <v>5518</v>
          </cell>
          <cell r="B236" t="str">
            <v>Crockery &amp; Cuttlery</v>
          </cell>
          <cell r="C236" t="str">
            <v>BOH</v>
          </cell>
          <cell r="D236" t="str">
            <v>Measuring Jar 10 ml</v>
          </cell>
          <cell r="E236" t="str">
            <v>EA</v>
          </cell>
          <cell r="F236" t="str">
            <v>EA</v>
          </cell>
          <cell r="G236">
            <v>18.399999999999999</v>
          </cell>
        </row>
        <row r="237">
          <cell r="A237">
            <v>5547</v>
          </cell>
          <cell r="B237" t="str">
            <v>Crockery &amp; Cuttlery</v>
          </cell>
          <cell r="C237" t="str">
            <v>BOH</v>
          </cell>
          <cell r="D237" t="str">
            <v>Measuring Jar 50ml</v>
          </cell>
          <cell r="E237" t="str">
            <v>EA</v>
          </cell>
          <cell r="F237" t="str">
            <v>EA</v>
          </cell>
          <cell r="G237">
            <v>44.85</v>
          </cell>
        </row>
        <row r="238">
          <cell r="A238">
            <v>8292</v>
          </cell>
          <cell r="B238" t="str">
            <v>Crockery &amp; Cuttlery</v>
          </cell>
          <cell r="C238" t="str">
            <v>BOH</v>
          </cell>
          <cell r="D238" t="str">
            <v>Measuring Jug 250 ml</v>
          </cell>
          <cell r="E238" t="str">
            <v>EA</v>
          </cell>
          <cell r="F238" t="str">
            <v>EA</v>
          </cell>
          <cell r="G238">
            <v>57.5</v>
          </cell>
        </row>
        <row r="239">
          <cell r="A239">
            <v>5796</v>
          </cell>
          <cell r="B239" t="str">
            <v>Crockery &amp; Cuttlery</v>
          </cell>
          <cell r="C239" t="str">
            <v>BOH</v>
          </cell>
          <cell r="D239" t="str">
            <v>Barista Espresso Cup</v>
          </cell>
          <cell r="E239" t="str">
            <v>EA</v>
          </cell>
          <cell r="F239" t="str">
            <v>EA</v>
          </cell>
          <cell r="G239">
            <v>103.5</v>
          </cell>
        </row>
        <row r="240">
          <cell r="A240">
            <v>15527</v>
          </cell>
          <cell r="B240" t="str">
            <v>Crockery &amp; Cuttlery</v>
          </cell>
          <cell r="C240" t="str">
            <v>BOH</v>
          </cell>
          <cell r="D240" t="str">
            <v>Food Display Platter</v>
          </cell>
          <cell r="E240" t="str">
            <v>EA</v>
          </cell>
          <cell r="F240" t="str">
            <v>EA</v>
          </cell>
          <cell r="G240">
            <v>483</v>
          </cell>
        </row>
        <row r="241">
          <cell r="A241">
            <v>21691</v>
          </cell>
          <cell r="B241" t="str">
            <v>Crockery &amp; Cuttlery</v>
          </cell>
          <cell r="C241" t="str">
            <v>BOH</v>
          </cell>
          <cell r="D241" t="str">
            <v>Acrylic Food Palette 8MM</v>
          </cell>
          <cell r="E241" t="str">
            <v>EA</v>
          </cell>
          <cell r="F241" t="str">
            <v>EA</v>
          </cell>
          <cell r="G241">
            <v>437</v>
          </cell>
        </row>
        <row r="242">
          <cell r="A242">
            <v>24149</v>
          </cell>
          <cell r="B242" t="str">
            <v>Crockery &amp; Cuttlery</v>
          </cell>
          <cell r="C242" t="str">
            <v>BOH</v>
          </cell>
          <cell r="D242" t="str">
            <v>Acrylic Food Palette 6mm</v>
          </cell>
          <cell r="E242" t="str">
            <v>EA</v>
          </cell>
          <cell r="F242" t="str">
            <v>EA</v>
          </cell>
          <cell r="G242">
            <v>368</v>
          </cell>
        </row>
        <row r="243">
          <cell r="A243">
            <v>15633</v>
          </cell>
          <cell r="B243" t="str">
            <v>Crockery &amp; Cuttlery</v>
          </cell>
          <cell r="C243" t="str">
            <v>BOH</v>
          </cell>
          <cell r="D243" t="str">
            <v>Zen Plate- 7 Inch</v>
          </cell>
          <cell r="E243" t="str">
            <v>EA</v>
          </cell>
          <cell r="F243" t="str">
            <v>EA</v>
          </cell>
          <cell r="G243">
            <v>236.62</v>
          </cell>
        </row>
        <row r="244">
          <cell r="A244">
            <v>15634</v>
          </cell>
          <cell r="B244" t="str">
            <v>Crockery &amp; Cuttlery</v>
          </cell>
          <cell r="C244" t="str">
            <v>BOH</v>
          </cell>
          <cell r="D244" t="str">
            <v>Zen Plate- 10 Inch</v>
          </cell>
          <cell r="E244" t="str">
            <v>EA</v>
          </cell>
          <cell r="F244" t="str">
            <v>EA</v>
          </cell>
          <cell r="G244">
            <v>334.52</v>
          </cell>
        </row>
        <row r="245">
          <cell r="A245">
            <v>1120</v>
          </cell>
          <cell r="B245" t="str">
            <v>Crockery &amp; Cuttlery</v>
          </cell>
          <cell r="C245" t="str">
            <v>BOH</v>
          </cell>
          <cell r="D245" t="str">
            <v>Cake Plate N Dome</v>
          </cell>
          <cell r="E245" t="str">
            <v>EA</v>
          </cell>
          <cell r="F245" t="str">
            <v>EA</v>
          </cell>
          <cell r="G245">
            <v>632.5</v>
          </cell>
        </row>
        <row r="246">
          <cell r="A246">
            <v>19507</v>
          </cell>
          <cell r="B246" t="str">
            <v>Crockery &amp; Cuttlery</v>
          </cell>
          <cell r="C246" t="str">
            <v>BOH</v>
          </cell>
          <cell r="D246" t="str">
            <v>Barista Cappuccino Regural Mug 20CL</v>
          </cell>
          <cell r="E246" t="str">
            <v>EA</v>
          </cell>
          <cell r="F246" t="str">
            <v>EA</v>
          </cell>
          <cell r="G246">
            <v>164.22</v>
          </cell>
        </row>
        <row r="247">
          <cell r="A247">
            <v>19505</v>
          </cell>
          <cell r="B247" t="str">
            <v>Crockery &amp; Cuttlery</v>
          </cell>
          <cell r="C247" t="str">
            <v>BOH</v>
          </cell>
          <cell r="D247" t="str">
            <v>Barista Cappuccino Regural Saucer 20CL</v>
          </cell>
          <cell r="E247" t="str">
            <v>EA</v>
          </cell>
          <cell r="F247" t="str">
            <v>EA</v>
          </cell>
          <cell r="G247">
            <v>76.89</v>
          </cell>
        </row>
        <row r="248">
          <cell r="A248">
            <v>19508</v>
          </cell>
          <cell r="B248" t="str">
            <v>Crockery &amp; Cuttlery</v>
          </cell>
          <cell r="C248" t="str">
            <v>BOH</v>
          </cell>
          <cell r="D248" t="str">
            <v>Barista Cappuccino Mug 30CL</v>
          </cell>
          <cell r="E248" t="str">
            <v>EA</v>
          </cell>
          <cell r="F248" t="str">
            <v>EA</v>
          </cell>
          <cell r="G248">
            <v>242.64</v>
          </cell>
        </row>
        <row r="249">
          <cell r="A249">
            <v>19506</v>
          </cell>
          <cell r="B249" t="str">
            <v>Crockery &amp; Cuttlery</v>
          </cell>
          <cell r="C249" t="str">
            <v>BOH</v>
          </cell>
          <cell r="D249" t="str">
            <v>Barista Cappuccino Large Mug  Saucer30CL</v>
          </cell>
          <cell r="E249" t="str">
            <v>EA</v>
          </cell>
          <cell r="F249" t="str">
            <v>EA</v>
          </cell>
          <cell r="G249">
            <v>103.63000000000001</v>
          </cell>
        </row>
        <row r="250">
          <cell r="A250">
            <v>20501</v>
          </cell>
          <cell r="B250" t="str">
            <v>Crockery &amp; Cuttlery</v>
          </cell>
          <cell r="C250" t="str">
            <v>BOH</v>
          </cell>
          <cell r="D250" t="str">
            <v>Barista Cappuccino Large Saucer</v>
          </cell>
          <cell r="E250" t="str">
            <v>EA</v>
          </cell>
          <cell r="F250" t="str">
            <v>EA</v>
          </cell>
          <cell r="G250">
            <v>112.13000000000001</v>
          </cell>
        </row>
        <row r="251">
          <cell r="A251">
            <v>20502</v>
          </cell>
          <cell r="B251" t="str">
            <v>Crockery &amp; Cuttlery</v>
          </cell>
          <cell r="C251" t="str">
            <v>BOH</v>
          </cell>
          <cell r="D251" t="str">
            <v>Barista Cappuccino Large Mug</v>
          </cell>
          <cell r="E251" t="str">
            <v>EA</v>
          </cell>
          <cell r="F251" t="str">
            <v>EA</v>
          </cell>
          <cell r="G251">
            <v>263.58</v>
          </cell>
        </row>
        <row r="252">
          <cell r="A252">
            <v>18906</v>
          </cell>
          <cell r="B252" t="str">
            <v>Crockery &amp; Cuttlery</v>
          </cell>
          <cell r="C252" t="str">
            <v>BOH</v>
          </cell>
          <cell r="D252" t="str">
            <v>Round Glass Bottale -300 ML</v>
          </cell>
          <cell r="E252" t="str">
            <v>EA</v>
          </cell>
          <cell r="F252" t="str">
            <v>EA</v>
          </cell>
          <cell r="G252">
            <v>12.08</v>
          </cell>
        </row>
        <row r="253">
          <cell r="A253">
            <v>18907</v>
          </cell>
          <cell r="B253" t="str">
            <v>Crockery &amp; Cuttlery</v>
          </cell>
          <cell r="C253" t="str">
            <v>BOH</v>
          </cell>
          <cell r="D253" t="str">
            <v>Round Glass Bottale -500 ML</v>
          </cell>
          <cell r="E253" t="str">
            <v>EA</v>
          </cell>
          <cell r="F253" t="str">
            <v>EA</v>
          </cell>
          <cell r="G253">
            <v>14.72</v>
          </cell>
        </row>
        <row r="254">
          <cell r="A254">
            <v>18908</v>
          </cell>
          <cell r="B254" t="str">
            <v>Crockery &amp; Cuttlery</v>
          </cell>
          <cell r="C254" t="str">
            <v>BOH</v>
          </cell>
          <cell r="D254" t="str">
            <v>Glass Bottal Black Cap (300/500ML)</v>
          </cell>
          <cell r="E254" t="str">
            <v>EA</v>
          </cell>
          <cell r="F254" t="str">
            <v>EA</v>
          </cell>
          <cell r="G254">
            <v>2.25</v>
          </cell>
        </row>
        <row r="255">
          <cell r="A255">
            <v>6662</v>
          </cell>
          <cell r="B255" t="str">
            <v>Crockery &amp; Cuttlery</v>
          </cell>
          <cell r="C255" t="str">
            <v>BOH</v>
          </cell>
          <cell r="D255" t="str">
            <v>Cocktail Shaker (Inbuilt Strainer)</v>
          </cell>
          <cell r="E255" t="str">
            <v>EA</v>
          </cell>
          <cell r="F255" t="str">
            <v>EA</v>
          </cell>
          <cell r="G255">
            <v>201.25</v>
          </cell>
        </row>
        <row r="256">
          <cell r="A256">
            <v>5515</v>
          </cell>
          <cell r="B256" t="str">
            <v>Crockery &amp; Cuttlery</v>
          </cell>
          <cell r="C256" t="str">
            <v>BOH</v>
          </cell>
          <cell r="D256" t="str">
            <v>Ice Cream Scooper Medium</v>
          </cell>
          <cell r="E256" t="str">
            <v>EA</v>
          </cell>
          <cell r="F256" t="str">
            <v>EA</v>
          </cell>
          <cell r="G256">
            <v>86.25</v>
          </cell>
        </row>
        <row r="257">
          <cell r="A257">
            <v>1097</v>
          </cell>
          <cell r="B257" t="str">
            <v>Crockery &amp; Cuttlery</v>
          </cell>
          <cell r="C257" t="str">
            <v>BOH</v>
          </cell>
          <cell r="D257" t="str">
            <v>Thermometer</v>
          </cell>
          <cell r="E257" t="str">
            <v>EA</v>
          </cell>
          <cell r="F257" t="str">
            <v>EA</v>
          </cell>
          <cell r="G257">
            <v>356.5</v>
          </cell>
        </row>
        <row r="258">
          <cell r="A258">
            <v>6090</v>
          </cell>
          <cell r="B258" t="str">
            <v>Crockery &amp; Cuttlery</v>
          </cell>
          <cell r="C258" t="str">
            <v>BOH</v>
          </cell>
          <cell r="D258" t="str">
            <v>Cream Charger</v>
          </cell>
          <cell r="E258" t="str">
            <v>PAC</v>
          </cell>
          <cell r="F258" t="str">
            <v>PAC=10ea</v>
          </cell>
          <cell r="G258">
            <v>333.5</v>
          </cell>
        </row>
        <row r="259">
          <cell r="A259">
            <v>15596</v>
          </cell>
          <cell r="B259" t="str">
            <v>Crockery &amp; Cuttlery</v>
          </cell>
          <cell r="C259" t="str">
            <v>BOH</v>
          </cell>
          <cell r="D259" t="str">
            <v>Bullet Shelf Tag Holder-3''</v>
          </cell>
          <cell r="E259" t="str">
            <v>EA</v>
          </cell>
          <cell r="F259" t="str">
            <v>EA</v>
          </cell>
          <cell r="G259">
            <v>55.2</v>
          </cell>
        </row>
        <row r="260">
          <cell r="A260">
            <v>19001</v>
          </cell>
          <cell r="B260" t="str">
            <v>Crockery &amp; Cuttlery</v>
          </cell>
          <cell r="C260" t="str">
            <v>BOH</v>
          </cell>
          <cell r="D260" t="str">
            <v>Wooden Hammer</v>
          </cell>
          <cell r="E260" t="str">
            <v>EA</v>
          </cell>
          <cell r="F260" t="str">
            <v>EA</v>
          </cell>
          <cell r="G260">
            <v>74.75</v>
          </cell>
        </row>
        <row r="261">
          <cell r="A261">
            <v>13821</v>
          </cell>
          <cell r="B261" t="str">
            <v>Crockery &amp; Cuttlery</v>
          </cell>
          <cell r="C261" t="str">
            <v>BOH</v>
          </cell>
          <cell r="D261" t="str">
            <v>Tango Grandee 425ml</v>
          </cell>
          <cell r="E261" t="str">
            <v>EA</v>
          </cell>
          <cell r="F261" t="str">
            <v>EA=1 ea</v>
          </cell>
          <cell r="G261">
            <v>113.85</v>
          </cell>
        </row>
        <row r="262">
          <cell r="A262">
            <v>13822</v>
          </cell>
          <cell r="B262" t="str">
            <v>Crockery &amp; Cuttlery</v>
          </cell>
          <cell r="C262" t="str">
            <v>BOH</v>
          </cell>
          <cell r="D262" t="str">
            <v>Tango Regular 315ml</v>
          </cell>
          <cell r="E262" t="str">
            <v>EA</v>
          </cell>
          <cell r="F262" t="str">
            <v>EA=1 ea</v>
          </cell>
          <cell r="G262">
            <v>101.2</v>
          </cell>
        </row>
        <row r="263">
          <cell r="A263">
            <v>19097</v>
          </cell>
          <cell r="B263" t="str">
            <v>Crockery &amp; Cuttlery</v>
          </cell>
          <cell r="C263" t="str">
            <v>BOH</v>
          </cell>
          <cell r="D263" t="str">
            <v>Creamer 150ML</v>
          </cell>
          <cell r="E263" t="str">
            <v>EA</v>
          </cell>
          <cell r="F263" t="str">
            <v>EA</v>
          </cell>
          <cell r="G263">
            <v>204.7</v>
          </cell>
        </row>
        <row r="264">
          <cell r="A264">
            <v>20871</v>
          </cell>
          <cell r="B264" t="str">
            <v>Crockery &amp; Cuttlery</v>
          </cell>
          <cell r="C264" t="str">
            <v>BOH</v>
          </cell>
          <cell r="D264" t="str">
            <v>Glass Tea Kettle 500 ML</v>
          </cell>
          <cell r="E264" t="str">
            <v>EA</v>
          </cell>
          <cell r="F264" t="str">
            <v>EA</v>
          </cell>
          <cell r="G264">
            <v>661.25</v>
          </cell>
        </row>
        <row r="265">
          <cell r="A265">
            <v>5700</v>
          </cell>
          <cell r="B265" t="str">
            <v>Crockery &amp; Cuttlery</v>
          </cell>
          <cell r="C265" t="str">
            <v>BOH</v>
          </cell>
          <cell r="D265" t="str">
            <v>Bottle Opener With Cutter</v>
          </cell>
          <cell r="E265" t="str">
            <v>EA</v>
          </cell>
          <cell r="F265" t="str">
            <v>EA</v>
          </cell>
          <cell r="G265">
            <v>81.650000000000006</v>
          </cell>
        </row>
        <row r="266">
          <cell r="A266">
            <v>19121</v>
          </cell>
          <cell r="B266" t="str">
            <v>Crockery &amp; Cuttlery</v>
          </cell>
          <cell r="C266" t="str">
            <v>BOH</v>
          </cell>
          <cell r="D266" t="str">
            <v>Supreme Basket Caret</v>
          </cell>
          <cell r="E266" t="str">
            <v>EA</v>
          </cell>
          <cell r="F266" t="str">
            <v>EA</v>
          </cell>
          <cell r="G266">
            <v>431.25</v>
          </cell>
        </row>
        <row r="267">
          <cell r="A267">
            <v>22485</v>
          </cell>
          <cell r="B267" t="str">
            <v>Crockery &amp; Cuttlery</v>
          </cell>
          <cell r="C267" t="str">
            <v>BOH</v>
          </cell>
          <cell r="D267" t="str">
            <v>SS laddles 30 ML</v>
          </cell>
          <cell r="E267" t="str">
            <v>EA</v>
          </cell>
          <cell r="F267" t="str">
            <v>EA</v>
          </cell>
          <cell r="G267">
            <v>46</v>
          </cell>
        </row>
        <row r="268">
          <cell r="A268">
            <v>22492</v>
          </cell>
          <cell r="B268" t="str">
            <v>Crockery &amp; Cuttlery</v>
          </cell>
          <cell r="C268" t="str">
            <v>BOH</v>
          </cell>
          <cell r="D268" t="str">
            <v>Bread Box</v>
          </cell>
          <cell r="E268" t="str">
            <v>EA</v>
          </cell>
          <cell r="F268" t="str">
            <v>EA</v>
          </cell>
          <cell r="G268">
            <v>184</v>
          </cell>
        </row>
        <row r="269">
          <cell r="A269">
            <v>19904</v>
          </cell>
          <cell r="B269" t="str">
            <v>Diner Paper &amp; Packing</v>
          </cell>
          <cell r="C269" t="str">
            <v>BOH</v>
          </cell>
          <cell r="D269" t="str">
            <v>Diner Pizza Box</v>
          </cell>
          <cell r="E269" t="str">
            <v>EA</v>
          </cell>
          <cell r="F269" t="str">
            <v>EA</v>
          </cell>
          <cell r="G269">
            <v>12.65</v>
          </cell>
        </row>
        <row r="270">
          <cell r="A270">
            <v>21844</v>
          </cell>
          <cell r="B270" t="str">
            <v>Diner Paper &amp; Packing</v>
          </cell>
          <cell r="C270" t="str">
            <v>BOH</v>
          </cell>
          <cell r="D270" t="str">
            <v>Diner Paper Container with Lid 80ML</v>
          </cell>
          <cell r="E270" t="str">
            <v>Ea</v>
          </cell>
          <cell r="F270" t="str">
            <v>Ea=1 EA</v>
          </cell>
          <cell r="G270">
            <v>1.61</v>
          </cell>
        </row>
        <row r="271">
          <cell r="A271">
            <v>21845</v>
          </cell>
          <cell r="B271" t="str">
            <v>Diner Paper &amp; Packing</v>
          </cell>
          <cell r="C271" t="str">
            <v>BOH</v>
          </cell>
          <cell r="D271" t="str">
            <v>Diner White Container with Lid 350ML</v>
          </cell>
          <cell r="E271" t="str">
            <v>Ea</v>
          </cell>
          <cell r="F271" t="str">
            <v>Ea=1 EA</v>
          </cell>
          <cell r="G271">
            <v>7.4799999999999995</v>
          </cell>
        </row>
        <row r="272">
          <cell r="A272">
            <v>21846</v>
          </cell>
          <cell r="B272" t="str">
            <v>Diner Paper &amp; Packing</v>
          </cell>
          <cell r="C272" t="str">
            <v>BOH</v>
          </cell>
          <cell r="D272" t="str">
            <v>Diner Burger Box</v>
          </cell>
          <cell r="E272" t="str">
            <v>Ea</v>
          </cell>
          <cell r="F272" t="str">
            <v>Ea=1 EA</v>
          </cell>
          <cell r="G272">
            <v>11.5</v>
          </cell>
        </row>
        <row r="273">
          <cell r="A273">
            <v>21850</v>
          </cell>
          <cell r="B273" t="str">
            <v>Diner Paper &amp; Packing</v>
          </cell>
          <cell r="C273" t="str">
            <v>BOH</v>
          </cell>
          <cell r="D273" t="str">
            <v>Diner Carry Bag - Small</v>
          </cell>
          <cell r="E273" t="str">
            <v>Ea</v>
          </cell>
          <cell r="F273" t="str">
            <v>Ea=1 EA</v>
          </cell>
          <cell r="G273">
            <v>7.59</v>
          </cell>
        </row>
        <row r="274">
          <cell r="A274">
            <v>21851</v>
          </cell>
          <cell r="B274" t="str">
            <v>Diner Paper &amp; Packing</v>
          </cell>
          <cell r="C274" t="str">
            <v>BOH</v>
          </cell>
          <cell r="D274" t="str">
            <v>Diner Carry Bag - Big</v>
          </cell>
          <cell r="E274" t="str">
            <v>EA</v>
          </cell>
          <cell r="F274" t="str">
            <v>Ea=1 EA</v>
          </cell>
          <cell r="G274">
            <v>8.86</v>
          </cell>
        </row>
        <row r="275">
          <cell r="A275">
            <v>21853</v>
          </cell>
          <cell r="B275" t="str">
            <v>Diner Paper &amp; Packing</v>
          </cell>
          <cell r="C275" t="str">
            <v>BOH</v>
          </cell>
          <cell r="D275" t="str">
            <v>Diner Paper Envelop</v>
          </cell>
          <cell r="E275" t="str">
            <v>Ea</v>
          </cell>
          <cell r="F275" t="str">
            <v>Ea=1 EA</v>
          </cell>
          <cell r="G275">
            <v>2.76</v>
          </cell>
        </row>
        <row r="276">
          <cell r="A276">
            <v>21854</v>
          </cell>
          <cell r="B276" t="str">
            <v>Diner Paper &amp; Packing</v>
          </cell>
          <cell r="C276" t="str">
            <v>BOH</v>
          </cell>
          <cell r="D276" t="str">
            <v>Diner Pizza Box</v>
          </cell>
          <cell r="E276" t="str">
            <v>Ea</v>
          </cell>
          <cell r="F276" t="str">
            <v>Ea=1 EA</v>
          </cell>
          <cell r="G276">
            <v>14.95</v>
          </cell>
        </row>
        <row r="277">
          <cell r="A277">
            <v>23697</v>
          </cell>
          <cell r="B277" t="str">
            <v>Diner Paper &amp; Packing</v>
          </cell>
          <cell r="C277" t="str">
            <v>BOH</v>
          </cell>
          <cell r="D277" t="str">
            <v>Dinner Paper Napkin</v>
          </cell>
          <cell r="E277" t="str">
            <v>Pkt</v>
          </cell>
          <cell r="F277" t="str">
            <v>Pkt = 100 ea</v>
          </cell>
          <cell r="G277">
            <v>23.580000000000002</v>
          </cell>
        </row>
        <row r="278">
          <cell r="A278">
            <v>23825</v>
          </cell>
          <cell r="B278" t="str">
            <v>Diner Paper &amp; Packing</v>
          </cell>
          <cell r="C278" t="str">
            <v>BOH</v>
          </cell>
          <cell r="D278" t="str">
            <v>Diner Pastry Box 2pcs</v>
          </cell>
          <cell r="E278" t="str">
            <v>EA</v>
          </cell>
          <cell r="F278" t="str">
            <v>EA</v>
          </cell>
          <cell r="G278">
            <v>9.7799999999999994</v>
          </cell>
        </row>
        <row r="279">
          <cell r="A279">
            <v>23861</v>
          </cell>
          <cell r="B279" t="str">
            <v>Diner Paper &amp; Packing</v>
          </cell>
          <cell r="C279" t="str">
            <v>BOH</v>
          </cell>
          <cell r="D279" t="str">
            <v>Diner Flat Bowls-Paper 750ml White</v>
          </cell>
          <cell r="E279" t="str">
            <v>EA</v>
          </cell>
          <cell r="F279" t="str">
            <v>EA</v>
          </cell>
          <cell r="G279">
            <v>13.23</v>
          </cell>
        </row>
        <row r="280">
          <cell r="A280">
            <v>23862</v>
          </cell>
          <cell r="B280" t="str">
            <v>Diner Paper &amp; Packing</v>
          </cell>
          <cell r="C280" t="str">
            <v>BOH</v>
          </cell>
          <cell r="D280" t="str">
            <v>Diner Pet LID 148MM</v>
          </cell>
          <cell r="E280" t="str">
            <v>EA</v>
          </cell>
          <cell r="F280" t="str">
            <v>EA</v>
          </cell>
          <cell r="G280">
            <v>7.02</v>
          </cell>
        </row>
        <row r="281">
          <cell r="A281">
            <v>20235</v>
          </cell>
          <cell r="B281" t="str">
            <v>Diner Uniform</v>
          </cell>
          <cell r="C281" t="str">
            <v>BOH</v>
          </cell>
          <cell r="D281" t="str">
            <v>Black Apron Diner</v>
          </cell>
          <cell r="E281" t="str">
            <v>EA</v>
          </cell>
          <cell r="F281" t="str">
            <v>EA</v>
          </cell>
          <cell r="G281">
            <v>396.75</v>
          </cell>
        </row>
        <row r="282">
          <cell r="A282">
            <v>20230</v>
          </cell>
          <cell r="B282" t="str">
            <v>Diner Uniform</v>
          </cell>
          <cell r="C282" t="str">
            <v>BOH</v>
          </cell>
          <cell r="D282" t="str">
            <v>Barista Diner Black Shirt - 36</v>
          </cell>
          <cell r="E282" t="str">
            <v>EA</v>
          </cell>
          <cell r="F282" t="str">
            <v>EA</v>
          </cell>
          <cell r="G282">
            <v>511.75</v>
          </cell>
        </row>
        <row r="283">
          <cell r="A283">
            <v>20231</v>
          </cell>
          <cell r="B283" t="str">
            <v>Diner Uniform</v>
          </cell>
          <cell r="C283" t="str">
            <v>BOH</v>
          </cell>
          <cell r="D283" t="str">
            <v>Barista Diner Black Shirt - 38</v>
          </cell>
          <cell r="E283" t="str">
            <v>EA</v>
          </cell>
          <cell r="F283" t="str">
            <v>EA</v>
          </cell>
          <cell r="G283">
            <v>511.75</v>
          </cell>
        </row>
        <row r="284">
          <cell r="A284">
            <v>20232</v>
          </cell>
          <cell r="B284" t="str">
            <v>Diner Uniform</v>
          </cell>
          <cell r="C284" t="str">
            <v>BOH</v>
          </cell>
          <cell r="D284" t="str">
            <v>Barista Diner Black Shirt - 40</v>
          </cell>
          <cell r="E284" t="str">
            <v>EA</v>
          </cell>
          <cell r="F284" t="str">
            <v>EA</v>
          </cell>
          <cell r="G284">
            <v>511.75</v>
          </cell>
        </row>
        <row r="285">
          <cell r="A285">
            <v>20233</v>
          </cell>
          <cell r="B285" t="str">
            <v>Diner Uniform</v>
          </cell>
          <cell r="C285" t="str">
            <v>BOH</v>
          </cell>
          <cell r="D285" t="str">
            <v>Barista Diner Black Shirt - 42</v>
          </cell>
          <cell r="E285" t="str">
            <v>EA</v>
          </cell>
          <cell r="F285" t="str">
            <v>EA</v>
          </cell>
          <cell r="G285">
            <v>511.75</v>
          </cell>
        </row>
        <row r="286">
          <cell r="A286">
            <v>20234</v>
          </cell>
          <cell r="B286" t="str">
            <v>Diner Uniform</v>
          </cell>
          <cell r="C286" t="str">
            <v>BOH</v>
          </cell>
          <cell r="D286" t="str">
            <v>Barista Diner Black Shirt - 44</v>
          </cell>
          <cell r="E286" t="str">
            <v>EA</v>
          </cell>
          <cell r="F286" t="str">
            <v>EA</v>
          </cell>
          <cell r="G286">
            <v>511.75</v>
          </cell>
        </row>
        <row r="287">
          <cell r="A287">
            <v>20331</v>
          </cell>
          <cell r="B287" t="str">
            <v>Diner Uniform</v>
          </cell>
          <cell r="C287" t="str">
            <v>BOH</v>
          </cell>
          <cell r="D287" t="str">
            <v>Black T-shirt Dinner (Caption) M</v>
          </cell>
          <cell r="E287" t="str">
            <v>EA</v>
          </cell>
          <cell r="F287" t="str">
            <v>EA</v>
          </cell>
          <cell r="G287">
            <v>402.5</v>
          </cell>
        </row>
        <row r="288">
          <cell r="A288">
            <v>20332</v>
          </cell>
          <cell r="B288" t="str">
            <v>Diner Uniform</v>
          </cell>
          <cell r="C288" t="str">
            <v>BOH</v>
          </cell>
          <cell r="D288" t="str">
            <v>Black T-shirt Dinner (Caption) L</v>
          </cell>
          <cell r="E288" t="str">
            <v>EA</v>
          </cell>
          <cell r="F288" t="str">
            <v>EA</v>
          </cell>
          <cell r="G288">
            <v>402.5</v>
          </cell>
        </row>
        <row r="289">
          <cell r="A289">
            <v>20333</v>
          </cell>
          <cell r="B289" t="str">
            <v>Diner Uniform</v>
          </cell>
          <cell r="C289" t="str">
            <v>BOH</v>
          </cell>
          <cell r="D289" t="str">
            <v>Black T-shirt Dinner (Caption) XL</v>
          </cell>
          <cell r="E289" t="str">
            <v>EA</v>
          </cell>
          <cell r="F289" t="str">
            <v>EA</v>
          </cell>
          <cell r="G289">
            <v>402.5</v>
          </cell>
        </row>
        <row r="290">
          <cell r="A290">
            <v>23602</v>
          </cell>
          <cell r="B290" t="str">
            <v>Diner Uniform</v>
          </cell>
          <cell r="C290" t="str">
            <v>BOH</v>
          </cell>
          <cell r="D290" t="str">
            <v>Black T-Shirt Dinner (Crew) S</v>
          </cell>
          <cell r="E290" t="str">
            <v>EA</v>
          </cell>
          <cell r="F290" t="str">
            <v>EA</v>
          </cell>
          <cell r="G290">
            <v>402.5</v>
          </cell>
        </row>
        <row r="291">
          <cell r="A291">
            <v>23603</v>
          </cell>
          <cell r="B291" t="str">
            <v>Diner Uniform</v>
          </cell>
          <cell r="C291" t="str">
            <v>BOH</v>
          </cell>
          <cell r="D291" t="str">
            <v>Black T-Shirt Dinner (Crew) M</v>
          </cell>
          <cell r="E291" t="str">
            <v>EA</v>
          </cell>
          <cell r="F291" t="str">
            <v>EA</v>
          </cell>
          <cell r="G291">
            <v>402.5</v>
          </cell>
        </row>
        <row r="292">
          <cell r="A292">
            <v>23604</v>
          </cell>
          <cell r="B292" t="str">
            <v>Diner Uniform</v>
          </cell>
          <cell r="C292" t="str">
            <v>BOH</v>
          </cell>
          <cell r="D292" t="str">
            <v>Black T-Shirt Dinner(Crew) L</v>
          </cell>
          <cell r="E292" t="str">
            <v>EA</v>
          </cell>
          <cell r="F292" t="str">
            <v>EA</v>
          </cell>
          <cell r="G292">
            <v>402.5</v>
          </cell>
        </row>
        <row r="293">
          <cell r="A293">
            <v>23605</v>
          </cell>
          <cell r="B293" t="str">
            <v>Diner Uniform</v>
          </cell>
          <cell r="C293" t="str">
            <v>BOH</v>
          </cell>
          <cell r="D293" t="str">
            <v>Black T-Shirt Dinner(Crew) XL</v>
          </cell>
          <cell r="E293" t="str">
            <v>EA</v>
          </cell>
          <cell r="F293" t="str">
            <v>EA</v>
          </cell>
          <cell r="G293">
            <v>402.5</v>
          </cell>
        </row>
        <row r="294">
          <cell r="A294">
            <v>23598</v>
          </cell>
          <cell r="B294" t="str">
            <v>Diner Uniform</v>
          </cell>
          <cell r="C294" t="str">
            <v>BOH</v>
          </cell>
          <cell r="D294" t="str">
            <v>Black Chef Coat Diner S</v>
          </cell>
          <cell r="E294" t="str">
            <v>EA</v>
          </cell>
          <cell r="F294" t="str">
            <v>EA</v>
          </cell>
          <cell r="G294">
            <v>747.5</v>
          </cell>
        </row>
        <row r="295">
          <cell r="A295">
            <v>23599</v>
          </cell>
          <cell r="B295" t="str">
            <v>Diner Uniform</v>
          </cell>
          <cell r="C295" t="str">
            <v>BOH</v>
          </cell>
          <cell r="D295" t="str">
            <v>Black Chef Coat Diner M</v>
          </cell>
          <cell r="E295" t="str">
            <v>EA</v>
          </cell>
          <cell r="F295" t="str">
            <v>EA</v>
          </cell>
          <cell r="G295">
            <v>747.5</v>
          </cell>
        </row>
        <row r="296">
          <cell r="A296">
            <v>23600</v>
          </cell>
          <cell r="B296" t="str">
            <v>Diner Uniform</v>
          </cell>
          <cell r="C296" t="str">
            <v>BOH</v>
          </cell>
          <cell r="D296" t="str">
            <v>Black Chef Coat Diner L</v>
          </cell>
          <cell r="E296" t="str">
            <v>EA</v>
          </cell>
          <cell r="F296" t="str">
            <v>EA</v>
          </cell>
          <cell r="G296">
            <v>747.5</v>
          </cell>
        </row>
        <row r="297">
          <cell r="A297">
            <v>23601</v>
          </cell>
          <cell r="B297" t="str">
            <v>Diner Uniform</v>
          </cell>
          <cell r="C297" t="str">
            <v>BOH</v>
          </cell>
          <cell r="D297" t="str">
            <v>Black Chef Coat Diner XL</v>
          </cell>
          <cell r="E297" t="str">
            <v>EA</v>
          </cell>
          <cell r="F297" t="str">
            <v>EA</v>
          </cell>
          <cell r="G297">
            <v>747.5</v>
          </cell>
        </row>
        <row r="298">
          <cell r="A298">
            <v>6073</v>
          </cell>
          <cell r="B298" t="str">
            <v>Paper &amp; Packing</v>
          </cell>
          <cell r="C298" t="str">
            <v>BOH</v>
          </cell>
          <cell r="D298" t="str">
            <v>PP Glass - 550 ML</v>
          </cell>
          <cell r="E298" t="str">
            <v>PAC</v>
          </cell>
          <cell r="F298" t="str">
            <v>EA</v>
          </cell>
          <cell r="G298">
            <v>92.95</v>
          </cell>
        </row>
        <row r="299">
          <cell r="A299">
            <v>6577</v>
          </cell>
          <cell r="B299" t="str">
            <v>Paper &amp; Packing</v>
          </cell>
          <cell r="C299" t="str">
            <v>BOH</v>
          </cell>
          <cell r="D299" t="str">
            <v>Barista Water Glass - 150 Ml</v>
          </cell>
          <cell r="E299" t="str">
            <v>PAC</v>
          </cell>
          <cell r="F299" t="str">
            <v>EA</v>
          </cell>
          <cell r="G299">
            <v>26.400000000000002</v>
          </cell>
        </row>
        <row r="300">
          <cell r="A300">
            <v>10071</v>
          </cell>
          <cell r="B300" t="str">
            <v>Paper &amp; Packing</v>
          </cell>
          <cell r="C300" t="str">
            <v>BOH</v>
          </cell>
          <cell r="D300" t="str">
            <v>Ripple Coffee Glass 350ml</v>
          </cell>
          <cell r="E300" t="str">
            <v>PAC</v>
          </cell>
          <cell r="F300" t="str">
            <v>EA</v>
          </cell>
          <cell r="G300">
            <v>91.13000000000001</v>
          </cell>
        </row>
        <row r="301">
          <cell r="A301">
            <v>18102</v>
          </cell>
          <cell r="B301" t="str">
            <v>Paper &amp; Packing</v>
          </cell>
          <cell r="C301" t="str">
            <v>BOH</v>
          </cell>
          <cell r="D301" t="str">
            <v>Single Wall Glass Lid 16oz</v>
          </cell>
          <cell r="E301" t="str">
            <v>EA</v>
          </cell>
          <cell r="F301" t="str">
            <v>EA</v>
          </cell>
          <cell r="G301">
            <v>0.89</v>
          </cell>
        </row>
        <row r="302">
          <cell r="A302">
            <v>5021</v>
          </cell>
          <cell r="B302" t="str">
            <v>Paper &amp; Packing</v>
          </cell>
          <cell r="C302" t="str">
            <v>BOH</v>
          </cell>
          <cell r="D302" t="str">
            <v>New Lid for 350ml Glass (LHRDS-12)</v>
          </cell>
          <cell r="E302" t="str">
            <v>PAC</v>
          </cell>
          <cell r="F302" t="str">
            <v>EA</v>
          </cell>
          <cell r="G302">
            <v>119.86</v>
          </cell>
        </row>
        <row r="303">
          <cell r="A303">
            <v>10070</v>
          </cell>
          <cell r="B303" t="str">
            <v>Paper &amp; Packing</v>
          </cell>
          <cell r="C303" t="str">
            <v>BOH</v>
          </cell>
          <cell r="D303" t="str">
            <v>LID For Ripple Coffee Glass 350ml</v>
          </cell>
          <cell r="E303" t="str">
            <v>PAC</v>
          </cell>
          <cell r="F303" t="str">
            <v>EA</v>
          </cell>
          <cell r="G303">
            <v>139.89999999999998</v>
          </cell>
        </row>
        <row r="304">
          <cell r="A304">
            <v>10072</v>
          </cell>
          <cell r="B304" t="str">
            <v>Paper &amp; Packing</v>
          </cell>
          <cell r="C304" t="str">
            <v>BOH</v>
          </cell>
          <cell r="D304" t="str">
            <v>Lid For Ripple Coffee Glass 250ml</v>
          </cell>
          <cell r="E304" t="str">
            <v>PAC</v>
          </cell>
          <cell r="F304" t="str">
            <v>EA</v>
          </cell>
          <cell r="G304">
            <v>28.540000000000003</v>
          </cell>
        </row>
        <row r="305">
          <cell r="A305">
            <v>5493</v>
          </cell>
          <cell r="B305" t="str">
            <v>Paper &amp; Packing</v>
          </cell>
          <cell r="C305" t="str">
            <v>BOH</v>
          </cell>
          <cell r="D305" t="str">
            <v>Rippled Dom Lid</v>
          </cell>
          <cell r="E305" t="str">
            <v>PAC</v>
          </cell>
          <cell r="F305" t="str">
            <v>EA</v>
          </cell>
          <cell r="G305">
            <v>117.3</v>
          </cell>
        </row>
        <row r="306">
          <cell r="A306">
            <v>6578</v>
          </cell>
          <cell r="B306" t="str">
            <v>Paper &amp; Packing</v>
          </cell>
          <cell r="C306" t="str">
            <v>BOH</v>
          </cell>
          <cell r="D306" t="str">
            <v>Stirrer (Nos.100)</v>
          </cell>
          <cell r="E306" t="str">
            <v>PAC</v>
          </cell>
          <cell r="F306" t="str">
            <v>EA</v>
          </cell>
          <cell r="G306">
            <v>35.29</v>
          </cell>
        </row>
        <row r="307">
          <cell r="A307">
            <v>6608</v>
          </cell>
          <cell r="B307" t="str">
            <v>Paper &amp; Packing</v>
          </cell>
          <cell r="C307" t="str">
            <v>BOH</v>
          </cell>
          <cell r="D307" t="str">
            <v>Large Straw</v>
          </cell>
          <cell r="E307" t="str">
            <v>PAC</v>
          </cell>
          <cell r="F307" t="str">
            <v>EA</v>
          </cell>
          <cell r="G307">
            <v>23.92</v>
          </cell>
        </row>
        <row r="308">
          <cell r="A308">
            <v>16197</v>
          </cell>
          <cell r="B308" t="str">
            <v>Cleaning Material</v>
          </cell>
          <cell r="C308" t="str">
            <v>BOH</v>
          </cell>
          <cell r="D308" t="str">
            <v>Garbage Liners Large (N)</v>
          </cell>
          <cell r="E308" t="str">
            <v>PAC</v>
          </cell>
          <cell r="F308" t="str">
            <v>EA</v>
          </cell>
          <cell r="G308">
            <v>244.5</v>
          </cell>
        </row>
        <row r="309">
          <cell r="A309">
            <v>16198</v>
          </cell>
          <cell r="B309" t="str">
            <v>Cleaning Material</v>
          </cell>
          <cell r="C309" t="str">
            <v>BOH</v>
          </cell>
          <cell r="D309" t="str">
            <v>Garbage Liners Small (N)</v>
          </cell>
          <cell r="E309" t="str">
            <v>PAC</v>
          </cell>
          <cell r="F309" t="str">
            <v>EA</v>
          </cell>
          <cell r="G309">
            <v>83.820000000000007</v>
          </cell>
        </row>
        <row r="310">
          <cell r="A310">
            <v>8226</v>
          </cell>
          <cell r="B310" t="str">
            <v>Paper &amp; Packing</v>
          </cell>
          <cell r="C310" t="str">
            <v>BOH</v>
          </cell>
          <cell r="D310" t="str">
            <v>Bubble Wrap</v>
          </cell>
          <cell r="E310" t="str">
            <v>M</v>
          </cell>
          <cell r="F310" t="str">
            <v>N/A#</v>
          </cell>
          <cell r="G310">
            <v>12.5</v>
          </cell>
        </row>
        <row r="311">
          <cell r="A311">
            <v>9316</v>
          </cell>
          <cell r="B311" t="str">
            <v>Paper &amp; Packing</v>
          </cell>
          <cell r="C311" t="str">
            <v>BOH</v>
          </cell>
          <cell r="D311" t="str">
            <v>Thermocole Sheet</v>
          </cell>
          <cell r="E311" t="str">
            <v>EA</v>
          </cell>
          <cell r="F311" t="str">
            <v>N/A#</v>
          </cell>
          <cell r="G311">
            <v>16.25</v>
          </cell>
        </row>
        <row r="312">
          <cell r="A312">
            <v>16432</v>
          </cell>
          <cell r="B312" t="str">
            <v>Paper &amp; Packing</v>
          </cell>
          <cell r="C312" t="str">
            <v>BOH</v>
          </cell>
          <cell r="D312" t="str">
            <v>Shrink Sheet</v>
          </cell>
          <cell r="E312" t="str">
            <v>G</v>
          </cell>
          <cell r="F312" t="str">
            <v>G</v>
          </cell>
          <cell r="G312">
            <v>0.18</v>
          </cell>
        </row>
        <row r="313">
          <cell r="A313">
            <v>5904</v>
          </cell>
          <cell r="B313" t="str">
            <v>Paper &amp; Packing</v>
          </cell>
          <cell r="C313" t="str">
            <v>BOH</v>
          </cell>
          <cell r="D313" t="str">
            <v>Packing Tape Rolls</v>
          </cell>
          <cell r="E313" t="str">
            <v>Ea</v>
          </cell>
          <cell r="F313" t="str">
            <v>Ea=1 EA</v>
          </cell>
          <cell r="G313">
            <v>30</v>
          </cell>
        </row>
        <row r="314">
          <cell r="A314">
            <v>5908</v>
          </cell>
          <cell r="B314" t="str">
            <v>Paper &amp; Packing</v>
          </cell>
          <cell r="C314" t="str">
            <v>BOH</v>
          </cell>
          <cell r="D314" t="str">
            <v>Packing Cartons Big</v>
          </cell>
          <cell r="E314" t="str">
            <v>Ea</v>
          </cell>
          <cell r="F314" t="str">
            <v>Ea=1 EA</v>
          </cell>
          <cell r="G314">
            <v>84</v>
          </cell>
        </row>
        <row r="315">
          <cell r="A315">
            <v>5753</v>
          </cell>
          <cell r="B315" t="str">
            <v>Paper &amp; Packing</v>
          </cell>
          <cell r="C315" t="str">
            <v>BOH</v>
          </cell>
          <cell r="D315" t="str">
            <v>Packing Cartons Small</v>
          </cell>
          <cell r="E315" t="str">
            <v>Ea</v>
          </cell>
          <cell r="F315" t="str">
            <v>Ea=1 EA</v>
          </cell>
          <cell r="G315">
            <v>70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3:S301"/>
  <sheetViews>
    <sheetView showGridLines="0" tabSelected="1" topLeftCell="A64" zoomScaleSheetLayoutView="100" workbookViewId="0">
      <selection activeCell="L74" sqref="L74"/>
    </sheetView>
  </sheetViews>
  <sheetFormatPr defaultColWidth="9.140625" defaultRowHeight="0" customHeight="1" zeroHeight="1"/>
  <cols>
    <col min="1" max="1" width="6.28515625" style="32" customWidth="1"/>
    <col min="2" max="2" width="11.28515625" style="32" customWidth="1"/>
    <col min="3" max="3" width="30.14062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7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3" style="32" customWidth="1"/>
    <col min="12" max="12" width="11.7109375" style="32" customWidth="1"/>
    <col min="13" max="14" width="6.42578125" style="32" customWidth="1"/>
    <col min="15" max="15" width="9.140625" style="32" customWidth="1"/>
    <col min="16" max="16" width="6.28515625" style="32" customWidth="1"/>
    <col min="17" max="17" width="8.7109375" style="32" customWidth="1"/>
    <col min="18" max="18" width="6.5703125" style="32" customWidth="1"/>
    <col min="19" max="19" width="12.42578125" style="32" customWidth="1"/>
    <col min="20" max="20" width="0.28515625" style="32" customWidth="1"/>
    <col min="21" max="25" width="9.140625" style="32" customWidth="1"/>
    <col min="26" max="27" width="6.5703125" style="32" customWidth="1"/>
    <col min="28" max="16384" width="9.140625" style="32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148">
        <v>1001</v>
      </c>
      <c r="C14" s="39" t="s">
        <v>289</v>
      </c>
      <c r="D14" s="40">
        <f>VLOOKUP($B14,'[1]Franchise Rate List (2)'!$A$3:$I$800,7,0)</f>
        <v>1701</v>
      </c>
      <c r="E14" s="40" t="s">
        <v>370</v>
      </c>
      <c r="F14" s="150">
        <v>20</v>
      </c>
      <c r="G14" s="41" t="s">
        <v>352</v>
      </c>
      <c r="H14" s="40">
        <f>VLOOKUP(B14,[15]Sheet!$A$2:$G$308,7,0)</f>
        <v>75.900000000000006</v>
      </c>
      <c r="I14" s="42">
        <f>F14*H14</f>
        <v>1518</v>
      </c>
      <c r="J14" s="43">
        <v>0</v>
      </c>
      <c r="K14" s="135">
        <f>+I14-J14</f>
        <v>1518</v>
      </c>
      <c r="L14" s="44">
        <f>VLOOKUP(B14,'[1]Franchise Rate List (2)'!$A$3:$L$800,12,0)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137">
        <f>VLOOKUP(B14,'[4]Franchise Rate List'!$A$3:$F$800,6,0)</f>
        <v>0.05</v>
      </c>
      <c r="S14" s="47">
        <f>+K14*R14</f>
        <v>75.900000000000006</v>
      </c>
    </row>
    <row r="15" spans="1:19" s="48" customFormat="1" ht="18" customHeight="1">
      <c r="A15" s="38">
        <f>+A14+1</f>
        <v>2</v>
      </c>
      <c r="B15" s="148">
        <v>1002</v>
      </c>
      <c r="C15" s="39" t="s">
        <v>290</v>
      </c>
      <c r="D15" s="40">
        <f>VLOOKUP($B15,'[1]Franchise Rate List (2)'!$A$3:$I$800,7,0)</f>
        <v>1701</v>
      </c>
      <c r="E15" s="40" t="s">
        <v>370</v>
      </c>
      <c r="F15" s="151">
        <v>20</v>
      </c>
      <c r="G15" s="41" t="s">
        <v>352</v>
      </c>
      <c r="H15" s="40">
        <f>VLOOKUP(B15,[15]Sheet!$A$2:$G$308,7,0)</f>
        <v>80.5</v>
      </c>
      <c r="I15" s="42">
        <f t="shared" ref="I15:I53" si="0">F15*H15</f>
        <v>1610</v>
      </c>
      <c r="J15" s="43">
        <v>0</v>
      </c>
      <c r="K15" s="135">
        <f t="shared" ref="K15:K53" si="1">+I15-J15</f>
        <v>1610</v>
      </c>
      <c r="L15" s="44">
        <f>VLOOKUP(B15,'[1]Franchise Rate List (2)'!$A$3:$L$800,12,0)</f>
        <v>0</v>
      </c>
      <c r="M15" s="42">
        <f t="shared" ref="M15:M53" si="2">+K15*L15</f>
        <v>0</v>
      </c>
      <c r="N15" s="45">
        <v>0</v>
      </c>
      <c r="O15" s="45">
        <f t="shared" ref="O15:O53" si="3">+K15*N15</f>
        <v>0</v>
      </c>
      <c r="P15" s="42">
        <v>0</v>
      </c>
      <c r="Q15" s="46">
        <f t="shared" ref="Q15:Q53" si="4">+K15*P15</f>
        <v>0</v>
      </c>
      <c r="R15" s="137">
        <f>VLOOKUP(B15,'[4]Franchise Rate List'!$A$3:$F$800,6,0)</f>
        <v>0.05</v>
      </c>
      <c r="S15" s="47">
        <f t="shared" ref="S15:S53" si="5">+K15*R15</f>
        <v>80.5</v>
      </c>
    </row>
    <row r="16" spans="1:19" s="48" customFormat="1" ht="18" customHeight="1">
      <c r="A16" s="38">
        <f t="shared" ref="A16:A60" si="6">+A15+1</f>
        <v>3</v>
      </c>
      <c r="B16" s="148">
        <v>7508</v>
      </c>
      <c r="C16" s="39" t="s">
        <v>63</v>
      </c>
      <c r="D16" s="40">
        <f>VLOOKUP($B16,'[1]Franchise Rate List (2)'!$A$3:$I$800,7,0)</f>
        <v>1901</v>
      </c>
      <c r="E16" s="40" t="s">
        <v>359</v>
      </c>
      <c r="F16" s="151">
        <v>10</v>
      </c>
      <c r="G16" s="41" t="s">
        <v>353</v>
      </c>
      <c r="H16" s="40">
        <f>VLOOKUP(B16,[15]Sheet!$A$2:$G$308,7,0)</f>
        <v>142.6</v>
      </c>
      <c r="I16" s="42">
        <f t="shared" si="0"/>
        <v>1426</v>
      </c>
      <c r="J16" s="43">
        <v>0</v>
      </c>
      <c r="K16" s="135">
        <f t="shared" si="1"/>
        <v>1426</v>
      </c>
      <c r="L16" s="44">
        <f>VLOOKUP(B16,'[1]Franchise Rate List (2)'!$A$3:$L$800,12,0)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137">
        <f>VLOOKUP(B16,'[4]Franchise Rate List'!$A$3:$F$800,6,0)</f>
        <v>0.18</v>
      </c>
      <c r="S16" s="47">
        <f t="shared" si="5"/>
        <v>256.68</v>
      </c>
    </row>
    <row r="17" spans="1:19" s="48" customFormat="1" ht="18" customHeight="1">
      <c r="A17" s="38">
        <f t="shared" si="6"/>
        <v>4</v>
      </c>
      <c r="B17" s="148">
        <v>18931</v>
      </c>
      <c r="C17" s="39" t="s">
        <v>156</v>
      </c>
      <c r="D17" s="40">
        <f>VLOOKUP($B17,'[1]Franchise Rate List (2)'!$A$3:$I$800,7,0)</f>
        <v>2008</v>
      </c>
      <c r="E17" s="40" t="s">
        <v>368</v>
      </c>
      <c r="F17" s="151">
        <v>3</v>
      </c>
      <c r="G17" s="41" t="s">
        <v>353</v>
      </c>
      <c r="H17" s="40">
        <f>VLOOKUP(B17,[15]Sheet!$A$2:$G$308,7,0)</f>
        <v>155.25</v>
      </c>
      <c r="I17" s="42">
        <f t="shared" si="0"/>
        <v>465.75</v>
      </c>
      <c r="J17" s="43">
        <v>0</v>
      </c>
      <c r="K17" s="135">
        <f t="shared" si="1"/>
        <v>465.75</v>
      </c>
      <c r="L17" s="44">
        <f>VLOOKUP(B17,'[1]Franchise Rate List (2)'!$A$3:$L$800,12,0)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137">
        <f>VLOOKUP(B17,'[4]Franchise Rate List'!$A$3:$F$800,6,0)</f>
        <v>0.12</v>
      </c>
      <c r="S17" s="47">
        <f t="shared" si="5"/>
        <v>55.89</v>
      </c>
    </row>
    <row r="18" spans="1:19" s="48" customFormat="1" ht="18" customHeight="1">
      <c r="A18" s="38">
        <f t="shared" si="6"/>
        <v>5</v>
      </c>
      <c r="B18" s="148">
        <v>11286</v>
      </c>
      <c r="C18" s="39" t="s">
        <v>162</v>
      </c>
      <c r="D18" s="40">
        <f>VLOOKUP($B18,'[1]Franchise Rate List (2)'!$A$3:$I$800,7,0)</f>
        <v>9021</v>
      </c>
      <c r="E18" s="40" t="s">
        <v>363</v>
      </c>
      <c r="F18" s="151">
        <v>5</v>
      </c>
      <c r="G18" s="41" t="s">
        <v>352</v>
      </c>
      <c r="H18" s="40">
        <f>VLOOKUP(B18,[15]Sheet!$A$2:$G$308,7,0)</f>
        <v>287.5</v>
      </c>
      <c r="I18" s="42">
        <f t="shared" si="0"/>
        <v>1437.5</v>
      </c>
      <c r="J18" s="43">
        <v>0</v>
      </c>
      <c r="K18" s="135">
        <f t="shared" si="1"/>
        <v>1437.5</v>
      </c>
      <c r="L18" s="44">
        <f>VLOOKUP(B18,'[1]Franchise Rate List (2)'!$A$3:$L$800,12,0)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137">
        <f>VLOOKUP(B18,'[4]Franchise Rate List'!$A$3:$F$800,6,0)</f>
        <v>0.05</v>
      </c>
      <c r="S18" s="47">
        <f t="shared" si="5"/>
        <v>71.875</v>
      </c>
    </row>
    <row r="19" spans="1:19" s="48" customFormat="1" ht="18" customHeight="1">
      <c r="A19" s="38">
        <f t="shared" si="6"/>
        <v>6</v>
      </c>
      <c r="B19" s="148">
        <v>15483</v>
      </c>
      <c r="C19" s="39" t="s">
        <v>65</v>
      </c>
      <c r="D19" s="40">
        <f>VLOOKUP($B19,'[1]Franchise Rate List (2)'!$A$3:$I$800,7,0)</f>
        <v>9021</v>
      </c>
      <c r="E19" s="40" t="s">
        <v>363</v>
      </c>
      <c r="F19" s="151">
        <v>2</v>
      </c>
      <c r="G19" s="41" t="s">
        <v>352</v>
      </c>
      <c r="H19" s="40">
        <f>VLOOKUP(B19,[15]Sheet!$A$2:$G$308,7,0)</f>
        <v>281.75</v>
      </c>
      <c r="I19" s="42">
        <f t="shared" si="0"/>
        <v>563.5</v>
      </c>
      <c r="J19" s="43">
        <v>0</v>
      </c>
      <c r="K19" s="135">
        <f t="shared" si="1"/>
        <v>563.5</v>
      </c>
      <c r="L19" s="44">
        <f>VLOOKUP(B19,'[1]Franchise Rate List (2)'!$A$3:$L$800,12,0)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162">
        <f>VLOOKUP(B19,'[4]Franchise Rate List'!$A$3:$F$800,6,0)</f>
        <v>0.05</v>
      </c>
      <c r="S19" s="47">
        <f t="shared" si="5"/>
        <v>28.175000000000001</v>
      </c>
    </row>
    <row r="20" spans="1:19" s="48" customFormat="1" ht="18" customHeight="1">
      <c r="A20" s="38">
        <f t="shared" si="6"/>
        <v>7</v>
      </c>
      <c r="B20" s="148">
        <v>15484</v>
      </c>
      <c r="C20" s="39" t="s">
        <v>95</v>
      </c>
      <c r="D20" s="40">
        <f>VLOOKUP($B20,'[1]Franchise Rate List (2)'!$A$3:$I$800,7,0)</f>
        <v>9021</v>
      </c>
      <c r="E20" s="40" t="s">
        <v>363</v>
      </c>
      <c r="F20" s="151">
        <v>4</v>
      </c>
      <c r="G20" s="41" t="s">
        <v>352</v>
      </c>
      <c r="H20" s="40">
        <f>VLOOKUP(B20,[15]Sheet!$A$2:$G$308,7,0)</f>
        <v>132.25</v>
      </c>
      <c r="I20" s="42">
        <f t="shared" si="0"/>
        <v>529</v>
      </c>
      <c r="J20" s="43">
        <v>0</v>
      </c>
      <c r="K20" s="135">
        <f t="shared" si="1"/>
        <v>529</v>
      </c>
      <c r="L20" s="44">
        <f>VLOOKUP(B20,'[1]Franchise Rate List (2)'!$A$3:$L$800,12,0)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137">
        <f>VLOOKUP(B20,'[4]Franchise Rate List'!$A$3:$F$800,6,0)</f>
        <v>0.05</v>
      </c>
      <c r="S20" s="47">
        <f t="shared" si="5"/>
        <v>26.450000000000003</v>
      </c>
    </row>
    <row r="21" spans="1:19" s="48" customFormat="1" ht="18" customHeight="1">
      <c r="A21" s="38">
        <f t="shared" si="6"/>
        <v>8</v>
      </c>
      <c r="B21" s="148">
        <v>17818</v>
      </c>
      <c r="C21" s="39" t="s">
        <v>148</v>
      </c>
      <c r="D21" s="40" t="str">
        <f>VLOOKUP($B21,'[1]Franchise Rate List (2)'!$A$3:$I$800,7,0)</f>
        <v>0902</v>
      </c>
      <c r="E21" s="40" t="s">
        <v>363</v>
      </c>
      <c r="F21" s="151">
        <v>2</v>
      </c>
      <c r="G21" s="41" t="s">
        <v>352</v>
      </c>
      <c r="H21" s="40">
        <f>VLOOKUP(B21,[15]Sheet!$A$2:$G$308,7,0)</f>
        <v>105.8</v>
      </c>
      <c r="I21" s="42">
        <f t="shared" si="0"/>
        <v>211.6</v>
      </c>
      <c r="J21" s="43">
        <v>0</v>
      </c>
      <c r="K21" s="135">
        <f t="shared" si="1"/>
        <v>211.6</v>
      </c>
      <c r="L21" s="44">
        <f>VLOOKUP(B21,'[1]Franchise Rate List (2)'!$A$3:$L$800,12,0)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137">
        <f>VLOOKUP(B21,'[4]Franchise Rate List'!$A$3:$F$800,6,0)</f>
        <v>0.05</v>
      </c>
      <c r="S21" s="47">
        <f t="shared" si="5"/>
        <v>10.58</v>
      </c>
    </row>
    <row r="22" spans="1:19" s="48" customFormat="1" ht="18" customHeight="1">
      <c r="A22" s="38">
        <f t="shared" si="6"/>
        <v>9</v>
      </c>
      <c r="B22" s="148">
        <v>4962</v>
      </c>
      <c r="C22" s="39" t="s">
        <v>139</v>
      </c>
      <c r="D22" s="40">
        <f>VLOOKUP($B22,'[1]Franchise Rate List (2)'!$A$3:$I$800,7,0)</f>
        <v>9012</v>
      </c>
      <c r="E22" s="40" t="s">
        <v>374</v>
      </c>
      <c r="F22" s="151">
        <v>45</v>
      </c>
      <c r="G22" s="41" t="s">
        <v>355</v>
      </c>
      <c r="H22" s="40">
        <f>VLOOKUP(B22,[15]Sheet!$A$2:$G$308,7,0)</f>
        <v>846</v>
      </c>
      <c r="I22" s="42">
        <f t="shared" si="0"/>
        <v>38070</v>
      </c>
      <c r="J22" s="43">
        <v>0</v>
      </c>
      <c r="K22" s="135">
        <f t="shared" si="1"/>
        <v>38070</v>
      </c>
      <c r="L22" s="44">
        <f>VLOOKUP(B22,'[1]Franchise Rate List (2)'!$A$3:$L$800,12,0)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137">
        <f>VLOOKUP(B22,'[4]Franchise Rate List'!$A$3:$F$800,6,0)</f>
        <v>0.05</v>
      </c>
      <c r="S22" s="47">
        <f t="shared" si="5"/>
        <v>1903.5</v>
      </c>
    </row>
    <row r="23" spans="1:19" s="48" customFormat="1" ht="18" customHeight="1">
      <c r="A23" s="38">
        <f t="shared" si="6"/>
        <v>10</v>
      </c>
      <c r="B23" s="148">
        <v>18051</v>
      </c>
      <c r="C23" s="39" t="s">
        <v>294</v>
      </c>
      <c r="D23" s="40">
        <f>VLOOKUP($B23,'[1]Franchise Rate List (2)'!$A$3:$I$800,7,0)</f>
        <v>2106</v>
      </c>
      <c r="E23" s="40" t="s">
        <v>369</v>
      </c>
      <c r="F23" s="151">
        <v>5</v>
      </c>
      <c r="G23" s="41" t="s">
        <v>353</v>
      </c>
      <c r="H23" s="40">
        <f>VLOOKUP(B23,[15]Sheet!$A$2:$G$308,7,0)</f>
        <v>287.5</v>
      </c>
      <c r="I23" s="42">
        <f t="shared" si="0"/>
        <v>1437.5</v>
      </c>
      <c r="J23" s="43">
        <v>0</v>
      </c>
      <c r="K23" s="135">
        <f t="shared" si="1"/>
        <v>1437.5</v>
      </c>
      <c r="L23" s="44">
        <f>VLOOKUP(B23,'[1]Franchise Rate List (2)'!$A$3:$L$800,12,0)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137">
        <f>VLOOKUP(B23,'[4]Franchise Rate List'!$A$3:$F$800,6,0)</f>
        <v>0.18</v>
      </c>
      <c r="S23" s="47">
        <f t="shared" si="5"/>
        <v>258.75</v>
      </c>
    </row>
    <row r="24" spans="1:19" s="141" customFormat="1" ht="18" customHeight="1">
      <c r="A24" s="130">
        <f t="shared" si="6"/>
        <v>11</v>
      </c>
      <c r="B24" s="148">
        <v>18052</v>
      </c>
      <c r="C24" s="39" t="s">
        <v>295</v>
      </c>
      <c r="D24" s="40">
        <f>VLOOKUP($B24,'[1]Franchise Rate List (2)'!$A$3:$I$800,7,0)</f>
        <v>2106</v>
      </c>
      <c r="E24" s="40" t="s">
        <v>369</v>
      </c>
      <c r="F24" s="151">
        <v>5</v>
      </c>
      <c r="G24" s="41" t="s">
        <v>353</v>
      </c>
      <c r="H24" s="40">
        <f>VLOOKUP(B24,[15]Sheet!$A$2:$G$308,7,0)</f>
        <v>287.5</v>
      </c>
      <c r="I24" s="42">
        <f t="shared" si="0"/>
        <v>1437.5</v>
      </c>
      <c r="J24" s="43">
        <v>0</v>
      </c>
      <c r="K24" s="135">
        <f t="shared" si="1"/>
        <v>1437.5</v>
      </c>
      <c r="L24" s="44">
        <f>VLOOKUP(B24,'[1]Franchise Rate List (2)'!$A$3:$L$800,12,0)</f>
        <v>0</v>
      </c>
      <c r="M24" s="42">
        <f t="shared" si="2"/>
        <v>0</v>
      </c>
      <c r="N24" s="45">
        <v>0</v>
      </c>
      <c r="O24" s="45">
        <f t="shared" si="3"/>
        <v>0</v>
      </c>
      <c r="P24" s="42">
        <v>0</v>
      </c>
      <c r="Q24" s="46">
        <f t="shared" si="4"/>
        <v>0</v>
      </c>
      <c r="R24" s="137">
        <f>VLOOKUP(B24,'[4]Franchise Rate List'!$A$3:$F$800,6,0)</f>
        <v>0.18</v>
      </c>
      <c r="S24" s="47">
        <f t="shared" si="5"/>
        <v>258.75</v>
      </c>
    </row>
    <row r="25" spans="1:19" s="48" customFormat="1" ht="18" customHeight="1">
      <c r="A25" s="38">
        <f t="shared" si="6"/>
        <v>12</v>
      </c>
      <c r="B25" s="148">
        <v>16825</v>
      </c>
      <c r="C25" s="39" t="s">
        <v>296</v>
      </c>
      <c r="D25" s="40">
        <f>VLOOKUP($B25,'[1]Franchise Rate List (2)'!$A$3:$I$800,7,0)</f>
        <v>2106</v>
      </c>
      <c r="E25" s="40" t="s">
        <v>369</v>
      </c>
      <c r="F25" s="151">
        <v>5</v>
      </c>
      <c r="G25" s="41" t="s">
        <v>354</v>
      </c>
      <c r="H25" s="40">
        <f>VLOOKUP(B25,[15]Sheet!$A$2:$G$308,7,0)</f>
        <v>373.75</v>
      </c>
      <c r="I25" s="42">
        <f t="shared" si="0"/>
        <v>1868.75</v>
      </c>
      <c r="J25" s="43">
        <v>0</v>
      </c>
      <c r="K25" s="135">
        <f t="shared" si="1"/>
        <v>1868.75</v>
      </c>
      <c r="L25" s="44">
        <f>VLOOKUP(B25,'[1]Franchise Rate List (2)'!$A$3:$L$800,12,0)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137">
        <f>VLOOKUP(B25,'[4]Franchise Rate List'!$A$3:$F$800,6,0)</f>
        <v>0.18</v>
      </c>
      <c r="S25" s="47">
        <f t="shared" si="5"/>
        <v>336.375</v>
      </c>
    </row>
    <row r="26" spans="1:19" s="48" customFormat="1" ht="18" customHeight="1">
      <c r="A26" s="38">
        <f t="shared" si="6"/>
        <v>13</v>
      </c>
      <c r="B26" s="148">
        <v>17874</v>
      </c>
      <c r="C26" s="39" t="s">
        <v>297</v>
      </c>
      <c r="D26" s="40">
        <f>VLOOKUP($B26,'[1]Franchise Rate List (2)'!$A$3:$I$800,7,0)</f>
        <v>2106</v>
      </c>
      <c r="E26" s="40" t="s">
        <v>369</v>
      </c>
      <c r="F26" s="151">
        <v>3</v>
      </c>
      <c r="G26" s="41" t="s">
        <v>353</v>
      </c>
      <c r="H26" s="40">
        <f>VLOOKUP(B26,[15]Sheet!$A$2:$G$308,7,0)</f>
        <v>237.19</v>
      </c>
      <c r="I26" s="42">
        <f t="shared" si="0"/>
        <v>711.56999999999994</v>
      </c>
      <c r="J26" s="43"/>
      <c r="K26" s="135">
        <f t="shared" si="1"/>
        <v>711.56999999999994</v>
      </c>
      <c r="L26" s="44">
        <f>VLOOKUP(B26,'[1]Franchise Rate List (2)'!$A$3:$L$800,12,0)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137">
        <f>VLOOKUP(B26,'[4]Franchise Rate List'!$A$3:$F$800,6,0)</f>
        <v>0.18</v>
      </c>
      <c r="S26" s="47">
        <f t="shared" si="5"/>
        <v>128.08259999999999</v>
      </c>
    </row>
    <row r="27" spans="1:19" s="48" customFormat="1" ht="18" customHeight="1">
      <c r="A27" s="38">
        <f t="shared" si="6"/>
        <v>14</v>
      </c>
      <c r="B27" s="148">
        <v>17873</v>
      </c>
      <c r="C27" s="39" t="s">
        <v>122</v>
      </c>
      <c r="D27" s="40">
        <f>VLOOKUP($B27,'[1]Franchise Rate List (2)'!$A$3:$I$800,7,0)</f>
        <v>2106</v>
      </c>
      <c r="E27" s="40" t="s">
        <v>365</v>
      </c>
      <c r="F27" s="151">
        <v>2</v>
      </c>
      <c r="G27" s="41" t="s">
        <v>353</v>
      </c>
      <c r="H27" s="40">
        <f>VLOOKUP(B27,[15]Sheet!$A$2:$G$308,7,0)</f>
        <v>232.87</v>
      </c>
      <c r="I27" s="42">
        <f t="shared" si="0"/>
        <v>465.74</v>
      </c>
      <c r="J27" s="43"/>
      <c r="K27" s="135">
        <f t="shared" si="1"/>
        <v>465.74</v>
      </c>
      <c r="L27" s="44">
        <f>VLOOKUP(B27,'[1]Franchise Rate List (2)'!$A$3:$L$800,12,0)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137">
        <f>VLOOKUP(B27,'[4]Franchise Rate List'!$A$3:$F$800,6,0)</f>
        <v>0.18</v>
      </c>
      <c r="S27" s="47">
        <f t="shared" si="5"/>
        <v>83.833200000000005</v>
      </c>
    </row>
    <row r="28" spans="1:19" s="48" customFormat="1" ht="18" customHeight="1">
      <c r="A28" s="38">
        <f t="shared" si="6"/>
        <v>15</v>
      </c>
      <c r="B28" s="148">
        <v>11654</v>
      </c>
      <c r="C28" s="39" t="s">
        <v>58</v>
      </c>
      <c r="D28" s="40">
        <f>VLOOKUP($B28,'[1]Franchise Rate List (2)'!$A$3:$I$800,7,0)</f>
        <v>2106</v>
      </c>
      <c r="E28" s="40" t="e">
        <v>#N/A</v>
      </c>
      <c r="F28" s="151">
        <v>10</v>
      </c>
      <c r="G28" s="41" t="s">
        <v>353</v>
      </c>
      <c r="H28" s="40">
        <v>122.72</v>
      </c>
      <c r="I28" s="42">
        <f t="shared" si="0"/>
        <v>1227.2</v>
      </c>
      <c r="J28" s="43"/>
      <c r="K28" s="135">
        <f t="shared" si="1"/>
        <v>1227.2</v>
      </c>
      <c r="L28" s="44">
        <f>VLOOKUP(B28,'[1]Franchise Rate List (2)'!$A$3:$L$800,12,0)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137">
        <f>VLOOKUP(B28,'[4]Franchise Rate List'!$A$3:$F$800,6,0)</f>
        <v>0.18</v>
      </c>
      <c r="S28" s="47">
        <f t="shared" si="5"/>
        <v>220.89599999999999</v>
      </c>
    </row>
    <row r="29" spans="1:19" s="48" customFormat="1" ht="18" customHeight="1">
      <c r="A29" s="38">
        <f t="shared" si="6"/>
        <v>16</v>
      </c>
      <c r="B29" s="148">
        <v>19457</v>
      </c>
      <c r="C29" s="39" t="s">
        <v>298</v>
      </c>
      <c r="D29" s="40">
        <f>VLOOKUP($B29,'[1]Franchise Rate List (2)'!$A$3:$I$800,7,0)</f>
        <v>1806</v>
      </c>
      <c r="E29" s="40" t="s">
        <v>412</v>
      </c>
      <c r="F29" s="151">
        <v>3</v>
      </c>
      <c r="G29" s="41" t="s">
        <v>399</v>
      </c>
      <c r="H29" s="40">
        <f>VLOOKUP(B29,[15]Sheet!$A$2:$G$308,7,0)</f>
        <v>64</v>
      </c>
      <c r="I29" s="42">
        <f t="shared" si="0"/>
        <v>192</v>
      </c>
      <c r="J29" s="43"/>
      <c r="K29" s="135">
        <f t="shared" si="1"/>
        <v>192</v>
      </c>
      <c r="L29" s="44">
        <f>VLOOKUP(B29,'[1]Franchise Rate List (2)'!$A$3:$L$800,12,0)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137">
        <f>VLOOKUP(B29,'[4]Franchise Rate List'!$A$3:$F$800,6,0)</f>
        <v>0.18</v>
      </c>
      <c r="S29" s="47">
        <f t="shared" si="5"/>
        <v>34.56</v>
      </c>
    </row>
    <row r="30" spans="1:19" s="48" customFormat="1" ht="18" customHeight="1">
      <c r="A30" s="38">
        <f t="shared" si="6"/>
        <v>17</v>
      </c>
      <c r="B30" s="148">
        <v>22255</v>
      </c>
      <c r="C30" s="39" t="s">
        <v>305</v>
      </c>
      <c r="D30" s="40">
        <f>VLOOKUP($B30,'[1]Franchise Rate List (2)'!$A$3:$I$800,7,0)</f>
        <v>22029920</v>
      </c>
      <c r="E30" s="40" t="s">
        <v>379</v>
      </c>
      <c r="F30" s="151">
        <v>24</v>
      </c>
      <c r="G30" s="41" t="s">
        <v>53</v>
      </c>
      <c r="H30" s="40">
        <f>VLOOKUP(B30,[15]Sheet!$A$2:$G$308,7,0)</f>
        <v>57.46</v>
      </c>
      <c r="I30" s="42">
        <f t="shared" si="0"/>
        <v>1379.04</v>
      </c>
      <c r="J30" s="43"/>
      <c r="K30" s="135">
        <f t="shared" si="1"/>
        <v>1379.04</v>
      </c>
      <c r="L30" s="44">
        <f>VLOOKUP(B30,'[1]Franchise Rate List (2)'!$A$3:$L$800,12,0)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137">
        <f>VLOOKUP(B30,'[4]Franchise Rate List'!$A$3:$F$800,6,0)</f>
        <v>0.12</v>
      </c>
      <c r="S30" s="47">
        <f t="shared" si="5"/>
        <v>165.48479999999998</v>
      </c>
    </row>
    <row r="31" spans="1:19" s="48" customFormat="1" ht="18" customHeight="1">
      <c r="A31" s="38">
        <f t="shared" si="6"/>
        <v>18</v>
      </c>
      <c r="B31" s="148">
        <v>22256</v>
      </c>
      <c r="C31" s="39" t="s">
        <v>306</v>
      </c>
      <c r="D31" s="40">
        <f>VLOOKUP($B31,'[1]Franchise Rate List (2)'!$A$3:$I$800,7,0)</f>
        <v>22029920</v>
      </c>
      <c r="E31" s="40" t="s">
        <v>381</v>
      </c>
      <c r="F31" s="151">
        <v>48</v>
      </c>
      <c r="G31" s="41" t="s">
        <v>53</v>
      </c>
      <c r="H31" s="40">
        <f>VLOOKUP(B31,[15]Sheet!$A$2:$G$308,7,0)</f>
        <v>57.46</v>
      </c>
      <c r="I31" s="42">
        <f t="shared" si="0"/>
        <v>2758.08</v>
      </c>
      <c r="J31" s="43"/>
      <c r="K31" s="135">
        <f t="shared" si="1"/>
        <v>2758.08</v>
      </c>
      <c r="L31" s="44">
        <f>VLOOKUP(B31,'[1]Franchise Rate List (2)'!$A$3:$L$800,12,0)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137">
        <f>VLOOKUP(B31,'[4]Franchise Rate List'!$A$3:$F$800,6,0)</f>
        <v>0.12</v>
      </c>
      <c r="S31" s="47">
        <f t="shared" si="5"/>
        <v>330.96959999999996</v>
      </c>
    </row>
    <row r="32" spans="1:19" s="48" customFormat="1" ht="18" customHeight="1">
      <c r="A32" s="38">
        <f t="shared" si="6"/>
        <v>19</v>
      </c>
      <c r="B32" s="148">
        <v>22258</v>
      </c>
      <c r="C32" s="39" t="s">
        <v>307</v>
      </c>
      <c r="D32" s="40">
        <f>VLOOKUP($B32,'[1]Franchise Rate List (2)'!$A$3:$I$800,7,0)</f>
        <v>22029920</v>
      </c>
      <c r="E32" s="40" t="s">
        <v>379</v>
      </c>
      <c r="F32" s="151">
        <v>24</v>
      </c>
      <c r="G32" s="41" t="s">
        <v>53</v>
      </c>
      <c r="H32" s="40">
        <f>VLOOKUP(B32,[15]Sheet!$A$2:$G$308,7,0)</f>
        <v>57.46</v>
      </c>
      <c r="I32" s="42">
        <f t="shared" si="0"/>
        <v>1379.04</v>
      </c>
      <c r="J32" s="43"/>
      <c r="K32" s="135">
        <f t="shared" si="1"/>
        <v>1379.04</v>
      </c>
      <c r="L32" s="44">
        <f>VLOOKUP(B32,'[1]Franchise Rate List (2)'!$A$3:$L$800,12,0)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137">
        <f>VLOOKUP(B32,'[4]Franchise Rate List'!$A$3:$F$800,6,0)</f>
        <v>0.12</v>
      </c>
      <c r="S32" s="47">
        <f t="shared" si="5"/>
        <v>165.48479999999998</v>
      </c>
    </row>
    <row r="33" spans="1:19" s="48" customFormat="1" ht="18" customHeight="1">
      <c r="A33" s="38">
        <f t="shared" si="6"/>
        <v>20</v>
      </c>
      <c r="B33" s="148">
        <v>12012</v>
      </c>
      <c r="C33" s="39" t="s">
        <v>129</v>
      </c>
      <c r="D33" s="40">
        <f>VLOOKUP($B33,'[1]Franchise Rate List (2)'!$A$3:$I$800,7,0)</f>
        <v>4823</v>
      </c>
      <c r="E33" s="40" t="s">
        <v>375</v>
      </c>
      <c r="F33" s="151">
        <v>25</v>
      </c>
      <c r="G33" s="41" t="s">
        <v>352</v>
      </c>
      <c r="H33" s="40">
        <f>VLOOKUP(B33,[15]Sheet!$A$2:$G$308,7,0)</f>
        <v>58.989999999999995</v>
      </c>
      <c r="I33" s="42">
        <f t="shared" si="0"/>
        <v>1474.7499999999998</v>
      </c>
      <c r="J33" s="43"/>
      <c r="K33" s="135">
        <f t="shared" si="1"/>
        <v>1474.7499999999998</v>
      </c>
      <c r="L33" s="44">
        <f>VLOOKUP(B33,'[1]Franchise Rate List (2)'!$A$3:$L$800,12,0)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137">
        <f>VLOOKUP(B33,'[4]Franchise Rate List'!$A$3:$F$800,6,0)</f>
        <v>0.18</v>
      </c>
      <c r="S33" s="47">
        <f t="shared" si="5"/>
        <v>265.45499999999993</v>
      </c>
    </row>
    <row r="34" spans="1:19" s="48" customFormat="1" ht="18" customHeight="1">
      <c r="A34" s="38">
        <f t="shared" si="6"/>
        <v>21</v>
      </c>
      <c r="B34" s="148">
        <v>12013</v>
      </c>
      <c r="C34" s="39" t="s">
        <v>130</v>
      </c>
      <c r="D34" s="40">
        <f>VLOOKUP($B34,'[1]Franchise Rate List (2)'!$A$3:$I$800,7,0)</f>
        <v>4823</v>
      </c>
      <c r="E34" s="40" t="s">
        <v>375</v>
      </c>
      <c r="F34" s="151">
        <v>25</v>
      </c>
      <c r="G34" s="41" t="s">
        <v>352</v>
      </c>
      <c r="H34" s="40">
        <f>VLOOKUP(B34,[15]Sheet!$A$2:$G$308,7,0)</f>
        <v>82.68</v>
      </c>
      <c r="I34" s="42">
        <f t="shared" si="0"/>
        <v>2067</v>
      </c>
      <c r="J34" s="43"/>
      <c r="K34" s="135">
        <f t="shared" si="1"/>
        <v>2067</v>
      </c>
      <c r="L34" s="44">
        <f>VLOOKUP(B34,'[1]Franchise Rate List (2)'!$A$3:$L$800,12,0)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137">
        <f>VLOOKUP(B34,'[4]Franchise Rate List'!$A$3:$F$800,6,0)</f>
        <v>0.18</v>
      </c>
      <c r="S34" s="47">
        <f t="shared" si="5"/>
        <v>372.06</v>
      </c>
    </row>
    <row r="35" spans="1:19" s="48" customFormat="1" ht="18" customHeight="1">
      <c r="A35" s="38">
        <f t="shared" si="6"/>
        <v>22</v>
      </c>
      <c r="B35" s="148">
        <v>20399</v>
      </c>
      <c r="C35" s="39" t="s">
        <v>133</v>
      </c>
      <c r="D35" s="40">
        <f>VLOOKUP($B35,'[1]Franchise Rate List (2)'!$A$3:$I$800,7,0)</f>
        <v>4823</v>
      </c>
      <c r="E35" s="40" t="s">
        <v>413</v>
      </c>
      <c r="F35" s="151">
        <v>20</v>
      </c>
      <c r="G35" s="41" t="s">
        <v>352</v>
      </c>
      <c r="H35" s="40">
        <f>VLOOKUP(B35,[15]Sheet!$A$2:$G$308,7,0)</f>
        <v>92.87</v>
      </c>
      <c r="I35" s="42">
        <f t="shared" si="0"/>
        <v>1857.4</v>
      </c>
      <c r="J35" s="43"/>
      <c r="K35" s="135">
        <f t="shared" si="1"/>
        <v>1857.4</v>
      </c>
      <c r="L35" s="44">
        <f>VLOOKUP(B35,'[1]Franchise Rate List (2)'!$A$3:$L$800,12,0)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137">
        <f>VLOOKUP(B35,'[4]Franchise Rate List'!$A$3:$F$800,6,0)</f>
        <v>0.18</v>
      </c>
      <c r="S35" s="47">
        <f t="shared" si="5"/>
        <v>334.33199999999999</v>
      </c>
    </row>
    <row r="36" spans="1:19" s="48" customFormat="1" ht="18" customHeight="1">
      <c r="A36" s="38">
        <f t="shared" si="6"/>
        <v>23</v>
      </c>
      <c r="B36" s="148">
        <v>20400</v>
      </c>
      <c r="C36" s="39" t="s">
        <v>136</v>
      </c>
      <c r="D36" s="40">
        <f>VLOOKUP($B36,'[1]Franchise Rate List (2)'!$A$3:$I$800,7,0)</f>
        <v>4823</v>
      </c>
      <c r="E36" s="40" t="s">
        <v>413</v>
      </c>
      <c r="F36" s="151">
        <v>20</v>
      </c>
      <c r="G36" s="41" t="s">
        <v>352</v>
      </c>
      <c r="H36" s="40">
        <f>VLOOKUP(B36,[15]Sheet!$A$2:$G$308,7,0)</f>
        <v>67.75</v>
      </c>
      <c r="I36" s="42">
        <f t="shared" si="0"/>
        <v>1355</v>
      </c>
      <c r="J36" s="43"/>
      <c r="K36" s="135">
        <f t="shared" si="1"/>
        <v>1355</v>
      </c>
      <c r="L36" s="44">
        <f>VLOOKUP(B36,'[1]Franchise Rate List (2)'!$A$3:$L$800,12,0)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137">
        <f>VLOOKUP(B36,'[4]Franchise Rate List'!$A$3:$F$800,6,0)</f>
        <v>0.18</v>
      </c>
      <c r="S36" s="47">
        <f t="shared" si="5"/>
        <v>243.89999999999998</v>
      </c>
    </row>
    <row r="37" spans="1:19" s="48" customFormat="1" ht="18" customHeight="1">
      <c r="A37" s="38">
        <f t="shared" si="6"/>
        <v>24</v>
      </c>
      <c r="B37" s="148">
        <v>21164</v>
      </c>
      <c r="C37" s="39" t="s">
        <v>350</v>
      </c>
      <c r="D37" s="40">
        <f>VLOOKUP($B37,'[1]Franchise Rate List (2)'!$A$3:$I$800,7,0)</f>
        <v>481710</v>
      </c>
      <c r="E37" s="40" t="s">
        <v>414</v>
      </c>
      <c r="F37" s="151">
        <v>6</v>
      </c>
      <c r="G37" s="41" t="s">
        <v>352</v>
      </c>
      <c r="H37" s="40">
        <f>VLOOKUP(B37,[15]Sheet!$A$2:$G$308,7,0)</f>
        <v>276</v>
      </c>
      <c r="I37" s="42">
        <f t="shared" si="0"/>
        <v>1656</v>
      </c>
      <c r="J37" s="43"/>
      <c r="K37" s="135">
        <f t="shared" si="1"/>
        <v>1656</v>
      </c>
      <c r="L37" s="44">
        <f>VLOOKUP(B37,'[1]Franchise Rate List (2)'!$A$3:$L$800,12,0)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137">
        <f>VLOOKUP(B37,'[4]Franchise Rate List'!$A$3:$F$800,6,0)</f>
        <v>0.18</v>
      </c>
      <c r="S37" s="47">
        <f t="shared" si="5"/>
        <v>298.08</v>
      </c>
    </row>
    <row r="38" spans="1:19" s="48" customFormat="1" ht="18" customHeight="1">
      <c r="A38" s="38">
        <f t="shared" si="6"/>
        <v>25</v>
      </c>
      <c r="B38" s="148">
        <v>16234</v>
      </c>
      <c r="C38" s="39" t="s">
        <v>178</v>
      </c>
      <c r="D38" s="40">
        <f>VLOOKUP($B38,'[1]Franchise Rate List (2)'!$A$3:$I$800,7,0)</f>
        <v>4819</v>
      </c>
      <c r="E38" s="40" t="s">
        <v>364</v>
      </c>
      <c r="F38" s="151">
        <v>800</v>
      </c>
      <c r="G38" s="41" t="s">
        <v>53</v>
      </c>
      <c r="H38" s="40">
        <f>VLOOKUP(B38,[15]Sheet!$A$2:$G$308,7,0)</f>
        <v>7.36</v>
      </c>
      <c r="I38" s="42">
        <f t="shared" si="0"/>
        <v>5888</v>
      </c>
      <c r="J38" s="43"/>
      <c r="K38" s="135">
        <f t="shared" si="1"/>
        <v>5888</v>
      </c>
      <c r="L38" s="44">
        <f>VLOOKUP(B38,'[1]Franchise Rate List (2)'!$A$3:$L$800,12,0)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137">
        <f>VLOOKUP(B38,'[4]Franchise Rate List'!$A$3:$F$800,6,0)</f>
        <v>0.18</v>
      </c>
      <c r="S38" s="47">
        <f t="shared" si="5"/>
        <v>1059.8399999999999</v>
      </c>
    </row>
    <row r="39" spans="1:19" s="48" customFormat="1" ht="18" customHeight="1">
      <c r="A39" s="38">
        <f t="shared" si="6"/>
        <v>26</v>
      </c>
      <c r="B39" s="148">
        <v>3676</v>
      </c>
      <c r="C39" s="39" t="s">
        <v>153</v>
      </c>
      <c r="D39" s="40">
        <f>VLOOKUP($B39,'[1]Franchise Rate List (2)'!$A$3:$I$800,7,0)</f>
        <v>4821</v>
      </c>
      <c r="E39" s="40" t="s">
        <v>53</v>
      </c>
      <c r="F39" s="151">
        <v>500</v>
      </c>
      <c r="G39" s="41" t="s">
        <v>53</v>
      </c>
      <c r="H39" s="40">
        <f>VLOOKUP(B39,[15]Sheet!$A$2:$G$308,7,0)</f>
        <v>1.73</v>
      </c>
      <c r="I39" s="42">
        <f t="shared" si="0"/>
        <v>865</v>
      </c>
      <c r="J39" s="43"/>
      <c r="K39" s="135">
        <f t="shared" si="1"/>
        <v>865</v>
      </c>
      <c r="L39" s="44">
        <f>VLOOKUP(B39,'[1]Franchise Rate List (2)'!$A$3:$L$800,12,0)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137">
        <f>VLOOKUP(B39,'[4]Franchise Rate List'!$A$3:$F$800,6,0)</f>
        <v>0.18</v>
      </c>
      <c r="S39" s="47">
        <f t="shared" si="5"/>
        <v>155.69999999999999</v>
      </c>
    </row>
    <row r="40" spans="1:19" s="48" customFormat="1" ht="18" customHeight="1">
      <c r="A40" s="38">
        <f t="shared" si="6"/>
        <v>27</v>
      </c>
      <c r="B40" s="148">
        <v>21138</v>
      </c>
      <c r="C40" s="39" t="s">
        <v>159</v>
      </c>
      <c r="D40" s="40">
        <f>VLOOKUP($B40,'[1]Franchise Rate List (2)'!$A$3:$I$800,7,0)</f>
        <v>480700</v>
      </c>
      <c r="E40" s="40" t="s">
        <v>415</v>
      </c>
      <c r="F40" s="151">
        <v>10</v>
      </c>
      <c r="G40" s="41" t="s">
        <v>352</v>
      </c>
      <c r="H40" s="40">
        <f>VLOOKUP(B40,[15]Sheet!$A$2:$G$308,7,0)</f>
        <v>120.75</v>
      </c>
      <c r="I40" s="135">
        <f t="shared" si="0"/>
        <v>1207.5</v>
      </c>
      <c r="J40" s="43"/>
      <c r="K40" s="135">
        <f t="shared" si="1"/>
        <v>1207.5</v>
      </c>
      <c r="L40" s="44">
        <f>VLOOKUP(B40,'[1]Franchise Rate List (2)'!$A$3:$L$800,12,0)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137">
        <f>VLOOKUP(B40,'[4]Franchise Rate List'!$A$3:$F$800,6,0)</f>
        <v>0.18</v>
      </c>
      <c r="S40" s="47">
        <f t="shared" si="5"/>
        <v>217.35</v>
      </c>
    </row>
    <row r="41" spans="1:19" s="48" customFormat="1" ht="18" customHeight="1">
      <c r="A41" s="38">
        <f t="shared" si="6"/>
        <v>28</v>
      </c>
      <c r="B41" s="148">
        <v>20657</v>
      </c>
      <c r="C41" s="39" t="s">
        <v>160</v>
      </c>
      <c r="D41" s="40">
        <f>VLOOKUP($B41,'[1]Franchise Rate List (2)'!$A$3:$I$800,7,0)</f>
        <v>960390</v>
      </c>
      <c r="E41" s="40" t="s">
        <v>53</v>
      </c>
      <c r="F41" s="151">
        <v>2</v>
      </c>
      <c r="G41" s="41" t="s">
        <v>53</v>
      </c>
      <c r="H41" s="40">
        <f>VLOOKUP(B41,[15]Sheet!$A$2:$G$308,7,0)</f>
        <v>241.5</v>
      </c>
      <c r="I41" s="135">
        <f t="shared" si="0"/>
        <v>483</v>
      </c>
      <c r="J41" s="43"/>
      <c r="K41" s="135">
        <f t="shared" si="1"/>
        <v>483</v>
      </c>
      <c r="L41" s="44">
        <f>VLOOKUP(B41,'[1]Franchise Rate List (2)'!$A$3:$L$800,12,0)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137">
        <f>VLOOKUP(B41,'[4]Franchise Rate List'!$A$3:$F$800,6,0)</f>
        <v>0.18</v>
      </c>
      <c r="S41" s="47">
        <f t="shared" si="5"/>
        <v>86.94</v>
      </c>
    </row>
    <row r="42" spans="1:19" s="48" customFormat="1" ht="18" customHeight="1">
      <c r="A42" s="38">
        <f t="shared" si="6"/>
        <v>29</v>
      </c>
      <c r="B42" s="148">
        <v>15966</v>
      </c>
      <c r="C42" s="39" t="s">
        <v>112</v>
      </c>
      <c r="D42" s="40">
        <f>VLOOKUP($B42,'[1]Franchise Rate List (2)'!$A$3:$I$800,7,0)</f>
        <v>6505</v>
      </c>
      <c r="E42" s="40" t="s">
        <v>364</v>
      </c>
      <c r="F42" s="151">
        <v>6</v>
      </c>
      <c r="G42" s="41" t="s">
        <v>53</v>
      </c>
      <c r="H42" s="40">
        <f>VLOOKUP(B42,[15]Sheet!$A$2:$G$308,7,0)</f>
        <v>71.3</v>
      </c>
      <c r="I42" s="135">
        <f t="shared" si="0"/>
        <v>427.79999999999995</v>
      </c>
      <c r="J42" s="43"/>
      <c r="K42" s="135">
        <f t="shared" si="1"/>
        <v>427.79999999999995</v>
      </c>
      <c r="L42" s="44">
        <f>VLOOKUP(B42,'[1]Franchise Rate List (2)'!$A$3:$L$800,12,0)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137">
        <f>VLOOKUP(B42,'[4]Franchise Rate List'!$A$3:$F$800,6,0)</f>
        <v>0.05</v>
      </c>
      <c r="S42" s="47">
        <f t="shared" si="5"/>
        <v>21.39</v>
      </c>
    </row>
    <row r="43" spans="1:19" s="48" customFormat="1" ht="18" customHeight="1">
      <c r="A43" s="38">
        <f t="shared" si="6"/>
        <v>30</v>
      </c>
      <c r="B43" s="148">
        <v>6042</v>
      </c>
      <c r="C43" s="39" t="s">
        <v>193</v>
      </c>
      <c r="D43" s="40">
        <f>VLOOKUP($B43,'[1]Franchise Rate List (2)'!$A$3:$I$800,7,0)</f>
        <v>5211</v>
      </c>
      <c r="E43" s="40" t="s">
        <v>364</v>
      </c>
      <c r="F43" s="151">
        <v>2</v>
      </c>
      <c r="G43" s="41" t="s">
        <v>53</v>
      </c>
      <c r="H43" s="40">
        <f>VLOOKUP(B43,[15]Sheet!$A$2:$G$308,7,0)</f>
        <v>448.5</v>
      </c>
      <c r="I43" s="42">
        <f t="shared" si="0"/>
        <v>897</v>
      </c>
      <c r="J43" s="43"/>
      <c r="K43" s="135">
        <f t="shared" si="1"/>
        <v>897</v>
      </c>
      <c r="L43" s="44">
        <f>VLOOKUP(B43,'[1]Franchise Rate List (2)'!$A$3:$L$800,12,0)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137">
        <f>VLOOKUP(B43,'[4]Franchise Rate List'!$A$3:$F$800,6,0)</f>
        <v>0.05</v>
      </c>
      <c r="S43" s="47">
        <f t="shared" si="5"/>
        <v>44.85</v>
      </c>
    </row>
    <row r="44" spans="1:19" s="48" customFormat="1" ht="18" customHeight="1">
      <c r="A44" s="38">
        <f t="shared" si="6"/>
        <v>31</v>
      </c>
      <c r="B44" s="148">
        <v>6041</v>
      </c>
      <c r="C44" s="39" t="s">
        <v>194</v>
      </c>
      <c r="D44" s="40">
        <f>VLOOKUP($B44,'[1]Franchise Rate List (2)'!$A$3:$I$800,7,0)</f>
        <v>5211</v>
      </c>
      <c r="E44" s="40" t="s">
        <v>364</v>
      </c>
      <c r="F44" s="151">
        <v>4</v>
      </c>
      <c r="G44" s="41" t="s">
        <v>53</v>
      </c>
      <c r="H44" s="40">
        <f>VLOOKUP(B44,[15]Sheet!$A$2:$G$308,7,0)</f>
        <v>448.5</v>
      </c>
      <c r="I44" s="42">
        <f t="shared" si="0"/>
        <v>1794</v>
      </c>
      <c r="J44" s="43"/>
      <c r="K44" s="135">
        <f t="shared" si="1"/>
        <v>1794</v>
      </c>
      <c r="L44" s="44">
        <f>VLOOKUP(B44,'[1]Franchise Rate List (2)'!$A$3:$L$800,12,0)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137">
        <f>VLOOKUP(B44,'[4]Franchise Rate List'!$A$3:$F$800,6,0)</f>
        <v>0.05</v>
      </c>
      <c r="S44" s="47">
        <f t="shared" si="5"/>
        <v>89.7</v>
      </c>
    </row>
    <row r="45" spans="1:19" s="48" customFormat="1" ht="18" customHeight="1">
      <c r="A45" s="38">
        <f t="shared" si="6"/>
        <v>32</v>
      </c>
      <c r="B45" s="148">
        <v>5600</v>
      </c>
      <c r="C45" s="39" t="s">
        <v>195</v>
      </c>
      <c r="D45" s="40">
        <f>VLOOKUP($B45,'[1]Franchise Rate List (2)'!$A$3:$I$800,7,0)</f>
        <v>5211</v>
      </c>
      <c r="E45" s="40" t="s">
        <v>364</v>
      </c>
      <c r="F45" s="151">
        <v>4</v>
      </c>
      <c r="G45" s="41" t="s">
        <v>53</v>
      </c>
      <c r="H45" s="40">
        <f>VLOOKUP(B45,[15]Sheet!$A$2:$G$308,7,0)</f>
        <v>448.5</v>
      </c>
      <c r="I45" s="42">
        <f t="shared" si="0"/>
        <v>1794</v>
      </c>
      <c r="J45" s="43"/>
      <c r="K45" s="135">
        <f t="shared" si="1"/>
        <v>1794</v>
      </c>
      <c r="L45" s="44">
        <f>VLOOKUP(B45,'[1]Franchise Rate List (2)'!$A$3:$L$800,12,0)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137">
        <f>VLOOKUP(B45,'[4]Franchise Rate List'!$A$3:$F$800,6,0)</f>
        <v>0.05</v>
      </c>
      <c r="S45" s="47">
        <f t="shared" si="5"/>
        <v>89.7</v>
      </c>
    </row>
    <row r="46" spans="1:19" s="48" customFormat="1" ht="18" customHeight="1">
      <c r="A46" s="38">
        <f t="shared" si="6"/>
        <v>33</v>
      </c>
      <c r="B46" s="148">
        <v>5601</v>
      </c>
      <c r="C46" s="39" t="s">
        <v>407</v>
      </c>
      <c r="D46" s="40">
        <f>VLOOKUP($B46,'[1]Franchise Rate List (2)'!$A$3:$I$800,7,0)</f>
        <v>5211</v>
      </c>
      <c r="E46" s="40" t="s">
        <v>364</v>
      </c>
      <c r="F46" s="151">
        <v>2</v>
      </c>
      <c r="G46" s="41" t="s">
        <v>53</v>
      </c>
      <c r="H46" s="40">
        <f>VLOOKUP(B46,[15]Sheet!$A$2:$G$308,7,0)</f>
        <v>448.5</v>
      </c>
      <c r="I46" s="135">
        <f t="shared" si="0"/>
        <v>897</v>
      </c>
      <c r="J46" s="43"/>
      <c r="K46" s="135">
        <f t="shared" si="1"/>
        <v>897</v>
      </c>
      <c r="L46" s="44">
        <f>VLOOKUP(B46,'[1]Franchise Rate List (2)'!$A$3:$L$800,12,0)</f>
        <v>0</v>
      </c>
      <c r="M46" s="42">
        <f t="shared" si="2"/>
        <v>0</v>
      </c>
      <c r="N46" s="45">
        <v>0</v>
      </c>
      <c r="O46" s="45">
        <f t="shared" si="3"/>
        <v>0</v>
      </c>
      <c r="P46" s="42">
        <v>0</v>
      </c>
      <c r="Q46" s="46">
        <f t="shared" si="4"/>
        <v>0</v>
      </c>
      <c r="R46" s="137">
        <f>VLOOKUP(B46,'[4]Franchise Rate List'!$A$3:$F$800,6,0)</f>
        <v>0.05</v>
      </c>
      <c r="S46" s="47">
        <f t="shared" si="5"/>
        <v>44.85</v>
      </c>
    </row>
    <row r="47" spans="1:19" s="48" customFormat="1" ht="18" customHeight="1">
      <c r="A47" s="38">
        <f t="shared" si="6"/>
        <v>34</v>
      </c>
      <c r="B47" s="148">
        <v>19903</v>
      </c>
      <c r="C47" s="39" t="s">
        <v>151</v>
      </c>
      <c r="D47" s="40">
        <f>VLOOKUP($B47,'[1]Franchise Rate List (2)'!$A$3:$I$800,7,0)</f>
        <v>4203</v>
      </c>
      <c r="E47" s="40" t="s">
        <v>53</v>
      </c>
      <c r="F47" s="151">
        <v>4</v>
      </c>
      <c r="G47" s="41" t="s">
        <v>53</v>
      </c>
      <c r="H47" s="40">
        <f>VLOOKUP(B47,[15]Sheet!$A$2:$G$308,7,0)</f>
        <v>396.75</v>
      </c>
      <c r="I47" s="42">
        <f t="shared" si="0"/>
        <v>1587</v>
      </c>
      <c r="J47" s="43"/>
      <c r="K47" s="135">
        <f t="shared" si="1"/>
        <v>1587</v>
      </c>
      <c r="L47" s="44">
        <f>VLOOKUP(B47,'[1]Franchise Rate List (2)'!$A$3:$L$800,12,0)</f>
        <v>0</v>
      </c>
      <c r="M47" s="42">
        <f t="shared" si="2"/>
        <v>0</v>
      </c>
      <c r="N47" s="45">
        <v>0</v>
      </c>
      <c r="O47" s="45">
        <f t="shared" si="3"/>
        <v>0</v>
      </c>
      <c r="P47" s="42">
        <v>0</v>
      </c>
      <c r="Q47" s="46">
        <f t="shared" si="4"/>
        <v>0</v>
      </c>
      <c r="R47" s="137">
        <f>VLOOKUP(B47,'[4]Franchise Rate List'!$A$3:$F$800,6,0)</f>
        <v>0.05</v>
      </c>
      <c r="S47" s="47">
        <f t="shared" si="5"/>
        <v>79.350000000000009</v>
      </c>
    </row>
    <row r="48" spans="1:19" s="48" customFormat="1" ht="18" customHeight="1">
      <c r="A48" s="38">
        <f t="shared" si="6"/>
        <v>35</v>
      </c>
      <c r="B48" s="148">
        <v>20196</v>
      </c>
      <c r="C48" s="39" t="s">
        <v>127</v>
      </c>
      <c r="D48" s="40">
        <f>VLOOKUP($B48,'[1]Franchise Rate List (2)'!$A$3:$I$800,7,0)</f>
        <v>6210</v>
      </c>
      <c r="E48" s="40" t="s">
        <v>53</v>
      </c>
      <c r="F48" s="151">
        <v>1</v>
      </c>
      <c r="G48" s="41" t="s">
        <v>53</v>
      </c>
      <c r="H48" s="40">
        <f>VLOOKUP(B48,[15]Sheet!$A$2:$G$308,7,0)</f>
        <v>511.75</v>
      </c>
      <c r="I48" s="42">
        <f t="shared" si="0"/>
        <v>511.75</v>
      </c>
      <c r="J48" s="43"/>
      <c r="K48" s="135">
        <f t="shared" si="1"/>
        <v>511.75</v>
      </c>
      <c r="L48" s="44">
        <f>VLOOKUP(B48,'[1]Franchise Rate List (2)'!$A$3:$L$800,12,0)</f>
        <v>0</v>
      </c>
      <c r="M48" s="42">
        <f t="shared" si="2"/>
        <v>0</v>
      </c>
      <c r="N48" s="45">
        <v>0</v>
      </c>
      <c r="O48" s="45">
        <f t="shared" si="3"/>
        <v>0</v>
      </c>
      <c r="P48" s="42">
        <v>0</v>
      </c>
      <c r="Q48" s="46">
        <f t="shared" si="4"/>
        <v>0</v>
      </c>
      <c r="R48" s="137">
        <f>VLOOKUP(B48,'[4]Franchise Rate List'!$A$3:$F$800,6,0)</f>
        <v>0.05</v>
      </c>
      <c r="S48" s="47">
        <f t="shared" si="5"/>
        <v>25.587500000000002</v>
      </c>
    </row>
    <row r="49" spans="1:19" s="48" customFormat="1" ht="18" customHeight="1">
      <c r="A49" s="38">
        <f t="shared" si="6"/>
        <v>36</v>
      </c>
      <c r="B49" s="149">
        <v>20197</v>
      </c>
      <c r="C49" s="132" t="s">
        <v>138</v>
      </c>
      <c r="D49" s="40">
        <f>VLOOKUP($B49,'[1]Franchise Rate List (2)'!$A$3:$I$800,7,0)</f>
        <v>6210</v>
      </c>
      <c r="E49" s="40" t="s">
        <v>53</v>
      </c>
      <c r="F49" s="152">
        <v>4</v>
      </c>
      <c r="G49" s="41" t="s">
        <v>53</v>
      </c>
      <c r="H49" s="40">
        <f>VLOOKUP(B49,[15]Sheet!$A$2:$G$308,7,0)</f>
        <v>511.75</v>
      </c>
      <c r="I49" s="42">
        <f t="shared" si="0"/>
        <v>2047</v>
      </c>
      <c r="J49" s="43"/>
      <c r="K49" s="135">
        <f t="shared" si="1"/>
        <v>2047</v>
      </c>
      <c r="L49" s="44">
        <f>VLOOKUP(B49,'[1]Franchise Rate List (2)'!$A$3:$L$800,12,0)</f>
        <v>0</v>
      </c>
      <c r="M49" s="42">
        <f t="shared" si="2"/>
        <v>0</v>
      </c>
      <c r="N49" s="45">
        <v>0</v>
      </c>
      <c r="O49" s="45">
        <f t="shared" si="3"/>
        <v>0</v>
      </c>
      <c r="P49" s="42">
        <v>0</v>
      </c>
      <c r="Q49" s="46">
        <f t="shared" si="4"/>
        <v>0</v>
      </c>
      <c r="R49" s="137">
        <f>VLOOKUP(B49,'[4]Franchise Rate List'!$A$3:$F$800,6,0)</f>
        <v>0.05</v>
      </c>
      <c r="S49" s="47">
        <f t="shared" si="5"/>
        <v>102.35000000000001</v>
      </c>
    </row>
    <row r="50" spans="1:19" s="48" customFormat="1" ht="18" customHeight="1">
      <c r="A50" s="38">
        <f t="shared" si="6"/>
        <v>37</v>
      </c>
      <c r="B50" s="149">
        <v>20198</v>
      </c>
      <c r="C50" s="132" t="s">
        <v>128</v>
      </c>
      <c r="D50" s="40">
        <f>VLOOKUP($B50,'[1]Franchise Rate List (2)'!$A$3:$I$800,7,0)</f>
        <v>6210</v>
      </c>
      <c r="E50" s="40" t="s">
        <v>53</v>
      </c>
      <c r="F50" s="152">
        <v>4</v>
      </c>
      <c r="G50" s="41" t="s">
        <v>53</v>
      </c>
      <c r="H50" s="40">
        <f>VLOOKUP(B50,[15]Sheet!$A$2:$G$308,7,0)</f>
        <v>511.75</v>
      </c>
      <c r="I50" s="42">
        <f t="shared" si="0"/>
        <v>2047</v>
      </c>
      <c r="J50" s="43"/>
      <c r="K50" s="135">
        <f t="shared" si="1"/>
        <v>2047</v>
      </c>
      <c r="L50" s="44">
        <f>VLOOKUP(B50,'[1]Franchise Rate List (2)'!$A$3:$L$800,12,0)</f>
        <v>0</v>
      </c>
      <c r="M50" s="42">
        <f t="shared" si="2"/>
        <v>0</v>
      </c>
      <c r="N50" s="45">
        <v>0</v>
      </c>
      <c r="O50" s="45">
        <f t="shared" si="3"/>
        <v>0</v>
      </c>
      <c r="P50" s="42">
        <v>0</v>
      </c>
      <c r="Q50" s="46">
        <f t="shared" si="4"/>
        <v>0</v>
      </c>
      <c r="R50" s="137">
        <f>VLOOKUP(B50,'[4]Franchise Rate List'!$A$3:$F$800,6,0)</f>
        <v>0.05</v>
      </c>
      <c r="S50" s="47">
        <f t="shared" si="5"/>
        <v>102.35000000000001</v>
      </c>
    </row>
    <row r="51" spans="1:19" s="48" customFormat="1" ht="18" customHeight="1">
      <c r="A51" s="38">
        <f t="shared" si="6"/>
        <v>38</v>
      </c>
      <c r="B51" s="149">
        <v>6090</v>
      </c>
      <c r="C51" s="132" t="s">
        <v>176</v>
      </c>
      <c r="D51" s="40">
        <f>VLOOKUP($B51,'[1]Franchise Rate List (2)'!$A$3:$I$800,7,0)</f>
        <v>2811</v>
      </c>
      <c r="E51" s="40" t="s">
        <v>416</v>
      </c>
      <c r="F51" s="152">
        <v>5</v>
      </c>
      <c r="G51" s="41" t="s">
        <v>352</v>
      </c>
      <c r="H51" s="40">
        <f>VLOOKUP(B51,[15]Sheet!$A$2:$G$308,7,0)</f>
        <v>333.5</v>
      </c>
      <c r="I51" s="42">
        <f t="shared" si="0"/>
        <v>1667.5</v>
      </c>
      <c r="J51" s="43"/>
      <c r="K51" s="135">
        <f t="shared" si="1"/>
        <v>1667.5</v>
      </c>
      <c r="L51" s="44">
        <f>VLOOKUP(B51,'[1]Franchise Rate List (2)'!$A$3:$L$800,12,0)</f>
        <v>0</v>
      </c>
      <c r="M51" s="42">
        <f t="shared" si="2"/>
        <v>0</v>
      </c>
      <c r="N51" s="45">
        <v>0</v>
      </c>
      <c r="O51" s="45">
        <f t="shared" si="3"/>
        <v>0</v>
      </c>
      <c r="P51" s="42">
        <v>0</v>
      </c>
      <c r="Q51" s="46">
        <f t="shared" si="4"/>
        <v>0</v>
      </c>
      <c r="R51" s="137">
        <f>VLOOKUP(B51,'[4]Franchise Rate List'!$A$3:$F$800,6,0)</f>
        <v>0.18</v>
      </c>
      <c r="S51" s="47">
        <f t="shared" si="5"/>
        <v>300.14999999999998</v>
      </c>
    </row>
    <row r="52" spans="1:19" s="48" customFormat="1" ht="18" customHeight="1">
      <c r="A52" s="38">
        <f t="shared" si="6"/>
        <v>39</v>
      </c>
      <c r="B52" s="149">
        <v>24205</v>
      </c>
      <c r="C52" s="132" t="s">
        <v>391</v>
      </c>
      <c r="D52" s="40">
        <f>VLOOKUP($B52,'[1]Franchise Rate List (2)'!$A$3:$I$800,7,0)</f>
        <v>48237090</v>
      </c>
      <c r="E52" s="40" t="s">
        <v>417</v>
      </c>
      <c r="F52" s="152">
        <v>10</v>
      </c>
      <c r="G52" s="41" t="s">
        <v>352</v>
      </c>
      <c r="H52" s="40">
        <f>VLOOKUP(B52,[15]Sheet!$A$2:$G$308,7,0)</f>
        <v>126.5</v>
      </c>
      <c r="I52" s="42">
        <f t="shared" si="0"/>
        <v>1265</v>
      </c>
      <c r="J52" s="43"/>
      <c r="K52" s="135">
        <f t="shared" si="1"/>
        <v>1265</v>
      </c>
      <c r="L52" s="44">
        <f>VLOOKUP(B52,'[1]Franchise Rate List (2)'!$A$3:$L$800,12,0)</f>
        <v>0</v>
      </c>
      <c r="M52" s="42">
        <f t="shared" si="2"/>
        <v>0</v>
      </c>
      <c r="N52" s="45">
        <v>0</v>
      </c>
      <c r="O52" s="45">
        <f t="shared" si="3"/>
        <v>0</v>
      </c>
      <c r="P52" s="42">
        <v>0</v>
      </c>
      <c r="Q52" s="46">
        <f t="shared" si="4"/>
        <v>0</v>
      </c>
      <c r="R52" s="137">
        <f>VLOOKUP(B52,'[4]Franchise Rate List'!$A$3:$F$800,6,0)</f>
        <v>0.12</v>
      </c>
      <c r="S52" s="47">
        <f t="shared" si="5"/>
        <v>151.79999999999998</v>
      </c>
    </row>
    <row r="53" spans="1:19" s="48" customFormat="1" ht="18" customHeight="1">
      <c r="A53" s="38">
        <f t="shared" si="6"/>
        <v>40</v>
      </c>
      <c r="B53" s="149">
        <v>24206</v>
      </c>
      <c r="C53" s="132" t="s">
        <v>386</v>
      </c>
      <c r="D53" s="40">
        <f>VLOOKUP($B53,'[1]Franchise Rate List (2)'!$A$3:$I$800,7,0)</f>
        <v>48237090</v>
      </c>
      <c r="E53" s="40" t="s">
        <v>417</v>
      </c>
      <c r="F53" s="152">
        <v>10</v>
      </c>
      <c r="G53" s="41" t="s">
        <v>352</v>
      </c>
      <c r="H53" s="40">
        <f>VLOOKUP(B53,[15]Sheet!$A$2:$G$308,7,0)</f>
        <v>132.25</v>
      </c>
      <c r="I53" s="42">
        <f t="shared" si="0"/>
        <v>1322.5</v>
      </c>
      <c r="J53" s="43"/>
      <c r="K53" s="135">
        <f t="shared" si="1"/>
        <v>1322.5</v>
      </c>
      <c r="L53" s="44">
        <f>VLOOKUP(B53,'[1]Franchise Rate List (2)'!$A$3:$L$800,12,0)</f>
        <v>0</v>
      </c>
      <c r="M53" s="42">
        <f t="shared" si="2"/>
        <v>0</v>
      </c>
      <c r="N53" s="45">
        <v>0</v>
      </c>
      <c r="O53" s="45">
        <f t="shared" si="3"/>
        <v>0</v>
      </c>
      <c r="P53" s="42">
        <v>0</v>
      </c>
      <c r="Q53" s="46">
        <f t="shared" si="4"/>
        <v>0</v>
      </c>
      <c r="R53" s="137">
        <f>VLOOKUP(B53,'[4]Franchise Rate List'!$A$3:$F$800,6,0)</f>
        <v>0.12</v>
      </c>
      <c r="S53" s="47">
        <f t="shared" si="5"/>
        <v>158.69999999999999</v>
      </c>
    </row>
    <row r="54" spans="1:19" s="48" customFormat="1" ht="18" customHeight="1">
      <c r="A54" s="38">
        <f t="shared" si="6"/>
        <v>41</v>
      </c>
      <c r="B54" s="149">
        <v>24350</v>
      </c>
      <c r="C54" s="132" t="s">
        <v>390</v>
      </c>
      <c r="D54" s="40">
        <f>VLOOKUP($B54,'[1]Franchise Rate List (2)'!$A$3:$I$800,7,0)</f>
        <v>39235090</v>
      </c>
      <c r="E54" s="40" t="s">
        <v>418</v>
      </c>
      <c r="F54" s="152">
        <v>10</v>
      </c>
      <c r="G54" s="41" t="s">
        <v>352</v>
      </c>
      <c r="H54" s="40">
        <f>VLOOKUP(B54,[15]Sheet!$A$2:$G$308,7,0)</f>
        <v>356.5</v>
      </c>
      <c r="I54" s="42">
        <f t="shared" ref="I54:I60" si="7">F54*H54</f>
        <v>3565</v>
      </c>
      <c r="J54" s="43"/>
      <c r="K54" s="135">
        <f t="shared" ref="K54:K60" si="8">+I54-J54</f>
        <v>3565</v>
      </c>
      <c r="L54" s="44">
        <f>VLOOKUP(B54,'[1]Franchise Rate List (2)'!$A$3:$L$800,12,0)</f>
        <v>0</v>
      </c>
      <c r="M54" s="42">
        <f t="shared" ref="M54:M60" si="9">+K54*L54</f>
        <v>0</v>
      </c>
      <c r="N54" s="45">
        <v>0</v>
      </c>
      <c r="O54" s="45">
        <f t="shared" ref="O54:O60" si="10">+K54*N54</f>
        <v>0</v>
      </c>
      <c r="P54" s="42">
        <v>0</v>
      </c>
      <c r="Q54" s="46">
        <f t="shared" ref="Q54:Q60" si="11">+K54*P54</f>
        <v>0</v>
      </c>
      <c r="R54" s="137">
        <f>VLOOKUP(B54,'[4]Franchise Rate List'!$A$3:$F$800,6,0)</f>
        <v>0.18</v>
      </c>
      <c r="S54" s="47">
        <f t="shared" ref="S54:S60" si="12">+K54*R54</f>
        <v>641.69999999999993</v>
      </c>
    </row>
    <row r="55" spans="1:19" s="48" customFormat="1" ht="18" customHeight="1">
      <c r="A55" s="38">
        <f t="shared" si="6"/>
        <v>42</v>
      </c>
      <c r="B55" s="149">
        <v>24971</v>
      </c>
      <c r="C55" s="132" t="s">
        <v>409</v>
      </c>
      <c r="D55" s="40">
        <f>VLOOKUP($B55,'[1]Franchise Rate List (2)'!$A$3:$I$800,7,0)</f>
        <v>21069099</v>
      </c>
      <c r="E55" s="40" t="s">
        <v>56</v>
      </c>
      <c r="F55" s="152">
        <v>6</v>
      </c>
      <c r="G55" s="41" t="s">
        <v>352</v>
      </c>
      <c r="H55" s="40">
        <f>VLOOKUP(B55,[15]Sheet!$A$2:$G$308,7,0)</f>
        <v>552</v>
      </c>
      <c r="I55" s="42">
        <f t="shared" si="7"/>
        <v>3312</v>
      </c>
      <c r="J55" s="43"/>
      <c r="K55" s="135">
        <f t="shared" si="8"/>
        <v>3312</v>
      </c>
      <c r="L55" s="44">
        <f>VLOOKUP(B55,'[1]Franchise Rate List (2)'!$A$3:$L$800,12,0)</f>
        <v>0</v>
      </c>
      <c r="M55" s="42">
        <f t="shared" si="9"/>
        <v>0</v>
      </c>
      <c r="N55" s="45">
        <v>0</v>
      </c>
      <c r="O55" s="45">
        <f t="shared" si="10"/>
        <v>0</v>
      </c>
      <c r="P55" s="42">
        <v>0</v>
      </c>
      <c r="Q55" s="46">
        <f t="shared" si="11"/>
        <v>0</v>
      </c>
      <c r="R55" s="137">
        <f>VLOOKUP(B55,'[4]Franchise Rate List'!$A$3:$F$800,6,0)</f>
        <v>0.18</v>
      </c>
      <c r="S55" s="47">
        <f t="shared" si="12"/>
        <v>596.16</v>
      </c>
    </row>
    <row r="56" spans="1:19" s="48" customFormat="1" ht="18" customHeight="1">
      <c r="A56" s="38">
        <f t="shared" si="6"/>
        <v>43</v>
      </c>
      <c r="B56" s="215">
        <v>24334</v>
      </c>
      <c r="C56" s="132" t="s">
        <v>387</v>
      </c>
      <c r="D56" s="40">
        <f>VLOOKUP($B56,'[1]Franchise Rate List (2)'!$A$3:$I$800,7,0)</f>
        <v>48181000</v>
      </c>
      <c r="E56" s="40">
        <v>25</v>
      </c>
      <c r="F56" s="152">
        <v>100</v>
      </c>
      <c r="G56" s="41" t="s">
        <v>352</v>
      </c>
      <c r="H56" s="40">
        <f>VLOOKUP(B56,[15]Sheet!$A$2:$G$308,7,0)</f>
        <v>24.15</v>
      </c>
      <c r="I56" s="42">
        <f t="shared" si="7"/>
        <v>2415</v>
      </c>
      <c r="J56" s="43"/>
      <c r="K56" s="135">
        <f t="shared" si="8"/>
        <v>2415</v>
      </c>
      <c r="L56" s="44">
        <f>VLOOKUP(B56,'[1]Franchise Rate List (2)'!$A$3:$L$800,12,0)</f>
        <v>0</v>
      </c>
      <c r="M56" s="42">
        <f t="shared" si="9"/>
        <v>0</v>
      </c>
      <c r="N56" s="45">
        <v>0</v>
      </c>
      <c r="O56" s="45">
        <f t="shared" si="10"/>
        <v>0</v>
      </c>
      <c r="P56" s="42">
        <v>0</v>
      </c>
      <c r="Q56" s="46">
        <f t="shared" si="11"/>
        <v>0</v>
      </c>
      <c r="R56" s="137">
        <f>VLOOKUP(B56,'[4]Franchise Rate List'!$A$3:$F$800,6,0)</f>
        <v>0.18</v>
      </c>
      <c r="S56" s="47">
        <f t="shared" si="12"/>
        <v>434.7</v>
      </c>
    </row>
    <row r="57" spans="1:19" s="48" customFormat="1" ht="18" customHeight="1">
      <c r="A57" s="38">
        <f t="shared" si="6"/>
        <v>44</v>
      </c>
      <c r="B57" s="215">
        <v>24344</v>
      </c>
      <c r="C57" s="132" t="s">
        <v>411</v>
      </c>
      <c r="D57" s="40">
        <f>VLOOKUP($B57,'[1]Franchise Rate List (2)'!$A$3:$I$800,7,0)</f>
        <v>48194000</v>
      </c>
      <c r="E57" s="40">
        <v>50</v>
      </c>
      <c r="F57" s="152">
        <v>4</v>
      </c>
      <c r="G57" s="41" t="s">
        <v>56</v>
      </c>
      <c r="H57" s="40">
        <f>VLOOKUP(B57,[15]Sheet!$A$2:$G$308,7,0)</f>
        <v>474.38</v>
      </c>
      <c r="I57" s="42">
        <f t="shared" si="7"/>
        <v>1897.52</v>
      </c>
      <c r="J57" s="43"/>
      <c r="K57" s="135">
        <f t="shared" si="8"/>
        <v>1897.52</v>
      </c>
      <c r="L57" s="44">
        <f>VLOOKUP(B57,'[1]Franchise Rate List (2)'!$A$3:$L$800,12,0)</f>
        <v>0</v>
      </c>
      <c r="M57" s="42">
        <f t="shared" si="9"/>
        <v>0</v>
      </c>
      <c r="N57" s="45">
        <v>0</v>
      </c>
      <c r="O57" s="45">
        <f t="shared" si="10"/>
        <v>0</v>
      </c>
      <c r="P57" s="42">
        <v>0</v>
      </c>
      <c r="Q57" s="46">
        <f t="shared" si="11"/>
        <v>0</v>
      </c>
      <c r="R57" s="137">
        <f>VLOOKUP(B57,'[4]Franchise Rate List'!$A$3:$F$800,6,0)</f>
        <v>0.18</v>
      </c>
      <c r="S57" s="47">
        <f t="shared" si="12"/>
        <v>341.55359999999996</v>
      </c>
    </row>
    <row r="58" spans="1:19" s="48" customFormat="1" ht="18" customHeight="1">
      <c r="A58" s="38">
        <f t="shared" si="6"/>
        <v>45</v>
      </c>
      <c r="B58" s="216">
        <v>5753</v>
      </c>
      <c r="C58" s="132" t="s">
        <v>117</v>
      </c>
      <c r="D58" s="40">
        <f>VLOOKUP($B58,'[1]Franchise Rate List (2)'!$A$3:$I$800,7,0)</f>
        <v>4819</v>
      </c>
      <c r="E58" s="40" t="s">
        <v>53</v>
      </c>
      <c r="F58" s="152">
        <v>3</v>
      </c>
      <c r="G58" s="41" t="s">
        <v>53</v>
      </c>
      <c r="H58" s="40">
        <f>VLOOKUP(B58,[15]Sheet!$A$2:$G$308,7,0)</f>
        <v>70</v>
      </c>
      <c r="I58" s="42">
        <f t="shared" si="7"/>
        <v>210</v>
      </c>
      <c r="J58" s="43"/>
      <c r="K58" s="135">
        <f t="shared" si="8"/>
        <v>210</v>
      </c>
      <c r="L58" s="44">
        <f>VLOOKUP(B58,'[1]Franchise Rate List (2)'!$A$3:$L$800,12,0)</f>
        <v>0</v>
      </c>
      <c r="M58" s="42">
        <f t="shared" si="9"/>
        <v>0</v>
      </c>
      <c r="N58" s="45">
        <v>0</v>
      </c>
      <c r="O58" s="45">
        <f t="shared" si="10"/>
        <v>0</v>
      </c>
      <c r="P58" s="42">
        <v>0</v>
      </c>
      <c r="Q58" s="46">
        <f t="shared" si="11"/>
        <v>0</v>
      </c>
      <c r="R58" s="137">
        <f>VLOOKUP(B58,'[4]Franchise Rate List'!$A$3:$F$800,6,0)</f>
        <v>0.12</v>
      </c>
      <c r="S58" s="47">
        <f t="shared" si="12"/>
        <v>25.2</v>
      </c>
    </row>
    <row r="59" spans="1:19" s="48" customFormat="1" ht="18" customHeight="1">
      <c r="A59" s="38">
        <f t="shared" si="6"/>
        <v>46</v>
      </c>
      <c r="B59" s="216">
        <v>8226</v>
      </c>
      <c r="C59" s="132" t="s">
        <v>336</v>
      </c>
      <c r="D59" s="40">
        <f>VLOOKUP($B59,'[1]Franchise Rate List (2)'!$A$3:$I$800,7,0)</f>
        <v>392390</v>
      </c>
      <c r="E59" s="40" t="s">
        <v>337</v>
      </c>
      <c r="F59" s="152">
        <v>10</v>
      </c>
      <c r="G59" s="41" t="s">
        <v>337</v>
      </c>
      <c r="H59" s="40">
        <f>VLOOKUP(B59,[15]Sheet!$A$2:$G$308,7,0)</f>
        <v>12.5</v>
      </c>
      <c r="I59" s="42">
        <f t="shared" si="7"/>
        <v>125</v>
      </c>
      <c r="J59" s="43"/>
      <c r="K59" s="135">
        <f t="shared" si="8"/>
        <v>125</v>
      </c>
      <c r="L59" s="44">
        <f>VLOOKUP(B59,'[1]Franchise Rate List (2)'!$A$3:$L$800,12,0)</f>
        <v>0</v>
      </c>
      <c r="M59" s="42">
        <f t="shared" si="9"/>
        <v>0</v>
      </c>
      <c r="N59" s="45">
        <v>0</v>
      </c>
      <c r="O59" s="45">
        <f t="shared" si="10"/>
        <v>0</v>
      </c>
      <c r="P59" s="42">
        <v>0</v>
      </c>
      <c r="Q59" s="46">
        <f t="shared" si="11"/>
        <v>0</v>
      </c>
      <c r="R59" s="137">
        <f>VLOOKUP(B59,'[4]Franchise Rate List'!$A$3:$F$800,6,0)</f>
        <v>0.18</v>
      </c>
      <c r="S59" s="47">
        <f t="shared" si="12"/>
        <v>22.5</v>
      </c>
    </row>
    <row r="60" spans="1:19" s="48" customFormat="1" ht="18" customHeight="1">
      <c r="A60" s="38">
        <f t="shared" si="6"/>
        <v>47</v>
      </c>
      <c r="B60" s="216">
        <v>16432</v>
      </c>
      <c r="C60" s="132" t="s">
        <v>351</v>
      </c>
      <c r="D60" s="40">
        <f>VLOOKUP($B60,'[1]Franchise Rate List (2)'!$A$3:$I$800,7,0)</f>
        <v>39201019</v>
      </c>
      <c r="E60" s="40" t="s">
        <v>382</v>
      </c>
      <c r="F60" s="152">
        <v>2</v>
      </c>
      <c r="G60" s="41" t="s">
        <v>147</v>
      </c>
      <c r="H60" s="40">
        <f>VLOOKUP(B60,[15]Sheet!$A$2:$G$308,7,0)</f>
        <v>180</v>
      </c>
      <c r="I60" s="42">
        <f t="shared" si="7"/>
        <v>360</v>
      </c>
      <c r="J60" s="43"/>
      <c r="K60" s="135">
        <f t="shared" si="8"/>
        <v>360</v>
      </c>
      <c r="L60" s="44">
        <f>VLOOKUP(B60,'[1]Franchise Rate List (2)'!$A$3:$L$800,12,0)</f>
        <v>0</v>
      </c>
      <c r="M60" s="42">
        <f t="shared" si="9"/>
        <v>0</v>
      </c>
      <c r="N60" s="45">
        <v>0</v>
      </c>
      <c r="O60" s="45">
        <f t="shared" si="10"/>
        <v>0</v>
      </c>
      <c r="P60" s="42">
        <v>0</v>
      </c>
      <c r="Q60" s="46">
        <f t="shared" si="11"/>
        <v>0</v>
      </c>
      <c r="R60" s="137">
        <f>VLOOKUP(B60,'[4]Franchise Rate List'!$A$3:$F$800,6,0)</f>
        <v>0.18</v>
      </c>
      <c r="S60" s="47">
        <f t="shared" si="12"/>
        <v>64.8</v>
      </c>
    </row>
    <row r="61" spans="1:19" s="48" customFormat="1" ht="18" customHeight="1">
      <c r="A61" s="38"/>
      <c r="B61" s="22"/>
      <c r="C61" s="39"/>
      <c r="D61" s="40"/>
      <c r="E61" s="41"/>
      <c r="F61" s="151"/>
      <c r="G61" s="41"/>
      <c r="H61" s="41"/>
      <c r="I61" s="42"/>
      <c r="J61" s="43"/>
      <c r="K61" s="42"/>
      <c r="L61" s="49"/>
      <c r="M61" s="42"/>
      <c r="N61" s="45"/>
      <c r="O61" s="45"/>
      <c r="P61" s="42"/>
      <c r="Q61" s="46"/>
      <c r="R61" s="44"/>
      <c r="S61" s="47"/>
    </row>
    <row r="62" spans="1:19" s="48" customFormat="1" ht="18" customHeight="1">
      <c r="A62" s="38"/>
      <c r="B62" s="22"/>
      <c r="C62" s="39"/>
      <c r="D62" s="40"/>
      <c r="E62" s="41"/>
      <c r="F62" s="151"/>
      <c r="G62" s="41"/>
      <c r="H62" s="41"/>
      <c r="I62" s="42"/>
      <c r="J62" s="43"/>
      <c r="K62" s="42"/>
      <c r="L62" s="49"/>
      <c r="M62" s="42"/>
      <c r="N62" s="45"/>
      <c r="O62" s="45"/>
      <c r="P62" s="42"/>
      <c r="Q62" s="46"/>
      <c r="R62" s="44"/>
      <c r="S62" s="47"/>
    </row>
    <row r="63" spans="1:19" s="48" customFormat="1" ht="18" customHeight="1">
      <c r="A63" s="38"/>
      <c r="B63" s="22"/>
      <c r="C63" s="39"/>
      <c r="D63" s="40"/>
      <c r="E63" s="41"/>
      <c r="F63" s="151"/>
      <c r="G63" s="41"/>
      <c r="H63" s="41"/>
      <c r="I63" s="42"/>
      <c r="J63" s="43"/>
      <c r="K63" s="42"/>
      <c r="L63" s="49"/>
      <c r="M63" s="42"/>
      <c r="N63" s="45"/>
      <c r="O63" s="45"/>
      <c r="P63" s="42"/>
      <c r="Q63" s="46"/>
      <c r="R63" s="44"/>
      <c r="S63" s="47"/>
    </row>
    <row r="64" spans="1:19" s="48" customFormat="1" ht="18" customHeight="1">
      <c r="A64" s="38"/>
      <c r="B64" s="22"/>
      <c r="C64" s="39"/>
      <c r="D64" s="40"/>
      <c r="E64" s="41"/>
      <c r="F64" s="151"/>
      <c r="G64" s="41"/>
      <c r="H64" s="41"/>
      <c r="I64" s="42"/>
      <c r="J64" s="43"/>
      <c r="K64" s="42"/>
      <c r="L64" s="49"/>
      <c r="M64" s="42"/>
      <c r="N64" s="45"/>
      <c r="O64" s="45"/>
      <c r="P64" s="42"/>
      <c r="Q64" s="46"/>
      <c r="R64" s="44"/>
      <c r="S64" s="47"/>
    </row>
    <row r="65" spans="1:19" ht="15" customHeight="1">
      <c r="A65" s="38"/>
      <c r="B65" s="22"/>
      <c r="C65" s="39"/>
      <c r="D65" s="40"/>
      <c r="E65" s="41"/>
      <c r="F65" s="114"/>
      <c r="G65" s="41"/>
      <c r="H65" s="41"/>
      <c r="I65" s="42"/>
      <c r="J65" s="43"/>
      <c r="K65" s="42"/>
      <c r="L65" s="49"/>
      <c r="M65" s="42"/>
      <c r="N65" s="45"/>
      <c r="O65" s="45"/>
      <c r="P65" s="42"/>
      <c r="Q65" s="46"/>
      <c r="R65" s="44"/>
      <c r="S65" s="47"/>
    </row>
    <row r="66" spans="1:19" ht="15" customHeight="1">
      <c r="A66" s="38"/>
      <c r="B66" s="22"/>
      <c r="C66" s="39"/>
      <c r="D66" s="40"/>
      <c r="E66" s="41"/>
      <c r="F66" s="114"/>
      <c r="G66" s="41"/>
      <c r="H66" s="41"/>
      <c r="I66" s="42"/>
      <c r="J66" s="43"/>
      <c r="K66" s="42"/>
      <c r="L66" s="49"/>
      <c r="M66" s="42"/>
      <c r="N66" s="45"/>
      <c r="O66" s="45"/>
      <c r="P66" s="42"/>
      <c r="Q66" s="46"/>
      <c r="R66" s="44"/>
      <c r="S66" s="47"/>
    </row>
    <row r="67" spans="1:19" ht="24" customHeight="1">
      <c r="A67" s="50"/>
      <c r="B67" s="51"/>
      <c r="C67" s="52" t="s">
        <v>405</v>
      </c>
      <c r="D67" s="53"/>
      <c r="E67" s="121"/>
      <c r="F67" s="54"/>
      <c r="G67" s="54"/>
      <c r="H67" s="54"/>
      <c r="I67" s="54"/>
      <c r="J67" s="54"/>
      <c r="K67" s="54"/>
      <c r="L67" s="54"/>
      <c r="M67" s="54"/>
      <c r="N67" s="55"/>
      <c r="O67" s="55"/>
      <c r="P67" s="55"/>
      <c r="Q67" s="55"/>
      <c r="R67" s="55"/>
      <c r="S67" s="56"/>
    </row>
    <row r="68" spans="1:19" ht="20.100000000000001" customHeight="1" thickBot="1">
      <c r="A68" s="50"/>
      <c r="B68" s="51"/>
      <c r="C68" s="57" t="s">
        <v>406</v>
      </c>
      <c r="D68" s="58"/>
      <c r="E68" s="126"/>
      <c r="F68" s="54"/>
      <c r="G68" s="54"/>
      <c r="H68" s="54"/>
      <c r="I68" s="54"/>
      <c r="J68" s="54"/>
      <c r="K68" s="54"/>
      <c r="L68" s="54"/>
      <c r="M68" s="54"/>
      <c r="N68" s="55"/>
      <c r="O68" s="55"/>
      <c r="P68" s="55"/>
      <c r="Q68" s="55"/>
      <c r="R68" s="55"/>
      <c r="S68" s="56"/>
    </row>
    <row r="69" spans="1:19" ht="18.75" customHeight="1">
      <c r="A69" s="202"/>
      <c r="B69" s="203"/>
      <c r="C69" s="203"/>
      <c r="D69" s="59"/>
      <c r="E69" s="59"/>
      <c r="F69" s="60"/>
      <c r="G69" s="60"/>
      <c r="H69" s="60"/>
      <c r="I69" s="61" t="s">
        <v>31</v>
      </c>
      <c r="J69" s="62"/>
      <c r="K69" s="62">
        <f>SUM(K14:K68)</f>
        <v>103683.49</v>
      </c>
      <c r="L69" s="62"/>
      <c r="M69" s="63">
        <f>SUM(M14:M68)</f>
        <v>0</v>
      </c>
      <c r="N69" s="63"/>
      <c r="O69" s="63">
        <f>SUM(O14:O68)</f>
        <v>0</v>
      </c>
      <c r="P69" s="63"/>
      <c r="Q69" s="63">
        <f>SUM(Q14:Q68)</f>
        <v>0</v>
      </c>
      <c r="R69" s="60"/>
      <c r="S69" s="64">
        <f>SUM(S14:S68)</f>
        <v>10863.784100000003</v>
      </c>
    </row>
    <row r="70" spans="1:19" ht="15" customHeight="1">
      <c r="A70" s="66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 t="s">
        <v>30</v>
      </c>
      <c r="R70" s="175">
        <f>ROUND(K69+O69+Q69+S69+L69+M69,0)</f>
        <v>114547</v>
      </c>
      <c r="S70" s="176"/>
    </row>
    <row r="71" spans="1:19" ht="15" customHeight="1">
      <c r="A71" s="177" t="s">
        <v>419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9"/>
      <c r="L71" s="68"/>
      <c r="M71" s="68"/>
      <c r="N71" s="69" t="s">
        <v>26</v>
      </c>
      <c r="O71" s="70"/>
      <c r="P71" s="70"/>
      <c r="Q71" s="70"/>
      <c r="R71" s="186"/>
      <c r="S71" s="187"/>
    </row>
    <row r="72" spans="1:19" ht="18" customHeight="1">
      <c r="A72" s="180"/>
      <c r="B72" s="181"/>
      <c r="C72" s="181"/>
      <c r="D72" s="181"/>
      <c r="E72" s="181"/>
      <c r="F72" s="181"/>
      <c r="G72" s="181"/>
      <c r="H72" s="181"/>
      <c r="I72" s="181"/>
      <c r="J72" s="181"/>
      <c r="K72" s="182"/>
      <c r="L72" s="71"/>
      <c r="M72" s="71"/>
      <c r="N72" s="72" t="s">
        <v>97</v>
      </c>
      <c r="O72" s="73"/>
      <c r="P72" s="73"/>
      <c r="Q72" s="73"/>
      <c r="R72" s="74"/>
      <c r="S72" s="75">
        <f>+R71*18%</f>
        <v>0</v>
      </c>
    </row>
    <row r="73" spans="1:19" ht="15" customHeight="1">
      <c r="A73" s="180"/>
      <c r="B73" s="181"/>
      <c r="C73" s="181"/>
      <c r="D73" s="181"/>
      <c r="E73" s="181"/>
      <c r="F73" s="181"/>
      <c r="G73" s="181"/>
      <c r="H73" s="181"/>
      <c r="I73" s="181"/>
      <c r="J73" s="181"/>
      <c r="K73" s="182"/>
      <c r="L73" s="71"/>
      <c r="M73" s="71"/>
      <c r="N73" s="72" t="s">
        <v>28</v>
      </c>
      <c r="O73" s="73"/>
      <c r="P73" s="73"/>
      <c r="Q73" s="73"/>
      <c r="R73" s="74"/>
      <c r="S73" s="75">
        <v>0</v>
      </c>
    </row>
    <row r="74" spans="1:19" ht="15" customHeight="1">
      <c r="A74" s="180"/>
      <c r="B74" s="181"/>
      <c r="C74" s="181"/>
      <c r="D74" s="181"/>
      <c r="E74" s="181"/>
      <c r="F74" s="181"/>
      <c r="G74" s="181"/>
      <c r="H74" s="181"/>
      <c r="I74" s="181"/>
      <c r="J74" s="181"/>
      <c r="K74" s="182"/>
      <c r="L74" s="71"/>
      <c r="M74" s="71"/>
      <c r="N74" s="76" t="s">
        <v>27</v>
      </c>
      <c r="O74" s="77"/>
      <c r="P74" s="77"/>
      <c r="Q74" s="77"/>
      <c r="R74" s="78"/>
      <c r="S74" s="79">
        <v>0</v>
      </c>
    </row>
    <row r="75" spans="1:19" ht="21.75" customHeight="1" thickBot="1">
      <c r="A75" s="183"/>
      <c r="B75" s="184"/>
      <c r="C75" s="184"/>
      <c r="D75" s="184"/>
      <c r="E75" s="184"/>
      <c r="F75" s="184"/>
      <c r="G75" s="184"/>
      <c r="H75" s="184"/>
      <c r="I75" s="184"/>
      <c r="J75" s="184"/>
      <c r="K75" s="185"/>
      <c r="L75" s="80"/>
      <c r="M75" s="80"/>
      <c r="N75" s="188" t="s">
        <v>4</v>
      </c>
      <c r="O75" s="189"/>
      <c r="P75" s="189"/>
      <c r="Q75" s="190"/>
      <c r="R75" s="191">
        <f>R70+R71+S73+S74+S72</f>
        <v>114547</v>
      </c>
      <c r="S75" s="192"/>
    </row>
    <row r="76" spans="1:19" ht="15" customHeight="1">
      <c r="A76" s="8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82"/>
    </row>
    <row r="77" spans="1:19" ht="15" customHeight="1">
      <c r="A77" s="5" t="s">
        <v>18</v>
      </c>
      <c r="B77" s="10"/>
      <c r="C77" s="83"/>
      <c r="D77" s="84"/>
      <c r="E77" s="84"/>
      <c r="F77" s="84"/>
      <c r="G77" s="84"/>
      <c r="H77" s="84"/>
      <c r="I77" s="84"/>
      <c r="J77" s="85"/>
      <c r="K77" s="86"/>
      <c r="L77" s="87"/>
      <c r="M77" s="87"/>
      <c r="N77" s="87"/>
      <c r="O77" s="87"/>
      <c r="P77" s="87"/>
      <c r="Q77" s="87"/>
      <c r="R77" s="87"/>
      <c r="S77" s="88"/>
    </row>
    <row r="78" spans="1:19" ht="15" customHeight="1">
      <c r="A78" s="6" t="s">
        <v>19</v>
      </c>
      <c r="B78" s="2"/>
      <c r="C78" s="89"/>
      <c r="D78" s="90"/>
      <c r="E78" s="90"/>
      <c r="F78" s="90"/>
      <c r="G78" s="90"/>
      <c r="H78" s="90"/>
      <c r="I78" s="90"/>
      <c r="J78" s="91"/>
      <c r="K78" s="92"/>
      <c r="L78" s="93"/>
      <c r="M78" s="93"/>
      <c r="N78" s="94"/>
      <c r="O78" s="193"/>
      <c r="P78" s="193"/>
      <c r="Q78" s="93"/>
      <c r="R78" s="93"/>
      <c r="S78" s="95"/>
    </row>
    <row r="79" spans="1:19" ht="15" customHeight="1">
      <c r="A79" s="6" t="s">
        <v>22</v>
      </c>
      <c r="B79" s="2"/>
      <c r="C79" s="89"/>
      <c r="D79" s="90"/>
      <c r="E79" s="90"/>
      <c r="F79" s="90"/>
      <c r="G79" s="90"/>
      <c r="H79" s="90"/>
      <c r="I79" s="90"/>
      <c r="J79" s="91"/>
      <c r="K79" s="92"/>
      <c r="L79" s="93"/>
      <c r="M79" s="93"/>
      <c r="N79" s="93"/>
      <c r="O79" s="93"/>
      <c r="P79" s="93"/>
      <c r="Q79" s="93"/>
      <c r="R79" s="93"/>
      <c r="S79" s="95"/>
    </row>
    <row r="80" spans="1:19" ht="21">
      <c r="A80" s="6" t="s">
        <v>23</v>
      </c>
      <c r="B80" s="2"/>
      <c r="C80" s="89"/>
      <c r="D80" s="90"/>
      <c r="E80" s="90"/>
      <c r="F80" s="90"/>
      <c r="G80" s="90"/>
      <c r="H80" s="90"/>
      <c r="I80" s="90"/>
      <c r="J80" s="91"/>
      <c r="K80" s="92"/>
      <c r="L80" s="93"/>
      <c r="M80" s="93"/>
      <c r="N80" s="172" t="s">
        <v>24</v>
      </c>
      <c r="O80" s="172"/>
      <c r="P80" s="172"/>
      <c r="Q80" s="172"/>
      <c r="R80" s="172"/>
      <c r="S80" s="96"/>
    </row>
    <row r="81" spans="1:19" ht="18.75">
      <c r="A81" s="6" t="s">
        <v>29</v>
      </c>
      <c r="B81" s="2"/>
      <c r="C81" s="97"/>
      <c r="D81" s="98"/>
      <c r="E81" s="98"/>
      <c r="F81" s="98"/>
      <c r="G81" s="98"/>
      <c r="H81" s="98"/>
      <c r="I81" s="98"/>
      <c r="J81" s="99"/>
      <c r="K81" s="92"/>
      <c r="L81" s="93"/>
      <c r="M81" s="93"/>
      <c r="N81" s="90"/>
      <c r="O81" s="90"/>
      <c r="P81" s="90"/>
      <c r="Q81" s="90"/>
      <c r="R81" s="90"/>
      <c r="S81" s="100"/>
    </row>
    <row r="82" spans="1:19" ht="18.75">
      <c r="A82" s="6" t="s">
        <v>20</v>
      </c>
      <c r="B82" s="2"/>
      <c r="C82" s="101"/>
      <c r="D82" s="102"/>
      <c r="E82" s="102"/>
      <c r="F82" s="102"/>
      <c r="G82" s="102"/>
      <c r="H82" s="102"/>
      <c r="I82" s="102"/>
      <c r="J82" s="103"/>
      <c r="K82" s="92"/>
      <c r="L82" s="93"/>
      <c r="M82" s="93"/>
      <c r="N82" s="171"/>
      <c r="O82" s="171"/>
      <c r="P82" s="171"/>
      <c r="Q82" s="171"/>
      <c r="R82" s="171"/>
      <c r="S82" s="100"/>
    </row>
    <row r="83" spans="1:19" ht="23.25">
      <c r="A83" s="173" t="s">
        <v>34</v>
      </c>
      <c r="B83" s="174"/>
      <c r="C83" s="174"/>
      <c r="D83" s="174"/>
      <c r="E83" s="168"/>
      <c r="F83" s="87"/>
      <c r="G83" s="87"/>
      <c r="H83" s="87"/>
      <c r="I83" s="87"/>
      <c r="J83" s="104"/>
      <c r="K83" s="105"/>
      <c r="L83" s="106"/>
      <c r="M83" s="106"/>
      <c r="N83" s="93"/>
      <c r="O83" s="169"/>
      <c r="P83" s="169"/>
      <c r="Q83" s="169"/>
      <c r="R83" s="169"/>
      <c r="S83" s="170"/>
    </row>
    <row r="84" spans="1:19" ht="18.75">
      <c r="A84" s="7" t="s">
        <v>21</v>
      </c>
      <c r="B84" s="11"/>
      <c r="C84" s="2" t="s">
        <v>35</v>
      </c>
      <c r="D84" s="90"/>
      <c r="E84" s="90"/>
      <c r="F84" s="90"/>
      <c r="G84" s="90"/>
      <c r="H84" s="90"/>
      <c r="I84" s="90"/>
      <c r="J84" s="91"/>
      <c r="K84" s="92"/>
      <c r="L84" s="93"/>
      <c r="M84" s="93"/>
      <c r="N84" s="171" t="s">
        <v>25</v>
      </c>
      <c r="O84" s="171"/>
      <c r="P84" s="171"/>
      <c r="Q84" s="171"/>
      <c r="R84" s="171"/>
      <c r="S84" s="95"/>
    </row>
    <row r="85" spans="1:19" ht="18.75">
      <c r="A85" s="7" t="s">
        <v>21</v>
      </c>
      <c r="B85" s="11"/>
      <c r="C85" s="2" t="s">
        <v>15</v>
      </c>
      <c r="D85" s="90"/>
      <c r="E85" s="90"/>
      <c r="F85" s="90"/>
      <c r="G85" s="90"/>
      <c r="H85" s="90"/>
      <c r="I85" s="90"/>
      <c r="J85" s="91"/>
      <c r="K85" s="92"/>
      <c r="L85" s="93"/>
      <c r="M85" s="93"/>
      <c r="N85" s="171"/>
      <c r="O85" s="171"/>
      <c r="P85" s="171"/>
      <c r="Q85" s="171"/>
      <c r="R85" s="171"/>
      <c r="S85" s="100"/>
    </row>
    <row r="86" spans="1:19" ht="18.75">
      <c r="A86" s="7" t="s">
        <v>21</v>
      </c>
      <c r="B86" s="11"/>
      <c r="C86" s="2" t="s">
        <v>16</v>
      </c>
      <c r="D86" s="90"/>
      <c r="E86" s="90"/>
      <c r="F86" s="90"/>
      <c r="G86" s="90"/>
      <c r="H86" s="90"/>
      <c r="I86" s="90"/>
      <c r="J86" s="91"/>
      <c r="K86" s="92"/>
      <c r="L86" s="93"/>
      <c r="M86" s="93"/>
      <c r="N86" s="93"/>
      <c r="O86" s="169"/>
      <c r="P86" s="169"/>
      <c r="Q86" s="169"/>
      <c r="R86" s="169"/>
      <c r="S86" s="170"/>
    </row>
    <row r="87" spans="1:19" ht="18.75">
      <c r="A87" s="7" t="s">
        <v>21</v>
      </c>
      <c r="B87" s="11"/>
      <c r="C87" s="2" t="s">
        <v>17</v>
      </c>
      <c r="D87" s="90"/>
      <c r="E87" s="90"/>
      <c r="F87" s="90"/>
      <c r="G87" s="90"/>
      <c r="H87" s="90"/>
      <c r="I87" s="90"/>
      <c r="J87" s="91"/>
      <c r="K87" s="92"/>
      <c r="L87" s="93"/>
      <c r="M87" s="93"/>
      <c r="N87" s="171"/>
      <c r="O87" s="171"/>
      <c r="P87" s="171"/>
      <c r="Q87" s="171"/>
      <c r="R87" s="171"/>
      <c r="S87" s="95"/>
    </row>
    <row r="88" spans="1:19" ht="19.5" thickBot="1">
      <c r="A88" s="8"/>
      <c r="B88" s="12"/>
      <c r="C88" s="9"/>
      <c r="D88" s="107"/>
      <c r="E88" s="107"/>
      <c r="F88" s="107"/>
      <c r="G88" s="107"/>
      <c r="H88" s="107"/>
      <c r="I88" s="107"/>
      <c r="J88" s="108"/>
      <c r="K88" s="109"/>
      <c r="L88" s="110"/>
      <c r="M88" s="110"/>
      <c r="N88" s="110"/>
      <c r="O88" s="110"/>
      <c r="P88" s="110"/>
      <c r="Q88" s="110"/>
      <c r="R88" s="110"/>
      <c r="S88" s="111"/>
    </row>
    <row r="89" spans="1:19" ht="21">
      <c r="H89" s="112"/>
    </row>
    <row r="90" spans="1:19" ht="18.75"/>
    <row r="91" spans="1:19" ht="18.75"/>
    <row r="92" spans="1:19" ht="18.75"/>
    <row r="93" spans="1:19" ht="18.75"/>
    <row r="94" spans="1:19" ht="18.75"/>
    <row r="95" spans="1:19" ht="18.75"/>
    <row r="96" spans="1:19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/>
    <row r="208" ht="18.75"/>
    <row r="209" ht="18.75"/>
    <row r="210" ht="18.75"/>
    <row r="211" ht="18.75"/>
    <row r="212" ht="18.75"/>
    <row r="213" ht="18.75"/>
    <row r="214" ht="18.75"/>
    <row r="215" ht="18.75"/>
    <row r="216" ht="18.75"/>
    <row r="217" ht="18.75"/>
    <row r="218" ht="18.75"/>
    <row r="219" ht="18.75"/>
    <row r="220" ht="18.75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  <row r="288" ht="0" hidden="1" customHeight="1"/>
    <row r="289" ht="0" hidden="1" customHeight="1"/>
    <row r="290" ht="0" hidden="1" customHeight="1"/>
    <row r="291" ht="0" hidden="1" customHeight="1"/>
    <row r="292" ht="0" hidden="1" customHeight="1"/>
    <row r="293" ht="0" hidden="1" customHeight="1"/>
    <row r="294" ht="0" hidden="1" customHeight="1"/>
    <row r="295" ht="0" hidden="1" customHeight="1"/>
    <row r="296" ht="0" hidden="1" customHeight="1"/>
    <row r="297" ht="0" hidden="1" customHeight="1"/>
    <row r="298" ht="0" hidden="1" customHeight="1"/>
    <row r="299" ht="0" hidden="1" customHeight="1"/>
    <row r="300" ht="0" hidden="1" customHeight="1"/>
    <row r="301" ht="0" hidden="1" customHeight="1"/>
  </sheetData>
  <mergeCells count="30">
    <mergeCell ref="O86:S86"/>
    <mergeCell ref="N87:R87"/>
    <mergeCell ref="N80:R80"/>
    <mergeCell ref="N82:R82"/>
    <mergeCell ref="A83:D83"/>
    <mergeCell ref="O83:S83"/>
    <mergeCell ref="N84:R84"/>
    <mergeCell ref="N85:R85"/>
    <mergeCell ref="R70:S70"/>
    <mergeCell ref="A71:K75"/>
    <mergeCell ref="R71:S71"/>
    <mergeCell ref="N75:Q75"/>
    <mergeCell ref="R75:S75"/>
    <mergeCell ref="O78:P78"/>
    <mergeCell ref="K12:K13"/>
    <mergeCell ref="L12:L13"/>
    <mergeCell ref="N12:O12"/>
    <mergeCell ref="P12:Q12"/>
    <mergeCell ref="R12:S12"/>
    <mergeCell ref="A69:C69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3:AA261"/>
  <sheetViews>
    <sheetView showGridLines="0" topLeftCell="A9" zoomScaleSheetLayoutView="100" workbookViewId="0">
      <selection activeCell="L21" sqref="L21"/>
    </sheetView>
  </sheetViews>
  <sheetFormatPr defaultColWidth="0" defaultRowHeight="0" customHeight="1" zeroHeight="1"/>
  <cols>
    <col min="1" max="1" width="6.28515625" style="32" customWidth="1"/>
    <col min="2" max="2" width="12.85546875" style="32" bestFit="1" customWidth="1"/>
    <col min="3" max="3" width="36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5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0.7109375" style="32" bestFit="1" customWidth="1"/>
    <col min="13" max="13" width="5.28515625" style="32" customWidth="1"/>
    <col min="14" max="14" width="8.5703125" style="32" customWidth="1"/>
    <col min="15" max="15" width="9.140625" style="32" customWidth="1"/>
    <col min="16" max="16" width="6.28515625" style="32" customWidth="1"/>
    <col min="17" max="17" width="9.140625" style="32" customWidth="1"/>
    <col min="18" max="18" width="6.5703125" style="32" customWidth="1"/>
    <col min="19" max="19" width="10.5703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22">
        <v>22255</v>
      </c>
      <c r="C14" s="39" t="s">
        <v>305</v>
      </c>
      <c r="D14" s="40">
        <f>VLOOKUP($B14,'[1]Franchise Rate List (2)'!$A$3:$I$680,7,0)</f>
        <v>22029920</v>
      </c>
      <c r="E14" s="40" t="str">
        <f>VLOOKUP(B14,'[11]Final Sheet'!$A$2:$E$335,5,0)</f>
        <v>1 box = 24 ea</v>
      </c>
      <c r="F14" s="40">
        <v>12</v>
      </c>
      <c r="G14" s="41" t="s">
        <v>56</v>
      </c>
      <c r="H14" s="40">
        <f>VLOOKUP(B14,'[11]Final Sheet'!$A$2:$G$335,7,0)</f>
        <v>57.46</v>
      </c>
      <c r="I14" s="42">
        <f>F14*H14</f>
        <v>689.52</v>
      </c>
      <c r="J14" s="43">
        <v>0</v>
      </c>
      <c r="K14" s="42">
        <f>+I14-J14</f>
        <v>689.52</v>
      </c>
      <c r="L14" s="44">
        <f>VLOOKUP(B14,'[1]Franchise Rate List (2)'!$A$3:$L$680,12,0)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f>VLOOKUP(B14,'[4]Franchise Rate List'!$A$3:$F$680,6,0)</f>
        <v>0.12</v>
      </c>
      <c r="S14" s="47">
        <f>+K14*R14</f>
        <v>82.742399999999989</v>
      </c>
    </row>
    <row r="15" spans="1:19" s="48" customFormat="1" ht="18" customHeight="1">
      <c r="A15" s="38">
        <f>+A14+1</f>
        <v>2</v>
      </c>
      <c r="B15" s="22">
        <v>22258</v>
      </c>
      <c r="C15" s="39" t="s">
        <v>307</v>
      </c>
      <c r="D15" s="40">
        <f>VLOOKUP($B15,'[1]Franchise Rate List (2)'!$A$3:$I$680,7,0)</f>
        <v>22029920</v>
      </c>
      <c r="E15" s="40" t="str">
        <f>VLOOKUP(B15,'[11]Final Sheet'!$A$2:$E$335,5,0)</f>
        <v>1 box = 24 ea</v>
      </c>
      <c r="F15" s="41">
        <v>12</v>
      </c>
      <c r="G15" s="41" t="s">
        <v>56</v>
      </c>
      <c r="H15" s="40">
        <f>VLOOKUP(B15,'[11]Final Sheet'!$A$2:$G$335,7,0)</f>
        <v>57.46</v>
      </c>
      <c r="I15" s="42">
        <f t="shared" ref="I15:I21" si="0">F15*H15</f>
        <v>689.52</v>
      </c>
      <c r="J15" s="43">
        <v>0</v>
      </c>
      <c r="K15" s="42">
        <f t="shared" ref="K15:K21" si="1">+I15-J15</f>
        <v>689.52</v>
      </c>
      <c r="L15" s="44">
        <f>VLOOKUP(B15,'[1]Franchise Rate List (2)'!$A$3:$L$680,12,0)</f>
        <v>0</v>
      </c>
      <c r="M15" s="42">
        <f t="shared" ref="M15:M21" si="2">+K15*L15</f>
        <v>0</v>
      </c>
      <c r="N15" s="45">
        <v>0</v>
      </c>
      <c r="O15" s="45">
        <f t="shared" ref="O15:O21" si="3">+K15*N15</f>
        <v>0</v>
      </c>
      <c r="P15" s="42">
        <v>0</v>
      </c>
      <c r="Q15" s="46">
        <f t="shared" ref="Q15:Q21" si="4">+K15*P15</f>
        <v>0</v>
      </c>
      <c r="R15" s="44">
        <f>VLOOKUP(B15,'[4]Franchise Rate List'!$A$3:$F$680,6,0)</f>
        <v>0.12</v>
      </c>
      <c r="S15" s="47">
        <f t="shared" ref="S15:S21" si="5">+K15*R15</f>
        <v>82.742399999999989</v>
      </c>
    </row>
    <row r="16" spans="1:19" s="48" customFormat="1" ht="18" customHeight="1">
      <c r="A16" s="38">
        <f t="shared" ref="A16:A21" si="6">+A15+1</f>
        <v>3</v>
      </c>
      <c r="B16" s="22">
        <v>22256</v>
      </c>
      <c r="C16" s="39" t="s">
        <v>306</v>
      </c>
      <c r="D16" s="40">
        <f>VLOOKUP($B16,'[1]Franchise Rate List (2)'!$A$3:$I$680,7,0)</f>
        <v>22029920</v>
      </c>
      <c r="E16" s="40" t="str">
        <f>VLOOKUP(B16,'[11]Final Sheet'!$A$2:$E$335,5,0)</f>
        <v>Box = 24 EA</v>
      </c>
      <c r="F16" s="41">
        <v>12</v>
      </c>
      <c r="G16" s="41" t="s">
        <v>56</v>
      </c>
      <c r="H16" s="40">
        <f>VLOOKUP(B16,'[11]Final Sheet'!$A$2:$G$335,7,0)</f>
        <v>57.46</v>
      </c>
      <c r="I16" s="42">
        <f t="shared" si="0"/>
        <v>689.52</v>
      </c>
      <c r="J16" s="43">
        <v>0</v>
      </c>
      <c r="K16" s="42">
        <f t="shared" si="1"/>
        <v>689.52</v>
      </c>
      <c r="L16" s="44">
        <f>VLOOKUP(B16,'[1]Franchise Rate List (2)'!$A$3:$L$680,12,0)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44">
        <f>VLOOKUP(B16,'[4]Franchise Rate List'!$A$3:$F$680,6,0)</f>
        <v>0.12</v>
      </c>
      <c r="S16" s="47">
        <f t="shared" si="5"/>
        <v>82.742399999999989</v>
      </c>
    </row>
    <row r="17" spans="1:19" s="48" customFormat="1" ht="18" customHeight="1">
      <c r="A17" s="38">
        <f t="shared" si="6"/>
        <v>4</v>
      </c>
      <c r="B17" s="22">
        <v>23468</v>
      </c>
      <c r="C17" s="39" t="s">
        <v>315</v>
      </c>
      <c r="D17" s="40">
        <f>VLOOKUP($B17,'[1]Franchise Rate List (2)'!$A$3:$I$680,7,0)</f>
        <v>22029920</v>
      </c>
      <c r="E17" s="40" t="str">
        <f>VLOOKUP(B17,'[11]Final Sheet'!$A$2:$E$335,5,0)</f>
        <v>1 box = 24 ea</v>
      </c>
      <c r="F17" s="41">
        <v>12</v>
      </c>
      <c r="G17" s="41" t="s">
        <v>56</v>
      </c>
      <c r="H17" s="40">
        <f>VLOOKUP(B17,'[11]Final Sheet'!$A$2:$G$335,7,0)</f>
        <v>57.46</v>
      </c>
      <c r="I17" s="42">
        <f t="shared" si="0"/>
        <v>689.52</v>
      </c>
      <c r="J17" s="43">
        <v>0</v>
      </c>
      <c r="K17" s="42">
        <f t="shared" si="1"/>
        <v>689.52</v>
      </c>
      <c r="L17" s="44">
        <f>VLOOKUP(B17,'[1]Franchise Rate List (2)'!$A$3:$L$680,12,0)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44">
        <f>VLOOKUP(B17,'[4]Franchise Rate List'!$A$3:$F$680,6,0)</f>
        <v>0.12</v>
      </c>
      <c r="S17" s="47">
        <f t="shared" si="5"/>
        <v>82.742399999999989</v>
      </c>
    </row>
    <row r="18" spans="1:19" s="48" customFormat="1" ht="18" customHeight="1">
      <c r="A18" s="38">
        <f t="shared" si="6"/>
        <v>5</v>
      </c>
      <c r="B18" s="22">
        <v>22263</v>
      </c>
      <c r="C18" s="39" t="s">
        <v>311</v>
      </c>
      <c r="D18" s="40">
        <f>VLOOKUP($B18,'[1]Franchise Rate List (2)'!$A$3:$I$680,7,0)</f>
        <v>22029920</v>
      </c>
      <c r="E18" s="40" t="str">
        <f>VLOOKUP(B18,'[11]Final Sheet'!$A$2:$E$335,5,0)</f>
        <v>1 box = 24 ea</v>
      </c>
      <c r="F18" s="41">
        <v>24</v>
      </c>
      <c r="G18" s="41" t="s">
        <v>55</v>
      </c>
      <c r="H18" s="40">
        <f>VLOOKUP(B18,'[11]Final Sheet'!$A$2:$G$335,7,0)</f>
        <v>71.430000000000007</v>
      </c>
      <c r="I18" s="42">
        <f t="shared" si="0"/>
        <v>1714.3200000000002</v>
      </c>
      <c r="J18" s="43">
        <v>0</v>
      </c>
      <c r="K18" s="42">
        <f t="shared" si="1"/>
        <v>1714.3200000000002</v>
      </c>
      <c r="L18" s="44">
        <f>VLOOKUP(B18,'[1]Franchise Rate List (2)'!$A$3:$L$680,12,0)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44">
        <f>VLOOKUP(B18,'[4]Franchise Rate List'!$A$3:$F$680,6,0)</f>
        <v>0.12</v>
      </c>
      <c r="S18" s="47">
        <f t="shared" si="5"/>
        <v>205.7184</v>
      </c>
    </row>
    <row r="19" spans="1:19" s="48" customFormat="1" ht="18" customHeight="1">
      <c r="A19" s="38">
        <f t="shared" si="6"/>
        <v>6</v>
      </c>
      <c r="B19" s="22">
        <v>22264</v>
      </c>
      <c r="C19" s="39" t="s">
        <v>312</v>
      </c>
      <c r="D19" s="40">
        <f>VLOOKUP($B19,'[1]Franchise Rate List (2)'!$A$3:$I$680,7,0)</f>
        <v>22029920</v>
      </c>
      <c r="E19" s="40" t="str">
        <f>VLOOKUP(B19,'[11]Final Sheet'!$A$2:$E$335,5,0)</f>
        <v>1 box = 24 ea</v>
      </c>
      <c r="F19" s="41">
        <v>24</v>
      </c>
      <c r="G19" s="41" t="s">
        <v>53</v>
      </c>
      <c r="H19" s="40">
        <f>VLOOKUP(B19,'[11]Final Sheet'!$A$2:$G$335,7,0)</f>
        <v>71.430000000000007</v>
      </c>
      <c r="I19" s="42">
        <f t="shared" si="0"/>
        <v>1714.3200000000002</v>
      </c>
      <c r="J19" s="43">
        <v>0</v>
      </c>
      <c r="K19" s="42">
        <f t="shared" si="1"/>
        <v>1714.3200000000002</v>
      </c>
      <c r="L19" s="44">
        <f>VLOOKUP(B19,'[1]Franchise Rate List (2)'!$A$3:$L$680,12,0)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44">
        <f>VLOOKUP(B19,'[4]Franchise Rate List'!$A$3:$F$680,6,0)</f>
        <v>0.12</v>
      </c>
      <c r="S19" s="47">
        <f t="shared" si="5"/>
        <v>205.7184</v>
      </c>
    </row>
    <row r="20" spans="1:19" s="48" customFormat="1" ht="18" customHeight="1">
      <c r="A20" s="38">
        <f t="shared" si="6"/>
        <v>7</v>
      </c>
      <c r="B20" s="22">
        <v>22265</v>
      </c>
      <c r="C20" s="39" t="s">
        <v>313</v>
      </c>
      <c r="D20" s="40">
        <f>VLOOKUP($B20,'[1]Franchise Rate List (2)'!$A$3:$I$680,7,0)</f>
        <v>22029920</v>
      </c>
      <c r="E20" s="40" t="str">
        <f>VLOOKUP(B20,'[11]Final Sheet'!$A$2:$E$335,5,0)</f>
        <v>1 box = 24 ea</v>
      </c>
      <c r="F20" s="41">
        <v>24</v>
      </c>
      <c r="G20" s="41" t="s">
        <v>56</v>
      </c>
      <c r="H20" s="40">
        <f>VLOOKUP(B20,'[11]Final Sheet'!$A$2:$G$335,7,0)</f>
        <v>71.430000000000007</v>
      </c>
      <c r="I20" s="42">
        <f t="shared" si="0"/>
        <v>1714.3200000000002</v>
      </c>
      <c r="J20" s="43">
        <v>0</v>
      </c>
      <c r="K20" s="42">
        <f t="shared" si="1"/>
        <v>1714.3200000000002</v>
      </c>
      <c r="L20" s="44">
        <f>VLOOKUP(B20,'[1]Franchise Rate List (2)'!$A$3:$L$680,12,0)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44">
        <f>VLOOKUP(B20,'[4]Franchise Rate List'!$A$3:$F$680,6,0)</f>
        <v>0.12</v>
      </c>
      <c r="S20" s="47">
        <f t="shared" si="5"/>
        <v>205.7184</v>
      </c>
    </row>
    <row r="21" spans="1:19" s="48" customFormat="1" ht="18" customHeight="1">
      <c r="A21" s="38">
        <f t="shared" si="6"/>
        <v>8</v>
      </c>
      <c r="B21" s="22">
        <v>22262</v>
      </c>
      <c r="C21" s="39" t="s">
        <v>310</v>
      </c>
      <c r="D21" s="40">
        <f>VLOOKUP($B21,'[1]Franchise Rate List (2)'!$A$3:$I$680,7,0)</f>
        <v>22029920</v>
      </c>
      <c r="E21" s="40" t="str">
        <f>VLOOKUP(B21,'[11]Final Sheet'!$A$2:$E$335,5,0)</f>
        <v>1 box = 24 ea</v>
      </c>
      <c r="F21" s="41">
        <v>24</v>
      </c>
      <c r="G21" s="41" t="s">
        <v>56</v>
      </c>
      <c r="H21" s="40">
        <f>VLOOKUP(B21,'[11]Final Sheet'!$A$2:$G$335,7,0)</f>
        <v>71.430000000000007</v>
      </c>
      <c r="I21" s="42">
        <f t="shared" si="0"/>
        <v>1714.3200000000002</v>
      </c>
      <c r="J21" s="43">
        <v>0</v>
      </c>
      <c r="K21" s="42">
        <f t="shared" si="1"/>
        <v>1714.3200000000002</v>
      </c>
      <c r="L21" s="44">
        <f>VLOOKUP(B21,'[1]Franchise Rate List (2)'!$A$3:$L$680,12,0)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44">
        <f>VLOOKUP(B21,'[4]Franchise Rate List'!$A$3:$F$680,6,0)</f>
        <v>0.12</v>
      </c>
      <c r="S21" s="47">
        <f t="shared" si="5"/>
        <v>205.7184</v>
      </c>
    </row>
    <row r="22" spans="1:19" ht="15" customHeight="1">
      <c r="A22" s="38"/>
      <c r="B22" s="22"/>
      <c r="C22" s="39"/>
      <c r="D22" s="40"/>
      <c r="E22" s="41"/>
      <c r="F22" s="41"/>
      <c r="G22" s="41"/>
      <c r="H22" s="41"/>
      <c r="I22" s="42"/>
      <c r="J22" s="43"/>
      <c r="K22" s="42"/>
      <c r="L22" s="49"/>
      <c r="M22" s="42"/>
      <c r="N22" s="45"/>
      <c r="O22" s="45"/>
      <c r="P22" s="42"/>
      <c r="Q22" s="46"/>
      <c r="R22" s="44"/>
      <c r="S22" s="47"/>
    </row>
    <row r="23" spans="1:19" ht="15" customHeight="1">
      <c r="A23" s="38"/>
      <c r="B23" s="22"/>
      <c r="C23" s="39"/>
      <c r="D23" s="40"/>
      <c r="E23" s="41"/>
      <c r="F23" s="41"/>
      <c r="G23" s="41"/>
      <c r="H23" s="41"/>
      <c r="I23" s="42"/>
      <c r="J23" s="43"/>
      <c r="K23" s="42"/>
      <c r="L23" s="49"/>
      <c r="M23" s="42"/>
      <c r="N23" s="45"/>
      <c r="O23" s="45"/>
      <c r="P23" s="42"/>
      <c r="Q23" s="46"/>
      <c r="R23" s="44"/>
      <c r="S23" s="47"/>
    </row>
    <row r="24" spans="1:19" ht="15" customHeight="1">
      <c r="A24" s="38"/>
      <c r="B24" s="22"/>
      <c r="C24" s="39"/>
      <c r="D24" s="40"/>
      <c r="E24" s="41"/>
      <c r="F24" s="41"/>
      <c r="G24" s="41"/>
      <c r="H24" s="41"/>
      <c r="I24" s="42"/>
      <c r="J24" s="43"/>
      <c r="K24" s="42"/>
      <c r="L24" s="49"/>
      <c r="M24" s="42"/>
      <c r="N24" s="45"/>
      <c r="O24" s="45"/>
      <c r="P24" s="42"/>
      <c r="Q24" s="46"/>
      <c r="R24" s="44"/>
      <c r="S24" s="47"/>
    </row>
    <row r="25" spans="1:19" ht="15" customHeight="1">
      <c r="A25" s="38"/>
      <c r="B25" s="22"/>
      <c r="C25" s="39"/>
      <c r="D25" s="40"/>
      <c r="E25" s="41"/>
      <c r="F25" s="114"/>
      <c r="G25" s="41"/>
      <c r="H25" s="41"/>
      <c r="I25" s="42"/>
      <c r="J25" s="43"/>
      <c r="K25" s="42"/>
      <c r="L25" s="49"/>
      <c r="M25" s="42"/>
      <c r="N25" s="45"/>
      <c r="O25" s="45"/>
      <c r="P25" s="42"/>
      <c r="Q25" s="46"/>
      <c r="R25" s="44"/>
      <c r="S25" s="47"/>
    </row>
    <row r="26" spans="1:19" ht="15" customHeight="1">
      <c r="A26" s="38"/>
      <c r="B26" s="22"/>
      <c r="C26" s="39"/>
      <c r="D26" s="40"/>
      <c r="E26" s="41"/>
      <c r="F26" s="114"/>
      <c r="G26" s="41"/>
      <c r="H26" s="41"/>
      <c r="I26" s="42"/>
      <c r="J26" s="43"/>
      <c r="K26" s="42"/>
      <c r="L26" s="49"/>
      <c r="M26" s="42"/>
      <c r="N26" s="45"/>
      <c r="O26" s="45"/>
      <c r="P26" s="42"/>
      <c r="Q26" s="46"/>
      <c r="R26" s="44"/>
      <c r="S26" s="47"/>
    </row>
    <row r="27" spans="1:19" ht="24" customHeight="1">
      <c r="A27" s="50"/>
      <c r="B27" s="51"/>
      <c r="C27" s="52" t="s">
        <v>341</v>
      </c>
      <c r="D27" s="53"/>
      <c r="E27" s="121"/>
      <c r="F27" s="54"/>
      <c r="G27" s="54"/>
      <c r="H27" s="54"/>
      <c r="I27" s="54"/>
      <c r="J27" s="54"/>
      <c r="K27" s="54"/>
      <c r="L27" s="54"/>
      <c r="M27" s="54"/>
      <c r="N27" s="55"/>
      <c r="O27" s="55"/>
      <c r="P27" s="55"/>
      <c r="Q27" s="55"/>
      <c r="R27" s="55"/>
      <c r="S27" s="56"/>
    </row>
    <row r="28" spans="1:19" ht="20.100000000000001" customHeight="1" thickBot="1">
      <c r="A28" s="50"/>
      <c r="B28" s="51"/>
      <c r="C28" s="57" t="s">
        <v>342</v>
      </c>
      <c r="D28" s="58"/>
      <c r="E28" s="126"/>
      <c r="F28" s="54"/>
      <c r="G28" s="54"/>
      <c r="H28" s="54"/>
      <c r="I28" s="54"/>
      <c r="J28" s="54"/>
      <c r="K28" s="54"/>
      <c r="L28" s="54"/>
      <c r="M28" s="54"/>
      <c r="N28" s="55"/>
      <c r="O28" s="55"/>
      <c r="P28" s="55"/>
      <c r="Q28" s="55"/>
      <c r="R28" s="55"/>
      <c r="S28" s="56"/>
    </row>
    <row r="29" spans="1:19" ht="18.75" customHeight="1">
      <c r="A29" s="202"/>
      <c r="B29" s="203"/>
      <c r="C29" s="203"/>
      <c r="D29" s="59"/>
      <c r="E29" s="59"/>
      <c r="F29" s="60"/>
      <c r="G29" s="60"/>
      <c r="H29" s="60"/>
      <c r="I29" s="61" t="s">
        <v>31</v>
      </c>
      <c r="J29" s="62"/>
      <c r="K29" s="62">
        <f>SUM(K14:K28)</f>
        <v>9615.3599999999988</v>
      </c>
      <c r="L29" s="62"/>
      <c r="M29" s="63">
        <f>SUM(M14:M28)</f>
        <v>0</v>
      </c>
      <c r="N29" s="63"/>
      <c r="O29" s="63">
        <f>SUM(O14:O28)</f>
        <v>0</v>
      </c>
      <c r="P29" s="63"/>
      <c r="Q29" s="63">
        <f>SUM(Q14:Q28)</f>
        <v>0</v>
      </c>
      <c r="R29" s="60"/>
      <c r="S29" s="64">
        <f>SUM(S14:S28)</f>
        <v>1153.8432</v>
      </c>
    </row>
    <row r="30" spans="1:19" ht="15" customHeigh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 t="s">
        <v>30</v>
      </c>
      <c r="R30" s="175">
        <f>ROUND(K29+O29+Q29+S29+L29+M29,0)</f>
        <v>10769</v>
      </c>
      <c r="S30" s="176"/>
    </row>
    <row r="31" spans="1:19" ht="15" customHeight="1">
      <c r="A31" s="177" t="s">
        <v>340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68"/>
      <c r="M31" s="68"/>
      <c r="N31" s="69" t="s">
        <v>26</v>
      </c>
      <c r="O31" s="70"/>
      <c r="P31" s="70"/>
      <c r="Q31" s="70"/>
      <c r="R31" s="186">
        <v>2700</v>
      </c>
      <c r="S31" s="187"/>
    </row>
    <row r="32" spans="1:19" ht="18" customHeight="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182"/>
      <c r="L32" s="71">
        <f>2700+162</f>
        <v>2862</v>
      </c>
      <c r="M32" s="71"/>
      <c r="N32" s="72" t="s">
        <v>97</v>
      </c>
      <c r="O32" s="73"/>
      <c r="P32" s="73"/>
      <c r="Q32" s="73"/>
      <c r="R32" s="74"/>
      <c r="S32" s="75">
        <f>+R31*18%</f>
        <v>486</v>
      </c>
    </row>
    <row r="33" spans="1:19" ht="15" customHeight="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182"/>
      <c r="L33" s="71">
        <v>20</v>
      </c>
      <c r="M33" s="71"/>
      <c r="N33" s="72" t="s">
        <v>28</v>
      </c>
      <c r="O33" s="73"/>
      <c r="P33" s="73"/>
      <c r="Q33" s="73"/>
      <c r="R33" s="74"/>
      <c r="S33" s="75">
        <v>0</v>
      </c>
    </row>
    <row r="34" spans="1:19" ht="15" customHeight="1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182"/>
      <c r="L34" s="71">
        <f>+L32-L33</f>
        <v>2842</v>
      </c>
      <c r="M34" s="71"/>
      <c r="N34" s="76" t="s">
        <v>27</v>
      </c>
      <c r="O34" s="77"/>
      <c r="P34" s="77"/>
      <c r="Q34" s="77"/>
      <c r="R34" s="78"/>
      <c r="S34" s="79">
        <v>0</v>
      </c>
    </row>
    <row r="35" spans="1:19" ht="21.75" customHeight="1" thickBot="1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80"/>
      <c r="M35" s="80"/>
      <c r="N35" s="188" t="s">
        <v>4</v>
      </c>
      <c r="O35" s="189"/>
      <c r="P35" s="189"/>
      <c r="Q35" s="190"/>
      <c r="R35" s="191">
        <f>R30+R31+S33+S34+S32</f>
        <v>13955</v>
      </c>
      <c r="S35" s="192"/>
    </row>
    <row r="36" spans="1:19" ht="15" customHeight="1">
      <c r="A36" s="8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82"/>
    </row>
    <row r="37" spans="1:19" ht="15" customHeight="1">
      <c r="A37" s="5" t="s">
        <v>18</v>
      </c>
      <c r="B37" s="10"/>
      <c r="C37" s="83"/>
      <c r="D37" s="84"/>
      <c r="E37" s="84"/>
      <c r="F37" s="84"/>
      <c r="G37" s="84"/>
      <c r="H37" s="84"/>
      <c r="I37" s="84"/>
      <c r="J37" s="85"/>
      <c r="K37" s="86"/>
      <c r="L37" s="87"/>
      <c r="M37" s="87"/>
      <c r="N37" s="87"/>
      <c r="O37" s="87"/>
      <c r="P37" s="87"/>
      <c r="Q37" s="87"/>
      <c r="R37" s="87"/>
      <c r="S37" s="88"/>
    </row>
    <row r="38" spans="1:19" ht="15" customHeight="1">
      <c r="A38" s="6" t="s">
        <v>19</v>
      </c>
      <c r="B38" s="2"/>
      <c r="C38" s="89"/>
      <c r="D38" s="90"/>
      <c r="E38" s="90"/>
      <c r="F38" s="90"/>
      <c r="G38" s="90"/>
      <c r="H38" s="90"/>
      <c r="I38" s="90"/>
      <c r="J38" s="91"/>
      <c r="K38" s="92"/>
      <c r="L38" s="93"/>
      <c r="M38" s="93"/>
      <c r="N38" s="94"/>
      <c r="O38" s="193"/>
      <c r="P38" s="193"/>
      <c r="Q38" s="93"/>
      <c r="R38" s="93"/>
      <c r="S38" s="95"/>
    </row>
    <row r="39" spans="1:19" ht="15" customHeight="1">
      <c r="A39" s="6" t="s">
        <v>22</v>
      </c>
      <c r="B39" s="2"/>
      <c r="C39" s="89"/>
      <c r="D39" s="90"/>
      <c r="E39" s="90"/>
      <c r="F39" s="90"/>
      <c r="G39" s="90"/>
      <c r="H39" s="90"/>
      <c r="I39" s="90"/>
      <c r="J39" s="91"/>
      <c r="K39" s="92"/>
      <c r="L39" s="93"/>
      <c r="M39" s="93"/>
      <c r="N39" s="93"/>
      <c r="O39" s="93"/>
      <c r="P39" s="93"/>
      <c r="Q39" s="93"/>
      <c r="R39" s="93"/>
      <c r="S39" s="95"/>
    </row>
    <row r="40" spans="1:19" ht="21">
      <c r="A40" s="6" t="s">
        <v>23</v>
      </c>
      <c r="B40" s="2"/>
      <c r="C40" s="89"/>
      <c r="D40" s="90"/>
      <c r="E40" s="90"/>
      <c r="F40" s="90"/>
      <c r="G40" s="90"/>
      <c r="H40" s="90"/>
      <c r="I40" s="90"/>
      <c r="J40" s="91"/>
      <c r="K40" s="92"/>
      <c r="L40" s="93"/>
      <c r="M40" s="93"/>
      <c r="N40" s="172" t="s">
        <v>24</v>
      </c>
      <c r="O40" s="172"/>
      <c r="P40" s="172"/>
      <c r="Q40" s="172"/>
      <c r="R40" s="172"/>
      <c r="S40" s="96"/>
    </row>
    <row r="41" spans="1:19" ht="18.75">
      <c r="A41" s="6" t="s">
        <v>29</v>
      </c>
      <c r="B41" s="2"/>
      <c r="C41" s="97"/>
      <c r="D41" s="98"/>
      <c r="E41" s="98"/>
      <c r="F41" s="98"/>
      <c r="G41" s="98"/>
      <c r="H41" s="98"/>
      <c r="I41" s="98"/>
      <c r="J41" s="99"/>
      <c r="K41" s="92"/>
      <c r="L41" s="93"/>
      <c r="M41" s="93"/>
      <c r="N41" s="90"/>
      <c r="O41" s="90"/>
      <c r="P41" s="90"/>
      <c r="Q41" s="90"/>
      <c r="R41" s="90"/>
      <c r="S41" s="100"/>
    </row>
    <row r="42" spans="1:19" ht="18.75">
      <c r="A42" s="6" t="s">
        <v>20</v>
      </c>
      <c r="B42" s="2"/>
      <c r="C42" s="101"/>
      <c r="D42" s="102"/>
      <c r="E42" s="102"/>
      <c r="F42" s="102"/>
      <c r="G42" s="102"/>
      <c r="H42" s="102"/>
      <c r="I42" s="102"/>
      <c r="J42" s="103"/>
      <c r="K42" s="92"/>
      <c r="L42" s="93"/>
      <c r="M42" s="93"/>
      <c r="N42" s="171"/>
      <c r="O42" s="171"/>
      <c r="P42" s="171"/>
      <c r="Q42" s="171"/>
      <c r="R42" s="171"/>
      <c r="S42" s="100"/>
    </row>
    <row r="43" spans="1:19" ht="23.25">
      <c r="A43" s="173" t="s">
        <v>34</v>
      </c>
      <c r="B43" s="174"/>
      <c r="C43" s="174"/>
      <c r="D43" s="174"/>
      <c r="E43" s="142"/>
      <c r="F43" s="87"/>
      <c r="G43" s="87"/>
      <c r="H43" s="87"/>
      <c r="I43" s="87"/>
      <c r="J43" s="104"/>
      <c r="K43" s="105"/>
      <c r="L43" s="106"/>
      <c r="M43" s="106"/>
      <c r="N43" s="93"/>
      <c r="O43" s="169"/>
      <c r="P43" s="169"/>
      <c r="Q43" s="169"/>
      <c r="R43" s="169"/>
      <c r="S43" s="170"/>
    </row>
    <row r="44" spans="1:19" ht="18.75">
      <c r="A44" s="7" t="s">
        <v>21</v>
      </c>
      <c r="B44" s="11"/>
      <c r="C44" s="2" t="s">
        <v>35</v>
      </c>
      <c r="D44" s="90"/>
      <c r="E44" s="90"/>
      <c r="F44" s="90"/>
      <c r="G44" s="90"/>
      <c r="H44" s="90"/>
      <c r="I44" s="90"/>
      <c r="J44" s="91"/>
      <c r="K44" s="92"/>
      <c r="L44" s="93"/>
      <c r="M44" s="93"/>
      <c r="N44" s="171" t="s">
        <v>25</v>
      </c>
      <c r="O44" s="171"/>
      <c r="P44" s="171"/>
      <c r="Q44" s="171"/>
      <c r="R44" s="171"/>
      <c r="S44" s="95"/>
    </row>
    <row r="45" spans="1:19" ht="18.75">
      <c r="A45" s="7" t="s">
        <v>21</v>
      </c>
      <c r="B45" s="11"/>
      <c r="C45" s="2" t="s">
        <v>15</v>
      </c>
      <c r="D45" s="90"/>
      <c r="E45" s="90"/>
      <c r="F45" s="90"/>
      <c r="G45" s="90"/>
      <c r="H45" s="90"/>
      <c r="I45" s="90"/>
      <c r="J45" s="91"/>
      <c r="K45" s="92"/>
      <c r="L45" s="93"/>
      <c r="M45" s="93"/>
      <c r="N45" s="171"/>
      <c r="O45" s="171"/>
      <c r="P45" s="171"/>
      <c r="Q45" s="171"/>
      <c r="R45" s="171"/>
      <c r="S45" s="100"/>
    </row>
    <row r="46" spans="1:19" ht="18.75">
      <c r="A46" s="7" t="s">
        <v>21</v>
      </c>
      <c r="B46" s="11"/>
      <c r="C46" s="2" t="s">
        <v>16</v>
      </c>
      <c r="D46" s="90"/>
      <c r="E46" s="90"/>
      <c r="F46" s="90"/>
      <c r="G46" s="90"/>
      <c r="H46" s="90"/>
      <c r="I46" s="90"/>
      <c r="J46" s="91"/>
      <c r="K46" s="92"/>
      <c r="L46" s="93"/>
      <c r="M46" s="93"/>
      <c r="N46" s="93"/>
      <c r="O46" s="169"/>
      <c r="P46" s="169"/>
      <c r="Q46" s="169"/>
      <c r="R46" s="169"/>
      <c r="S46" s="170"/>
    </row>
    <row r="47" spans="1:19" ht="18.75">
      <c r="A47" s="7" t="s">
        <v>21</v>
      </c>
      <c r="B47" s="11"/>
      <c r="C47" s="2" t="s">
        <v>17</v>
      </c>
      <c r="D47" s="90"/>
      <c r="E47" s="90"/>
      <c r="F47" s="90"/>
      <c r="G47" s="90"/>
      <c r="H47" s="90"/>
      <c r="I47" s="90"/>
      <c r="J47" s="91"/>
      <c r="K47" s="92"/>
      <c r="L47" s="93"/>
      <c r="M47" s="93"/>
      <c r="N47" s="171"/>
      <c r="O47" s="171"/>
      <c r="P47" s="171"/>
      <c r="Q47" s="171"/>
      <c r="R47" s="171"/>
      <c r="S47" s="95"/>
    </row>
    <row r="48" spans="1:19" ht="19.5" thickBot="1">
      <c r="A48" s="8"/>
      <c r="B48" s="12"/>
      <c r="C48" s="9"/>
      <c r="D48" s="107"/>
      <c r="E48" s="107"/>
      <c r="F48" s="107"/>
      <c r="G48" s="107"/>
      <c r="H48" s="107"/>
      <c r="I48" s="107"/>
      <c r="J48" s="108"/>
      <c r="K48" s="109"/>
      <c r="L48" s="110"/>
      <c r="M48" s="110"/>
      <c r="N48" s="110"/>
      <c r="O48" s="110"/>
      <c r="P48" s="110"/>
      <c r="Q48" s="110"/>
      <c r="R48" s="110"/>
      <c r="S48" s="111"/>
    </row>
    <row r="49" spans="8:8" ht="21">
      <c r="H49" s="112"/>
    </row>
    <row r="50" spans="8:8" ht="18.75"/>
    <row r="51" spans="8:8" ht="18.75"/>
    <row r="52" spans="8:8" ht="18.75"/>
    <row r="53" spans="8:8" ht="18.75"/>
    <row r="54" spans="8:8" ht="18.75"/>
    <row r="55" spans="8:8" ht="18.75"/>
    <row r="56" spans="8:8" ht="18.75"/>
    <row r="57" spans="8:8" ht="18.75"/>
    <row r="58" spans="8:8" ht="18.75"/>
    <row r="59" spans="8:8" ht="18.75"/>
    <row r="60" spans="8:8" ht="18.75"/>
    <row r="61" spans="8:8" ht="18.75"/>
    <row r="62" spans="8:8" ht="18.75"/>
    <row r="63" spans="8:8" ht="18.75"/>
    <row r="64" spans="8:8" ht="18.75"/>
    <row r="65" ht="18.75"/>
    <row r="66" ht="18.75"/>
    <row r="67" ht="18.75"/>
    <row r="68" ht="18.75"/>
    <row r="69" ht="18.75"/>
    <row r="70" ht="18.75"/>
    <row r="71" ht="18.75"/>
    <row r="72" ht="18.75"/>
    <row r="73" ht="18.75"/>
    <row r="74" ht="18.75"/>
    <row r="75" ht="18.75"/>
    <row r="76" ht="18.75"/>
    <row r="77" ht="18.75"/>
    <row r="78" ht="18.75"/>
    <row r="79" ht="18.75"/>
    <row r="80" ht="18.75"/>
    <row r="81" ht="18.75"/>
    <row r="82" ht="18.75"/>
    <row r="83" ht="18.75"/>
    <row r="84" ht="18.75"/>
    <row r="85" ht="18.75"/>
    <row r="86" ht="18.75"/>
    <row r="87" ht="18.75"/>
    <row r="88" ht="18.75"/>
    <row r="89" ht="18.75"/>
    <row r="90" ht="18.75"/>
    <row r="91" ht="18.75"/>
    <row r="92" ht="18.75"/>
    <row r="93" ht="18.75"/>
    <row r="94" ht="18.75"/>
    <row r="95" ht="18.75"/>
    <row r="96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0" hidden="1" customHeight="1"/>
    <row r="200" ht="0" hidden="1" customHeight="1"/>
    <row r="201" ht="0" hidden="1" customHeight="1"/>
    <row r="202" ht="0" hidden="1" customHeight="1"/>
    <row r="203" ht="0" hidden="1" customHeight="1"/>
    <row r="204" ht="0" hidden="1" customHeight="1"/>
    <row r="205" ht="0" hidden="1" customHeight="1"/>
    <row r="206" ht="0" hidden="1" customHeight="1"/>
    <row r="207" ht="0" hidden="1" customHeight="1"/>
    <row r="208" ht="0" hidden="1" customHeight="1"/>
    <row r="209" ht="0" hidden="1" customHeight="1"/>
    <row r="210" ht="0" hidden="1" customHeight="1"/>
    <row r="211" ht="0" hidden="1" customHeight="1"/>
    <row r="212" ht="0" hidden="1" customHeight="1"/>
    <row r="213" ht="0" hidden="1" customHeight="1"/>
    <row r="214" ht="0" hidden="1" customHeight="1"/>
    <row r="215" ht="0" hidden="1" customHeight="1"/>
    <row r="216" ht="0" hidden="1" customHeight="1"/>
    <row r="217" ht="0" hidden="1" customHeight="1"/>
    <row r="218" ht="0" hidden="1" customHeight="1"/>
    <row r="219" ht="0" hidden="1" customHeight="1"/>
    <row r="220" ht="0" hidden="1" customHeight="1"/>
    <row r="221" ht="0" hidden="1" customHeight="1"/>
    <row r="222" ht="0" hidden="1" customHeight="1"/>
    <row r="223" ht="0" hidden="1" customHeight="1"/>
    <row r="224" ht="0" hidden="1" customHeight="1"/>
    <row r="225" ht="0" hidden="1" customHeight="1"/>
    <row r="226" ht="0" hidden="1" customHeight="1"/>
    <row r="227" ht="0" hidden="1" customHeight="1"/>
    <row r="228" ht="0" hidden="1" customHeight="1"/>
    <row r="229" ht="0" hidden="1" customHeight="1"/>
    <row r="230" ht="0" hidden="1" customHeight="1"/>
    <row r="231" ht="0" hidden="1" customHeight="1"/>
    <row r="232" ht="0" hidden="1" customHeight="1"/>
    <row r="233" ht="0" hidden="1" customHeight="1"/>
    <row r="234" ht="0" hidden="1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</sheetData>
  <mergeCells count="30">
    <mergeCell ref="R12:S12"/>
    <mergeCell ref="A29:C29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38:P38"/>
    <mergeCell ref="K12:K13"/>
    <mergeCell ref="L12:L13"/>
    <mergeCell ref="N12:O12"/>
    <mergeCell ref="P12:Q12"/>
    <mergeCell ref="R30:S30"/>
    <mergeCell ref="A31:K35"/>
    <mergeCell ref="R31:S31"/>
    <mergeCell ref="N35:Q35"/>
    <mergeCell ref="R35:S35"/>
    <mergeCell ref="O46:S46"/>
    <mergeCell ref="N47:R47"/>
    <mergeCell ref="N40:R40"/>
    <mergeCell ref="N42:R42"/>
    <mergeCell ref="A43:D43"/>
    <mergeCell ref="O43:S43"/>
    <mergeCell ref="N44:R44"/>
    <mergeCell ref="N45:R45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3:AA289"/>
  <sheetViews>
    <sheetView showGridLines="0" topLeftCell="A45" zoomScaleSheetLayoutView="100" workbookViewId="0">
      <selection activeCell="C50" sqref="C50"/>
    </sheetView>
  </sheetViews>
  <sheetFormatPr defaultColWidth="0" defaultRowHeight="0" customHeight="1" zeroHeight="1"/>
  <cols>
    <col min="1" max="1" width="6.28515625" style="32" customWidth="1"/>
    <col min="2" max="2" width="12.85546875" style="32" bestFit="1" customWidth="1"/>
    <col min="3" max="3" width="36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5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0.7109375" style="32" bestFit="1" customWidth="1"/>
    <col min="13" max="13" width="5.28515625" style="32" customWidth="1"/>
    <col min="14" max="14" width="8.5703125" style="32" customWidth="1"/>
    <col min="15" max="15" width="9.140625" style="32" customWidth="1"/>
    <col min="16" max="16" width="6.28515625" style="32" customWidth="1"/>
    <col min="17" max="17" width="9.140625" style="32" customWidth="1"/>
    <col min="18" max="18" width="6.5703125" style="32" customWidth="1"/>
    <col min="19" max="19" width="10.5703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22">
        <v>1001</v>
      </c>
      <c r="C14" s="39" t="s">
        <v>325</v>
      </c>
      <c r="D14" s="40">
        <f>VLOOKUP($B14,'[1]Franchise Rate List (2)'!$A$3:$I$680,7,0)</f>
        <v>1701</v>
      </c>
      <c r="E14" s="40" t="str">
        <f>VLOOKUP(B14,[10]Bangalore!$A$2:$E$355,5,0)</f>
        <v>Pac=200sc</v>
      </c>
      <c r="F14" s="40">
        <v>10</v>
      </c>
      <c r="G14" s="41" t="s">
        <v>56</v>
      </c>
      <c r="H14" s="40">
        <f>VLOOKUP(B14,'[12]Final Sheet'!$A$2:$G$324,7,0)</f>
        <v>74.75</v>
      </c>
      <c r="I14" s="42">
        <f>F14*H14</f>
        <v>747.5</v>
      </c>
      <c r="J14" s="43">
        <v>0</v>
      </c>
      <c r="K14" s="42">
        <f>+I14-J14</f>
        <v>747.5</v>
      </c>
      <c r="L14" s="44">
        <f>VLOOKUP(B14,'[1]Franchise Rate List (2)'!$A$3:$L$680,12,0)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f>VLOOKUP(B14,'[4]Franchise Rate List'!$A$3:$F$680,6,0)</f>
        <v>0.05</v>
      </c>
      <c r="S14" s="47">
        <f>+K14*R14</f>
        <v>37.375</v>
      </c>
    </row>
    <row r="15" spans="1:19" s="48" customFormat="1" ht="18" customHeight="1">
      <c r="A15" s="38">
        <f>+A14+1</f>
        <v>2</v>
      </c>
      <c r="B15" s="22">
        <v>1002</v>
      </c>
      <c r="C15" s="39" t="s">
        <v>70</v>
      </c>
      <c r="D15" s="40">
        <f>VLOOKUP($B15,'[1]Franchise Rate List (2)'!$A$3:$I$680,7,0)</f>
        <v>1701</v>
      </c>
      <c r="E15" s="40" t="str">
        <f>VLOOKUP(B15,[10]Bangalore!$A$2:$E$355,5,0)</f>
        <v>Pac=200sc</v>
      </c>
      <c r="F15" s="41">
        <v>10</v>
      </c>
      <c r="G15" s="41" t="s">
        <v>56</v>
      </c>
      <c r="H15" s="40">
        <f>VLOOKUP(B15,'[12]Final Sheet'!$A$2:$G$324,7,0)</f>
        <v>79.349999999999994</v>
      </c>
      <c r="I15" s="42">
        <f t="shared" ref="I15:I51" si="0">F15*H15</f>
        <v>793.5</v>
      </c>
      <c r="J15" s="43">
        <v>0</v>
      </c>
      <c r="K15" s="42">
        <f t="shared" ref="K15:K51" si="1">+I15-J15</f>
        <v>793.5</v>
      </c>
      <c r="L15" s="44">
        <f>VLOOKUP(B15,'[1]Franchise Rate List (2)'!$A$3:$L$680,12,0)</f>
        <v>0</v>
      </c>
      <c r="M15" s="42">
        <f t="shared" ref="M15:M51" si="2">+K15*L15</f>
        <v>0</v>
      </c>
      <c r="N15" s="45">
        <v>0</v>
      </c>
      <c r="O15" s="45">
        <f t="shared" ref="O15:O51" si="3">+K15*N15</f>
        <v>0</v>
      </c>
      <c r="P15" s="42">
        <v>0</v>
      </c>
      <c r="Q15" s="46">
        <f t="shared" ref="Q15:Q51" si="4">+K15*P15</f>
        <v>0</v>
      </c>
      <c r="R15" s="44">
        <f>VLOOKUP(B15,'[4]Franchise Rate List'!$A$3:$F$680,6,0)</f>
        <v>0.05</v>
      </c>
      <c r="S15" s="47">
        <f t="shared" ref="S15:S51" si="5">+K15*R15</f>
        <v>39.675000000000004</v>
      </c>
    </row>
    <row r="16" spans="1:19" s="48" customFormat="1" ht="18" customHeight="1">
      <c r="A16" s="38">
        <f t="shared" ref="A16:A52" si="6">+A15+1</f>
        <v>3</v>
      </c>
      <c r="B16" s="22">
        <v>20400</v>
      </c>
      <c r="C16" s="39" t="s">
        <v>136</v>
      </c>
      <c r="D16" s="40">
        <f>VLOOKUP($B16,'[1]Franchise Rate List (2)'!$A$3:$I$680,7,0)</f>
        <v>4823</v>
      </c>
      <c r="E16" s="40" t="str">
        <f>VLOOKUP(B16,[10]Bangalore!$A$2:$E$355,5,0)</f>
        <v>1 PAC=20 PCS</v>
      </c>
      <c r="F16" s="41">
        <v>50</v>
      </c>
      <c r="G16" s="41" t="s">
        <v>56</v>
      </c>
      <c r="H16" s="40">
        <f>VLOOKUP(B16,'[12]Final Sheet'!$A$2:$G$324,7,0)</f>
        <v>67.75</v>
      </c>
      <c r="I16" s="42">
        <f t="shared" si="0"/>
        <v>3387.5</v>
      </c>
      <c r="J16" s="43">
        <v>0</v>
      </c>
      <c r="K16" s="42">
        <f t="shared" si="1"/>
        <v>3387.5</v>
      </c>
      <c r="L16" s="44">
        <f>VLOOKUP(B16,'[1]Franchise Rate List (2)'!$A$3:$L$680,12,0)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44">
        <f>VLOOKUP(B16,'[4]Franchise Rate List'!$A$3:$F$680,6,0)</f>
        <v>0.18</v>
      </c>
      <c r="S16" s="47">
        <f t="shared" si="5"/>
        <v>609.75</v>
      </c>
    </row>
    <row r="17" spans="1:19" s="48" customFormat="1" ht="18" customHeight="1">
      <c r="A17" s="38">
        <f t="shared" si="6"/>
        <v>4</v>
      </c>
      <c r="B17" s="22">
        <v>1009</v>
      </c>
      <c r="C17" s="39" t="s">
        <v>326</v>
      </c>
      <c r="D17" s="40">
        <f>VLOOKUP($B17,'[1]Franchise Rate List (2)'!$A$3:$I$680,7,0)</f>
        <v>2103</v>
      </c>
      <c r="E17" s="40" t="str">
        <f>VLOOKUP(B17,[10]Bangalore!$A$2:$E$355,5,0)</f>
        <v>PAC-100 sc</v>
      </c>
      <c r="F17" s="41">
        <v>20</v>
      </c>
      <c r="G17" s="41" t="s">
        <v>56</v>
      </c>
      <c r="H17" s="40">
        <f>VLOOKUP(B17,'[12]Final Sheet'!$A$2:$G$324,7,0)</f>
        <v>74.75</v>
      </c>
      <c r="I17" s="42">
        <f t="shared" si="0"/>
        <v>1495</v>
      </c>
      <c r="J17" s="43">
        <v>0</v>
      </c>
      <c r="K17" s="42">
        <f t="shared" si="1"/>
        <v>1495</v>
      </c>
      <c r="L17" s="44">
        <f>VLOOKUP(B17,'[1]Franchise Rate List (2)'!$A$3:$L$680,12,0)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44">
        <f>VLOOKUP(B17,'[4]Franchise Rate List'!$A$3:$F$680,6,0)</f>
        <v>0.12</v>
      </c>
      <c r="S17" s="47">
        <f t="shared" si="5"/>
        <v>179.4</v>
      </c>
    </row>
    <row r="18" spans="1:19" s="48" customFormat="1" ht="18" customHeight="1">
      <c r="A18" s="38">
        <f t="shared" si="6"/>
        <v>5</v>
      </c>
      <c r="B18" s="22">
        <v>7508</v>
      </c>
      <c r="C18" s="39" t="s">
        <v>63</v>
      </c>
      <c r="D18" s="40">
        <f>VLOOKUP($B18,'[1]Franchise Rate List (2)'!$A$3:$I$680,7,0)</f>
        <v>1901</v>
      </c>
      <c r="E18" s="40" t="str">
        <f>VLOOKUP(B18,[10]Bangalore!$A$2:$E$355,5,0)</f>
        <v>Kg=1000g</v>
      </c>
      <c r="F18" s="41">
        <v>12</v>
      </c>
      <c r="G18" s="41" t="s">
        <v>55</v>
      </c>
      <c r="H18" s="40">
        <f>VLOOKUP(B18,'[12]Final Sheet'!$A$2:$G$324,7,0)</f>
        <v>142.6</v>
      </c>
      <c r="I18" s="42">
        <f t="shared" si="0"/>
        <v>1711.1999999999998</v>
      </c>
      <c r="J18" s="43">
        <v>0</v>
      </c>
      <c r="K18" s="42">
        <f t="shared" si="1"/>
        <v>1711.1999999999998</v>
      </c>
      <c r="L18" s="44">
        <f>VLOOKUP(B18,'[1]Franchise Rate List (2)'!$A$3:$L$680,12,0)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44">
        <f>VLOOKUP(B18,'[4]Franchise Rate List'!$A$3:$F$680,6,0)</f>
        <v>0.18</v>
      </c>
      <c r="S18" s="47">
        <f t="shared" si="5"/>
        <v>308.01599999999996</v>
      </c>
    </row>
    <row r="19" spans="1:19" s="48" customFormat="1" ht="18" customHeight="1">
      <c r="A19" s="38">
        <f t="shared" si="6"/>
        <v>6</v>
      </c>
      <c r="B19" s="22">
        <v>18931</v>
      </c>
      <c r="C19" s="39" t="s">
        <v>327</v>
      </c>
      <c r="D19" s="40">
        <f>VLOOKUP($B19,'[1]Franchise Rate List (2)'!$A$3:$I$680,7,0)</f>
        <v>2008</v>
      </c>
      <c r="E19" s="40" t="str">
        <f>VLOOKUP(B19,[10]Bangalore!$A$2:$E$355,5,0)</f>
        <v>Box =12 BT</v>
      </c>
      <c r="F19" s="41">
        <v>3</v>
      </c>
      <c r="G19" s="41" t="s">
        <v>53</v>
      </c>
      <c r="H19" s="40">
        <f>VLOOKUP(B19,'[12]Final Sheet'!$A$2:$G$324,7,0)</f>
        <v>155.25</v>
      </c>
      <c r="I19" s="42">
        <f t="shared" si="0"/>
        <v>465.75</v>
      </c>
      <c r="J19" s="43">
        <v>0</v>
      </c>
      <c r="K19" s="42">
        <f t="shared" si="1"/>
        <v>465.75</v>
      </c>
      <c r="L19" s="44">
        <f>VLOOKUP(B19,'[1]Franchise Rate List (2)'!$A$3:$L$680,12,0)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44">
        <f>VLOOKUP(B19,'[4]Franchise Rate List'!$A$3:$F$680,6,0)</f>
        <v>0.12</v>
      </c>
      <c r="S19" s="47">
        <f t="shared" si="5"/>
        <v>55.89</v>
      </c>
    </row>
    <row r="20" spans="1:19" s="48" customFormat="1" ht="18" customHeight="1">
      <c r="A20" s="38">
        <f t="shared" si="6"/>
        <v>7</v>
      </c>
      <c r="B20" s="22">
        <v>11286</v>
      </c>
      <c r="C20" s="39" t="s">
        <v>162</v>
      </c>
      <c r="D20" s="40">
        <f>VLOOKUP($B20,'[1]Franchise Rate List (2)'!$A$3:$I$680,7,0)</f>
        <v>9021</v>
      </c>
      <c r="E20" s="40" t="str">
        <f>VLOOKUP(B20,[10]Bangalore!$A$2:$E$355,5,0)</f>
        <v>PAC</v>
      </c>
      <c r="F20" s="41">
        <v>4</v>
      </c>
      <c r="G20" s="41" t="s">
        <v>56</v>
      </c>
      <c r="H20" s="40">
        <f>VLOOKUP(B20,'[12]Final Sheet'!$A$2:$G$324,7,0)</f>
        <v>303.60000000000002</v>
      </c>
      <c r="I20" s="42">
        <f t="shared" si="0"/>
        <v>1214.4000000000001</v>
      </c>
      <c r="J20" s="43">
        <v>0</v>
      </c>
      <c r="K20" s="42">
        <f t="shared" si="1"/>
        <v>1214.4000000000001</v>
      </c>
      <c r="L20" s="44">
        <f>VLOOKUP(B20,'[1]Franchise Rate List (2)'!$A$3:$L$680,12,0)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44">
        <f>VLOOKUP(B20,'[4]Franchise Rate List'!$A$3:$F$680,6,0)</f>
        <v>0.05</v>
      </c>
      <c r="S20" s="47">
        <f t="shared" si="5"/>
        <v>60.720000000000006</v>
      </c>
    </row>
    <row r="21" spans="1:19" s="48" customFormat="1" ht="18" customHeight="1">
      <c r="A21" s="38">
        <f t="shared" si="6"/>
        <v>8</v>
      </c>
      <c r="B21" s="22">
        <v>15483</v>
      </c>
      <c r="C21" s="39" t="s">
        <v>65</v>
      </c>
      <c r="D21" s="40">
        <f>VLOOKUP($B21,'[1]Franchise Rate List (2)'!$A$3:$I$680,7,0)</f>
        <v>9021</v>
      </c>
      <c r="E21" s="40" t="str">
        <f>VLOOKUP(B21,[10]Bangalore!$A$2:$E$355,5,0)</f>
        <v>PAC</v>
      </c>
      <c r="F21" s="41">
        <v>2</v>
      </c>
      <c r="G21" s="41" t="s">
        <v>56</v>
      </c>
      <c r="H21" s="40">
        <f>VLOOKUP(B21,'[12]Final Sheet'!$A$2:$G$324,7,0)</f>
        <v>284.63</v>
      </c>
      <c r="I21" s="42">
        <f t="shared" si="0"/>
        <v>569.26</v>
      </c>
      <c r="J21" s="43">
        <v>0</v>
      </c>
      <c r="K21" s="42">
        <f t="shared" si="1"/>
        <v>569.26</v>
      </c>
      <c r="L21" s="44">
        <f>VLOOKUP(B21,'[1]Franchise Rate List (2)'!$A$3:$L$680,12,0)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44">
        <f>VLOOKUP(B21,'[4]Franchise Rate List'!$A$3:$F$680,6,0)</f>
        <v>0.05</v>
      </c>
      <c r="S21" s="47">
        <f t="shared" si="5"/>
        <v>28.463000000000001</v>
      </c>
    </row>
    <row r="22" spans="1:19" s="48" customFormat="1" ht="18" customHeight="1">
      <c r="A22" s="38">
        <f t="shared" si="6"/>
        <v>9</v>
      </c>
      <c r="B22" s="22">
        <v>15484</v>
      </c>
      <c r="C22" s="39" t="s">
        <v>95</v>
      </c>
      <c r="D22" s="40">
        <f>VLOOKUP($B22,'[1]Franchise Rate List (2)'!$A$3:$I$680,7,0)</f>
        <v>9021</v>
      </c>
      <c r="E22" s="40" t="str">
        <f>VLOOKUP(B22,[10]Bangalore!$A$2:$E$355,5,0)</f>
        <v>PAC</v>
      </c>
      <c r="F22" s="41">
        <v>5</v>
      </c>
      <c r="G22" s="41" t="s">
        <v>56</v>
      </c>
      <c r="H22" s="40">
        <f>VLOOKUP(B22,'[12]Final Sheet'!$A$2:$G$324,7,0)</f>
        <v>132.82999999999998</v>
      </c>
      <c r="I22" s="42">
        <f t="shared" si="0"/>
        <v>664.14999999999986</v>
      </c>
      <c r="J22" s="43">
        <v>0</v>
      </c>
      <c r="K22" s="42">
        <f t="shared" si="1"/>
        <v>664.14999999999986</v>
      </c>
      <c r="L22" s="44">
        <f>VLOOKUP(B22,'[1]Franchise Rate List (2)'!$A$3:$L$680,12,0)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44">
        <f>VLOOKUP(B22,'[4]Franchise Rate List'!$A$3:$F$680,6,0)</f>
        <v>0.05</v>
      </c>
      <c r="S22" s="47">
        <f t="shared" si="5"/>
        <v>33.207499999999996</v>
      </c>
    </row>
    <row r="23" spans="1:19" s="48" customFormat="1" ht="18" customHeight="1">
      <c r="A23" s="38">
        <f t="shared" si="6"/>
        <v>10</v>
      </c>
      <c r="B23" s="22">
        <v>17818</v>
      </c>
      <c r="C23" s="39" t="s">
        <v>148</v>
      </c>
      <c r="D23" s="40" t="str">
        <f>VLOOKUP($B23,'[1]Franchise Rate List (2)'!$A$3:$I$680,7,0)</f>
        <v>0902</v>
      </c>
      <c r="E23" s="40" t="str">
        <f>VLOOKUP(B23,[10]Bangalore!$A$2:$E$355,5,0)</f>
        <v>PAC</v>
      </c>
      <c r="F23" s="41">
        <v>1</v>
      </c>
      <c r="G23" s="41" t="s">
        <v>53</v>
      </c>
      <c r="H23" s="40">
        <f>VLOOKUP(B23,'[12]Final Sheet'!$A$2:$G$324,7,0)</f>
        <v>106.26</v>
      </c>
      <c r="I23" s="42">
        <f t="shared" si="0"/>
        <v>106.26</v>
      </c>
      <c r="J23" s="43">
        <v>0</v>
      </c>
      <c r="K23" s="42">
        <f t="shared" si="1"/>
        <v>106.26</v>
      </c>
      <c r="L23" s="44">
        <f>VLOOKUP(B23,'[1]Franchise Rate List (2)'!$A$3:$L$680,12,0)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44">
        <f>VLOOKUP(B23,'[4]Franchise Rate List'!$A$3:$F$680,6,0)</f>
        <v>0.05</v>
      </c>
      <c r="S23" s="47">
        <f t="shared" si="5"/>
        <v>5.3130000000000006</v>
      </c>
    </row>
    <row r="24" spans="1:19" s="141" customFormat="1" ht="18" customHeight="1">
      <c r="A24" s="130">
        <f t="shared" si="6"/>
        <v>11</v>
      </c>
      <c r="B24" s="131">
        <v>4962</v>
      </c>
      <c r="C24" s="132" t="s">
        <v>328</v>
      </c>
      <c r="D24" s="133">
        <f>VLOOKUP($B24,'[1]Franchise Rate List (2)'!$A$3:$I$680,7,0)</f>
        <v>9012</v>
      </c>
      <c r="E24" s="133" t="str">
        <f>VLOOKUP(B24,[10]Bangalore!$A$2:$E$355,5,0)</f>
        <v>Box =11 kg</v>
      </c>
      <c r="F24" s="134">
        <v>30</v>
      </c>
      <c r="G24" s="134" t="s">
        <v>54</v>
      </c>
      <c r="H24" s="133">
        <f>VLOOKUP(B24,'[12]Final Sheet'!$A$2:$G$324,7,0)</f>
        <v>810</v>
      </c>
      <c r="I24" s="135">
        <f t="shared" si="0"/>
        <v>24300</v>
      </c>
      <c r="J24" s="136">
        <v>0</v>
      </c>
      <c r="K24" s="135">
        <f t="shared" si="1"/>
        <v>24300</v>
      </c>
      <c r="L24" s="137">
        <f>VLOOKUP(B24,'[1]Franchise Rate List (2)'!$A$3:$L$680,12,0)</f>
        <v>0</v>
      </c>
      <c r="M24" s="135">
        <f t="shared" si="2"/>
        <v>0</v>
      </c>
      <c r="N24" s="138">
        <v>0</v>
      </c>
      <c r="O24" s="138">
        <f t="shared" si="3"/>
        <v>0</v>
      </c>
      <c r="P24" s="135">
        <v>0</v>
      </c>
      <c r="Q24" s="139">
        <f t="shared" si="4"/>
        <v>0</v>
      </c>
      <c r="R24" s="137">
        <f>VLOOKUP(B24,'[4]Franchise Rate List'!$A$3:$F$680,6,0)</f>
        <v>0.05</v>
      </c>
      <c r="S24" s="140">
        <f t="shared" si="5"/>
        <v>1215</v>
      </c>
    </row>
    <row r="25" spans="1:19" s="48" customFormat="1" ht="18" customHeight="1">
      <c r="A25" s="38">
        <f t="shared" si="6"/>
        <v>12</v>
      </c>
      <c r="B25" s="22">
        <v>18404</v>
      </c>
      <c r="C25" s="39" t="s">
        <v>67</v>
      </c>
      <c r="D25" s="40">
        <f>VLOOKUP($B25,'[1]Franchise Rate List (2)'!$A$3:$I$680,7,0)</f>
        <v>20088000</v>
      </c>
      <c r="E25" s="40" t="str">
        <f>VLOOKUP(B25,[10]Bangalore!$A$2:$E$355,5,0)</f>
        <v>BT</v>
      </c>
      <c r="F25" s="41">
        <v>1</v>
      </c>
      <c r="G25" s="41" t="s">
        <v>55</v>
      </c>
      <c r="H25" s="40">
        <f>VLOOKUP(B25,'[12]Final Sheet'!$A$2:$G$324,7,0)</f>
        <v>224.25</v>
      </c>
      <c r="I25" s="42">
        <f t="shared" si="0"/>
        <v>224.25</v>
      </c>
      <c r="J25" s="43">
        <v>0</v>
      </c>
      <c r="K25" s="42">
        <f t="shared" si="1"/>
        <v>224.25</v>
      </c>
      <c r="L25" s="44">
        <f>VLOOKUP(B25,'[1]Franchise Rate List (2)'!$A$3:$L$680,12,0)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44">
        <f>VLOOKUP(B25,'[4]Franchise Rate List'!$A$3:$F$680,6,0)</f>
        <v>0.12</v>
      </c>
      <c r="S25" s="47">
        <f t="shared" si="5"/>
        <v>26.91</v>
      </c>
    </row>
    <row r="26" spans="1:19" s="48" customFormat="1" ht="18" customHeight="1">
      <c r="A26" s="38">
        <f t="shared" si="6"/>
        <v>13</v>
      </c>
      <c r="B26" s="22">
        <v>19942</v>
      </c>
      <c r="C26" s="39" t="s">
        <v>329</v>
      </c>
      <c r="D26" s="40">
        <f>VLOOKUP($B26,'[1]Franchise Rate List (2)'!$A$3:$I$680,7,0)</f>
        <v>20089919</v>
      </c>
      <c r="E26" s="40" t="str">
        <f>VLOOKUP(B26,[10]Bangalore!$A$2:$E$355,5,0)</f>
        <v>BT</v>
      </c>
      <c r="F26" s="41">
        <v>4</v>
      </c>
      <c r="G26" s="41" t="s">
        <v>55</v>
      </c>
      <c r="H26" s="40">
        <f>VLOOKUP(B26,'[12]Final Sheet'!$A$2:$G$324,7,0)</f>
        <v>133.4</v>
      </c>
      <c r="I26" s="42">
        <f t="shared" si="0"/>
        <v>533.6</v>
      </c>
      <c r="J26" s="43"/>
      <c r="K26" s="42">
        <f t="shared" si="1"/>
        <v>533.6</v>
      </c>
      <c r="L26" s="44">
        <f>VLOOKUP(B26,'[1]Franchise Rate List (2)'!$A$3:$L$680,12,0)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44">
        <f>VLOOKUP(B26,'[4]Franchise Rate List'!$A$3:$F$680,6,0)</f>
        <v>0.12</v>
      </c>
      <c r="S26" s="47">
        <f t="shared" si="5"/>
        <v>64.031999999999996</v>
      </c>
    </row>
    <row r="27" spans="1:19" s="48" customFormat="1" ht="18" customHeight="1">
      <c r="A27" s="38">
        <f t="shared" si="6"/>
        <v>14</v>
      </c>
      <c r="B27" s="22">
        <v>18902</v>
      </c>
      <c r="C27" s="39" t="s">
        <v>330</v>
      </c>
      <c r="D27" s="40">
        <f>VLOOKUP($B27,'[1]Franchise Rate List (2)'!$A$3:$I$680,7,0)</f>
        <v>20083090</v>
      </c>
      <c r="E27" s="40" t="str">
        <f>VLOOKUP(B27,[10]Bangalore!$A$2:$E$355,5,0)</f>
        <v>EA</v>
      </c>
      <c r="F27" s="41">
        <v>4</v>
      </c>
      <c r="G27" s="41" t="s">
        <v>55</v>
      </c>
      <c r="H27" s="40">
        <f>VLOOKUP(B27,'[12]Final Sheet'!$A$2:$G$324,7,0)</f>
        <v>241.5</v>
      </c>
      <c r="I27" s="42">
        <f t="shared" si="0"/>
        <v>966</v>
      </c>
      <c r="J27" s="43"/>
      <c r="K27" s="42">
        <f t="shared" si="1"/>
        <v>966</v>
      </c>
      <c r="L27" s="44">
        <f>VLOOKUP(B27,'[1]Franchise Rate List (2)'!$A$3:$L$680,12,0)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44">
        <f>VLOOKUP(B27,'[4]Franchise Rate List'!$A$3:$F$680,6,0)</f>
        <v>0.18</v>
      </c>
      <c r="S27" s="47">
        <f t="shared" si="5"/>
        <v>173.88</v>
      </c>
    </row>
    <row r="28" spans="1:19" s="48" customFormat="1" ht="18" customHeight="1">
      <c r="A28" s="38">
        <f t="shared" si="6"/>
        <v>15</v>
      </c>
      <c r="B28" s="22">
        <v>18051</v>
      </c>
      <c r="C28" s="39" t="s">
        <v>294</v>
      </c>
      <c r="D28" s="40">
        <f>VLOOKUP($B28,'[1]Franchise Rate List (2)'!$A$3:$I$680,7,0)</f>
        <v>2106</v>
      </c>
      <c r="E28" s="40" t="str">
        <f>VLOOKUP(B28,[10]Bangalore!$A$2:$E$355,5,0)</f>
        <v>BT</v>
      </c>
      <c r="F28" s="41">
        <v>3</v>
      </c>
      <c r="G28" s="41" t="s">
        <v>55</v>
      </c>
      <c r="H28" s="40">
        <f>VLOOKUP(B28,'[12]Final Sheet'!$A$2:$G$324,7,0)</f>
        <v>287.5</v>
      </c>
      <c r="I28" s="42">
        <f t="shared" si="0"/>
        <v>862.5</v>
      </c>
      <c r="J28" s="43"/>
      <c r="K28" s="42">
        <f t="shared" si="1"/>
        <v>862.5</v>
      </c>
      <c r="L28" s="44">
        <f>VLOOKUP(B28,'[1]Franchise Rate List (2)'!$A$3:$L$680,12,0)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44">
        <f>VLOOKUP(B28,'[4]Franchise Rate List'!$A$3:$F$680,6,0)</f>
        <v>0.18</v>
      </c>
      <c r="S28" s="47">
        <f t="shared" si="5"/>
        <v>155.25</v>
      </c>
    </row>
    <row r="29" spans="1:19" s="48" customFormat="1" ht="18" customHeight="1">
      <c r="A29" s="38">
        <f t="shared" si="6"/>
        <v>16</v>
      </c>
      <c r="B29" s="22">
        <v>18052</v>
      </c>
      <c r="C29" s="39" t="s">
        <v>295</v>
      </c>
      <c r="D29" s="40">
        <f>VLOOKUP($B29,'[1]Franchise Rate List (2)'!$A$3:$I$680,7,0)</f>
        <v>2106</v>
      </c>
      <c r="E29" s="40" t="str">
        <f>VLOOKUP(B29,[10]Bangalore!$A$2:$E$355,5,0)</f>
        <v>BT</v>
      </c>
      <c r="F29" s="41">
        <v>3</v>
      </c>
      <c r="G29" s="41" t="s">
        <v>55</v>
      </c>
      <c r="H29" s="40">
        <f>VLOOKUP(B29,'[12]Final Sheet'!$A$2:$G$324,7,0)</f>
        <v>287.5</v>
      </c>
      <c r="I29" s="42">
        <f t="shared" si="0"/>
        <v>862.5</v>
      </c>
      <c r="J29" s="43"/>
      <c r="K29" s="42">
        <f t="shared" si="1"/>
        <v>862.5</v>
      </c>
      <c r="L29" s="44">
        <f>VLOOKUP(B29,'[1]Franchise Rate List (2)'!$A$3:$L$680,12,0)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44">
        <f>VLOOKUP(B29,'[4]Franchise Rate List'!$A$3:$F$680,6,0)</f>
        <v>0.18</v>
      </c>
      <c r="S29" s="47">
        <f t="shared" si="5"/>
        <v>155.25</v>
      </c>
    </row>
    <row r="30" spans="1:19" s="48" customFormat="1" ht="18" customHeight="1">
      <c r="A30" s="38">
        <f t="shared" si="6"/>
        <v>17</v>
      </c>
      <c r="B30" s="22">
        <v>16825</v>
      </c>
      <c r="C30" s="39" t="s">
        <v>296</v>
      </c>
      <c r="D30" s="40">
        <f>VLOOKUP($B30,'[1]Franchise Rate List (2)'!$A$3:$I$680,7,0)</f>
        <v>2106</v>
      </c>
      <c r="E30" s="40" t="str">
        <f>VLOOKUP(B30,[10]Bangalore!$A$2:$E$355,5,0)</f>
        <v>L</v>
      </c>
      <c r="F30" s="41">
        <v>3</v>
      </c>
      <c r="G30" s="41" t="s">
        <v>55</v>
      </c>
      <c r="H30" s="40">
        <f>VLOOKUP(B30,'[12]Final Sheet'!$A$2:$G$324,7,0)</f>
        <v>373.75</v>
      </c>
      <c r="I30" s="42">
        <f t="shared" si="0"/>
        <v>1121.25</v>
      </c>
      <c r="J30" s="43"/>
      <c r="K30" s="42">
        <f t="shared" si="1"/>
        <v>1121.25</v>
      </c>
      <c r="L30" s="44">
        <f>VLOOKUP(B30,'[1]Franchise Rate List (2)'!$A$3:$L$680,12,0)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44">
        <f>VLOOKUP(B30,'[4]Franchise Rate List'!$A$3:$F$680,6,0)</f>
        <v>0.18</v>
      </c>
      <c r="S30" s="47">
        <f t="shared" si="5"/>
        <v>201.82499999999999</v>
      </c>
    </row>
    <row r="31" spans="1:19" s="48" customFormat="1" ht="18" customHeight="1">
      <c r="A31" s="38">
        <f t="shared" si="6"/>
        <v>18</v>
      </c>
      <c r="B31" s="22">
        <v>17874</v>
      </c>
      <c r="C31" s="39" t="s">
        <v>331</v>
      </c>
      <c r="D31" s="40">
        <f>VLOOKUP($B31,'[1]Franchise Rate List (2)'!$A$3:$I$680,7,0)</f>
        <v>2106</v>
      </c>
      <c r="E31" s="40" t="str">
        <f>VLOOKUP(B31,[10]Bangalore!$A$2:$E$355,5,0)</f>
        <v>BT-750ML</v>
      </c>
      <c r="F31" s="41">
        <v>3</v>
      </c>
      <c r="G31" s="41" t="s">
        <v>55</v>
      </c>
      <c r="H31" s="40">
        <f>VLOOKUP(B31,'[12]Final Sheet'!$A$2:$G$324,7,0)</f>
        <v>237.19</v>
      </c>
      <c r="I31" s="42">
        <f t="shared" si="0"/>
        <v>711.56999999999994</v>
      </c>
      <c r="J31" s="43"/>
      <c r="K31" s="42">
        <f t="shared" si="1"/>
        <v>711.56999999999994</v>
      </c>
      <c r="L31" s="44">
        <f>VLOOKUP(B31,'[1]Franchise Rate List (2)'!$A$3:$L$680,12,0)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44">
        <f>VLOOKUP(B31,'[4]Franchise Rate List'!$A$3:$F$680,6,0)</f>
        <v>0.18</v>
      </c>
      <c r="S31" s="47">
        <f t="shared" si="5"/>
        <v>128.08259999999999</v>
      </c>
    </row>
    <row r="32" spans="1:19" s="48" customFormat="1" ht="18" customHeight="1">
      <c r="A32" s="38">
        <f t="shared" si="6"/>
        <v>19</v>
      </c>
      <c r="B32" s="22">
        <v>17676</v>
      </c>
      <c r="C32" s="39" t="s">
        <v>332</v>
      </c>
      <c r="D32" s="40">
        <f>VLOOKUP($B32,'[1]Franchise Rate List (2)'!$A$3:$I$680,7,0)</f>
        <v>2106</v>
      </c>
      <c r="E32" s="40" t="str">
        <f>VLOOKUP(B32,[10]Bangalore!$A$2:$E$355,5,0)</f>
        <v>PAC=1000ML</v>
      </c>
      <c r="F32" s="41">
        <v>5</v>
      </c>
      <c r="G32" s="41" t="s">
        <v>56</v>
      </c>
      <c r="H32" s="40">
        <f>VLOOKUP(B32,'[12]Final Sheet'!$A$2:$G$324,7,0)</f>
        <v>381.8</v>
      </c>
      <c r="I32" s="42">
        <f t="shared" si="0"/>
        <v>1909</v>
      </c>
      <c r="J32" s="43"/>
      <c r="K32" s="42">
        <f t="shared" si="1"/>
        <v>1909</v>
      </c>
      <c r="L32" s="44">
        <f>VLOOKUP(B32,'[1]Franchise Rate List (2)'!$A$3:$L$680,12,0)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44">
        <f>VLOOKUP(B32,'[4]Franchise Rate List'!$A$3:$F$680,6,0)</f>
        <v>0.18</v>
      </c>
      <c r="S32" s="47">
        <f t="shared" si="5"/>
        <v>343.62</v>
      </c>
    </row>
    <row r="33" spans="1:19" s="48" customFormat="1" ht="18" customHeight="1">
      <c r="A33" s="38">
        <f t="shared" si="6"/>
        <v>20</v>
      </c>
      <c r="B33" s="22">
        <v>22255</v>
      </c>
      <c r="C33" s="39" t="s">
        <v>305</v>
      </c>
      <c r="D33" s="40">
        <f>VLOOKUP($B33,'[1]Franchise Rate List (2)'!$A$3:$I$680,7,0)</f>
        <v>22029920</v>
      </c>
      <c r="E33" s="40" t="str">
        <f>VLOOKUP(B33,[10]Bangalore!$A$2:$E$355,5,0)</f>
        <v>1 box = 24 ea</v>
      </c>
      <c r="F33" s="41">
        <v>12</v>
      </c>
      <c r="G33" s="41" t="s">
        <v>137</v>
      </c>
      <c r="H33" s="40">
        <f>VLOOKUP(B33,'[12]Final Sheet'!$A$2:$G$324,7,0)</f>
        <v>57.46</v>
      </c>
      <c r="I33" s="42">
        <f t="shared" si="0"/>
        <v>689.52</v>
      </c>
      <c r="J33" s="43"/>
      <c r="K33" s="42">
        <f t="shared" si="1"/>
        <v>689.52</v>
      </c>
      <c r="L33" s="44">
        <f>VLOOKUP(B33,'[1]Franchise Rate List (2)'!$A$3:$L$680,12,0)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44">
        <f>VLOOKUP(B33,'[4]Franchise Rate List'!$A$3:$F$680,6,0)</f>
        <v>0.12</v>
      </c>
      <c r="S33" s="47">
        <f t="shared" si="5"/>
        <v>82.742399999999989</v>
      </c>
    </row>
    <row r="34" spans="1:19" s="48" customFormat="1" ht="18" customHeight="1">
      <c r="A34" s="38">
        <f t="shared" si="6"/>
        <v>21</v>
      </c>
      <c r="B34" s="22">
        <v>22256</v>
      </c>
      <c r="C34" s="39" t="s">
        <v>306</v>
      </c>
      <c r="D34" s="40">
        <f>VLOOKUP($B34,'[1]Franchise Rate List (2)'!$A$3:$I$680,7,0)</f>
        <v>22029920</v>
      </c>
      <c r="E34" s="40" t="str">
        <f>VLOOKUP(B34,[10]Bangalore!$A$2:$E$355,5,0)</f>
        <v>1 box = 24 ea</v>
      </c>
      <c r="F34" s="41">
        <v>12</v>
      </c>
      <c r="G34" s="41" t="s">
        <v>137</v>
      </c>
      <c r="H34" s="40">
        <f>VLOOKUP(B34,'[12]Final Sheet'!$A$2:$G$324,7,0)</f>
        <v>57.46</v>
      </c>
      <c r="I34" s="42">
        <f t="shared" si="0"/>
        <v>689.52</v>
      </c>
      <c r="J34" s="43"/>
      <c r="K34" s="42">
        <f t="shared" si="1"/>
        <v>689.52</v>
      </c>
      <c r="L34" s="44">
        <f>VLOOKUP(B34,'[1]Franchise Rate List (2)'!$A$3:$L$680,12,0)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44">
        <f>VLOOKUP(B34,'[4]Franchise Rate List'!$A$3:$F$680,6,0)</f>
        <v>0.12</v>
      </c>
      <c r="S34" s="47">
        <f t="shared" si="5"/>
        <v>82.742399999999989</v>
      </c>
    </row>
    <row r="35" spans="1:19" s="48" customFormat="1" ht="18" customHeight="1">
      <c r="A35" s="38">
        <f t="shared" si="6"/>
        <v>22</v>
      </c>
      <c r="B35" s="22">
        <v>22258</v>
      </c>
      <c r="C35" s="39" t="s">
        <v>307</v>
      </c>
      <c r="D35" s="40">
        <f>VLOOKUP($B35,'[1]Franchise Rate List (2)'!$A$3:$I$680,7,0)</f>
        <v>22029920</v>
      </c>
      <c r="E35" s="40" t="str">
        <f>VLOOKUP(B35,[10]Bangalore!$A$2:$E$355,5,0)</f>
        <v>1 box = 24 ea</v>
      </c>
      <c r="F35" s="41">
        <v>12</v>
      </c>
      <c r="G35" s="41" t="s">
        <v>137</v>
      </c>
      <c r="H35" s="40">
        <f>VLOOKUP(B35,'[12]Final Sheet'!$A$2:$G$324,7,0)</f>
        <v>57.46</v>
      </c>
      <c r="I35" s="42">
        <f t="shared" si="0"/>
        <v>689.52</v>
      </c>
      <c r="J35" s="43"/>
      <c r="K35" s="42">
        <f t="shared" si="1"/>
        <v>689.52</v>
      </c>
      <c r="L35" s="44">
        <f>VLOOKUP(B35,'[1]Franchise Rate List (2)'!$A$3:$L$680,12,0)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44">
        <f>VLOOKUP(B35,'[4]Franchise Rate List'!$A$3:$F$680,6,0)</f>
        <v>0.12</v>
      </c>
      <c r="S35" s="47">
        <f t="shared" si="5"/>
        <v>82.742399999999989</v>
      </c>
    </row>
    <row r="36" spans="1:19" s="48" customFormat="1" ht="18" customHeight="1">
      <c r="A36" s="38">
        <f t="shared" si="6"/>
        <v>23</v>
      </c>
      <c r="B36" s="22">
        <v>23151</v>
      </c>
      <c r="C36" s="39" t="s">
        <v>333</v>
      </c>
      <c r="D36" s="40">
        <f>VLOOKUP($B36,'[1]Franchise Rate List (2)'!$A$3:$I$680,7,0)</f>
        <v>21069099</v>
      </c>
      <c r="E36" s="40" t="str">
        <f>VLOOKUP(B36,[10]Bangalore!$A$2:$E$355,5,0)</f>
        <v>EA</v>
      </c>
      <c r="F36" s="41">
        <v>24</v>
      </c>
      <c r="G36" s="41" t="s">
        <v>137</v>
      </c>
      <c r="H36" s="129">
        <v>66.099999999999994</v>
      </c>
      <c r="I36" s="42">
        <f t="shared" si="0"/>
        <v>1586.3999999999999</v>
      </c>
      <c r="J36" s="43"/>
      <c r="K36" s="42">
        <f t="shared" si="1"/>
        <v>1586.3999999999999</v>
      </c>
      <c r="L36" s="44">
        <f>VLOOKUP(B36,'[1]Franchise Rate List (2)'!$A$3:$L$680,12,0)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44">
        <f>VLOOKUP(B36,'[4]Franchise Rate List'!$A$3:$F$680,6,0)</f>
        <v>0.18</v>
      </c>
      <c r="S36" s="47">
        <f t="shared" si="5"/>
        <v>285.55199999999996</v>
      </c>
    </row>
    <row r="37" spans="1:19" s="48" customFormat="1" ht="18" customHeight="1">
      <c r="A37" s="38">
        <f t="shared" si="6"/>
        <v>24</v>
      </c>
      <c r="B37" s="22">
        <v>23152</v>
      </c>
      <c r="C37" s="39" t="s">
        <v>309</v>
      </c>
      <c r="D37" s="40">
        <f>VLOOKUP($B37,'[1]Franchise Rate List (2)'!$A$3:$I$680,7,0)</f>
        <v>21069099</v>
      </c>
      <c r="E37" s="40" t="str">
        <f>VLOOKUP(B37,[10]Bangalore!$A$2:$E$355,5,0)</f>
        <v>1 Box = 24 ea</v>
      </c>
      <c r="F37" s="41">
        <v>1</v>
      </c>
      <c r="G37" s="41" t="s">
        <v>137</v>
      </c>
      <c r="H37" s="129">
        <v>66.099999999999994</v>
      </c>
      <c r="I37" s="42">
        <f t="shared" si="0"/>
        <v>66.099999999999994</v>
      </c>
      <c r="J37" s="43"/>
      <c r="K37" s="42">
        <f t="shared" si="1"/>
        <v>66.099999999999994</v>
      </c>
      <c r="L37" s="44">
        <f>VLOOKUP(B37,'[1]Franchise Rate List (2)'!$A$3:$L$680,12,0)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44">
        <f>VLOOKUP(B37,'[4]Franchise Rate List'!$A$3:$F$680,6,0)</f>
        <v>0.18</v>
      </c>
      <c r="S37" s="47">
        <f t="shared" si="5"/>
        <v>11.897999999999998</v>
      </c>
    </row>
    <row r="38" spans="1:19" s="48" customFormat="1" ht="18" customHeight="1">
      <c r="A38" s="38">
        <f t="shared" si="6"/>
        <v>25</v>
      </c>
      <c r="B38" s="22">
        <v>12012</v>
      </c>
      <c r="C38" s="39" t="s">
        <v>129</v>
      </c>
      <c r="D38" s="40">
        <f>VLOOKUP($B38,'[1]Franchise Rate List (2)'!$A$3:$I$680,7,0)</f>
        <v>4823</v>
      </c>
      <c r="E38" s="40" t="str">
        <f>VLOOKUP(B38,[10]Bangalore!$A$2:$E$355,5,0)</f>
        <v>PAC=20PC</v>
      </c>
      <c r="F38" s="41">
        <v>80</v>
      </c>
      <c r="G38" s="41" t="s">
        <v>37</v>
      </c>
      <c r="H38" s="40">
        <f>VLOOKUP(B38,'[12]Final Sheet'!$A$2:$G$324,7,0)</f>
        <v>58.989999999999995</v>
      </c>
      <c r="I38" s="42">
        <f t="shared" si="0"/>
        <v>4719.2</v>
      </c>
      <c r="J38" s="43"/>
      <c r="K38" s="42">
        <f t="shared" si="1"/>
        <v>4719.2</v>
      </c>
      <c r="L38" s="44">
        <f>VLOOKUP(B38,'[1]Franchise Rate List (2)'!$A$3:$L$680,12,0)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44">
        <f>VLOOKUP(B38,'[4]Franchise Rate List'!$A$3:$F$680,6,0)</f>
        <v>0.18</v>
      </c>
      <c r="S38" s="47">
        <f t="shared" si="5"/>
        <v>849.4559999999999</v>
      </c>
    </row>
    <row r="39" spans="1:19" s="48" customFormat="1" ht="18" customHeight="1">
      <c r="A39" s="38">
        <f t="shared" si="6"/>
        <v>26</v>
      </c>
      <c r="B39" s="22">
        <v>12013</v>
      </c>
      <c r="C39" s="39" t="s">
        <v>130</v>
      </c>
      <c r="D39" s="40">
        <f>VLOOKUP($B39,'[1]Franchise Rate List (2)'!$A$3:$I$680,7,0)</f>
        <v>4823</v>
      </c>
      <c r="E39" s="40" t="str">
        <f>VLOOKUP(B39,[10]Bangalore!$A$2:$E$355,5,0)</f>
        <v>PAC=20PC</v>
      </c>
      <c r="F39" s="41">
        <v>100</v>
      </c>
      <c r="G39" s="41" t="s">
        <v>56</v>
      </c>
      <c r="H39" s="40">
        <f>VLOOKUP(B39,'[12]Final Sheet'!$A$2:$G$324,7,0)</f>
        <v>82.68</v>
      </c>
      <c r="I39" s="42">
        <f t="shared" si="0"/>
        <v>8268</v>
      </c>
      <c r="J39" s="43"/>
      <c r="K39" s="42">
        <f t="shared" si="1"/>
        <v>8268</v>
      </c>
      <c r="L39" s="44">
        <f>VLOOKUP(B39,'[1]Franchise Rate List (2)'!$A$3:$L$680,12,0)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44">
        <f>VLOOKUP(B39,'[4]Franchise Rate List'!$A$3:$F$680,6,0)</f>
        <v>0.18</v>
      </c>
      <c r="S39" s="47">
        <f t="shared" si="5"/>
        <v>1488.24</v>
      </c>
    </row>
    <row r="40" spans="1:19" s="48" customFormat="1" ht="18" customHeight="1">
      <c r="A40" s="38">
        <f t="shared" si="6"/>
        <v>27</v>
      </c>
      <c r="B40" s="22">
        <v>20399</v>
      </c>
      <c r="C40" s="39" t="s">
        <v>133</v>
      </c>
      <c r="D40" s="40">
        <f>VLOOKUP($B40,'[1]Franchise Rate List (2)'!$A$3:$I$680,7,0)</f>
        <v>4823</v>
      </c>
      <c r="E40" s="40" t="str">
        <f>VLOOKUP(B40,[10]Bangalore!$A$2:$E$355,5,0)</f>
        <v>1 PAC=20 PCS</v>
      </c>
      <c r="F40" s="41">
        <v>25</v>
      </c>
      <c r="G40" s="41" t="s">
        <v>56</v>
      </c>
      <c r="H40" s="40">
        <f>VLOOKUP(B40,'[12]Final Sheet'!$A$2:$G$324,7,0)</f>
        <v>92.87</v>
      </c>
      <c r="I40" s="42">
        <f t="shared" si="0"/>
        <v>2321.75</v>
      </c>
      <c r="J40" s="43"/>
      <c r="K40" s="42">
        <f t="shared" si="1"/>
        <v>2321.75</v>
      </c>
      <c r="L40" s="44">
        <f>VLOOKUP(B40,'[1]Franchise Rate List (2)'!$A$3:$L$680,12,0)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44">
        <f>VLOOKUP(B40,'[4]Franchise Rate List'!$A$3:$F$680,6,0)</f>
        <v>0.18</v>
      </c>
      <c r="S40" s="47">
        <f t="shared" si="5"/>
        <v>417.91499999999996</v>
      </c>
    </row>
    <row r="41" spans="1:19" s="48" customFormat="1" ht="18" customHeight="1">
      <c r="A41" s="38">
        <f t="shared" si="6"/>
        <v>28</v>
      </c>
      <c r="B41" s="22">
        <v>19443</v>
      </c>
      <c r="C41" s="39" t="s">
        <v>334</v>
      </c>
      <c r="D41" s="40">
        <f>VLOOKUP($B41,'[1]Franchise Rate List (2)'!$A$3:$I$680,7,0)</f>
        <v>4823</v>
      </c>
      <c r="E41" s="40" t="str">
        <f>VLOOKUP(B41,[10]Bangalore!$A$2:$E$355,5,0)</f>
        <v>PAC</v>
      </c>
      <c r="F41" s="41">
        <v>5</v>
      </c>
      <c r="G41" s="41" t="s">
        <v>56</v>
      </c>
      <c r="H41" s="40">
        <f>VLOOKUP(B41,'[12]Final Sheet'!$A$2:$G$324,7,0)</f>
        <v>74.75</v>
      </c>
      <c r="I41" s="42">
        <f t="shared" si="0"/>
        <v>373.75</v>
      </c>
      <c r="J41" s="43"/>
      <c r="K41" s="42">
        <f t="shared" si="1"/>
        <v>373.75</v>
      </c>
      <c r="L41" s="44">
        <f>VLOOKUP(B41,'[1]Franchise Rate List (2)'!$A$3:$L$680,12,0)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44">
        <f>VLOOKUP(B41,'[4]Franchise Rate List'!$A$3:$F$680,6,0)</f>
        <v>0.18</v>
      </c>
      <c r="S41" s="47">
        <f t="shared" si="5"/>
        <v>67.274999999999991</v>
      </c>
    </row>
    <row r="42" spans="1:19" s="48" customFormat="1" ht="18" customHeight="1">
      <c r="A42" s="38">
        <f t="shared" si="6"/>
        <v>29</v>
      </c>
      <c r="B42" s="22">
        <v>21817</v>
      </c>
      <c r="C42" s="39" t="s">
        <v>157</v>
      </c>
      <c r="D42" s="40">
        <f>VLOOKUP($B42,'[1]Franchise Rate List (2)'!$A$3:$I$680,7,0)</f>
        <v>482369</v>
      </c>
      <c r="E42" s="40" t="str">
        <f>VLOOKUP(B42,[10]Bangalore!$A$2:$E$355,5,0)</f>
        <v>PAC=25ea</v>
      </c>
      <c r="F42" s="41">
        <v>80</v>
      </c>
      <c r="G42" s="41" t="s">
        <v>56</v>
      </c>
      <c r="H42" s="40">
        <f>VLOOKUP(B42,'[12]Final Sheet'!$A$2:$G$324,7,0)</f>
        <v>95.45</v>
      </c>
      <c r="I42" s="42">
        <f t="shared" si="0"/>
        <v>7636</v>
      </c>
      <c r="J42" s="43"/>
      <c r="K42" s="42">
        <f t="shared" si="1"/>
        <v>7636</v>
      </c>
      <c r="L42" s="44">
        <f>VLOOKUP(B42,'[1]Franchise Rate List (2)'!$A$3:$L$680,12,0)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44">
        <f>VLOOKUP(B42,'[4]Franchise Rate List'!$A$3:$F$680,6,0)</f>
        <v>0.12</v>
      </c>
      <c r="S42" s="47">
        <f t="shared" si="5"/>
        <v>916.31999999999994</v>
      </c>
    </row>
    <row r="43" spans="1:19" s="48" customFormat="1" ht="18" customHeight="1">
      <c r="A43" s="38">
        <f t="shared" si="6"/>
        <v>30</v>
      </c>
      <c r="B43" s="22">
        <v>6572</v>
      </c>
      <c r="C43" s="39" t="s">
        <v>45</v>
      </c>
      <c r="D43" s="40">
        <f>VLOOKUP($B43,'[1]Franchise Rate List (2)'!$A$3:$I$680,7,0)</f>
        <v>4818</v>
      </c>
      <c r="E43" s="40" t="str">
        <f>VLOOKUP(B43,[10]Bangalore!$A$2:$E$355,5,0)</f>
        <v>1=100EA</v>
      </c>
      <c r="F43" s="41">
        <v>100</v>
      </c>
      <c r="G43" s="41" t="s">
        <v>37</v>
      </c>
      <c r="H43" s="40">
        <f>VLOOKUP(B43,'[12]Final Sheet'!$A$2:$G$324,7,0)</f>
        <v>23.580000000000002</v>
      </c>
      <c r="I43" s="42">
        <f t="shared" si="0"/>
        <v>2358</v>
      </c>
      <c r="J43" s="43"/>
      <c r="K43" s="42">
        <f t="shared" si="1"/>
        <v>2358</v>
      </c>
      <c r="L43" s="44">
        <f>VLOOKUP(B43,'[1]Franchise Rate List (2)'!$A$3:$L$680,12,0)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44">
        <f>VLOOKUP(B43,'[4]Franchise Rate List'!$A$3:$F$680,6,0)</f>
        <v>0.18</v>
      </c>
      <c r="S43" s="47">
        <f t="shared" si="5"/>
        <v>424.44</v>
      </c>
    </row>
    <row r="44" spans="1:19" s="48" customFormat="1" ht="18" customHeight="1">
      <c r="A44" s="38">
        <f t="shared" si="6"/>
        <v>31</v>
      </c>
      <c r="B44" s="22">
        <v>22262</v>
      </c>
      <c r="C44" s="39" t="s">
        <v>310</v>
      </c>
      <c r="D44" s="40">
        <f>VLOOKUP($B44,'[1]Franchise Rate List (2)'!$A$3:$I$680,7,0)</f>
        <v>22029920</v>
      </c>
      <c r="E44" s="40" t="str">
        <f>VLOOKUP(B44,[10]Bangalore!$A$2:$E$355,5,0)</f>
        <v>1 box = 24 ea</v>
      </c>
      <c r="F44" s="41">
        <v>24</v>
      </c>
      <c r="G44" s="41" t="s">
        <v>137</v>
      </c>
      <c r="H44" s="40">
        <f>VLOOKUP(B44,'[12]Final Sheet'!$A$2:$G$324,7,0)</f>
        <v>71.430000000000007</v>
      </c>
      <c r="I44" s="42">
        <f t="shared" si="0"/>
        <v>1714.3200000000002</v>
      </c>
      <c r="J44" s="43"/>
      <c r="K44" s="42">
        <f t="shared" si="1"/>
        <v>1714.3200000000002</v>
      </c>
      <c r="L44" s="44">
        <f>VLOOKUP(B44,'[1]Franchise Rate List (2)'!$A$3:$L$680,12,0)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44">
        <f>VLOOKUP(B44,'[4]Franchise Rate List'!$A$3:$F$680,6,0)</f>
        <v>0.12</v>
      </c>
      <c r="S44" s="47">
        <f t="shared" si="5"/>
        <v>205.7184</v>
      </c>
    </row>
    <row r="45" spans="1:19" s="48" customFormat="1" ht="18" customHeight="1">
      <c r="A45" s="38">
        <f t="shared" si="6"/>
        <v>32</v>
      </c>
      <c r="B45" s="22">
        <v>22263</v>
      </c>
      <c r="C45" s="39" t="s">
        <v>311</v>
      </c>
      <c r="D45" s="40">
        <f>VLOOKUP($B45,'[1]Franchise Rate List (2)'!$A$3:$I$680,7,0)</f>
        <v>22029920</v>
      </c>
      <c r="E45" s="40" t="str">
        <f>VLOOKUP(B45,[10]Bangalore!$A$2:$E$355,5,0)</f>
        <v>1 box = 24 ea</v>
      </c>
      <c r="F45" s="41">
        <v>24</v>
      </c>
      <c r="G45" s="41" t="s">
        <v>137</v>
      </c>
      <c r="H45" s="40">
        <f>VLOOKUP(B45,'[12]Final Sheet'!$A$2:$G$324,7,0)</f>
        <v>71.430000000000007</v>
      </c>
      <c r="I45" s="42">
        <f t="shared" si="0"/>
        <v>1714.3200000000002</v>
      </c>
      <c r="J45" s="43"/>
      <c r="K45" s="42">
        <f t="shared" si="1"/>
        <v>1714.3200000000002</v>
      </c>
      <c r="L45" s="44">
        <f>VLOOKUP(B45,'[1]Franchise Rate List (2)'!$A$3:$L$680,12,0)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44">
        <f>VLOOKUP(B45,'[4]Franchise Rate List'!$A$3:$F$680,6,0)</f>
        <v>0.12</v>
      </c>
      <c r="S45" s="47">
        <f t="shared" si="5"/>
        <v>205.7184</v>
      </c>
    </row>
    <row r="46" spans="1:19" s="48" customFormat="1" ht="18" customHeight="1">
      <c r="A46" s="38">
        <f t="shared" si="6"/>
        <v>33</v>
      </c>
      <c r="B46" s="22">
        <v>22264</v>
      </c>
      <c r="C46" s="39" t="s">
        <v>312</v>
      </c>
      <c r="D46" s="40">
        <f>VLOOKUP($B46,'[1]Franchise Rate List (2)'!$A$3:$I$680,7,0)</f>
        <v>22029920</v>
      </c>
      <c r="E46" s="40" t="str">
        <f>VLOOKUP(B46,[10]Bangalore!$A$2:$E$355,5,0)</f>
        <v>1 box = 24 ea</v>
      </c>
      <c r="F46" s="41">
        <v>24</v>
      </c>
      <c r="G46" s="41" t="s">
        <v>137</v>
      </c>
      <c r="H46" s="40">
        <f>VLOOKUP(B46,'[12]Final Sheet'!$A$2:$G$324,7,0)</f>
        <v>71.430000000000007</v>
      </c>
      <c r="I46" s="42">
        <f t="shared" si="0"/>
        <v>1714.3200000000002</v>
      </c>
      <c r="J46" s="43"/>
      <c r="K46" s="42">
        <f t="shared" si="1"/>
        <v>1714.3200000000002</v>
      </c>
      <c r="L46" s="44">
        <f>VLOOKUP(B46,'[1]Franchise Rate List (2)'!$A$3:$L$680,12,0)</f>
        <v>0</v>
      </c>
      <c r="M46" s="42">
        <f t="shared" si="2"/>
        <v>0</v>
      </c>
      <c r="N46" s="45">
        <v>0</v>
      </c>
      <c r="O46" s="45">
        <f t="shared" si="3"/>
        <v>0</v>
      </c>
      <c r="P46" s="42">
        <v>0</v>
      </c>
      <c r="Q46" s="46">
        <f t="shared" si="4"/>
        <v>0</v>
      </c>
      <c r="R46" s="44">
        <f>VLOOKUP(B46,'[4]Franchise Rate List'!$A$3:$F$680,6,0)</f>
        <v>0.12</v>
      </c>
      <c r="S46" s="47">
        <f t="shared" si="5"/>
        <v>205.7184</v>
      </c>
    </row>
    <row r="47" spans="1:19" s="48" customFormat="1" ht="18" customHeight="1">
      <c r="A47" s="38">
        <f t="shared" si="6"/>
        <v>34</v>
      </c>
      <c r="B47" s="22">
        <v>22265</v>
      </c>
      <c r="C47" s="39" t="s">
        <v>313</v>
      </c>
      <c r="D47" s="40">
        <f>VLOOKUP($B47,'[1]Franchise Rate List (2)'!$A$3:$I$680,7,0)</f>
        <v>22029920</v>
      </c>
      <c r="E47" s="40" t="str">
        <f>VLOOKUP(B47,[10]Bangalore!$A$2:$E$355,5,0)</f>
        <v>1 box = 24 ea</v>
      </c>
      <c r="F47" s="41">
        <v>24</v>
      </c>
      <c r="G47" s="41" t="s">
        <v>137</v>
      </c>
      <c r="H47" s="40">
        <f>VLOOKUP(B47,'[12]Final Sheet'!$A$2:$G$324,7,0)</f>
        <v>71.430000000000007</v>
      </c>
      <c r="I47" s="42">
        <f t="shared" si="0"/>
        <v>1714.3200000000002</v>
      </c>
      <c r="J47" s="43"/>
      <c r="K47" s="42">
        <f t="shared" si="1"/>
        <v>1714.3200000000002</v>
      </c>
      <c r="L47" s="44">
        <f>VLOOKUP(B47,'[1]Franchise Rate List (2)'!$A$3:$L$680,12,0)</f>
        <v>0</v>
      </c>
      <c r="M47" s="42">
        <f t="shared" si="2"/>
        <v>0</v>
      </c>
      <c r="N47" s="45">
        <v>0</v>
      </c>
      <c r="O47" s="45">
        <f t="shared" si="3"/>
        <v>0</v>
      </c>
      <c r="P47" s="42">
        <v>0</v>
      </c>
      <c r="Q47" s="46">
        <f t="shared" si="4"/>
        <v>0</v>
      </c>
      <c r="R47" s="44">
        <f>VLOOKUP(B47,'[4]Franchise Rate List'!$A$3:$F$680,6,0)</f>
        <v>0.12</v>
      </c>
      <c r="S47" s="47">
        <f t="shared" si="5"/>
        <v>205.7184</v>
      </c>
    </row>
    <row r="48" spans="1:19" s="48" customFormat="1" ht="18" customHeight="1">
      <c r="A48" s="38">
        <f t="shared" si="6"/>
        <v>35</v>
      </c>
      <c r="B48" s="22">
        <v>23468</v>
      </c>
      <c r="C48" s="39" t="s">
        <v>315</v>
      </c>
      <c r="D48" s="40">
        <f>VLOOKUP($B48,'[1]Franchise Rate List (2)'!$A$3:$I$680,7,0)</f>
        <v>22029920</v>
      </c>
      <c r="E48" s="40" t="str">
        <f>VLOOKUP(B48,[10]Bangalore!$A$2:$E$355,5,0)</f>
        <v>EA</v>
      </c>
      <c r="F48" s="41">
        <v>12</v>
      </c>
      <c r="G48" s="41" t="s">
        <v>53</v>
      </c>
      <c r="H48" s="40">
        <f>VLOOKUP(B48,'[12]Final Sheet'!$A$2:$G$324,7,0)</f>
        <v>57.46</v>
      </c>
      <c r="I48" s="42">
        <f t="shared" si="0"/>
        <v>689.52</v>
      </c>
      <c r="J48" s="43"/>
      <c r="K48" s="42">
        <f t="shared" si="1"/>
        <v>689.52</v>
      </c>
      <c r="L48" s="44">
        <f>VLOOKUP(B48,'[1]Franchise Rate List (2)'!$A$3:$L$680,12,0)</f>
        <v>0</v>
      </c>
      <c r="M48" s="42">
        <f t="shared" si="2"/>
        <v>0</v>
      </c>
      <c r="N48" s="45">
        <v>0</v>
      </c>
      <c r="O48" s="45">
        <f t="shared" si="3"/>
        <v>0</v>
      </c>
      <c r="P48" s="42">
        <v>0</v>
      </c>
      <c r="Q48" s="46">
        <f t="shared" si="4"/>
        <v>0</v>
      </c>
      <c r="R48" s="44">
        <f>VLOOKUP(B48,'[4]Franchise Rate List'!$A$3:$F$680,6,0)</f>
        <v>0.12</v>
      </c>
      <c r="S48" s="47">
        <f t="shared" si="5"/>
        <v>82.742399999999989</v>
      </c>
    </row>
    <row r="49" spans="1:19" s="48" customFormat="1" ht="18" customHeight="1">
      <c r="A49" s="38">
        <f t="shared" si="6"/>
        <v>36</v>
      </c>
      <c r="B49" s="22">
        <v>23507</v>
      </c>
      <c r="C49" s="39" t="s">
        <v>335</v>
      </c>
      <c r="D49" s="40">
        <f>VLOOKUP($B49,'[1]Franchise Rate List (2)'!$A$3:$I$680,7,0)</f>
        <v>44191900</v>
      </c>
      <c r="E49" s="40" t="str">
        <f>VLOOKUP(B49,[10]Bangalore!$A$2:$E$355,5,0)</f>
        <v>1 pkt =500 ea</v>
      </c>
      <c r="F49" s="41">
        <v>4</v>
      </c>
      <c r="G49" s="41" t="s">
        <v>56</v>
      </c>
      <c r="H49" s="40">
        <f>VLOOKUP(B49,'[12]Final Sheet'!$A$2:$G$324,7,0)</f>
        <v>103.5</v>
      </c>
      <c r="I49" s="42">
        <f t="shared" si="0"/>
        <v>414</v>
      </c>
      <c r="J49" s="43"/>
      <c r="K49" s="42">
        <f t="shared" si="1"/>
        <v>414</v>
      </c>
      <c r="L49" s="44">
        <f>VLOOKUP(B49,'[1]Franchise Rate List (2)'!$A$3:$L$680,12,0)</f>
        <v>0</v>
      </c>
      <c r="M49" s="42">
        <f t="shared" si="2"/>
        <v>0</v>
      </c>
      <c r="N49" s="45">
        <v>0</v>
      </c>
      <c r="O49" s="45">
        <f t="shared" si="3"/>
        <v>0</v>
      </c>
      <c r="P49" s="42">
        <v>0</v>
      </c>
      <c r="Q49" s="46">
        <f t="shared" si="4"/>
        <v>0</v>
      </c>
      <c r="R49" s="44">
        <f>VLOOKUP(B49,'[4]Franchise Rate List'!$A$3:$F$680,6,0)</f>
        <v>0.12</v>
      </c>
      <c r="S49" s="47">
        <f t="shared" si="5"/>
        <v>49.68</v>
      </c>
    </row>
    <row r="50" spans="1:19" s="48" customFormat="1" ht="18" customHeight="1">
      <c r="A50" s="38">
        <f t="shared" si="6"/>
        <v>37</v>
      </c>
      <c r="B50" s="22">
        <v>5908</v>
      </c>
      <c r="C50" s="39" t="s">
        <v>116</v>
      </c>
      <c r="D50" s="40">
        <f>VLOOKUP($B50,'[1]Franchise Rate List (2)'!$A$3:$I$680,7,0)</f>
        <v>4819</v>
      </c>
      <c r="E50" s="40" t="str">
        <f>VLOOKUP(B50,[10]Bangalore!$A$2:$E$355,5,0)</f>
        <v>Ea=1 EA</v>
      </c>
      <c r="F50" s="41">
        <v>1</v>
      </c>
      <c r="G50" s="41" t="s">
        <v>53</v>
      </c>
      <c r="H50" s="40">
        <f>VLOOKUP(B50,'[12]Final Sheet'!$A$2:$G$324,7,0)</f>
        <v>84</v>
      </c>
      <c r="I50" s="42">
        <f t="shared" si="0"/>
        <v>84</v>
      </c>
      <c r="J50" s="43"/>
      <c r="K50" s="42">
        <f t="shared" si="1"/>
        <v>84</v>
      </c>
      <c r="L50" s="44">
        <f>VLOOKUP(B50,'[1]Franchise Rate List (2)'!$A$3:$L$680,12,0)</f>
        <v>0</v>
      </c>
      <c r="M50" s="42">
        <f t="shared" si="2"/>
        <v>0</v>
      </c>
      <c r="N50" s="45">
        <v>0</v>
      </c>
      <c r="O50" s="45">
        <f t="shared" si="3"/>
        <v>0</v>
      </c>
      <c r="P50" s="42">
        <v>0</v>
      </c>
      <c r="Q50" s="46">
        <f t="shared" si="4"/>
        <v>0</v>
      </c>
      <c r="R50" s="44">
        <f>VLOOKUP(B50,'[4]Franchise Rate List'!$A$3:$F$680,6,0)</f>
        <v>0.12</v>
      </c>
      <c r="S50" s="47">
        <f t="shared" si="5"/>
        <v>10.08</v>
      </c>
    </row>
    <row r="51" spans="1:19" s="48" customFormat="1" ht="18" customHeight="1">
      <c r="A51" s="38">
        <f t="shared" si="6"/>
        <v>38</v>
      </c>
      <c r="B51" s="22">
        <v>5904</v>
      </c>
      <c r="C51" s="39" t="s">
        <v>115</v>
      </c>
      <c r="D51" s="40">
        <f>VLOOKUP($B51,'[1]Franchise Rate List (2)'!$A$3:$I$680,7,0)</f>
        <v>3919</v>
      </c>
      <c r="E51" s="40" t="str">
        <f>VLOOKUP(B51,[10]Bangalore!$A$2:$E$355,5,0)</f>
        <v>Ea=1 EA</v>
      </c>
      <c r="F51" s="41">
        <v>1</v>
      </c>
      <c r="G51" s="41" t="s">
        <v>53</v>
      </c>
      <c r="H51" s="40">
        <f>VLOOKUP(B51,'[12]Final Sheet'!$A$2:$G$324,7,0)</f>
        <v>30</v>
      </c>
      <c r="I51" s="42">
        <f t="shared" si="0"/>
        <v>30</v>
      </c>
      <c r="J51" s="43"/>
      <c r="K51" s="42">
        <f t="shared" si="1"/>
        <v>30</v>
      </c>
      <c r="L51" s="44">
        <f>VLOOKUP(B51,'[1]Franchise Rate List (2)'!$A$3:$L$680,12,0)</f>
        <v>0</v>
      </c>
      <c r="M51" s="42">
        <f t="shared" si="2"/>
        <v>0</v>
      </c>
      <c r="N51" s="45">
        <v>0</v>
      </c>
      <c r="O51" s="45">
        <f t="shared" si="3"/>
        <v>0</v>
      </c>
      <c r="P51" s="42">
        <v>0</v>
      </c>
      <c r="Q51" s="46">
        <f t="shared" si="4"/>
        <v>0</v>
      </c>
      <c r="R51" s="44">
        <f>VLOOKUP(B51,'[4]Franchise Rate List'!$A$3:$F$680,6,0)</f>
        <v>0.18</v>
      </c>
      <c r="S51" s="47">
        <f t="shared" si="5"/>
        <v>5.3999999999999995</v>
      </c>
    </row>
    <row r="52" spans="1:19" ht="15" customHeight="1">
      <c r="A52" s="38">
        <f t="shared" si="6"/>
        <v>39</v>
      </c>
      <c r="B52" s="22">
        <v>8226</v>
      </c>
      <c r="C52" s="39" t="s">
        <v>336</v>
      </c>
      <c r="D52" s="40" t="s">
        <v>337</v>
      </c>
      <c r="E52" s="40" t="s">
        <v>337</v>
      </c>
      <c r="F52" s="41">
        <v>8</v>
      </c>
      <c r="G52" s="40" t="s">
        <v>337</v>
      </c>
      <c r="H52" s="40">
        <f>VLOOKUP(B52,'[12]Final Sheet'!$A$2:$G$324,7,0)</f>
        <v>12.5</v>
      </c>
      <c r="I52" s="42">
        <f t="shared" ref="I52" si="7">F52*H52</f>
        <v>100</v>
      </c>
      <c r="J52" s="43"/>
      <c r="K52" s="42">
        <f t="shared" ref="K52" si="8">+I52-J52</f>
        <v>100</v>
      </c>
      <c r="L52" s="44">
        <f>VLOOKUP(B52,'[1]Franchise Rate List (2)'!$A$3:$L$680,12,0)</f>
        <v>0</v>
      </c>
      <c r="M52" s="42">
        <f t="shared" ref="M52" si="9">+K52*L52</f>
        <v>0</v>
      </c>
      <c r="N52" s="45">
        <v>0</v>
      </c>
      <c r="O52" s="45">
        <f t="shared" ref="O52" si="10">+K52*N52</f>
        <v>0</v>
      </c>
      <c r="P52" s="42">
        <v>0</v>
      </c>
      <c r="Q52" s="46">
        <f t="shared" ref="Q52" si="11">+K52*P52</f>
        <v>0</v>
      </c>
      <c r="R52" s="44">
        <f>VLOOKUP(B52,'[4]Franchise Rate List'!$A$3:$F$680,6,0)</f>
        <v>0.18</v>
      </c>
      <c r="S52" s="47">
        <f t="shared" ref="S52" si="12">+K52*R52</f>
        <v>18</v>
      </c>
    </row>
    <row r="53" spans="1:19" ht="15" customHeight="1">
      <c r="A53" s="38"/>
      <c r="B53" s="22"/>
      <c r="C53" s="39"/>
      <c r="D53" s="40"/>
      <c r="E53" s="41"/>
      <c r="F53" s="114"/>
      <c r="G53" s="41"/>
      <c r="H53" s="41"/>
      <c r="I53" s="42"/>
      <c r="J53" s="43"/>
      <c r="K53" s="42"/>
      <c r="L53" s="49"/>
      <c r="M53" s="42"/>
      <c r="N53" s="45"/>
      <c r="O53" s="45"/>
      <c r="P53" s="42"/>
      <c r="Q53" s="46"/>
      <c r="R53" s="44"/>
      <c r="S53" s="47"/>
    </row>
    <row r="54" spans="1:19" ht="15" customHeight="1">
      <c r="A54" s="38"/>
      <c r="B54" s="22"/>
      <c r="C54" s="39"/>
      <c r="D54" s="40"/>
      <c r="E54" s="41"/>
      <c r="F54" s="114"/>
      <c r="G54" s="41"/>
      <c r="H54" s="41"/>
      <c r="I54" s="42"/>
      <c r="J54" s="43"/>
      <c r="K54" s="42"/>
      <c r="L54" s="49"/>
      <c r="M54" s="42"/>
      <c r="N54" s="45"/>
      <c r="O54" s="45"/>
      <c r="P54" s="42"/>
      <c r="Q54" s="46"/>
      <c r="R54" s="44"/>
      <c r="S54" s="47"/>
    </row>
    <row r="55" spans="1:19" ht="24" customHeight="1">
      <c r="A55" s="50"/>
      <c r="B55" s="51"/>
      <c r="C55" s="52" t="s">
        <v>338</v>
      </c>
      <c r="D55" s="53"/>
      <c r="E55" s="121"/>
      <c r="F55" s="54"/>
      <c r="G55" s="54"/>
      <c r="H55" s="54"/>
      <c r="I55" s="54"/>
      <c r="J55" s="54"/>
      <c r="K55" s="54"/>
      <c r="L55" s="54"/>
      <c r="M55" s="54"/>
      <c r="N55" s="55"/>
      <c r="O55" s="55"/>
      <c r="P55" s="55"/>
      <c r="Q55" s="55"/>
      <c r="R55" s="55"/>
      <c r="S55" s="56"/>
    </row>
    <row r="56" spans="1:19" ht="20.100000000000001" customHeight="1" thickBot="1">
      <c r="A56" s="50"/>
      <c r="B56" s="51"/>
      <c r="C56" s="57" t="s">
        <v>339</v>
      </c>
      <c r="D56" s="58"/>
      <c r="E56" s="126"/>
      <c r="F56" s="54"/>
      <c r="G56" s="54"/>
      <c r="H56" s="54"/>
      <c r="I56" s="54"/>
      <c r="J56" s="54"/>
      <c r="K56" s="54"/>
      <c r="L56" s="54"/>
      <c r="M56" s="54"/>
      <c r="N56" s="55"/>
      <c r="O56" s="55"/>
      <c r="P56" s="55"/>
      <c r="Q56" s="55"/>
      <c r="R56" s="55"/>
      <c r="S56" s="56"/>
    </row>
    <row r="57" spans="1:19" ht="18.75" customHeight="1">
      <c r="A57" s="202"/>
      <c r="B57" s="203"/>
      <c r="C57" s="203"/>
      <c r="D57" s="59"/>
      <c r="E57" s="59"/>
      <c r="F57" s="60"/>
      <c r="G57" s="60"/>
      <c r="H57" s="60"/>
      <c r="I57" s="61" t="s">
        <v>31</v>
      </c>
      <c r="J57" s="62"/>
      <c r="K57" s="62">
        <f>SUM(K14:K56)</f>
        <v>80217.750000000015</v>
      </c>
      <c r="L57" s="62"/>
      <c r="M57" s="63">
        <f>SUM(M14:M56)</f>
        <v>0</v>
      </c>
      <c r="N57" s="63"/>
      <c r="O57" s="63">
        <f>SUM(O14:O56)</f>
        <v>0</v>
      </c>
      <c r="P57" s="63"/>
      <c r="Q57" s="63">
        <f>SUM(Q14:Q56)</f>
        <v>0</v>
      </c>
      <c r="R57" s="60"/>
      <c r="S57" s="64">
        <f>SUM(S14:S56)</f>
        <v>9519.7582999999977</v>
      </c>
    </row>
    <row r="58" spans="1:19" ht="15" customHeight="1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 t="s">
        <v>30</v>
      </c>
      <c r="R58" s="175">
        <f>ROUND(K57+O57+Q57+S57+L57+M57,0)</f>
        <v>89738</v>
      </c>
      <c r="S58" s="176"/>
    </row>
    <row r="59" spans="1:19" ht="15" customHeight="1">
      <c r="A59" s="177" t="s">
        <v>324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9"/>
      <c r="L59" s="68"/>
      <c r="M59" s="68"/>
      <c r="N59" s="69" t="s">
        <v>26</v>
      </c>
      <c r="O59" s="70"/>
      <c r="P59" s="70"/>
      <c r="Q59" s="70"/>
      <c r="R59" s="186">
        <v>10962</v>
      </c>
      <c r="S59" s="187"/>
    </row>
    <row r="60" spans="1:19" ht="18" customHeight="1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2"/>
      <c r="L60" s="71"/>
      <c r="M60" s="71"/>
      <c r="N60" s="72" t="s">
        <v>97</v>
      </c>
      <c r="O60" s="73"/>
      <c r="P60" s="73"/>
      <c r="Q60" s="73"/>
      <c r="R60" s="74"/>
      <c r="S60" s="75">
        <f>+R59*18%</f>
        <v>1973.1599999999999</v>
      </c>
    </row>
    <row r="61" spans="1:19" ht="15" customHeight="1">
      <c r="A61" s="180"/>
      <c r="B61" s="181"/>
      <c r="C61" s="181"/>
      <c r="D61" s="181"/>
      <c r="E61" s="181"/>
      <c r="F61" s="181"/>
      <c r="G61" s="181"/>
      <c r="H61" s="181"/>
      <c r="I61" s="181"/>
      <c r="J61" s="181"/>
      <c r="K61" s="182"/>
      <c r="L61" s="71"/>
      <c r="M61" s="71"/>
      <c r="N61" s="72" t="s">
        <v>28</v>
      </c>
      <c r="O61" s="73"/>
      <c r="P61" s="73"/>
      <c r="Q61" s="73"/>
      <c r="R61" s="74"/>
      <c r="S61" s="75">
        <v>0</v>
      </c>
    </row>
    <row r="62" spans="1:19" ht="15" customHeight="1">
      <c r="A62" s="180"/>
      <c r="B62" s="181"/>
      <c r="C62" s="181"/>
      <c r="D62" s="181"/>
      <c r="E62" s="181"/>
      <c r="F62" s="181"/>
      <c r="G62" s="181"/>
      <c r="H62" s="181"/>
      <c r="I62" s="181"/>
      <c r="J62" s="181"/>
      <c r="K62" s="182"/>
      <c r="L62" s="71"/>
      <c r="M62" s="71"/>
      <c r="N62" s="76" t="s">
        <v>27</v>
      </c>
      <c r="O62" s="77"/>
      <c r="P62" s="77"/>
      <c r="Q62" s="77"/>
      <c r="R62" s="78"/>
      <c r="S62" s="79">
        <v>0</v>
      </c>
    </row>
    <row r="63" spans="1:19" ht="21.75" customHeight="1" thickBot="1">
      <c r="A63" s="183"/>
      <c r="B63" s="184"/>
      <c r="C63" s="184"/>
      <c r="D63" s="184"/>
      <c r="E63" s="184"/>
      <c r="F63" s="184"/>
      <c r="G63" s="184"/>
      <c r="H63" s="184"/>
      <c r="I63" s="184"/>
      <c r="J63" s="184"/>
      <c r="K63" s="185"/>
      <c r="L63" s="80"/>
      <c r="M63" s="80"/>
      <c r="N63" s="188" t="s">
        <v>4</v>
      </c>
      <c r="O63" s="189"/>
      <c r="P63" s="189"/>
      <c r="Q63" s="190"/>
      <c r="R63" s="191">
        <f>R58+R59+S61+S62+S60</f>
        <v>102673.16</v>
      </c>
      <c r="S63" s="192"/>
    </row>
    <row r="64" spans="1:19" ht="15" customHeight="1">
      <c r="A64" s="8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82"/>
    </row>
    <row r="65" spans="1:19" ht="15" customHeight="1">
      <c r="A65" s="5" t="s">
        <v>18</v>
      </c>
      <c r="B65" s="10"/>
      <c r="C65" s="83"/>
      <c r="D65" s="84"/>
      <c r="E65" s="84"/>
      <c r="F65" s="84"/>
      <c r="G65" s="84"/>
      <c r="H65" s="84"/>
      <c r="I65" s="84"/>
      <c r="J65" s="85"/>
      <c r="K65" s="86"/>
      <c r="L65" s="87"/>
      <c r="M65" s="87"/>
      <c r="N65" s="87"/>
      <c r="O65" s="87"/>
      <c r="P65" s="87"/>
      <c r="Q65" s="87"/>
      <c r="R65" s="87"/>
      <c r="S65" s="88"/>
    </row>
    <row r="66" spans="1:19" ht="15" customHeight="1">
      <c r="A66" s="6" t="s">
        <v>19</v>
      </c>
      <c r="B66" s="2"/>
      <c r="C66" s="89"/>
      <c r="D66" s="90"/>
      <c r="E66" s="90"/>
      <c r="F66" s="90"/>
      <c r="G66" s="90"/>
      <c r="H66" s="90"/>
      <c r="I66" s="90"/>
      <c r="J66" s="91"/>
      <c r="K66" s="92"/>
      <c r="L66" s="93"/>
      <c r="M66" s="93"/>
      <c r="N66" s="94"/>
      <c r="O66" s="193"/>
      <c r="P66" s="193"/>
      <c r="Q66" s="93"/>
      <c r="R66" s="93"/>
      <c r="S66" s="95"/>
    </row>
    <row r="67" spans="1:19" ht="15" customHeight="1">
      <c r="A67" s="6" t="s">
        <v>22</v>
      </c>
      <c r="B67" s="2"/>
      <c r="C67" s="89"/>
      <c r="D67" s="90"/>
      <c r="E67" s="90"/>
      <c r="F67" s="90"/>
      <c r="G67" s="90"/>
      <c r="H67" s="90"/>
      <c r="I67" s="90"/>
      <c r="J67" s="91"/>
      <c r="K67" s="92"/>
      <c r="L67" s="93"/>
      <c r="M67" s="93"/>
      <c r="N67" s="93"/>
      <c r="O67" s="93"/>
      <c r="P67" s="93"/>
      <c r="Q67" s="93"/>
      <c r="R67" s="93"/>
      <c r="S67" s="95"/>
    </row>
    <row r="68" spans="1:19" ht="21">
      <c r="A68" s="6" t="s">
        <v>23</v>
      </c>
      <c r="B68" s="2"/>
      <c r="C68" s="89"/>
      <c r="D68" s="90"/>
      <c r="E68" s="90"/>
      <c r="F68" s="90"/>
      <c r="G68" s="90"/>
      <c r="H68" s="90"/>
      <c r="I68" s="90"/>
      <c r="J68" s="91"/>
      <c r="K68" s="92"/>
      <c r="L68" s="93"/>
      <c r="M68" s="93"/>
      <c r="N68" s="172" t="s">
        <v>24</v>
      </c>
      <c r="O68" s="172"/>
      <c r="P68" s="172"/>
      <c r="Q68" s="172"/>
      <c r="R68" s="172"/>
      <c r="S68" s="96"/>
    </row>
    <row r="69" spans="1:19" ht="18.75">
      <c r="A69" s="6" t="s">
        <v>29</v>
      </c>
      <c r="B69" s="2"/>
      <c r="C69" s="97"/>
      <c r="D69" s="98"/>
      <c r="E69" s="98"/>
      <c r="F69" s="98"/>
      <c r="G69" s="98"/>
      <c r="H69" s="98"/>
      <c r="I69" s="98"/>
      <c r="J69" s="99"/>
      <c r="K69" s="92"/>
      <c r="L69" s="93"/>
      <c r="M69" s="93"/>
      <c r="N69" s="90"/>
      <c r="O69" s="90"/>
      <c r="P69" s="90"/>
      <c r="Q69" s="90"/>
      <c r="R69" s="90"/>
      <c r="S69" s="100"/>
    </row>
    <row r="70" spans="1:19" ht="18.75">
      <c r="A70" s="6" t="s">
        <v>20</v>
      </c>
      <c r="B70" s="2"/>
      <c r="C70" s="101"/>
      <c r="D70" s="102"/>
      <c r="E70" s="102"/>
      <c r="F70" s="102"/>
      <c r="G70" s="102"/>
      <c r="H70" s="102"/>
      <c r="I70" s="102"/>
      <c r="J70" s="103"/>
      <c r="K70" s="92"/>
      <c r="L70" s="93"/>
      <c r="M70" s="93"/>
      <c r="N70" s="171"/>
      <c r="O70" s="171"/>
      <c r="P70" s="171"/>
      <c r="Q70" s="171"/>
      <c r="R70" s="171"/>
      <c r="S70" s="100"/>
    </row>
    <row r="71" spans="1:19" ht="23.25">
      <c r="A71" s="173" t="s">
        <v>34</v>
      </c>
      <c r="B71" s="174"/>
      <c r="C71" s="174"/>
      <c r="D71" s="174"/>
      <c r="E71" s="127"/>
      <c r="F71" s="87"/>
      <c r="G71" s="87"/>
      <c r="H71" s="87"/>
      <c r="I71" s="87"/>
      <c r="J71" s="104"/>
      <c r="K71" s="105"/>
      <c r="L71" s="106"/>
      <c r="M71" s="106"/>
      <c r="N71" s="93"/>
      <c r="O71" s="169"/>
      <c r="P71" s="169"/>
      <c r="Q71" s="169"/>
      <c r="R71" s="169"/>
      <c r="S71" s="170"/>
    </row>
    <row r="72" spans="1:19" ht="18.75">
      <c r="A72" s="7" t="s">
        <v>21</v>
      </c>
      <c r="B72" s="11"/>
      <c r="C72" s="2" t="s">
        <v>35</v>
      </c>
      <c r="D72" s="90"/>
      <c r="E72" s="90"/>
      <c r="F72" s="90"/>
      <c r="G72" s="90"/>
      <c r="H72" s="90"/>
      <c r="I72" s="90"/>
      <c r="J72" s="91"/>
      <c r="K72" s="92"/>
      <c r="L72" s="93"/>
      <c r="M72" s="93"/>
      <c r="N72" s="171" t="s">
        <v>25</v>
      </c>
      <c r="O72" s="171"/>
      <c r="P72" s="171"/>
      <c r="Q72" s="171"/>
      <c r="R72" s="171"/>
      <c r="S72" s="95"/>
    </row>
    <row r="73" spans="1:19" ht="18.75">
      <c r="A73" s="7" t="s">
        <v>21</v>
      </c>
      <c r="B73" s="11"/>
      <c r="C73" s="2" t="s">
        <v>15</v>
      </c>
      <c r="D73" s="90"/>
      <c r="E73" s="90"/>
      <c r="F73" s="90"/>
      <c r="G73" s="90"/>
      <c r="H73" s="90"/>
      <c r="I73" s="90"/>
      <c r="J73" s="91"/>
      <c r="K73" s="92"/>
      <c r="L73" s="93"/>
      <c r="M73" s="93"/>
      <c r="N73" s="171"/>
      <c r="O73" s="171"/>
      <c r="P73" s="171"/>
      <c r="Q73" s="171"/>
      <c r="R73" s="171"/>
      <c r="S73" s="100"/>
    </row>
    <row r="74" spans="1:19" ht="18.75">
      <c r="A74" s="7" t="s">
        <v>21</v>
      </c>
      <c r="B74" s="11"/>
      <c r="C74" s="2" t="s">
        <v>16</v>
      </c>
      <c r="D74" s="90"/>
      <c r="E74" s="90"/>
      <c r="F74" s="90"/>
      <c r="G74" s="90"/>
      <c r="H74" s="90"/>
      <c r="I74" s="90"/>
      <c r="J74" s="91"/>
      <c r="K74" s="92"/>
      <c r="L74" s="93"/>
      <c r="M74" s="93"/>
      <c r="N74" s="93"/>
      <c r="O74" s="169"/>
      <c r="P74" s="169"/>
      <c r="Q74" s="169"/>
      <c r="R74" s="169"/>
      <c r="S74" s="170"/>
    </row>
    <row r="75" spans="1:19" ht="18.75">
      <c r="A75" s="7" t="s">
        <v>21</v>
      </c>
      <c r="B75" s="11"/>
      <c r="C75" s="2" t="s">
        <v>17</v>
      </c>
      <c r="D75" s="90"/>
      <c r="E75" s="90"/>
      <c r="F75" s="90"/>
      <c r="G75" s="90"/>
      <c r="H75" s="90"/>
      <c r="I75" s="90"/>
      <c r="J75" s="91"/>
      <c r="K75" s="92"/>
      <c r="L75" s="93"/>
      <c r="M75" s="93"/>
      <c r="N75" s="171"/>
      <c r="O75" s="171"/>
      <c r="P75" s="171"/>
      <c r="Q75" s="171"/>
      <c r="R75" s="171"/>
      <c r="S75" s="95"/>
    </row>
    <row r="76" spans="1:19" ht="19.5" thickBot="1">
      <c r="A76" s="8"/>
      <c r="B76" s="12"/>
      <c r="C76" s="9"/>
      <c r="D76" s="107"/>
      <c r="E76" s="107"/>
      <c r="F76" s="107"/>
      <c r="G76" s="107"/>
      <c r="H76" s="107"/>
      <c r="I76" s="107"/>
      <c r="J76" s="108"/>
      <c r="K76" s="109"/>
      <c r="L76" s="110"/>
      <c r="M76" s="110"/>
      <c r="N76" s="110"/>
      <c r="O76" s="110"/>
      <c r="P76" s="110"/>
      <c r="Q76" s="110"/>
      <c r="R76" s="110"/>
      <c r="S76" s="111"/>
    </row>
    <row r="77" spans="1:19" ht="21">
      <c r="H77" s="112"/>
    </row>
    <row r="78" spans="1:19" ht="18.75"/>
    <row r="79" spans="1:19" ht="18.75"/>
    <row r="80" spans="1:19" ht="18.75"/>
    <row r="81" ht="18.75"/>
    <row r="82" ht="18.75"/>
    <row r="83" ht="18.75"/>
    <row r="84" ht="18.75"/>
    <row r="85" ht="18.75"/>
    <row r="86" ht="18.75"/>
    <row r="87" ht="18.75"/>
    <row r="88" ht="18.75"/>
    <row r="89" ht="18.75"/>
    <row r="90" ht="18.75"/>
    <row r="91" ht="18.75"/>
    <row r="92" ht="18.75"/>
    <row r="93" ht="18.75"/>
    <row r="94" ht="18.75"/>
    <row r="95" ht="18.75"/>
    <row r="96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/>
    <row r="208" ht="18.75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0" hidden="1" customHeight="1"/>
    <row r="228" ht="0" hidden="1" customHeight="1"/>
    <row r="229" ht="0" hidden="1" customHeight="1"/>
    <row r="230" ht="0" hidden="1" customHeight="1"/>
    <row r="231" ht="0" hidden="1" customHeight="1"/>
    <row r="232" ht="0" hidden="1" customHeight="1"/>
    <row r="233" ht="0" hidden="1" customHeight="1"/>
    <row r="234" ht="0" hidden="1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  <row r="288" ht="0" hidden="1" customHeight="1"/>
    <row r="289" ht="0" hidden="1" customHeight="1"/>
  </sheetData>
  <mergeCells count="30">
    <mergeCell ref="R12:S12"/>
    <mergeCell ref="A57:C57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66:P66"/>
    <mergeCell ref="K12:K13"/>
    <mergeCell ref="L12:L13"/>
    <mergeCell ref="N12:O12"/>
    <mergeCell ref="P12:Q12"/>
    <mergeCell ref="R58:S58"/>
    <mergeCell ref="A59:K63"/>
    <mergeCell ref="R59:S59"/>
    <mergeCell ref="N63:Q63"/>
    <mergeCell ref="R63:S63"/>
    <mergeCell ref="O74:S74"/>
    <mergeCell ref="N75:R75"/>
    <mergeCell ref="N68:R68"/>
    <mergeCell ref="N70:R70"/>
    <mergeCell ref="A71:D71"/>
    <mergeCell ref="O71:S71"/>
    <mergeCell ref="N72:R72"/>
    <mergeCell ref="N73:R73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3:AA255"/>
  <sheetViews>
    <sheetView showGridLines="0" topLeftCell="B6" zoomScaleSheetLayoutView="100" workbookViewId="0">
      <selection activeCell="F15" sqref="F15"/>
    </sheetView>
  </sheetViews>
  <sheetFormatPr defaultColWidth="0" defaultRowHeight="0" customHeight="1" zeroHeight="1"/>
  <cols>
    <col min="1" max="1" width="6.28515625" style="32" customWidth="1"/>
    <col min="2" max="2" width="12.85546875" style="32" bestFit="1" customWidth="1"/>
    <col min="3" max="3" width="36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5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0.7109375" style="32" bestFit="1" customWidth="1"/>
    <col min="13" max="13" width="7.85546875" style="32" customWidth="1"/>
    <col min="14" max="14" width="8.5703125" style="32" customWidth="1"/>
    <col min="15" max="15" width="9.140625" style="32" customWidth="1"/>
    <col min="16" max="16" width="6.28515625" style="32" customWidth="1"/>
    <col min="17" max="17" width="9.140625" style="32" customWidth="1"/>
    <col min="18" max="18" width="6.5703125" style="32" customWidth="1"/>
    <col min="19" max="19" width="10.5703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22"/>
      <c r="C14" s="39" t="s">
        <v>319</v>
      </c>
      <c r="D14" s="40">
        <v>996511</v>
      </c>
      <c r="E14" s="40" t="s">
        <v>320</v>
      </c>
      <c r="F14" s="40">
        <v>1</v>
      </c>
      <c r="G14" s="41" t="s">
        <v>321</v>
      </c>
      <c r="H14" s="40">
        <v>29000</v>
      </c>
      <c r="I14" s="42">
        <f>F14*H14</f>
        <v>29000</v>
      </c>
      <c r="J14" s="43">
        <v>0</v>
      </c>
      <c r="K14" s="42">
        <f>+I14-J14</f>
        <v>29000</v>
      </c>
      <c r="L14" s="44" t="s">
        <v>320</v>
      </c>
      <c r="M14" s="42" t="s">
        <v>320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v>0.18</v>
      </c>
      <c r="S14" s="47">
        <f>+K14*R14</f>
        <v>5220</v>
      </c>
    </row>
    <row r="15" spans="1:19" s="65" customFormat="1" ht="20.100000000000001" customHeight="1">
      <c r="A15" s="38"/>
      <c r="B15" s="22"/>
      <c r="C15" s="39"/>
      <c r="D15" s="40"/>
      <c r="E15" s="41"/>
      <c r="F15" s="114"/>
      <c r="G15" s="41"/>
      <c r="H15" s="41"/>
      <c r="I15" s="42"/>
      <c r="J15" s="43"/>
      <c r="K15" s="42"/>
      <c r="L15" s="49"/>
      <c r="M15" s="42"/>
      <c r="N15" s="45"/>
      <c r="O15" s="45"/>
      <c r="P15" s="42"/>
      <c r="Q15" s="46"/>
      <c r="R15" s="44"/>
      <c r="S15" s="47"/>
    </row>
    <row r="16" spans="1:19" ht="20.100000000000001" customHeight="1">
      <c r="A16" s="38"/>
      <c r="B16" s="22"/>
      <c r="C16" s="39"/>
      <c r="D16" s="40"/>
      <c r="E16" s="41"/>
      <c r="F16" s="114"/>
      <c r="G16" s="41"/>
      <c r="H16" s="41"/>
      <c r="I16" s="42"/>
      <c r="J16" s="43"/>
      <c r="K16" s="42"/>
      <c r="L16" s="49"/>
      <c r="M16" s="42"/>
      <c r="N16" s="45"/>
      <c r="O16" s="45"/>
      <c r="P16" s="42"/>
      <c r="Q16" s="46"/>
      <c r="R16" s="44"/>
      <c r="S16" s="47"/>
    </row>
    <row r="17" spans="1:19" ht="15" customHeight="1">
      <c r="A17" s="38"/>
      <c r="B17" s="22"/>
      <c r="C17" s="39"/>
      <c r="D17" s="40"/>
      <c r="E17" s="41"/>
      <c r="F17" s="114"/>
      <c r="G17" s="41"/>
      <c r="H17" s="41"/>
      <c r="I17" s="42"/>
      <c r="J17" s="43"/>
      <c r="K17" s="42"/>
      <c r="L17" s="49"/>
      <c r="M17" s="42"/>
      <c r="N17" s="45"/>
      <c r="O17" s="45"/>
      <c r="P17" s="42"/>
      <c r="Q17" s="46"/>
      <c r="R17" s="44"/>
      <c r="S17" s="47"/>
    </row>
    <row r="18" spans="1:19" ht="15" customHeight="1">
      <c r="A18" s="38"/>
      <c r="B18" s="22"/>
      <c r="C18" s="39"/>
      <c r="D18" s="40"/>
      <c r="E18" s="41"/>
      <c r="F18" s="114"/>
      <c r="G18" s="41"/>
      <c r="H18" s="41"/>
      <c r="I18" s="42"/>
      <c r="J18" s="43"/>
      <c r="K18" s="42"/>
      <c r="L18" s="49"/>
      <c r="M18" s="42"/>
      <c r="N18" s="45"/>
      <c r="O18" s="45"/>
      <c r="P18" s="42"/>
      <c r="Q18" s="46"/>
      <c r="R18" s="44"/>
      <c r="S18" s="47"/>
    </row>
    <row r="19" spans="1:19" ht="15" customHeight="1">
      <c r="A19" s="38"/>
      <c r="B19" s="22"/>
      <c r="C19" s="39"/>
      <c r="D19" s="40"/>
      <c r="E19" s="41"/>
      <c r="F19" s="114"/>
      <c r="G19" s="41"/>
      <c r="H19" s="41"/>
      <c r="I19" s="42"/>
      <c r="J19" s="43"/>
      <c r="K19" s="42"/>
      <c r="L19" s="49"/>
      <c r="M19" s="42"/>
      <c r="N19" s="45"/>
      <c r="O19" s="45"/>
      <c r="P19" s="42"/>
      <c r="Q19" s="46"/>
      <c r="R19" s="44"/>
      <c r="S19" s="47"/>
    </row>
    <row r="20" spans="1:19" ht="15" customHeight="1">
      <c r="A20" s="38"/>
      <c r="B20" s="22"/>
      <c r="C20" s="39"/>
      <c r="D20" s="40"/>
      <c r="E20" s="41"/>
      <c r="F20" s="114"/>
      <c r="G20" s="41"/>
      <c r="H20" s="41"/>
      <c r="I20" s="42"/>
      <c r="J20" s="43"/>
      <c r="K20" s="42"/>
      <c r="L20" s="49"/>
      <c r="M20" s="42"/>
      <c r="N20" s="45"/>
      <c r="O20" s="45"/>
      <c r="P20" s="42"/>
      <c r="Q20" s="46"/>
      <c r="R20" s="44"/>
      <c r="S20" s="47"/>
    </row>
    <row r="21" spans="1:19" ht="24" customHeight="1">
      <c r="A21" s="50"/>
      <c r="B21" s="51"/>
      <c r="C21" s="52" t="s">
        <v>317</v>
      </c>
      <c r="D21" s="53"/>
      <c r="E21" s="121"/>
      <c r="F21" s="54"/>
      <c r="G21" s="54"/>
      <c r="H21" s="54"/>
      <c r="I21" s="54"/>
      <c r="J21" s="54"/>
      <c r="K21" s="54"/>
      <c r="L21" s="54"/>
      <c r="M21" s="54"/>
      <c r="N21" s="55"/>
      <c r="O21" s="55"/>
      <c r="P21" s="55"/>
      <c r="Q21" s="55"/>
      <c r="R21" s="55"/>
      <c r="S21" s="56"/>
    </row>
    <row r="22" spans="1:19" ht="20.100000000000001" customHeight="1" thickBot="1">
      <c r="A22" s="50"/>
      <c r="B22" s="51"/>
      <c r="C22" s="57" t="s">
        <v>318</v>
      </c>
      <c r="D22" s="58"/>
      <c r="E22" s="126"/>
      <c r="F22" s="54"/>
      <c r="G22" s="54"/>
      <c r="H22" s="54"/>
      <c r="I22" s="54"/>
      <c r="J22" s="54"/>
      <c r="K22" s="54"/>
      <c r="L22" s="54"/>
      <c r="M22" s="54"/>
      <c r="N22" s="55"/>
      <c r="O22" s="55"/>
      <c r="P22" s="55"/>
      <c r="Q22" s="55"/>
      <c r="R22" s="55"/>
      <c r="S22" s="56"/>
    </row>
    <row r="23" spans="1:19" ht="18.75" customHeight="1">
      <c r="A23" s="202"/>
      <c r="B23" s="203"/>
      <c r="C23" s="203"/>
      <c r="D23" s="59"/>
      <c r="E23" s="59"/>
      <c r="F23" s="60"/>
      <c r="G23" s="60"/>
      <c r="H23" s="60"/>
      <c r="I23" s="61" t="s">
        <v>31</v>
      </c>
      <c r="J23" s="62"/>
      <c r="K23" s="62">
        <f>SUM(K14:K22)</f>
        <v>29000</v>
      </c>
      <c r="L23" s="62"/>
      <c r="M23" s="63">
        <f>SUM(M14:M22)</f>
        <v>0</v>
      </c>
      <c r="N23" s="63"/>
      <c r="O23" s="63">
        <f>SUM(O14:O22)</f>
        <v>0</v>
      </c>
      <c r="P23" s="63"/>
      <c r="Q23" s="63">
        <f>SUM(Q14:Q22)</f>
        <v>0</v>
      </c>
      <c r="R23" s="60"/>
      <c r="S23" s="64">
        <f>SUM(S14:S22)</f>
        <v>5220</v>
      </c>
    </row>
    <row r="24" spans="1:19" ht="15" customHeight="1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 t="s">
        <v>30</v>
      </c>
      <c r="R24" s="175">
        <f>ROUND(K23+O23+Q23+S23+L23+M23,0)</f>
        <v>34220</v>
      </c>
      <c r="S24" s="176"/>
    </row>
    <row r="25" spans="1:19" ht="15" customHeight="1">
      <c r="A25" s="177" t="s">
        <v>288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9"/>
      <c r="L25" s="68"/>
      <c r="M25" s="68"/>
      <c r="N25" s="69" t="s">
        <v>26</v>
      </c>
      <c r="O25" s="70"/>
      <c r="P25" s="70"/>
      <c r="Q25" s="70"/>
      <c r="R25" s="186"/>
      <c r="S25" s="187"/>
    </row>
    <row r="26" spans="1:19" ht="18" customHeight="1">
      <c r="A26" s="180"/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71"/>
      <c r="M26" s="71"/>
      <c r="N26" s="72" t="s">
        <v>97</v>
      </c>
      <c r="O26" s="73"/>
      <c r="P26" s="73"/>
      <c r="Q26" s="73"/>
      <c r="R26" s="74"/>
      <c r="S26" s="75">
        <f>+R25*18%</f>
        <v>0</v>
      </c>
    </row>
    <row r="27" spans="1:19" ht="15" customHeight="1">
      <c r="A27" s="180"/>
      <c r="B27" s="181"/>
      <c r="C27" s="181"/>
      <c r="D27" s="181"/>
      <c r="E27" s="181"/>
      <c r="F27" s="181"/>
      <c r="G27" s="181"/>
      <c r="H27" s="181"/>
      <c r="I27" s="181"/>
      <c r="J27" s="181"/>
      <c r="K27" s="182"/>
      <c r="L27" s="71"/>
      <c r="M27" s="71"/>
      <c r="N27" s="72" t="s">
        <v>28</v>
      </c>
      <c r="O27" s="73"/>
      <c r="P27" s="73"/>
      <c r="Q27" s="73"/>
      <c r="R27" s="74"/>
      <c r="S27" s="75">
        <v>0</v>
      </c>
    </row>
    <row r="28" spans="1:19" ht="15" customHeight="1">
      <c r="A28" s="180"/>
      <c r="B28" s="181"/>
      <c r="C28" s="181"/>
      <c r="D28" s="181"/>
      <c r="E28" s="181"/>
      <c r="F28" s="181"/>
      <c r="G28" s="181"/>
      <c r="H28" s="181"/>
      <c r="I28" s="181"/>
      <c r="J28" s="181"/>
      <c r="K28" s="182"/>
      <c r="L28" s="71"/>
      <c r="M28" s="71"/>
      <c r="N28" s="76" t="s">
        <v>27</v>
      </c>
      <c r="O28" s="77"/>
      <c r="P28" s="77"/>
      <c r="Q28" s="77"/>
      <c r="R28" s="78"/>
      <c r="S28" s="79">
        <v>0</v>
      </c>
    </row>
    <row r="29" spans="1:19" ht="21.75" customHeight="1" thickBot="1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5"/>
      <c r="L29" s="80"/>
      <c r="M29" s="80"/>
      <c r="N29" s="188" t="s">
        <v>4</v>
      </c>
      <c r="O29" s="189"/>
      <c r="P29" s="189"/>
      <c r="Q29" s="190"/>
      <c r="R29" s="191">
        <f>R24+R25+S27+S28+S26</f>
        <v>34220</v>
      </c>
      <c r="S29" s="192"/>
    </row>
    <row r="30" spans="1:19" ht="15" customHeight="1">
      <c r="A30" s="8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82"/>
    </row>
    <row r="31" spans="1:19" ht="15" customHeight="1">
      <c r="A31" s="5" t="s">
        <v>18</v>
      </c>
      <c r="B31" s="10"/>
      <c r="C31" s="83"/>
      <c r="D31" s="84"/>
      <c r="E31" s="84"/>
      <c r="F31" s="84"/>
      <c r="G31" s="84"/>
      <c r="H31" s="84"/>
      <c r="I31" s="84"/>
      <c r="J31" s="85"/>
      <c r="K31" s="86"/>
      <c r="L31" s="87"/>
      <c r="M31" s="87"/>
      <c r="N31" s="87"/>
      <c r="O31" s="87"/>
      <c r="P31" s="87"/>
      <c r="Q31" s="87"/>
      <c r="R31" s="87"/>
      <c r="S31" s="88"/>
    </row>
    <row r="32" spans="1:19" ht="15" customHeight="1">
      <c r="A32" s="6" t="s">
        <v>19</v>
      </c>
      <c r="B32" s="2"/>
      <c r="C32" s="89"/>
      <c r="D32" s="90"/>
      <c r="E32" s="90"/>
      <c r="F32" s="90"/>
      <c r="G32" s="90"/>
      <c r="H32" s="90"/>
      <c r="I32" s="90"/>
      <c r="J32" s="91"/>
      <c r="K32" s="92"/>
      <c r="L32" s="93"/>
      <c r="M32" s="93"/>
      <c r="N32" s="94"/>
      <c r="O32" s="193"/>
      <c r="P32" s="193"/>
      <c r="Q32" s="93"/>
      <c r="R32" s="93"/>
      <c r="S32" s="95"/>
    </row>
    <row r="33" spans="1:19" ht="15" customHeight="1">
      <c r="A33" s="6" t="s">
        <v>22</v>
      </c>
      <c r="B33" s="2"/>
      <c r="C33" s="89"/>
      <c r="D33" s="90"/>
      <c r="E33" s="90"/>
      <c r="F33" s="90"/>
      <c r="G33" s="90"/>
      <c r="H33" s="90"/>
      <c r="I33" s="90"/>
      <c r="J33" s="91"/>
      <c r="K33" s="92"/>
      <c r="L33" s="93"/>
      <c r="M33" s="93"/>
      <c r="N33" s="93"/>
      <c r="O33" s="93"/>
      <c r="P33" s="93"/>
      <c r="Q33" s="93"/>
      <c r="R33" s="93"/>
      <c r="S33" s="95"/>
    </row>
    <row r="34" spans="1:19" ht="21">
      <c r="A34" s="6" t="s">
        <v>23</v>
      </c>
      <c r="B34" s="2"/>
      <c r="C34" s="89"/>
      <c r="D34" s="90"/>
      <c r="E34" s="90"/>
      <c r="F34" s="90"/>
      <c r="G34" s="90"/>
      <c r="H34" s="90"/>
      <c r="I34" s="90"/>
      <c r="J34" s="91"/>
      <c r="K34" s="92"/>
      <c r="L34" s="93"/>
      <c r="M34" s="93"/>
      <c r="N34" s="172" t="s">
        <v>24</v>
      </c>
      <c r="O34" s="172"/>
      <c r="P34" s="172"/>
      <c r="Q34" s="172"/>
      <c r="R34" s="172"/>
      <c r="S34" s="96"/>
    </row>
    <row r="35" spans="1:19" ht="18.75">
      <c r="A35" s="6" t="s">
        <v>29</v>
      </c>
      <c r="B35" s="2"/>
      <c r="C35" s="97"/>
      <c r="D35" s="98"/>
      <c r="E35" s="98"/>
      <c r="F35" s="98"/>
      <c r="G35" s="98"/>
      <c r="H35" s="98"/>
      <c r="I35" s="98"/>
      <c r="J35" s="99"/>
      <c r="K35" s="92"/>
      <c r="L35" s="93"/>
      <c r="M35" s="93"/>
      <c r="N35" s="90"/>
      <c r="O35" s="90"/>
      <c r="P35" s="90"/>
      <c r="Q35" s="90"/>
      <c r="R35" s="90"/>
      <c r="S35" s="100"/>
    </row>
    <row r="36" spans="1:19" ht="18.75">
      <c r="A36" s="6" t="s">
        <v>20</v>
      </c>
      <c r="B36" s="2"/>
      <c r="C36" s="101"/>
      <c r="D36" s="102"/>
      <c r="E36" s="102"/>
      <c r="F36" s="102"/>
      <c r="G36" s="102"/>
      <c r="H36" s="102"/>
      <c r="I36" s="102"/>
      <c r="J36" s="103"/>
      <c r="K36" s="92"/>
      <c r="L36" s="93"/>
      <c r="M36" s="93"/>
      <c r="N36" s="171"/>
      <c r="O36" s="171"/>
      <c r="P36" s="171"/>
      <c r="Q36" s="171"/>
      <c r="R36" s="171"/>
      <c r="S36" s="100"/>
    </row>
    <row r="37" spans="1:19" ht="23.25">
      <c r="A37" s="173" t="s">
        <v>34</v>
      </c>
      <c r="B37" s="174"/>
      <c r="C37" s="174"/>
      <c r="D37" s="174"/>
      <c r="E37" s="124"/>
      <c r="F37" s="87"/>
      <c r="G37" s="87"/>
      <c r="H37" s="87"/>
      <c r="I37" s="87"/>
      <c r="J37" s="104"/>
      <c r="K37" s="105"/>
      <c r="L37" s="106"/>
      <c r="M37" s="106"/>
      <c r="N37" s="93"/>
      <c r="O37" s="169"/>
      <c r="P37" s="169"/>
      <c r="Q37" s="169"/>
      <c r="R37" s="169"/>
      <c r="S37" s="170"/>
    </row>
    <row r="38" spans="1:19" ht="18.75">
      <c r="A38" s="7" t="s">
        <v>21</v>
      </c>
      <c r="B38" s="11"/>
      <c r="C38" s="2" t="s">
        <v>35</v>
      </c>
      <c r="D38" s="90"/>
      <c r="E38" s="90"/>
      <c r="F38" s="90"/>
      <c r="G38" s="90"/>
      <c r="H38" s="90"/>
      <c r="I38" s="90"/>
      <c r="J38" s="91"/>
      <c r="K38" s="92"/>
      <c r="L38" s="93"/>
      <c r="M38" s="93"/>
      <c r="N38" s="171" t="s">
        <v>25</v>
      </c>
      <c r="O38" s="171"/>
      <c r="P38" s="171"/>
      <c r="Q38" s="171"/>
      <c r="R38" s="171"/>
      <c r="S38" s="95"/>
    </row>
    <row r="39" spans="1:19" ht="18.75">
      <c r="A39" s="7" t="s">
        <v>21</v>
      </c>
      <c r="B39" s="11"/>
      <c r="C39" s="2" t="s">
        <v>15</v>
      </c>
      <c r="D39" s="90"/>
      <c r="E39" s="90"/>
      <c r="F39" s="90"/>
      <c r="G39" s="90"/>
      <c r="H39" s="90"/>
      <c r="I39" s="90"/>
      <c r="J39" s="91"/>
      <c r="K39" s="92"/>
      <c r="L39" s="93"/>
      <c r="M39" s="93"/>
      <c r="N39" s="171"/>
      <c r="O39" s="171"/>
      <c r="P39" s="171"/>
      <c r="Q39" s="171"/>
      <c r="R39" s="171"/>
      <c r="S39" s="100"/>
    </row>
    <row r="40" spans="1:19" ht="18.75">
      <c r="A40" s="7" t="s">
        <v>21</v>
      </c>
      <c r="B40" s="11"/>
      <c r="C40" s="2" t="s">
        <v>16</v>
      </c>
      <c r="D40" s="90"/>
      <c r="E40" s="90"/>
      <c r="F40" s="90"/>
      <c r="G40" s="90"/>
      <c r="H40" s="90"/>
      <c r="I40" s="90"/>
      <c r="J40" s="91"/>
      <c r="K40" s="92"/>
      <c r="L40" s="93"/>
      <c r="M40" s="93"/>
      <c r="N40" s="93"/>
      <c r="O40" s="169"/>
      <c r="P40" s="169"/>
      <c r="Q40" s="169"/>
      <c r="R40" s="169"/>
      <c r="S40" s="170"/>
    </row>
    <row r="41" spans="1:19" ht="18.75">
      <c r="A41" s="7" t="s">
        <v>21</v>
      </c>
      <c r="B41" s="11"/>
      <c r="C41" s="2" t="s">
        <v>17</v>
      </c>
      <c r="D41" s="90"/>
      <c r="E41" s="90"/>
      <c r="F41" s="90"/>
      <c r="G41" s="90"/>
      <c r="H41" s="90"/>
      <c r="I41" s="90"/>
      <c r="J41" s="91"/>
      <c r="K41" s="92"/>
      <c r="L41" s="93"/>
      <c r="M41" s="93"/>
      <c r="N41" s="171"/>
      <c r="O41" s="171"/>
      <c r="P41" s="171"/>
      <c r="Q41" s="171"/>
      <c r="R41" s="171"/>
      <c r="S41" s="95"/>
    </row>
    <row r="42" spans="1:19" ht="19.5" thickBot="1">
      <c r="A42" s="8"/>
      <c r="B42" s="12"/>
      <c r="C42" s="9"/>
      <c r="D42" s="107"/>
      <c r="E42" s="107"/>
      <c r="F42" s="107"/>
      <c r="G42" s="107"/>
      <c r="H42" s="107"/>
      <c r="I42" s="107"/>
      <c r="J42" s="108"/>
      <c r="K42" s="109"/>
      <c r="L42" s="110"/>
      <c r="M42" s="110"/>
      <c r="N42" s="110"/>
      <c r="O42" s="110"/>
      <c r="P42" s="110"/>
      <c r="Q42" s="110"/>
      <c r="R42" s="110"/>
      <c r="S42" s="111"/>
    </row>
    <row r="43" spans="1:19" ht="21">
      <c r="H43" s="112"/>
    </row>
    <row r="44" spans="1:19" ht="18.75"/>
    <row r="45" spans="1:19" ht="18.75"/>
    <row r="46" spans="1:19" ht="18.75"/>
    <row r="47" spans="1:19" ht="18.75"/>
    <row r="48" spans="1:19" ht="18.75"/>
    <row r="49" ht="18.75"/>
    <row r="50" ht="18.75"/>
    <row r="51" ht="18.75"/>
    <row r="52" ht="18.75"/>
    <row r="53" ht="18.75"/>
    <row r="54" ht="18.75"/>
    <row r="55" ht="18.75"/>
    <row r="56" ht="18.75"/>
    <row r="57" ht="18.75"/>
    <row r="58" ht="18.75"/>
    <row r="59" ht="18.75"/>
    <row r="60" ht="18.75"/>
    <row r="61" ht="18.75"/>
    <row r="62" ht="18.75"/>
    <row r="63" ht="18.75"/>
    <row r="64" ht="18.75"/>
    <row r="65" ht="18.75"/>
    <row r="66" ht="18.75"/>
    <row r="67" ht="18.75"/>
    <row r="68" ht="18.75"/>
    <row r="69" ht="18.75"/>
    <row r="70" ht="18.75"/>
    <row r="71" ht="18.75"/>
    <row r="72" ht="18.75"/>
    <row r="73" ht="18.75"/>
    <row r="74" ht="18.75"/>
    <row r="75" ht="18.75"/>
    <row r="76" ht="18.75"/>
    <row r="77" ht="18.75"/>
    <row r="78" ht="18.75"/>
    <row r="79" ht="18.75"/>
    <row r="80" ht="18.75"/>
    <row r="81" ht="18.75"/>
    <row r="82" ht="18.75"/>
    <row r="83" ht="18.75"/>
    <row r="84" ht="18.75"/>
    <row r="85" ht="18.75"/>
    <row r="86" ht="18.75"/>
    <row r="87" ht="18.75"/>
    <row r="88" ht="18.75"/>
    <row r="89" ht="18.75"/>
    <row r="90" ht="18.75"/>
    <row r="91" ht="18.75"/>
    <row r="92" ht="18.75"/>
    <row r="93" ht="18.75"/>
    <row r="94" ht="18.75"/>
    <row r="95" ht="18.75"/>
    <row r="96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0" hidden="1" customHeight="1"/>
    <row r="194" ht="0" hidden="1" customHeight="1"/>
    <row r="195" ht="0" hidden="1" customHeight="1"/>
    <row r="196" ht="0" hidden="1" customHeight="1"/>
    <row r="197" ht="0" hidden="1" customHeight="1"/>
    <row r="198" ht="0" hidden="1" customHeight="1"/>
    <row r="199" ht="0" hidden="1" customHeight="1"/>
    <row r="200" ht="0" hidden="1" customHeight="1"/>
    <row r="201" ht="0" hidden="1" customHeight="1"/>
    <row r="202" ht="0" hidden="1" customHeight="1"/>
    <row r="203" ht="0" hidden="1" customHeight="1"/>
    <row r="204" ht="0" hidden="1" customHeight="1"/>
    <row r="205" ht="0" hidden="1" customHeight="1"/>
    <row r="206" ht="0" hidden="1" customHeight="1"/>
    <row r="207" ht="0" hidden="1" customHeight="1"/>
    <row r="208" ht="0" hidden="1" customHeight="1"/>
    <row r="209" ht="0" hidden="1" customHeight="1"/>
    <row r="210" ht="0" hidden="1" customHeight="1"/>
    <row r="211" ht="0" hidden="1" customHeight="1"/>
    <row r="212" ht="0" hidden="1" customHeight="1"/>
    <row r="213" ht="0" hidden="1" customHeight="1"/>
    <row r="214" ht="0" hidden="1" customHeight="1"/>
    <row r="215" ht="0" hidden="1" customHeight="1"/>
    <row r="216" ht="0" hidden="1" customHeight="1"/>
    <row r="217" ht="0" hidden="1" customHeight="1"/>
    <row r="218" ht="0" hidden="1" customHeight="1"/>
    <row r="219" ht="0" hidden="1" customHeight="1"/>
    <row r="220" ht="0" hidden="1" customHeight="1"/>
    <row r="221" ht="0" hidden="1" customHeight="1"/>
    <row r="222" ht="0" hidden="1" customHeight="1"/>
    <row r="223" ht="0" hidden="1" customHeight="1"/>
    <row r="224" ht="0" hidden="1" customHeight="1"/>
    <row r="225" ht="0" hidden="1" customHeight="1"/>
    <row r="226" ht="0" hidden="1" customHeight="1"/>
    <row r="227" ht="0" hidden="1" customHeight="1"/>
    <row r="228" ht="0" hidden="1" customHeight="1"/>
    <row r="229" ht="0" hidden="1" customHeight="1"/>
    <row r="230" ht="0" hidden="1" customHeight="1"/>
    <row r="231" ht="0" hidden="1" customHeight="1"/>
    <row r="232" ht="0" hidden="1" customHeight="1"/>
    <row r="233" ht="0" hidden="1" customHeight="1"/>
    <row r="234" ht="0" hidden="1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</sheetData>
  <mergeCells count="30">
    <mergeCell ref="R12:S12"/>
    <mergeCell ref="A23:C23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32:P32"/>
    <mergeCell ref="K12:K13"/>
    <mergeCell ref="L12:L13"/>
    <mergeCell ref="N12:O12"/>
    <mergeCell ref="P12:Q12"/>
    <mergeCell ref="R24:S24"/>
    <mergeCell ref="A25:K29"/>
    <mergeCell ref="R25:S25"/>
    <mergeCell ref="N29:Q29"/>
    <mergeCell ref="R29:S29"/>
    <mergeCell ref="O40:S40"/>
    <mergeCell ref="N41:R41"/>
    <mergeCell ref="N34:R34"/>
    <mergeCell ref="N36:R36"/>
    <mergeCell ref="A37:D37"/>
    <mergeCell ref="O37:S37"/>
    <mergeCell ref="N38:R38"/>
    <mergeCell ref="N39:R39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3:AA321"/>
  <sheetViews>
    <sheetView showGridLines="0" topLeftCell="A79" zoomScaleSheetLayoutView="100" workbookViewId="0">
      <selection activeCell="D85" sqref="D85"/>
    </sheetView>
  </sheetViews>
  <sheetFormatPr defaultColWidth="0" defaultRowHeight="0" customHeight="1" zeroHeight="1"/>
  <cols>
    <col min="1" max="1" width="6.28515625" style="32" customWidth="1"/>
    <col min="2" max="2" width="12.85546875" style="32" bestFit="1" customWidth="1"/>
    <col min="3" max="3" width="36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5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0.7109375" style="32" bestFit="1" customWidth="1"/>
    <col min="13" max="13" width="5.28515625" style="32" customWidth="1"/>
    <col min="14" max="14" width="8.5703125" style="32" customWidth="1"/>
    <col min="15" max="15" width="9.140625" style="32" customWidth="1"/>
    <col min="16" max="16" width="6.28515625" style="32" customWidth="1"/>
    <col min="17" max="17" width="9.140625" style="32" customWidth="1"/>
    <col min="18" max="18" width="6.5703125" style="32" customWidth="1"/>
    <col min="19" max="19" width="10.5703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22">
        <v>1001</v>
      </c>
      <c r="C14" s="39" t="s">
        <v>289</v>
      </c>
      <c r="D14" s="40">
        <f>VLOOKUP($B14,'[1]Franchise Rate List (2)'!$A$3:$I$680,7,0)</f>
        <v>1701</v>
      </c>
      <c r="E14" s="40" t="str">
        <f>VLOOKUP(B14,[10]Bangalore!$A$2:$E$355,5,0)</f>
        <v>Pac=200sc</v>
      </c>
      <c r="F14" s="40">
        <v>30</v>
      </c>
      <c r="G14" s="41" t="s">
        <v>37</v>
      </c>
      <c r="H14" s="40">
        <f>VLOOKUP(B14,[10]Bangalore!$A$2:$F$355,6,0)</f>
        <v>72.8</v>
      </c>
      <c r="I14" s="42">
        <f>F14*H14</f>
        <v>2184</v>
      </c>
      <c r="J14" s="43">
        <v>0</v>
      </c>
      <c r="K14" s="42">
        <f>+I14-J14</f>
        <v>2184</v>
      </c>
      <c r="L14" s="44">
        <f>VLOOKUP(B14,'[1]Franchise Rate List (2)'!$A$3:$L$680,12,0)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f>VLOOKUP(B14,'[4]Franchise Rate List'!$A$3:$F$680,6,0)</f>
        <v>0.05</v>
      </c>
      <c r="S14" s="47">
        <f>+K14*R14</f>
        <v>109.2</v>
      </c>
    </row>
    <row r="15" spans="1:19" s="48" customFormat="1" ht="18" customHeight="1">
      <c r="A15" s="38">
        <f>+A14+1</f>
        <v>2</v>
      </c>
      <c r="B15" s="22">
        <v>1002</v>
      </c>
      <c r="C15" s="39" t="s">
        <v>290</v>
      </c>
      <c r="D15" s="40">
        <f>VLOOKUP($B15,'[1]Franchise Rate List (2)'!$A$3:$I$680,7,0)</f>
        <v>1701</v>
      </c>
      <c r="E15" s="40" t="str">
        <f>VLOOKUP(B15,[10]Bangalore!$A$2:$E$355,5,0)</f>
        <v>Pac=200sc</v>
      </c>
      <c r="F15" s="41">
        <v>30</v>
      </c>
      <c r="G15" s="41" t="s">
        <v>37</v>
      </c>
      <c r="H15" s="40">
        <f>VLOOKUP(B15,[10]Bangalore!$A$2:$F$355,6,0)</f>
        <v>77.28</v>
      </c>
      <c r="I15" s="42">
        <f t="shared" ref="I15:I77" si="0">F15*H15</f>
        <v>2318.4</v>
      </c>
      <c r="J15" s="43">
        <v>0</v>
      </c>
      <c r="K15" s="42">
        <f t="shared" ref="K15:K77" si="1">+I15-J15</f>
        <v>2318.4</v>
      </c>
      <c r="L15" s="44">
        <f>VLOOKUP(B15,'[1]Franchise Rate List (2)'!$A$3:$L$680,12,0)</f>
        <v>0</v>
      </c>
      <c r="M15" s="42">
        <f t="shared" ref="M15:M77" si="2">+K15*L15</f>
        <v>0</v>
      </c>
      <c r="N15" s="45">
        <v>0</v>
      </c>
      <c r="O15" s="45">
        <f t="shared" ref="O15:O77" si="3">+K15*N15</f>
        <v>0</v>
      </c>
      <c r="P15" s="42">
        <v>0</v>
      </c>
      <c r="Q15" s="46">
        <f t="shared" ref="Q15:Q77" si="4">+K15*P15</f>
        <v>0</v>
      </c>
      <c r="R15" s="44">
        <f>VLOOKUP(B15,'[4]Franchise Rate List'!$A$3:$F$680,6,0)</f>
        <v>0.05</v>
      </c>
      <c r="S15" s="47">
        <f t="shared" ref="S15:S77" si="5">+K15*R15</f>
        <v>115.92000000000002</v>
      </c>
    </row>
    <row r="16" spans="1:19" s="48" customFormat="1" ht="18" customHeight="1">
      <c r="A16" s="38">
        <f t="shared" ref="A16:A79" si="6">+A15+1</f>
        <v>3</v>
      </c>
      <c r="B16" s="22">
        <v>1008</v>
      </c>
      <c r="C16" s="39" t="s">
        <v>150</v>
      </c>
      <c r="D16" s="40">
        <f>VLOOKUP($B16,'[1]Franchise Rate List (2)'!$A$3:$I$680,7,0)</f>
        <v>2103</v>
      </c>
      <c r="E16" s="40" t="str">
        <f>VLOOKUP(B16,[10]Bangalore!$A$2:$E$355,5,0)</f>
        <v>PAC=100 sc</v>
      </c>
      <c r="F16" s="41">
        <v>10</v>
      </c>
      <c r="G16" s="41" t="s">
        <v>37</v>
      </c>
      <c r="H16" s="40">
        <f>VLOOKUP(B16,[10]Bangalore!$A$2:$F$355,6,0)</f>
        <v>89.6</v>
      </c>
      <c r="I16" s="42">
        <f t="shared" si="0"/>
        <v>896</v>
      </c>
      <c r="J16" s="43">
        <v>0</v>
      </c>
      <c r="K16" s="42">
        <f t="shared" si="1"/>
        <v>896</v>
      </c>
      <c r="L16" s="44">
        <f>VLOOKUP(B16,'[1]Franchise Rate List (2)'!$A$3:$L$680,12,0)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44">
        <f>VLOOKUP(B16,'[4]Franchise Rate List'!$A$3:$F$680,6,0)</f>
        <v>0.12</v>
      </c>
      <c r="S16" s="47">
        <f t="shared" si="5"/>
        <v>107.52</v>
      </c>
    </row>
    <row r="17" spans="1:19" s="48" customFormat="1" ht="18" customHeight="1">
      <c r="A17" s="38">
        <f t="shared" si="6"/>
        <v>4</v>
      </c>
      <c r="B17" s="22">
        <v>1009</v>
      </c>
      <c r="C17" s="39" t="s">
        <v>291</v>
      </c>
      <c r="D17" s="40">
        <f>VLOOKUP($B17,'[1]Franchise Rate List (2)'!$A$3:$I$680,7,0)</f>
        <v>2103</v>
      </c>
      <c r="E17" s="40" t="str">
        <f>VLOOKUP(B17,[10]Bangalore!$A$2:$E$355,5,0)</f>
        <v>PAC-100 sc</v>
      </c>
      <c r="F17" s="41">
        <v>24</v>
      </c>
      <c r="G17" s="41" t="s">
        <v>37</v>
      </c>
      <c r="H17" s="40">
        <f>VLOOKUP(B17,[10]Bangalore!$A$2:$F$355,6,0)</f>
        <v>72.8</v>
      </c>
      <c r="I17" s="42">
        <f t="shared" si="0"/>
        <v>1747.1999999999998</v>
      </c>
      <c r="J17" s="43">
        <v>0</v>
      </c>
      <c r="K17" s="42">
        <f t="shared" si="1"/>
        <v>1747.1999999999998</v>
      </c>
      <c r="L17" s="44">
        <f>VLOOKUP(B17,'[1]Franchise Rate List (2)'!$A$3:$L$680,12,0)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44">
        <f>VLOOKUP(B17,'[4]Franchise Rate List'!$A$3:$F$680,6,0)</f>
        <v>0.12</v>
      </c>
      <c r="S17" s="47">
        <f t="shared" si="5"/>
        <v>209.66399999999996</v>
      </c>
    </row>
    <row r="18" spans="1:19" s="48" customFormat="1" ht="18" customHeight="1">
      <c r="A18" s="38">
        <f t="shared" si="6"/>
        <v>5</v>
      </c>
      <c r="B18" s="22">
        <v>7508</v>
      </c>
      <c r="C18" s="39" t="s">
        <v>63</v>
      </c>
      <c r="D18" s="40">
        <f>VLOOKUP($B18,'[1]Franchise Rate List (2)'!$A$3:$I$680,7,0)</f>
        <v>1901</v>
      </c>
      <c r="E18" s="40" t="str">
        <f>VLOOKUP(B18,[10]Bangalore!$A$2:$E$355,5,0)</f>
        <v>Kg=1000g</v>
      </c>
      <c r="F18" s="41">
        <v>10</v>
      </c>
      <c r="G18" s="41" t="s">
        <v>55</v>
      </c>
      <c r="H18" s="40">
        <f>VLOOKUP(B18,[10]Bangalore!$A$2:$F$355,6,0)</f>
        <v>138.88</v>
      </c>
      <c r="I18" s="42">
        <f t="shared" si="0"/>
        <v>1388.8</v>
      </c>
      <c r="J18" s="43">
        <v>0</v>
      </c>
      <c r="K18" s="42">
        <f t="shared" si="1"/>
        <v>1388.8</v>
      </c>
      <c r="L18" s="44">
        <f>VLOOKUP(B18,'[1]Franchise Rate List (2)'!$A$3:$L$680,12,0)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44">
        <f>VLOOKUP(B18,'[4]Franchise Rate List'!$A$3:$F$680,6,0)</f>
        <v>0.18</v>
      </c>
      <c r="S18" s="47">
        <f t="shared" si="5"/>
        <v>249.98399999999998</v>
      </c>
    </row>
    <row r="19" spans="1:19" s="48" customFormat="1" ht="18" customHeight="1">
      <c r="A19" s="38">
        <f t="shared" si="6"/>
        <v>6</v>
      </c>
      <c r="B19" s="22">
        <v>11286</v>
      </c>
      <c r="C19" s="39" t="s">
        <v>162</v>
      </c>
      <c r="D19" s="40">
        <f>VLOOKUP($B19,'[1]Franchise Rate List (2)'!$A$3:$I$680,7,0)</f>
        <v>9021</v>
      </c>
      <c r="E19" s="40" t="str">
        <f>VLOOKUP(B19,[10]Bangalore!$A$2:$E$355,5,0)</f>
        <v>PAC</v>
      </c>
      <c r="F19" s="41">
        <v>5</v>
      </c>
      <c r="G19" s="41" t="s">
        <v>37</v>
      </c>
      <c r="H19" s="40">
        <f>VLOOKUP(B19,[10]Bangalore!$A$2:$F$355,6,0)</f>
        <v>298.48</v>
      </c>
      <c r="I19" s="42">
        <f t="shared" si="0"/>
        <v>1492.4</v>
      </c>
      <c r="J19" s="43">
        <v>0</v>
      </c>
      <c r="K19" s="42">
        <f t="shared" si="1"/>
        <v>1492.4</v>
      </c>
      <c r="L19" s="44">
        <f>VLOOKUP(B19,'[1]Franchise Rate List (2)'!$A$3:$L$680,12,0)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44">
        <f>VLOOKUP(B19,'[4]Franchise Rate List'!$A$3:$F$680,6,0)</f>
        <v>0.05</v>
      </c>
      <c r="S19" s="47">
        <f t="shared" si="5"/>
        <v>74.62</v>
      </c>
    </row>
    <row r="20" spans="1:19" s="48" customFormat="1" ht="18" customHeight="1">
      <c r="A20" s="38">
        <f t="shared" si="6"/>
        <v>7</v>
      </c>
      <c r="B20" s="22">
        <v>15483</v>
      </c>
      <c r="C20" s="39" t="s">
        <v>65</v>
      </c>
      <c r="D20" s="40">
        <f>VLOOKUP($B20,'[1]Franchise Rate List (2)'!$A$3:$I$680,7,0)</f>
        <v>9021</v>
      </c>
      <c r="E20" s="40" t="str">
        <f>VLOOKUP(B20,[10]Bangalore!$A$2:$E$355,5,0)</f>
        <v>PAC</v>
      </c>
      <c r="F20" s="41">
        <v>3</v>
      </c>
      <c r="G20" s="41" t="s">
        <v>37</v>
      </c>
      <c r="H20" s="40">
        <f>VLOOKUP(B20,[10]Bangalore!$A$2:$F$355,6,0)</f>
        <v>280</v>
      </c>
      <c r="I20" s="42">
        <f t="shared" si="0"/>
        <v>840</v>
      </c>
      <c r="J20" s="43">
        <v>0</v>
      </c>
      <c r="K20" s="42">
        <f t="shared" si="1"/>
        <v>840</v>
      </c>
      <c r="L20" s="44">
        <f>VLOOKUP(B20,'[1]Franchise Rate List (2)'!$A$3:$L$680,12,0)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44">
        <f>VLOOKUP(B20,'[4]Franchise Rate List'!$A$3:$F$680,6,0)</f>
        <v>0.05</v>
      </c>
      <c r="S20" s="47">
        <f t="shared" si="5"/>
        <v>42</v>
      </c>
    </row>
    <row r="21" spans="1:19" s="48" customFormat="1" ht="18" customHeight="1">
      <c r="A21" s="38">
        <f t="shared" si="6"/>
        <v>8</v>
      </c>
      <c r="B21" s="22">
        <v>15484</v>
      </c>
      <c r="C21" s="39" t="s">
        <v>95</v>
      </c>
      <c r="D21" s="40">
        <f>VLOOKUP($B21,'[1]Franchise Rate List (2)'!$A$3:$I$680,7,0)</f>
        <v>9021</v>
      </c>
      <c r="E21" s="40" t="str">
        <f>VLOOKUP(B21,[10]Bangalore!$A$2:$E$355,5,0)</f>
        <v>PAC</v>
      </c>
      <c r="F21" s="41">
        <v>1</v>
      </c>
      <c r="G21" s="41" t="s">
        <v>37</v>
      </c>
      <c r="H21" s="40">
        <f>VLOOKUP(B21,[10]Bangalore!$A$2:$F$355,6,0)</f>
        <v>132.16</v>
      </c>
      <c r="I21" s="42">
        <f t="shared" si="0"/>
        <v>132.16</v>
      </c>
      <c r="J21" s="43">
        <v>0</v>
      </c>
      <c r="K21" s="42">
        <f t="shared" si="1"/>
        <v>132.16</v>
      </c>
      <c r="L21" s="44">
        <f>VLOOKUP(B21,'[1]Franchise Rate List (2)'!$A$3:$L$680,12,0)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44">
        <f>VLOOKUP(B21,'[4]Franchise Rate List'!$A$3:$F$680,6,0)</f>
        <v>0.05</v>
      </c>
      <c r="S21" s="47">
        <f t="shared" si="5"/>
        <v>6.6080000000000005</v>
      </c>
    </row>
    <row r="22" spans="1:19" s="48" customFormat="1" ht="18" customHeight="1">
      <c r="A22" s="38">
        <f t="shared" si="6"/>
        <v>9</v>
      </c>
      <c r="B22" s="22">
        <v>17818</v>
      </c>
      <c r="C22" s="39" t="s">
        <v>148</v>
      </c>
      <c r="D22" s="40" t="str">
        <f>VLOOKUP($B22,'[1]Franchise Rate List (2)'!$A$3:$I$680,7,0)</f>
        <v>0902</v>
      </c>
      <c r="E22" s="40" t="str">
        <f>VLOOKUP(B22,[10]Bangalore!$A$2:$E$355,5,0)</f>
        <v>PAC</v>
      </c>
      <c r="F22" s="41">
        <v>3</v>
      </c>
      <c r="G22" s="41" t="s">
        <v>37</v>
      </c>
      <c r="H22" s="40">
        <f>VLOOKUP(B22,[10]Bangalore!$A$2:$F$355,6,0)</f>
        <v>106.29</v>
      </c>
      <c r="I22" s="42">
        <f t="shared" si="0"/>
        <v>318.87</v>
      </c>
      <c r="J22" s="43">
        <v>0</v>
      </c>
      <c r="K22" s="42">
        <f t="shared" si="1"/>
        <v>318.87</v>
      </c>
      <c r="L22" s="44">
        <f>VLOOKUP(B22,'[1]Franchise Rate List (2)'!$A$3:$L$680,12,0)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44">
        <f>VLOOKUP(B22,'[4]Franchise Rate List'!$A$3:$F$680,6,0)</f>
        <v>0.05</v>
      </c>
      <c r="S22" s="47">
        <f t="shared" si="5"/>
        <v>15.9435</v>
      </c>
    </row>
    <row r="23" spans="1:19" s="48" customFormat="1" ht="18" customHeight="1">
      <c r="A23" s="38">
        <f t="shared" si="6"/>
        <v>10</v>
      </c>
      <c r="B23" s="22">
        <v>4962</v>
      </c>
      <c r="C23" s="39" t="s">
        <v>139</v>
      </c>
      <c r="D23" s="40">
        <f>VLOOKUP($B23,'[1]Franchise Rate List (2)'!$A$3:$I$680,7,0)</f>
        <v>9012</v>
      </c>
      <c r="E23" s="40" t="str">
        <f>VLOOKUP(B23,[10]Bangalore!$A$2:$E$355,5,0)</f>
        <v>Box =11 kg</v>
      </c>
      <c r="F23" s="41">
        <v>50</v>
      </c>
      <c r="G23" s="41" t="s">
        <v>147</v>
      </c>
      <c r="H23" s="40">
        <f>VLOOKUP(B23,[10]Bangalore!$A$2:$F$355,6,0)</f>
        <v>802</v>
      </c>
      <c r="I23" s="42">
        <f t="shared" si="0"/>
        <v>40100</v>
      </c>
      <c r="J23" s="43">
        <v>0</v>
      </c>
      <c r="K23" s="42">
        <f t="shared" si="1"/>
        <v>40100</v>
      </c>
      <c r="L23" s="44">
        <f>VLOOKUP(B23,'[1]Franchise Rate List (2)'!$A$3:$L$680,12,0)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44">
        <f>VLOOKUP(B23,'[4]Franchise Rate List'!$A$3:$F$680,6,0)</f>
        <v>0.05</v>
      </c>
      <c r="S23" s="47">
        <f t="shared" si="5"/>
        <v>2005</v>
      </c>
    </row>
    <row r="24" spans="1:19" s="48" customFormat="1" ht="18" customHeight="1">
      <c r="A24" s="38">
        <f t="shared" si="6"/>
        <v>11</v>
      </c>
      <c r="B24" s="22">
        <v>18404</v>
      </c>
      <c r="C24" s="39" t="s">
        <v>67</v>
      </c>
      <c r="D24" s="40">
        <f>VLOOKUP($B24,'[1]Franchise Rate List (2)'!$A$3:$I$680,7,0)</f>
        <v>20088000</v>
      </c>
      <c r="E24" s="40" t="str">
        <f>VLOOKUP(B24,[10]Bangalore!$A$2:$E$355,5,0)</f>
        <v>BT</v>
      </c>
      <c r="F24" s="41">
        <v>5</v>
      </c>
      <c r="G24" s="41" t="s">
        <v>55</v>
      </c>
      <c r="H24" s="40">
        <f>VLOOKUP(B24,[10]Bangalore!$A$2:$F$355,6,0)</f>
        <v>218.4</v>
      </c>
      <c r="I24" s="42">
        <f t="shared" si="0"/>
        <v>1092</v>
      </c>
      <c r="J24" s="43">
        <v>0</v>
      </c>
      <c r="K24" s="42">
        <f t="shared" si="1"/>
        <v>1092</v>
      </c>
      <c r="L24" s="44">
        <f>VLOOKUP(B24,'[1]Franchise Rate List (2)'!$A$3:$L$680,12,0)</f>
        <v>0</v>
      </c>
      <c r="M24" s="42">
        <f t="shared" si="2"/>
        <v>0</v>
      </c>
      <c r="N24" s="45">
        <v>0</v>
      </c>
      <c r="O24" s="45">
        <f t="shared" si="3"/>
        <v>0</v>
      </c>
      <c r="P24" s="42">
        <v>0</v>
      </c>
      <c r="Q24" s="46">
        <f t="shared" si="4"/>
        <v>0</v>
      </c>
      <c r="R24" s="44">
        <f>VLOOKUP(B24,'[4]Franchise Rate List'!$A$3:$F$680,6,0)</f>
        <v>0.12</v>
      </c>
      <c r="S24" s="47">
        <f t="shared" si="5"/>
        <v>131.04</v>
      </c>
    </row>
    <row r="25" spans="1:19" s="48" customFormat="1" ht="18" customHeight="1">
      <c r="A25" s="38">
        <f t="shared" si="6"/>
        <v>12</v>
      </c>
      <c r="B25" s="22">
        <v>19942</v>
      </c>
      <c r="C25" s="39" t="s">
        <v>292</v>
      </c>
      <c r="D25" s="40">
        <f>VLOOKUP($B25,'[1]Franchise Rate List (2)'!$A$3:$I$680,7,0)</f>
        <v>20089919</v>
      </c>
      <c r="E25" s="40" t="str">
        <f>VLOOKUP(B25,[10]Bangalore!$A$2:$E$355,5,0)</f>
        <v>BT</v>
      </c>
      <c r="F25" s="41">
        <v>5</v>
      </c>
      <c r="G25" s="41" t="s">
        <v>55</v>
      </c>
      <c r="H25" s="40">
        <f>VLOOKUP(B25,[10]Bangalore!$A$2:$F$355,6,0)</f>
        <v>145.6</v>
      </c>
      <c r="I25" s="42">
        <f t="shared" si="0"/>
        <v>728</v>
      </c>
      <c r="J25" s="43">
        <v>0</v>
      </c>
      <c r="K25" s="42">
        <f t="shared" si="1"/>
        <v>728</v>
      </c>
      <c r="L25" s="44">
        <f>VLOOKUP(B25,'[1]Franchise Rate List (2)'!$A$3:$L$680,12,0)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44">
        <f>VLOOKUP(B25,'[4]Franchise Rate List'!$A$3:$F$680,6,0)</f>
        <v>0.12</v>
      </c>
      <c r="S25" s="47">
        <f t="shared" si="5"/>
        <v>87.36</v>
      </c>
    </row>
    <row r="26" spans="1:19" s="48" customFormat="1" ht="18" customHeight="1">
      <c r="A26" s="38">
        <f t="shared" si="6"/>
        <v>13</v>
      </c>
      <c r="B26" s="22">
        <v>23811</v>
      </c>
      <c r="C26" s="39" t="s">
        <v>293</v>
      </c>
      <c r="D26" s="40">
        <f>VLOOKUP($B26,'[1]Franchise Rate List (2)'!$A$3:$I$680,7,0)</f>
        <v>21069040</v>
      </c>
      <c r="E26" s="40" t="str">
        <f>VLOOKUP(B26,[10]Bangalore!$A$2:$E$355,5,0)</f>
        <v>EA</v>
      </c>
      <c r="F26" s="41">
        <v>5</v>
      </c>
      <c r="G26" s="41" t="s">
        <v>53</v>
      </c>
      <c r="H26" s="40">
        <f>VLOOKUP(B26,[10]Bangalore!$A$2:$F$355,6,0)</f>
        <v>341.6</v>
      </c>
      <c r="I26" s="42">
        <f t="shared" si="0"/>
        <v>1708</v>
      </c>
      <c r="J26" s="43"/>
      <c r="K26" s="42">
        <f t="shared" si="1"/>
        <v>1708</v>
      </c>
      <c r="L26" s="44">
        <f>VLOOKUP(B26,'[1]Franchise Rate List (2)'!$A$3:$L$680,12,0)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44">
        <f>VLOOKUP(B26,'[4]Franchise Rate List'!$A$3:$F$680,6,0)</f>
        <v>0.18</v>
      </c>
      <c r="S26" s="47">
        <f t="shared" si="5"/>
        <v>307.44</v>
      </c>
    </row>
    <row r="27" spans="1:19" s="48" customFormat="1" ht="18" customHeight="1">
      <c r="A27" s="38">
        <f t="shared" si="6"/>
        <v>14</v>
      </c>
      <c r="B27" s="22">
        <v>18051</v>
      </c>
      <c r="C27" s="39" t="s">
        <v>294</v>
      </c>
      <c r="D27" s="40">
        <f>VLOOKUP($B27,'[1]Franchise Rate List (2)'!$A$3:$I$680,7,0)</f>
        <v>2106</v>
      </c>
      <c r="E27" s="40" t="str">
        <f>VLOOKUP(B27,[10]Bangalore!$A$2:$E$355,5,0)</f>
        <v>BT</v>
      </c>
      <c r="F27" s="41">
        <v>5</v>
      </c>
      <c r="G27" s="41" t="s">
        <v>55</v>
      </c>
      <c r="H27" s="40">
        <f>VLOOKUP(B27,[10]Bangalore!$A$2:$F$355,6,0)</f>
        <v>280</v>
      </c>
      <c r="I27" s="42">
        <f t="shared" si="0"/>
        <v>1400</v>
      </c>
      <c r="J27" s="43"/>
      <c r="K27" s="42">
        <f t="shared" si="1"/>
        <v>1400</v>
      </c>
      <c r="L27" s="44">
        <f>VLOOKUP(B27,'[1]Franchise Rate List (2)'!$A$3:$L$680,12,0)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44">
        <f>VLOOKUP(B27,'[4]Franchise Rate List'!$A$3:$F$680,6,0)</f>
        <v>0.18</v>
      </c>
      <c r="S27" s="47">
        <f t="shared" si="5"/>
        <v>252</v>
      </c>
    </row>
    <row r="28" spans="1:19" s="48" customFormat="1" ht="18" customHeight="1">
      <c r="A28" s="38">
        <f t="shared" si="6"/>
        <v>15</v>
      </c>
      <c r="B28" s="22">
        <v>18052</v>
      </c>
      <c r="C28" s="39" t="s">
        <v>295</v>
      </c>
      <c r="D28" s="40">
        <f>VLOOKUP($B28,'[1]Franchise Rate List (2)'!$A$3:$I$680,7,0)</f>
        <v>2106</v>
      </c>
      <c r="E28" s="40" t="str">
        <f>VLOOKUP(B28,[10]Bangalore!$A$2:$E$355,5,0)</f>
        <v>BT</v>
      </c>
      <c r="F28" s="41">
        <v>5</v>
      </c>
      <c r="G28" s="41" t="s">
        <v>55</v>
      </c>
      <c r="H28" s="40">
        <f>VLOOKUP(B28,[10]Bangalore!$A$2:$F$355,6,0)</f>
        <v>280</v>
      </c>
      <c r="I28" s="42">
        <f t="shared" si="0"/>
        <v>1400</v>
      </c>
      <c r="J28" s="43"/>
      <c r="K28" s="42">
        <f t="shared" si="1"/>
        <v>1400</v>
      </c>
      <c r="L28" s="44">
        <f>VLOOKUP(B28,'[1]Franchise Rate List (2)'!$A$3:$L$680,12,0)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44">
        <f>VLOOKUP(B28,'[4]Franchise Rate List'!$A$3:$F$680,6,0)</f>
        <v>0.18</v>
      </c>
      <c r="S28" s="47">
        <f t="shared" si="5"/>
        <v>252</v>
      </c>
    </row>
    <row r="29" spans="1:19" s="48" customFormat="1" ht="18" customHeight="1">
      <c r="A29" s="38">
        <f t="shared" si="6"/>
        <v>16</v>
      </c>
      <c r="B29" s="22">
        <v>16825</v>
      </c>
      <c r="C29" s="39" t="s">
        <v>296</v>
      </c>
      <c r="D29" s="40">
        <f>VLOOKUP($B29,'[1]Franchise Rate List (2)'!$A$3:$I$680,7,0)</f>
        <v>2106</v>
      </c>
      <c r="E29" s="40" t="str">
        <f>VLOOKUP(B29,[10]Bangalore!$A$2:$E$355,5,0)</f>
        <v>L</v>
      </c>
      <c r="F29" s="41">
        <v>5</v>
      </c>
      <c r="G29" s="41" t="s">
        <v>60</v>
      </c>
      <c r="H29" s="40">
        <f>VLOOKUP(B29,[10]Bangalore!$A$2:$F$355,6,0)</f>
        <v>364</v>
      </c>
      <c r="I29" s="42">
        <f t="shared" si="0"/>
        <v>1820</v>
      </c>
      <c r="J29" s="43"/>
      <c r="K29" s="42">
        <f t="shared" si="1"/>
        <v>1820</v>
      </c>
      <c r="L29" s="44">
        <f>VLOOKUP(B29,'[1]Franchise Rate List (2)'!$A$3:$L$680,12,0)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44">
        <f>VLOOKUP(B29,'[4]Franchise Rate List'!$A$3:$F$680,6,0)</f>
        <v>0.18</v>
      </c>
      <c r="S29" s="47">
        <f t="shared" si="5"/>
        <v>327.59999999999997</v>
      </c>
    </row>
    <row r="30" spans="1:19" s="48" customFormat="1" ht="18" customHeight="1">
      <c r="A30" s="38">
        <f t="shared" si="6"/>
        <v>17</v>
      </c>
      <c r="B30" s="22">
        <v>17874</v>
      </c>
      <c r="C30" s="39" t="s">
        <v>297</v>
      </c>
      <c r="D30" s="40">
        <f>VLOOKUP($B30,'[1]Franchise Rate List (2)'!$A$3:$I$680,7,0)</f>
        <v>2106</v>
      </c>
      <c r="E30" s="40" t="str">
        <f>VLOOKUP(B30,[10]Bangalore!$A$2:$E$355,5,0)</f>
        <v>BT-750ML</v>
      </c>
      <c r="F30" s="41">
        <v>5</v>
      </c>
      <c r="G30" s="41" t="s">
        <v>55</v>
      </c>
      <c r="H30" s="40">
        <f>VLOOKUP(B30,[10]Bangalore!$A$2:$F$355,6,0)</f>
        <v>231</v>
      </c>
      <c r="I30" s="42">
        <f t="shared" si="0"/>
        <v>1155</v>
      </c>
      <c r="J30" s="43"/>
      <c r="K30" s="42">
        <f t="shared" si="1"/>
        <v>1155</v>
      </c>
      <c r="L30" s="44">
        <f>VLOOKUP(B30,'[1]Franchise Rate List (2)'!$A$3:$L$680,12,0)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44">
        <f>VLOOKUP(B30,'[4]Franchise Rate List'!$A$3:$F$680,6,0)</f>
        <v>0.18</v>
      </c>
      <c r="S30" s="47">
        <f t="shared" si="5"/>
        <v>207.9</v>
      </c>
    </row>
    <row r="31" spans="1:19" s="48" customFormat="1" ht="18" customHeight="1">
      <c r="A31" s="38">
        <f t="shared" si="6"/>
        <v>18</v>
      </c>
      <c r="B31" s="22">
        <v>17676</v>
      </c>
      <c r="C31" s="39" t="s">
        <v>52</v>
      </c>
      <c r="D31" s="40">
        <f>VLOOKUP($B31,'[1]Franchise Rate List (2)'!$A$3:$I$680,7,0)</f>
        <v>2106</v>
      </c>
      <c r="E31" s="40" t="str">
        <f>VLOOKUP(B31,[10]Bangalore!$A$2:$E$355,5,0)</f>
        <v>PAC=1000ML</v>
      </c>
      <c r="F31" s="41">
        <v>5</v>
      </c>
      <c r="G31" s="41" t="s">
        <v>37</v>
      </c>
      <c r="H31" s="40">
        <f>VLOOKUP(B31,[10]Bangalore!$A$2:$F$355,6,0)</f>
        <v>371.84</v>
      </c>
      <c r="I31" s="42">
        <f t="shared" si="0"/>
        <v>1859.1999999999998</v>
      </c>
      <c r="J31" s="43"/>
      <c r="K31" s="42">
        <f t="shared" si="1"/>
        <v>1859.1999999999998</v>
      </c>
      <c r="L31" s="44">
        <f>VLOOKUP(B31,'[1]Franchise Rate List (2)'!$A$3:$L$680,12,0)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44">
        <f>VLOOKUP(B31,'[4]Franchise Rate List'!$A$3:$F$680,6,0)</f>
        <v>0.18</v>
      </c>
      <c r="S31" s="47">
        <f t="shared" si="5"/>
        <v>334.65599999999995</v>
      </c>
    </row>
    <row r="32" spans="1:19" s="48" customFormat="1" ht="18" customHeight="1">
      <c r="A32" s="38">
        <f t="shared" si="6"/>
        <v>19</v>
      </c>
      <c r="B32" s="22">
        <v>17873</v>
      </c>
      <c r="C32" s="39" t="s">
        <v>122</v>
      </c>
      <c r="D32" s="40">
        <f>VLOOKUP($B32,'[1]Franchise Rate List (2)'!$A$3:$I$680,7,0)</f>
        <v>2106</v>
      </c>
      <c r="E32" s="40" t="str">
        <f>VLOOKUP(B32,[10]Bangalore!$A$2:$E$355,5,0)</f>
        <v>BT-750ML</v>
      </c>
      <c r="F32" s="41">
        <v>3</v>
      </c>
      <c r="G32" s="41" t="s">
        <v>55</v>
      </c>
      <c r="H32" s="40">
        <f>VLOOKUP(B32,[10]Bangalore!$A$2:$F$355,6,0)</f>
        <v>226.79</v>
      </c>
      <c r="I32" s="42">
        <f t="shared" si="0"/>
        <v>680.37</v>
      </c>
      <c r="J32" s="43"/>
      <c r="K32" s="42">
        <f t="shared" si="1"/>
        <v>680.37</v>
      </c>
      <c r="L32" s="44">
        <f>VLOOKUP(B32,'[1]Franchise Rate List (2)'!$A$3:$L$680,12,0)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44">
        <f>VLOOKUP(B32,'[4]Franchise Rate List'!$A$3:$F$680,6,0)</f>
        <v>0.18</v>
      </c>
      <c r="S32" s="47">
        <f t="shared" si="5"/>
        <v>122.4666</v>
      </c>
    </row>
    <row r="33" spans="1:19" s="48" customFormat="1" ht="18" customHeight="1">
      <c r="A33" s="38">
        <f t="shared" si="6"/>
        <v>20</v>
      </c>
      <c r="B33" s="22">
        <v>17875</v>
      </c>
      <c r="C33" s="39" t="s">
        <v>121</v>
      </c>
      <c r="D33" s="40">
        <f>VLOOKUP($B33,'[1]Franchise Rate List (2)'!$A$3:$I$680,7,0)</f>
        <v>2106</v>
      </c>
      <c r="E33" s="40" t="str">
        <f>VLOOKUP(B33,[10]Bangalore!$A$2:$E$355,5,0)</f>
        <v>BT-750ML</v>
      </c>
      <c r="F33" s="41">
        <v>3</v>
      </c>
      <c r="G33" s="41" t="s">
        <v>55</v>
      </c>
      <c r="H33" s="40">
        <f>VLOOKUP(B33,[10]Bangalore!$A$2:$F$355,6,0)</f>
        <v>226.79</v>
      </c>
      <c r="I33" s="42">
        <f t="shared" si="0"/>
        <v>680.37</v>
      </c>
      <c r="J33" s="43"/>
      <c r="K33" s="42">
        <f t="shared" si="1"/>
        <v>680.37</v>
      </c>
      <c r="L33" s="44">
        <f>VLOOKUP(B33,'[1]Franchise Rate List (2)'!$A$3:$L$680,12,0)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44">
        <f>VLOOKUP(B33,'[4]Franchise Rate List'!$A$3:$F$680,6,0)</f>
        <v>0.18</v>
      </c>
      <c r="S33" s="47">
        <f t="shared" si="5"/>
        <v>122.4666</v>
      </c>
    </row>
    <row r="34" spans="1:19" s="48" customFormat="1" ht="18" customHeight="1">
      <c r="A34" s="38">
        <f t="shared" si="6"/>
        <v>21</v>
      </c>
      <c r="B34" s="22">
        <v>17876</v>
      </c>
      <c r="C34" s="39" t="s">
        <v>114</v>
      </c>
      <c r="D34" s="40">
        <f>VLOOKUP($B34,'[1]Franchise Rate List (2)'!$A$3:$I$680,7,0)</f>
        <v>2106</v>
      </c>
      <c r="E34" s="40" t="str">
        <f>VLOOKUP(B34,[10]Bangalore!$A$2:$E$355,5,0)</f>
        <v>BT-750ML</v>
      </c>
      <c r="F34" s="41">
        <v>3</v>
      </c>
      <c r="G34" s="41" t="s">
        <v>55</v>
      </c>
      <c r="H34" s="40">
        <f>VLOOKUP(B34,[10]Bangalore!$A$2:$F$355,6,0)</f>
        <v>226.79</v>
      </c>
      <c r="I34" s="42">
        <f t="shared" si="0"/>
        <v>680.37</v>
      </c>
      <c r="J34" s="43"/>
      <c r="K34" s="42">
        <f t="shared" si="1"/>
        <v>680.37</v>
      </c>
      <c r="L34" s="44">
        <f>VLOOKUP(B34,'[1]Franchise Rate List (2)'!$A$3:$L$680,12,0)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44">
        <f>VLOOKUP(B34,'[4]Franchise Rate List'!$A$3:$F$680,6,0)</f>
        <v>0.18</v>
      </c>
      <c r="S34" s="47">
        <f t="shared" si="5"/>
        <v>122.4666</v>
      </c>
    </row>
    <row r="35" spans="1:19" s="48" customFormat="1" ht="18" customHeight="1">
      <c r="A35" s="38">
        <f t="shared" si="6"/>
        <v>22</v>
      </c>
      <c r="B35" s="22">
        <v>17877</v>
      </c>
      <c r="C35" s="39" t="s">
        <v>113</v>
      </c>
      <c r="D35" s="40">
        <f>VLOOKUP($B35,'[1]Franchise Rate List (2)'!$A$3:$I$680,7,0)</f>
        <v>2106</v>
      </c>
      <c r="E35" s="40" t="str">
        <f>VLOOKUP(B35,[10]Bangalore!$A$2:$E$355,5,0)</f>
        <v>BT-750ML</v>
      </c>
      <c r="F35" s="41">
        <v>3</v>
      </c>
      <c r="G35" s="41" t="s">
        <v>55</v>
      </c>
      <c r="H35" s="40">
        <f>VLOOKUP(B35,[10]Bangalore!$A$2:$F$355,6,0)</f>
        <v>226.79</v>
      </c>
      <c r="I35" s="42">
        <f t="shared" si="0"/>
        <v>680.37</v>
      </c>
      <c r="J35" s="43"/>
      <c r="K35" s="42">
        <f t="shared" si="1"/>
        <v>680.37</v>
      </c>
      <c r="L35" s="44">
        <f>VLOOKUP(B35,'[1]Franchise Rate List (2)'!$A$3:$L$680,12,0)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44">
        <f>VLOOKUP(B35,'[4]Franchise Rate List'!$A$3:$F$680,6,0)</f>
        <v>0.18</v>
      </c>
      <c r="S35" s="47">
        <f t="shared" si="5"/>
        <v>122.4666</v>
      </c>
    </row>
    <row r="36" spans="1:19" s="48" customFormat="1" ht="18" customHeight="1">
      <c r="A36" s="38">
        <f t="shared" si="6"/>
        <v>23</v>
      </c>
      <c r="B36" s="22">
        <v>19457</v>
      </c>
      <c r="C36" s="39" t="s">
        <v>298</v>
      </c>
      <c r="D36" s="40">
        <f>VLOOKUP($B36,'[1]Franchise Rate List (2)'!$A$3:$I$680,7,0)</f>
        <v>1806</v>
      </c>
      <c r="E36" s="40" t="str">
        <f>VLOOKUP(B36,[10]Bangalore!$A$2:$E$355,5,0)</f>
        <v>1 box = 1 slab</v>
      </c>
      <c r="F36" s="41">
        <v>25</v>
      </c>
      <c r="G36" s="41" t="s">
        <v>154</v>
      </c>
      <c r="H36" s="40">
        <f>VLOOKUP(B36,[10]Bangalore!$A$2:$F$355,6,0)</f>
        <v>64.430000000000007</v>
      </c>
      <c r="I36" s="42">
        <f t="shared" si="0"/>
        <v>1610.7500000000002</v>
      </c>
      <c r="J36" s="43"/>
      <c r="K36" s="42">
        <f t="shared" si="1"/>
        <v>1610.7500000000002</v>
      </c>
      <c r="L36" s="44">
        <f>VLOOKUP(B36,'[1]Franchise Rate List (2)'!$A$3:$L$680,12,0)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44">
        <f>VLOOKUP(B36,'[4]Franchise Rate List'!$A$3:$F$680,6,0)</f>
        <v>0.18</v>
      </c>
      <c r="S36" s="47">
        <f t="shared" si="5"/>
        <v>289.935</v>
      </c>
    </row>
    <row r="37" spans="1:19" s="48" customFormat="1" ht="18" customHeight="1">
      <c r="A37" s="38">
        <f t="shared" si="6"/>
        <v>24</v>
      </c>
      <c r="B37" s="22">
        <v>19458</v>
      </c>
      <c r="C37" s="39" t="s">
        <v>299</v>
      </c>
      <c r="D37" s="40">
        <f>VLOOKUP($B37,'[1]Franchise Rate List (2)'!$A$3:$I$680,7,0)</f>
        <v>1806</v>
      </c>
      <c r="E37" s="40" t="str">
        <f>VLOOKUP(B37,[10]Bangalore!$A$2:$E$355,5,0)</f>
        <v>1 box = 1 slab</v>
      </c>
      <c r="F37" s="41">
        <v>25</v>
      </c>
      <c r="G37" s="41" t="s">
        <v>154</v>
      </c>
      <c r="H37" s="40">
        <f>VLOOKUP(B37,[10]Bangalore!$A$2:$F$355,6,0)</f>
        <v>64.430000000000007</v>
      </c>
      <c r="I37" s="42">
        <f t="shared" si="0"/>
        <v>1610.7500000000002</v>
      </c>
      <c r="J37" s="43"/>
      <c r="K37" s="42">
        <f t="shared" si="1"/>
        <v>1610.7500000000002</v>
      </c>
      <c r="L37" s="44">
        <f>VLOOKUP(B37,'[1]Franchise Rate List (2)'!$A$3:$L$680,12,0)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44">
        <f>VLOOKUP(B37,'[4]Franchise Rate List'!$A$3:$F$680,6,0)</f>
        <v>0.18</v>
      </c>
      <c r="S37" s="47">
        <f t="shared" si="5"/>
        <v>289.935</v>
      </c>
    </row>
    <row r="38" spans="1:19" s="48" customFormat="1" ht="18" customHeight="1">
      <c r="A38" s="38">
        <f t="shared" si="6"/>
        <v>25</v>
      </c>
      <c r="B38" s="22">
        <v>21831</v>
      </c>
      <c r="C38" s="39" t="s">
        <v>300</v>
      </c>
      <c r="D38" s="40">
        <f>VLOOKUP($B38,'[1]Franchise Rate List (2)'!$A$3:$I$680,7,0)</f>
        <v>210690</v>
      </c>
      <c r="E38" s="40" t="str">
        <f>VLOOKUP(B38,[10]Bangalore!$A$2:$E$355,5,0)</f>
        <v>1 box = 24 ea</v>
      </c>
      <c r="F38" s="41">
        <v>72</v>
      </c>
      <c r="G38" s="41" t="s">
        <v>53</v>
      </c>
      <c r="H38" s="40">
        <f>VLOOKUP(B38,[10]Bangalore!$A$2:$F$355,6,0)</f>
        <v>39.29</v>
      </c>
      <c r="I38" s="42">
        <f t="shared" si="0"/>
        <v>2828.88</v>
      </c>
      <c r="J38" s="43"/>
      <c r="K38" s="42">
        <f t="shared" si="1"/>
        <v>2828.88</v>
      </c>
      <c r="L38" s="44">
        <f>VLOOKUP(B38,'[1]Franchise Rate List (2)'!$A$3:$L$680,12,0)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44">
        <f>VLOOKUP(B38,'[4]Franchise Rate List'!$A$3:$F$680,6,0)</f>
        <v>0.12</v>
      </c>
      <c r="S38" s="47">
        <f t="shared" si="5"/>
        <v>339.46559999999999</v>
      </c>
    </row>
    <row r="39" spans="1:19" s="48" customFormat="1" ht="18" customHeight="1">
      <c r="A39" s="38">
        <f t="shared" si="6"/>
        <v>26</v>
      </c>
      <c r="B39" s="22">
        <v>21833</v>
      </c>
      <c r="C39" s="39" t="s">
        <v>301</v>
      </c>
      <c r="D39" s="40">
        <f>VLOOKUP($B39,'[1]Franchise Rate List (2)'!$A$3:$I$680,7,0)</f>
        <v>210690</v>
      </c>
      <c r="E39" s="40" t="str">
        <f>VLOOKUP(B39,[10]Bangalore!$A$2:$E$355,5,0)</f>
        <v>1 box = 24 ea</v>
      </c>
      <c r="F39" s="41">
        <v>48</v>
      </c>
      <c r="G39" s="41" t="s">
        <v>53</v>
      </c>
      <c r="H39" s="40">
        <f>VLOOKUP(B39,[10]Bangalore!$A$2:$F$355,6,0)</f>
        <v>39.29</v>
      </c>
      <c r="I39" s="42">
        <f t="shared" si="0"/>
        <v>1885.92</v>
      </c>
      <c r="J39" s="43"/>
      <c r="K39" s="42">
        <f t="shared" si="1"/>
        <v>1885.92</v>
      </c>
      <c r="L39" s="44">
        <f>VLOOKUP(B39,'[1]Franchise Rate List (2)'!$A$3:$L$680,12,0)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44">
        <f>VLOOKUP(B39,'[4]Franchise Rate List'!$A$3:$F$680,6,0)</f>
        <v>0.12</v>
      </c>
      <c r="S39" s="47">
        <f t="shared" si="5"/>
        <v>226.31039999999999</v>
      </c>
    </row>
    <row r="40" spans="1:19" s="48" customFormat="1" ht="18" customHeight="1">
      <c r="A40" s="38">
        <f t="shared" si="6"/>
        <v>27</v>
      </c>
      <c r="B40" s="22">
        <v>22486</v>
      </c>
      <c r="C40" s="39" t="s">
        <v>302</v>
      </c>
      <c r="D40" s="40">
        <f>VLOOKUP($B40,'[1]Franchise Rate List (2)'!$A$3:$I$680,7,0)</f>
        <v>21069099</v>
      </c>
      <c r="E40" s="40" t="str">
        <f>VLOOKUP(B40,[10]Bangalore!$A$2:$E$355,5,0)</f>
        <v>1 box = 24 ea</v>
      </c>
      <c r="F40" s="41">
        <v>48</v>
      </c>
      <c r="G40" s="41" t="s">
        <v>53</v>
      </c>
      <c r="H40" s="40">
        <f>VLOOKUP(B40,[10]Bangalore!$A$2:$F$355,6,0)</f>
        <v>49.11</v>
      </c>
      <c r="I40" s="42">
        <f t="shared" si="0"/>
        <v>2357.2799999999997</v>
      </c>
      <c r="J40" s="43"/>
      <c r="K40" s="42">
        <f t="shared" si="1"/>
        <v>2357.2799999999997</v>
      </c>
      <c r="L40" s="44">
        <f>VLOOKUP(B40,'[1]Franchise Rate List (2)'!$A$3:$L$680,12,0)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44">
        <f>VLOOKUP(B40,'[4]Franchise Rate List'!$A$3:$F$680,6,0)</f>
        <v>0.12</v>
      </c>
      <c r="S40" s="47">
        <f t="shared" si="5"/>
        <v>282.87359999999995</v>
      </c>
    </row>
    <row r="41" spans="1:19" s="48" customFormat="1" ht="18" customHeight="1">
      <c r="A41" s="38">
        <f t="shared" si="6"/>
        <v>28</v>
      </c>
      <c r="B41" s="22">
        <v>22373</v>
      </c>
      <c r="C41" s="39" t="s">
        <v>303</v>
      </c>
      <c r="D41" s="40">
        <f>VLOOKUP($B41,'[1]Franchise Rate List (2)'!$A$3:$I$680,7,0)</f>
        <v>21069099</v>
      </c>
      <c r="E41" s="40" t="str">
        <f>VLOOKUP(B41,[10]Bangalore!$A$2:$E$355,5,0)</f>
        <v>PAC=25 ea</v>
      </c>
      <c r="F41" s="41">
        <v>2</v>
      </c>
      <c r="G41" s="41" t="s">
        <v>53</v>
      </c>
      <c r="H41" s="40">
        <f>VLOOKUP(B41,[10]Bangalore!$A$2:$F$355,6,0)</f>
        <v>24.92</v>
      </c>
      <c r="I41" s="42">
        <f t="shared" si="0"/>
        <v>49.84</v>
      </c>
      <c r="J41" s="43"/>
      <c r="K41" s="42">
        <f t="shared" si="1"/>
        <v>49.84</v>
      </c>
      <c r="L41" s="44">
        <f>VLOOKUP(B41,'[1]Franchise Rate List (2)'!$A$3:$L$680,12,0)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44">
        <f>VLOOKUP(B41,'[4]Franchise Rate List'!$A$3:$F$680,6,0)</f>
        <v>0.18</v>
      </c>
      <c r="S41" s="47">
        <f t="shared" si="5"/>
        <v>8.9711999999999996</v>
      </c>
    </row>
    <row r="42" spans="1:19" s="48" customFormat="1" ht="18" customHeight="1">
      <c r="A42" s="38">
        <f t="shared" si="6"/>
        <v>29</v>
      </c>
      <c r="B42" s="22">
        <v>23030</v>
      </c>
      <c r="C42" s="39" t="s">
        <v>304</v>
      </c>
      <c r="D42" s="40">
        <f>VLOOKUP($B42,'[1]Franchise Rate List (2)'!$A$3:$I$680,7,0)</f>
        <v>22029930</v>
      </c>
      <c r="E42" s="40" t="str">
        <f>VLOOKUP(B42,[10]Bangalore!$A$2:$E$355,5,0)</f>
        <v>1 Box = 24 ea</v>
      </c>
      <c r="F42" s="41">
        <v>48</v>
      </c>
      <c r="G42" s="41" t="s">
        <v>53</v>
      </c>
      <c r="H42" s="40">
        <f>VLOOKUP(B42,[10]Bangalore!$A$2:$F$355,6,0)</f>
        <v>80.36</v>
      </c>
      <c r="I42" s="42">
        <f t="shared" si="0"/>
        <v>3857.2799999999997</v>
      </c>
      <c r="J42" s="43"/>
      <c r="K42" s="42">
        <f t="shared" si="1"/>
        <v>3857.2799999999997</v>
      </c>
      <c r="L42" s="44">
        <f>VLOOKUP(B42,'[1]Franchise Rate List (2)'!$A$3:$L$680,12,0)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44">
        <f>VLOOKUP(B42,'[4]Franchise Rate List'!$A$3:$F$680,6,0)</f>
        <v>0.12</v>
      </c>
      <c r="S42" s="47">
        <f t="shared" si="5"/>
        <v>462.87359999999995</v>
      </c>
    </row>
    <row r="43" spans="1:19" s="48" customFormat="1" ht="18" customHeight="1">
      <c r="A43" s="38">
        <f t="shared" si="6"/>
        <v>30</v>
      </c>
      <c r="B43" s="22">
        <v>22255</v>
      </c>
      <c r="C43" s="39" t="s">
        <v>305</v>
      </c>
      <c r="D43" s="40">
        <f>VLOOKUP($B43,'[1]Franchise Rate List (2)'!$A$3:$I$680,7,0)</f>
        <v>22029920</v>
      </c>
      <c r="E43" s="40" t="str">
        <f>VLOOKUP(B43,[10]Bangalore!$A$2:$E$355,5,0)</f>
        <v>1 box = 24 ea</v>
      </c>
      <c r="F43" s="41">
        <v>24</v>
      </c>
      <c r="G43" s="41" t="s">
        <v>53</v>
      </c>
      <c r="H43" s="40">
        <f>VLOOKUP(B43,[10]Bangalore!$A$2:$F$355,6,0)</f>
        <v>57.46</v>
      </c>
      <c r="I43" s="42">
        <f t="shared" si="0"/>
        <v>1379.04</v>
      </c>
      <c r="J43" s="43"/>
      <c r="K43" s="42">
        <f t="shared" si="1"/>
        <v>1379.04</v>
      </c>
      <c r="L43" s="44">
        <f>VLOOKUP(B43,'[1]Franchise Rate List (2)'!$A$3:$L$680,12,0)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44">
        <f>VLOOKUP(B43,'[4]Franchise Rate List'!$A$3:$F$680,6,0)</f>
        <v>0.12</v>
      </c>
      <c r="S43" s="47">
        <f t="shared" si="5"/>
        <v>165.48479999999998</v>
      </c>
    </row>
    <row r="44" spans="1:19" s="48" customFormat="1" ht="18" customHeight="1">
      <c r="A44" s="38">
        <f t="shared" si="6"/>
        <v>31</v>
      </c>
      <c r="B44" s="22">
        <v>22256</v>
      </c>
      <c r="C44" s="39" t="s">
        <v>306</v>
      </c>
      <c r="D44" s="40">
        <f>VLOOKUP($B44,'[1]Franchise Rate List (2)'!$A$3:$I$680,7,0)</f>
        <v>22029920</v>
      </c>
      <c r="E44" s="40" t="str">
        <f>VLOOKUP(B44,[10]Bangalore!$A$2:$E$355,5,0)</f>
        <v>1 box = 24 ea</v>
      </c>
      <c r="F44" s="41">
        <v>10</v>
      </c>
      <c r="G44" s="41" t="s">
        <v>53</v>
      </c>
      <c r="H44" s="40">
        <f>VLOOKUP(B44,[10]Bangalore!$A$2:$F$355,6,0)</f>
        <v>57.46</v>
      </c>
      <c r="I44" s="42">
        <f t="shared" si="0"/>
        <v>574.6</v>
      </c>
      <c r="J44" s="43"/>
      <c r="K44" s="42">
        <f t="shared" si="1"/>
        <v>574.6</v>
      </c>
      <c r="L44" s="44">
        <f>VLOOKUP(B44,'[1]Franchise Rate List (2)'!$A$3:$L$680,12,0)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44">
        <f>VLOOKUP(B44,'[4]Franchise Rate List'!$A$3:$F$680,6,0)</f>
        <v>0.12</v>
      </c>
      <c r="S44" s="47">
        <f t="shared" si="5"/>
        <v>68.951999999999998</v>
      </c>
    </row>
    <row r="45" spans="1:19" s="48" customFormat="1" ht="18" customHeight="1">
      <c r="A45" s="38">
        <f t="shared" si="6"/>
        <v>32</v>
      </c>
      <c r="B45" s="22">
        <v>22258</v>
      </c>
      <c r="C45" s="39" t="s">
        <v>307</v>
      </c>
      <c r="D45" s="40">
        <f>VLOOKUP($B45,'[1]Franchise Rate List (2)'!$A$3:$I$680,7,0)</f>
        <v>22029920</v>
      </c>
      <c r="E45" s="40" t="str">
        <f>VLOOKUP(B45,[10]Bangalore!$A$2:$E$355,5,0)</f>
        <v>1 box = 24 ea</v>
      </c>
      <c r="F45" s="41">
        <v>24</v>
      </c>
      <c r="G45" s="41" t="s">
        <v>53</v>
      </c>
      <c r="H45" s="40">
        <f>VLOOKUP(B45,[10]Bangalore!$A$2:$F$355,6,0)</f>
        <v>57.46</v>
      </c>
      <c r="I45" s="42">
        <f t="shared" si="0"/>
        <v>1379.04</v>
      </c>
      <c r="J45" s="43"/>
      <c r="K45" s="42">
        <f t="shared" si="1"/>
        <v>1379.04</v>
      </c>
      <c r="L45" s="44">
        <f>VLOOKUP(B45,'[1]Franchise Rate List (2)'!$A$3:$L$680,12,0)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44">
        <f>VLOOKUP(B45,'[4]Franchise Rate List'!$A$3:$F$680,6,0)</f>
        <v>0.12</v>
      </c>
      <c r="S45" s="47">
        <f t="shared" si="5"/>
        <v>165.48479999999998</v>
      </c>
    </row>
    <row r="46" spans="1:19" s="48" customFormat="1" ht="18" customHeight="1">
      <c r="A46" s="38">
        <f t="shared" si="6"/>
        <v>33</v>
      </c>
      <c r="B46" s="22">
        <v>21429</v>
      </c>
      <c r="C46" s="39" t="s">
        <v>308</v>
      </c>
      <c r="D46" s="40">
        <f>VLOOKUP($B46,'[1]Franchise Rate List (2)'!$A$3:$I$680,7,0)</f>
        <v>2106</v>
      </c>
      <c r="E46" s="40" t="str">
        <f>VLOOKUP(B46,[10]Bangalore!$A$2:$E$355,5,0)</f>
        <v>Ea=1 EA</v>
      </c>
      <c r="F46" s="41">
        <v>48</v>
      </c>
      <c r="G46" s="41" t="s">
        <v>137</v>
      </c>
      <c r="H46" s="40">
        <f>VLOOKUP(B46,[10]Bangalore!$A$2:$F$355,6,0)</f>
        <v>66.099999999999994</v>
      </c>
      <c r="I46" s="42">
        <f t="shared" si="0"/>
        <v>3172.7999999999997</v>
      </c>
      <c r="J46" s="43"/>
      <c r="K46" s="42">
        <f t="shared" si="1"/>
        <v>3172.7999999999997</v>
      </c>
      <c r="L46" s="44">
        <f>VLOOKUP(B46,'[1]Franchise Rate List (2)'!$A$3:$L$680,12,0)</f>
        <v>0</v>
      </c>
      <c r="M46" s="42">
        <f t="shared" si="2"/>
        <v>0</v>
      </c>
      <c r="N46" s="45">
        <v>0</v>
      </c>
      <c r="O46" s="45">
        <f t="shared" si="3"/>
        <v>0</v>
      </c>
      <c r="P46" s="42">
        <v>0</v>
      </c>
      <c r="Q46" s="46">
        <f t="shared" si="4"/>
        <v>0</v>
      </c>
      <c r="R46" s="44">
        <f>VLOOKUP(B46,'[4]Franchise Rate List'!$A$3:$F$680,6,0)</f>
        <v>0.18</v>
      </c>
      <c r="S46" s="47">
        <f t="shared" si="5"/>
        <v>571.10399999999993</v>
      </c>
    </row>
    <row r="47" spans="1:19" s="48" customFormat="1" ht="18" customHeight="1">
      <c r="A47" s="38">
        <f t="shared" si="6"/>
        <v>34</v>
      </c>
      <c r="B47" s="22">
        <v>23152</v>
      </c>
      <c r="C47" s="39" t="s">
        <v>309</v>
      </c>
      <c r="D47" s="40">
        <f>VLOOKUP($B47,'[1]Franchise Rate List (2)'!$A$3:$I$680,7,0)</f>
        <v>21069099</v>
      </c>
      <c r="E47" s="40" t="str">
        <f>VLOOKUP(B47,[10]Bangalore!$A$2:$E$355,5,0)</f>
        <v>1 Box = 24 ea</v>
      </c>
      <c r="F47" s="41">
        <v>48</v>
      </c>
      <c r="G47" s="41" t="s">
        <v>53</v>
      </c>
      <c r="H47" s="40">
        <f>VLOOKUP(B47,[10]Bangalore!$A$2:$F$355,6,0)</f>
        <v>66.099999999999994</v>
      </c>
      <c r="I47" s="42">
        <f t="shared" si="0"/>
        <v>3172.7999999999997</v>
      </c>
      <c r="J47" s="43"/>
      <c r="K47" s="42">
        <f t="shared" si="1"/>
        <v>3172.7999999999997</v>
      </c>
      <c r="L47" s="44">
        <f>VLOOKUP(B47,'[1]Franchise Rate List (2)'!$A$3:$L$680,12,0)</f>
        <v>0</v>
      </c>
      <c r="M47" s="42">
        <f t="shared" si="2"/>
        <v>0</v>
      </c>
      <c r="N47" s="45">
        <v>0</v>
      </c>
      <c r="O47" s="45">
        <f t="shared" si="3"/>
        <v>0</v>
      </c>
      <c r="P47" s="42">
        <v>0</v>
      </c>
      <c r="Q47" s="46">
        <f t="shared" si="4"/>
        <v>0</v>
      </c>
      <c r="R47" s="44">
        <f>VLOOKUP(B47,'[4]Franchise Rate List'!$A$3:$F$680,6,0)</f>
        <v>0.18</v>
      </c>
      <c r="S47" s="47">
        <f t="shared" si="5"/>
        <v>571.10399999999993</v>
      </c>
    </row>
    <row r="48" spans="1:19" s="48" customFormat="1" ht="18" customHeight="1">
      <c r="A48" s="38">
        <f t="shared" si="6"/>
        <v>35</v>
      </c>
      <c r="B48" s="22">
        <v>12012</v>
      </c>
      <c r="C48" s="39" t="s">
        <v>129</v>
      </c>
      <c r="D48" s="40">
        <f>VLOOKUP($B48,'[1]Franchise Rate List (2)'!$A$3:$I$680,7,0)</f>
        <v>4823</v>
      </c>
      <c r="E48" s="40" t="str">
        <f>VLOOKUP(B48,[10]Bangalore!$A$2:$E$355,5,0)</f>
        <v>PAC=20PC</v>
      </c>
      <c r="F48" s="41">
        <v>50</v>
      </c>
      <c r="G48" s="41" t="s">
        <v>37</v>
      </c>
      <c r="H48" s="40">
        <f>VLOOKUP(B48,[10]Bangalore!$A$2:$F$355,6,0)</f>
        <v>57.449999999999996</v>
      </c>
      <c r="I48" s="42">
        <f t="shared" si="0"/>
        <v>2872.5</v>
      </c>
      <c r="J48" s="43"/>
      <c r="K48" s="42">
        <f t="shared" si="1"/>
        <v>2872.5</v>
      </c>
      <c r="L48" s="44">
        <f>VLOOKUP(B48,'[1]Franchise Rate List (2)'!$A$3:$L$680,12,0)</f>
        <v>0</v>
      </c>
      <c r="M48" s="42">
        <f t="shared" si="2"/>
        <v>0</v>
      </c>
      <c r="N48" s="45">
        <v>0</v>
      </c>
      <c r="O48" s="45">
        <f t="shared" si="3"/>
        <v>0</v>
      </c>
      <c r="P48" s="42">
        <v>0</v>
      </c>
      <c r="Q48" s="46">
        <f t="shared" si="4"/>
        <v>0</v>
      </c>
      <c r="R48" s="44">
        <f>VLOOKUP(B48,'[4]Franchise Rate List'!$A$3:$F$680,6,0)</f>
        <v>0.18</v>
      </c>
      <c r="S48" s="47">
        <f t="shared" si="5"/>
        <v>517.04999999999995</v>
      </c>
    </row>
    <row r="49" spans="1:19" s="48" customFormat="1" ht="18" customHeight="1">
      <c r="A49" s="38">
        <f t="shared" si="6"/>
        <v>36</v>
      </c>
      <c r="B49" s="22">
        <v>12013</v>
      </c>
      <c r="C49" s="39" t="s">
        <v>130</v>
      </c>
      <c r="D49" s="40">
        <f>VLOOKUP($B49,'[1]Franchise Rate List (2)'!$A$3:$I$680,7,0)</f>
        <v>4823</v>
      </c>
      <c r="E49" s="40" t="str">
        <f>VLOOKUP(B49,[10]Bangalore!$A$2:$E$355,5,0)</f>
        <v>PAC=20PC</v>
      </c>
      <c r="F49" s="41">
        <v>25</v>
      </c>
      <c r="G49" s="41" t="s">
        <v>37</v>
      </c>
      <c r="H49" s="40">
        <f>VLOOKUP(B49,[10]Bangalore!$A$2:$F$355,6,0)</f>
        <v>80.52000000000001</v>
      </c>
      <c r="I49" s="42">
        <f t="shared" si="0"/>
        <v>2013.0000000000002</v>
      </c>
      <c r="J49" s="43"/>
      <c r="K49" s="42">
        <f t="shared" si="1"/>
        <v>2013.0000000000002</v>
      </c>
      <c r="L49" s="44">
        <f>VLOOKUP(B49,'[1]Franchise Rate List (2)'!$A$3:$L$680,12,0)</f>
        <v>0</v>
      </c>
      <c r="M49" s="42">
        <f t="shared" si="2"/>
        <v>0</v>
      </c>
      <c r="N49" s="45">
        <v>0</v>
      </c>
      <c r="O49" s="45">
        <f t="shared" si="3"/>
        <v>0</v>
      </c>
      <c r="P49" s="42">
        <v>0</v>
      </c>
      <c r="Q49" s="46">
        <f t="shared" si="4"/>
        <v>0</v>
      </c>
      <c r="R49" s="44">
        <f>VLOOKUP(B49,'[4]Franchise Rate List'!$A$3:$F$680,6,0)</f>
        <v>0.18</v>
      </c>
      <c r="S49" s="47">
        <f t="shared" si="5"/>
        <v>362.34000000000003</v>
      </c>
    </row>
    <row r="50" spans="1:19" s="48" customFormat="1" ht="18" customHeight="1">
      <c r="A50" s="38">
        <f t="shared" si="6"/>
        <v>37</v>
      </c>
      <c r="B50" s="22">
        <v>20411</v>
      </c>
      <c r="C50" s="39" t="s">
        <v>161</v>
      </c>
      <c r="D50" s="40">
        <f>VLOOKUP($B50,'[1]Franchise Rate List (2)'!$A$3:$I$680,7,0)</f>
        <v>3923</v>
      </c>
      <c r="E50" s="40" t="str">
        <f>VLOOKUP(B50,[10]Bangalore!$A$2:$E$355,5,0)</f>
        <v>Pac=100Pc</v>
      </c>
      <c r="F50" s="41">
        <v>5</v>
      </c>
      <c r="G50" s="41" t="s">
        <v>37</v>
      </c>
      <c r="H50" s="40">
        <f>VLOOKUP(B50,[10]Bangalore!$A$2:$F$355,6,0)</f>
        <v>357.28</v>
      </c>
      <c r="I50" s="42">
        <f t="shared" si="0"/>
        <v>1786.3999999999999</v>
      </c>
      <c r="J50" s="43"/>
      <c r="K50" s="42">
        <f t="shared" si="1"/>
        <v>1786.3999999999999</v>
      </c>
      <c r="L50" s="44">
        <f>VLOOKUP(B50,'[1]Franchise Rate List (2)'!$A$3:$L$680,12,0)</f>
        <v>0</v>
      </c>
      <c r="M50" s="42">
        <f t="shared" si="2"/>
        <v>0</v>
      </c>
      <c r="N50" s="45">
        <v>0</v>
      </c>
      <c r="O50" s="45">
        <f t="shared" si="3"/>
        <v>0</v>
      </c>
      <c r="P50" s="42">
        <v>0</v>
      </c>
      <c r="Q50" s="46">
        <f t="shared" si="4"/>
        <v>0</v>
      </c>
      <c r="R50" s="44">
        <f>VLOOKUP(B50,'[4]Franchise Rate List'!$A$3:$F$680,6,0)</f>
        <v>0.18</v>
      </c>
      <c r="S50" s="47">
        <f t="shared" si="5"/>
        <v>321.55199999999996</v>
      </c>
    </row>
    <row r="51" spans="1:19" s="48" customFormat="1" ht="18" customHeight="1">
      <c r="A51" s="38">
        <f t="shared" si="6"/>
        <v>38</v>
      </c>
      <c r="B51" s="22">
        <v>20412</v>
      </c>
      <c r="C51" s="39" t="s">
        <v>163</v>
      </c>
      <c r="D51" s="40">
        <f>VLOOKUP($B51,'[1]Franchise Rate List (2)'!$A$3:$I$680,7,0)</f>
        <v>3923</v>
      </c>
      <c r="E51" s="40" t="str">
        <f>VLOOKUP(B51,[10]Bangalore!$A$2:$E$355,5,0)</f>
        <v>Pac=100Pc</v>
      </c>
      <c r="F51" s="41">
        <v>5</v>
      </c>
      <c r="G51" s="41" t="s">
        <v>37</v>
      </c>
      <c r="H51" s="40">
        <f>VLOOKUP(B51,[10]Bangalore!$A$2:$F$355,6,0)</f>
        <v>468.16</v>
      </c>
      <c r="I51" s="42">
        <f t="shared" si="0"/>
        <v>2340.8000000000002</v>
      </c>
      <c r="J51" s="43"/>
      <c r="K51" s="42">
        <f t="shared" si="1"/>
        <v>2340.8000000000002</v>
      </c>
      <c r="L51" s="44">
        <f>VLOOKUP(B51,'[1]Franchise Rate List (2)'!$A$3:$L$680,12,0)</f>
        <v>0</v>
      </c>
      <c r="M51" s="42">
        <f t="shared" si="2"/>
        <v>0</v>
      </c>
      <c r="N51" s="45">
        <v>0</v>
      </c>
      <c r="O51" s="45">
        <f t="shared" si="3"/>
        <v>0</v>
      </c>
      <c r="P51" s="42">
        <v>0</v>
      </c>
      <c r="Q51" s="46">
        <f t="shared" si="4"/>
        <v>0</v>
      </c>
      <c r="R51" s="44">
        <f>VLOOKUP(B51,'[4]Franchise Rate List'!$A$3:$F$680,6,0)</f>
        <v>0.18</v>
      </c>
      <c r="S51" s="47">
        <f t="shared" si="5"/>
        <v>421.34399999999999</v>
      </c>
    </row>
    <row r="52" spans="1:19" s="48" customFormat="1" ht="18" customHeight="1">
      <c r="A52" s="38">
        <f t="shared" si="6"/>
        <v>39</v>
      </c>
      <c r="B52" s="22">
        <v>20413</v>
      </c>
      <c r="C52" s="39" t="s">
        <v>135</v>
      </c>
      <c r="D52" s="40">
        <f>VLOOKUP($B52,'[1]Franchise Rate List (2)'!$A$3:$I$680,7,0)</f>
        <v>3923</v>
      </c>
      <c r="E52" s="40" t="str">
        <f>VLOOKUP(B52,[10]Bangalore!$A$2:$E$355,5,0)</f>
        <v>Pac=100Pc</v>
      </c>
      <c r="F52" s="41">
        <v>5</v>
      </c>
      <c r="G52" s="41" t="s">
        <v>37</v>
      </c>
      <c r="H52" s="40">
        <f>VLOOKUP(B52,[10]Bangalore!$A$2:$F$355,6,0)</f>
        <v>308</v>
      </c>
      <c r="I52" s="42">
        <f t="shared" si="0"/>
        <v>1540</v>
      </c>
      <c r="J52" s="43"/>
      <c r="K52" s="42">
        <f t="shared" si="1"/>
        <v>1540</v>
      </c>
      <c r="L52" s="44">
        <f>VLOOKUP(B52,'[1]Franchise Rate List (2)'!$A$3:$L$680,12,0)</f>
        <v>0</v>
      </c>
      <c r="M52" s="42">
        <f t="shared" si="2"/>
        <v>0</v>
      </c>
      <c r="N52" s="45">
        <v>0</v>
      </c>
      <c r="O52" s="45">
        <f t="shared" si="3"/>
        <v>0</v>
      </c>
      <c r="P52" s="42">
        <v>0</v>
      </c>
      <c r="Q52" s="46">
        <f t="shared" si="4"/>
        <v>0</v>
      </c>
      <c r="R52" s="44">
        <f>VLOOKUP(B52,'[4]Franchise Rate List'!$A$3:$F$680,6,0)</f>
        <v>0.18</v>
      </c>
      <c r="S52" s="47">
        <f t="shared" si="5"/>
        <v>277.2</v>
      </c>
    </row>
    <row r="53" spans="1:19" s="48" customFormat="1" ht="18" customHeight="1">
      <c r="A53" s="38">
        <f t="shared" si="6"/>
        <v>40</v>
      </c>
      <c r="B53" s="22">
        <v>20399</v>
      </c>
      <c r="C53" s="39" t="s">
        <v>133</v>
      </c>
      <c r="D53" s="40">
        <f>VLOOKUP($B53,'[1]Franchise Rate List (2)'!$A$3:$I$680,7,0)</f>
        <v>4823</v>
      </c>
      <c r="E53" s="40" t="str">
        <f>VLOOKUP(B53,[10]Bangalore!$A$2:$E$355,5,0)</f>
        <v>1 PAC=20 PCS</v>
      </c>
      <c r="F53" s="41">
        <v>15</v>
      </c>
      <c r="G53" s="41" t="s">
        <v>37</v>
      </c>
      <c r="H53" s="40">
        <f>VLOOKUP(B53,[10]Bangalore!$A$2:$F$355,6,0)</f>
        <v>90.44</v>
      </c>
      <c r="I53" s="42">
        <f t="shared" si="0"/>
        <v>1356.6</v>
      </c>
      <c r="J53" s="43"/>
      <c r="K53" s="42">
        <f t="shared" si="1"/>
        <v>1356.6</v>
      </c>
      <c r="L53" s="44">
        <f>VLOOKUP(B53,'[1]Franchise Rate List (2)'!$A$3:$L$680,12,0)</f>
        <v>0</v>
      </c>
      <c r="M53" s="42">
        <f t="shared" si="2"/>
        <v>0</v>
      </c>
      <c r="N53" s="45">
        <v>0</v>
      </c>
      <c r="O53" s="45">
        <f t="shared" si="3"/>
        <v>0</v>
      </c>
      <c r="P53" s="42">
        <v>0</v>
      </c>
      <c r="Q53" s="46">
        <f t="shared" si="4"/>
        <v>0</v>
      </c>
      <c r="R53" s="44">
        <f>VLOOKUP(B53,'[4]Franchise Rate List'!$A$3:$F$680,6,0)</f>
        <v>0.18</v>
      </c>
      <c r="S53" s="47">
        <f t="shared" si="5"/>
        <v>244.18799999999999</v>
      </c>
    </row>
    <row r="54" spans="1:19" s="48" customFormat="1" ht="18" customHeight="1">
      <c r="A54" s="38">
        <f t="shared" si="6"/>
        <v>41</v>
      </c>
      <c r="B54" s="22">
        <v>20400</v>
      </c>
      <c r="C54" s="39" t="s">
        <v>136</v>
      </c>
      <c r="D54" s="40">
        <f>VLOOKUP($B54,'[1]Franchise Rate List (2)'!$A$3:$I$680,7,0)</f>
        <v>4823</v>
      </c>
      <c r="E54" s="40" t="str">
        <f>VLOOKUP(B54,[10]Bangalore!$A$2:$E$355,5,0)</f>
        <v>1 PAC=20 PCS</v>
      </c>
      <c r="F54" s="41">
        <v>15</v>
      </c>
      <c r="G54" s="41" t="s">
        <v>37</v>
      </c>
      <c r="H54" s="40">
        <f>VLOOKUP(B54,[10]Bangalore!$A$2:$F$355,6,0)</f>
        <v>65.98</v>
      </c>
      <c r="I54" s="42">
        <f t="shared" si="0"/>
        <v>989.7</v>
      </c>
      <c r="J54" s="43"/>
      <c r="K54" s="42">
        <f t="shared" si="1"/>
        <v>989.7</v>
      </c>
      <c r="L54" s="44">
        <f>VLOOKUP(B54,'[1]Franchise Rate List (2)'!$A$3:$L$680,12,0)</f>
        <v>0</v>
      </c>
      <c r="M54" s="42">
        <f t="shared" si="2"/>
        <v>0</v>
      </c>
      <c r="N54" s="45">
        <v>0</v>
      </c>
      <c r="O54" s="45">
        <f t="shared" si="3"/>
        <v>0</v>
      </c>
      <c r="P54" s="42">
        <v>0</v>
      </c>
      <c r="Q54" s="46">
        <f t="shared" si="4"/>
        <v>0</v>
      </c>
      <c r="R54" s="44">
        <f>VLOOKUP(B54,'[4]Franchise Rate List'!$A$3:$F$680,6,0)</f>
        <v>0.18</v>
      </c>
      <c r="S54" s="47">
        <f t="shared" si="5"/>
        <v>178.14600000000002</v>
      </c>
    </row>
    <row r="55" spans="1:19" s="48" customFormat="1" ht="18" customHeight="1">
      <c r="A55" s="38">
        <f t="shared" si="6"/>
        <v>42</v>
      </c>
      <c r="B55" s="22">
        <v>19443</v>
      </c>
      <c r="C55" s="39" t="s">
        <v>111</v>
      </c>
      <c r="D55" s="40">
        <f>VLOOKUP($B55,'[1]Franchise Rate List (2)'!$A$3:$I$680,7,0)</f>
        <v>4823</v>
      </c>
      <c r="E55" s="40" t="str">
        <f>VLOOKUP(B55,[10]Bangalore!$A$2:$E$355,5,0)</f>
        <v>PAC</v>
      </c>
      <c r="F55" s="41">
        <v>2</v>
      </c>
      <c r="G55" s="41" t="s">
        <v>37</v>
      </c>
      <c r="H55" s="40">
        <f>VLOOKUP(B55,[10]Bangalore!$A$2:$F$355,6,0)</f>
        <v>72.8</v>
      </c>
      <c r="I55" s="42">
        <f t="shared" si="0"/>
        <v>145.6</v>
      </c>
      <c r="J55" s="43"/>
      <c r="K55" s="42">
        <f t="shared" si="1"/>
        <v>145.6</v>
      </c>
      <c r="L55" s="44">
        <f>VLOOKUP(B55,'[1]Franchise Rate List (2)'!$A$3:$L$680,12,0)</f>
        <v>0</v>
      </c>
      <c r="M55" s="42">
        <f t="shared" si="2"/>
        <v>0</v>
      </c>
      <c r="N55" s="45">
        <v>0</v>
      </c>
      <c r="O55" s="45">
        <f t="shared" si="3"/>
        <v>0</v>
      </c>
      <c r="P55" s="42">
        <v>0</v>
      </c>
      <c r="Q55" s="46">
        <f t="shared" si="4"/>
        <v>0</v>
      </c>
      <c r="R55" s="44">
        <f>VLOOKUP(B55,'[4]Franchise Rate List'!$A$3:$F$680,6,0)</f>
        <v>0.18</v>
      </c>
      <c r="S55" s="47">
        <f t="shared" si="5"/>
        <v>26.207999999999998</v>
      </c>
    </row>
    <row r="56" spans="1:19" s="48" customFormat="1" ht="18" customHeight="1">
      <c r="A56" s="38">
        <f t="shared" si="6"/>
        <v>43</v>
      </c>
      <c r="B56" s="22">
        <v>21817</v>
      </c>
      <c r="C56" s="39" t="s">
        <v>157</v>
      </c>
      <c r="D56" s="40">
        <f>VLOOKUP($B56,'[1]Franchise Rate List (2)'!$A$3:$I$680,7,0)</f>
        <v>482369</v>
      </c>
      <c r="E56" s="40" t="str">
        <f>VLOOKUP(B56,[10]Bangalore!$A$2:$E$355,5,0)</f>
        <v>PAC=25ea</v>
      </c>
      <c r="F56" s="41">
        <v>20</v>
      </c>
      <c r="G56" s="41" t="s">
        <v>37</v>
      </c>
      <c r="H56" s="40">
        <f>VLOOKUP(B56,[10]Bangalore!$A$2:$F$355,6,0)</f>
        <v>92.96</v>
      </c>
      <c r="I56" s="42">
        <f t="shared" si="0"/>
        <v>1859.1999999999998</v>
      </c>
      <c r="J56" s="43"/>
      <c r="K56" s="42">
        <f t="shared" si="1"/>
        <v>1859.1999999999998</v>
      </c>
      <c r="L56" s="44">
        <f>VLOOKUP(B56,'[1]Franchise Rate List (2)'!$A$3:$L$680,12,0)</f>
        <v>0</v>
      </c>
      <c r="M56" s="42">
        <f t="shared" si="2"/>
        <v>0</v>
      </c>
      <c r="N56" s="45">
        <v>0</v>
      </c>
      <c r="O56" s="45">
        <f t="shared" si="3"/>
        <v>0</v>
      </c>
      <c r="P56" s="42">
        <v>0</v>
      </c>
      <c r="Q56" s="46">
        <f t="shared" si="4"/>
        <v>0</v>
      </c>
      <c r="R56" s="44">
        <f>VLOOKUP(B56,'[4]Franchise Rate List'!$A$3:$F$680,6,0)</f>
        <v>0.12</v>
      </c>
      <c r="S56" s="47">
        <f t="shared" si="5"/>
        <v>223.10399999999996</v>
      </c>
    </row>
    <row r="57" spans="1:19" s="48" customFormat="1" ht="18" customHeight="1">
      <c r="A57" s="38">
        <f t="shared" si="6"/>
        <v>44</v>
      </c>
      <c r="B57" s="22">
        <v>6572</v>
      </c>
      <c r="C57" s="39" t="s">
        <v>140</v>
      </c>
      <c r="D57" s="40">
        <f>VLOOKUP($B57,'[1]Franchise Rate List (2)'!$A$3:$I$680,7,0)</f>
        <v>4818</v>
      </c>
      <c r="E57" s="40" t="str">
        <f>VLOOKUP(B57,[10]Bangalore!$A$2:$E$355,5,0)</f>
        <v>1=100EA</v>
      </c>
      <c r="F57" s="41">
        <v>50</v>
      </c>
      <c r="G57" s="41" t="s">
        <v>37</v>
      </c>
      <c r="H57" s="40">
        <f>VLOOKUP(B57,[10]Bangalore!$A$2:$F$355,6,0)</f>
        <v>22.96</v>
      </c>
      <c r="I57" s="42">
        <f t="shared" si="0"/>
        <v>1148</v>
      </c>
      <c r="J57" s="43"/>
      <c r="K57" s="42">
        <f t="shared" si="1"/>
        <v>1148</v>
      </c>
      <c r="L57" s="44">
        <f>VLOOKUP(B57,'[1]Franchise Rate List (2)'!$A$3:$L$680,12,0)</f>
        <v>0</v>
      </c>
      <c r="M57" s="42">
        <f t="shared" si="2"/>
        <v>0</v>
      </c>
      <c r="N57" s="45">
        <v>0</v>
      </c>
      <c r="O57" s="45">
        <f t="shared" si="3"/>
        <v>0</v>
      </c>
      <c r="P57" s="42">
        <v>0</v>
      </c>
      <c r="Q57" s="46">
        <f t="shared" si="4"/>
        <v>0</v>
      </c>
      <c r="R57" s="44">
        <f>VLOOKUP(B57,'[4]Franchise Rate List'!$A$3:$F$680,6,0)</f>
        <v>0.18</v>
      </c>
      <c r="S57" s="47">
        <f t="shared" si="5"/>
        <v>206.64</v>
      </c>
    </row>
    <row r="58" spans="1:19" s="48" customFormat="1" ht="18" customHeight="1">
      <c r="A58" s="38">
        <f t="shared" si="6"/>
        <v>45</v>
      </c>
      <c r="B58" s="22">
        <v>16234</v>
      </c>
      <c r="C58" s="39" t="s">
        <v>178</v>
      </c>
      <c r="D58" s="40">
        <f>VLOOKUP($B58,'[1]Franchise Rate List (2)'!$A$3:$I$680,7,0)</f>
        <v>4819</v>
      </c>
      <c r="E58" s="40" t="str">
        <f>VLOOKUP(B58,[10]Bangalore!$A$2:$E$355,5,0)</f>
        <v>Ea=1 ea</v>
      </c>
      <c r="F58" s="41">
        <v>1000</v>
      </c>
      <c r="G58" s="41" t="s">
        <v>53</v>
      </c>
      <c r="H58" s="40">
        <f>VLOOKUP(B58,[10]Bangalore!$A$2:$F$355,6,0)</f>
        <v>7.45</v>
      </c>
      <c r="I58" s="42">
        <f t="shared" si="0"/>
        <v>7450</v>
      </c>
      <c r="J58" s="43"/>
      <c r="K58" s="42">
        <f t="shared" si="1"/>
        <v>7450</v>
      </c>
      <c r="L58" s="44">
        <f>VLOOKUP(B58,'[1]Franchise Rate List (2)'!$A$3:$L$680,12,0)</f>
        <v>0</v>
      </c>
      <c r="M58" s="42">
        <f t="shared" si="2"/>
        <v>0</v>
      </c>
      <c r="N58" s="45">
        <v>0</v>
      </c>
      <c r="O58" s="45">
        <f t="shared" si="3"/>
        <v>0</v>
      </c>
      <c r="P58" s="42">
        <v>0</v>
      </c>
      <c r="Q58" s="46">
        <f t="shared" si="4"/>
        <v>0</v>
      </c>
      <c r="R58" s="44">
        <f>VLOOKUP(B58,'[4]Franchise Rate List'!$A$3:$F$680,6,0)</f>
        <v>0.18</v>
      </c>
      <c r="S58" s="47">
        <f t="shared" si="5"/>
        <v>1341</v>
      </c>
    </row>
    <row r="59" spans="1:19" s="48" customFormat="1" ht="18" customHeight="1">
      <c r="A59" s="38">
        <f t="shared" si="6"/>
        <v>46</v>
      </c>
      <c r="B59" s="22">
        <v>17854</v>
      </c>
      <c r="C59" s="39" t="s">
        <v>119</v>
      </c>
      <c r="D59" s="40">
        <f>VLOOKUP($B59,'[1]Franchise Rate List (2)'!$A$3:$I$680,7,0)</f>
        <v>4819</v>
      </c>
      <c r="E59" s="40" t="str">
        <f>VLOOKUP(B59,[10]Bangalore!$A$2:$E$355,5,0)</f>
        <v>EA</v>
      </c>
      <c r="F59" s="41">
        <v>1000</v>
      </c>
      <c r="G59" s="41" t="s">
        <v>53</v>
      </c>
      <c r="H59" s="40">
        <f>VLOOKUP(B59,[10]Bangalore!$A$2:$F$355,6,0)</f>
        <v>5.9399999999999995</v>
      </c>
      <c r="I59" s="42">
        <f t="shared" si="0"/>
        <v>5939.9999999999991</v>
      </c>
      <c r="J59" s="43"/>
      <c r="K59" s="42">
        <f t="shared" si="1"/>
        <v>5939.9999999999991</v>
      </c>
      <c r="L59" s="44">
        <f>VLOOKUP(B59,'[1]Franchise Rate List (2)'!$A$3:$L$680,12,0)</f>
        <v>0</v>
      </c>
      <c r="M59" s="42">
        <f t="shared" si="2"/>
        <v>0</v>
      </c>
      <c r="N59" s="45">
        <v>0</v>
      </c>
      <c r="O59" s="45">
        <f t="shared" si="3"/>
        <v>0</v>
      </c>
      <c r="P59" s="42">
        <v>0</v>
      </c>
      <c r="Q59" s="46">
        <f t="shared" si="4"/>
        <v>0</v>
      </c>
      <c r="R59" s="44">
        <f>VLOOKUP(B59,'[4]Franchise Rate List'!$A$3:$F$680,6,0)</f>
        <v>0.18</v>
      </c>
      <c r="S59" s="47">
        <f t="shared" si="5"/>
        <v>1069.1999999999998</v>
      </c>
    </row>
    <row r="60" spans="1:19" s="48" customFormat="1" ht="18" customHeight="1">
      <c r="A60" s="38">
        <f t="shared" si="6"/>
        <v>47</v>
      </c>
      <c r="B60" s="22">
        <v>12662</v>
      </c>
      <c r="C60" s="39" t="s">
        <v>105</v>
      </c>
      <c r="D60" s="40">
        <f>VLOOKUP($B60,'[1]Franchise Rate List (2)'!$A$3:$I$680,7,0)</f>
        <v>4820</v>
      </c>
      <c r="E60" s="40" t="str">
        <f>VLOOKUP(B60,[10]Bangalore!$A$2:$E$355,5,0)</f>
        <v>EA</v>
      </c>
      <c r="F60" s="41">
        <v>32</v>
      </c>
      <c r="G60" s="41" t="s">
        <v>53</v>
      </c>
      <c r="H60" s="40">
        <f>VLOOKUP(B60,[10]Bangalore!$A$2:$F$355,6,0)</f>
        <v>0.51</v>
      </c>
      <c r="I60" s="42">
        <f t="shared" si="0"/>
        <v>16.32</v>
      </c>
      <c r="J60" s="43"/>
      <c r="K60" s="42">
        <f t="shared" si="1"/>
        <v>16.32</v>
      </c>
      <c r="L60" s="44">
        <f>VLOOKUP(B60,'[1]Franchise Rate List (2)'!$A$3:$L$680,12,0)</f>
        <v>0</v>
      </c>
      <c r="M60" s="42">
        <f t="shared" si="2"/>
        <v>0</v>
      </c>
      <c r="N60" s="45">
        <v>0</v>
      </c>
      <c r="O60" s="45">
        <f t="shared" si="3"/>
        <v>0</v>
      </c>
      <c r="P60" s="42">
        <v>0</v>
      </c>
      <c r="Q60" s="46">
        <f t="shared" si="4"/>
        <v>0</v>
      </c>
      <c r="R60" s="44">
        <f>VLOOKUP(B60,'[4]Franchise Rate List'!$A$3:$F$680,6,0)</f>
        <v>0.18</v>
      </c>
      <c r="S60" s="47">
        <f t="shared" si="5"/>
        <v>2.9375999999999998</v>
      </c>
    </row>
    <row r="61" spans="1:19" s="48" customFormat="1" ht="18" customHeight="1">
      <c r="A61" s="38">
        <f t="shared" si="6"/>
        <v>48</v>
      </c>
      <c r="B61" s="22">
        <v>7261</v>
      </c>
      <c r="C61" s="39" t="s">
        <v>175</v>
      </c>
      <c r="D61" s="40">
        <f>VLOOKUP($B61,'[1]Franchise Rate List (2)'!$A$3:$I$680,7,0)</f>
        <v>4823</v>
      </c>
      <c r="E61" s="40" t="str">
        <f>VLOOKUP(B61,[10]Bangalore!$A$2:$E$355,5,0)</f>
        <v>PAC</v>
      </c>
      <c r="F61" s="41">
        <v>1</v>
      </c>
      <c r="G61" s="41" t="s">
        <v>37</v>
      </c>
      <c r="H61" s="40">
        <f>VLOOKUP(B61,[10]Bangalore!$A$2:$F$355,6,0)</f>
        <v>11.2</v>
      </c>
      <c r="I61" s="42">
        <f t="shared" si="0"/>
        <v>11.2</v>
      </c>
      <c r="J61" s="43"/>
      <c r="K61" s="42">
        <f t="shared" si="1"/>
        <v>11.2</v>
      </c>
      <c r="L61" s="44">
        <f>VLOOKUP(B61,'[1]Franchise Rate List (2)'!$A$3:$L$680,12,0)</f>
        <v>0</v>
      </c>
      <c r="M61" s="42">
        <f t="shared" si="2"/>
        <v>0</v>
      </c>
      <c r="N61" s="45">
        <v>0</v>
      </c>
      <c r="O61" s="45">
        <f t="shared" si="3"/>
        <v>0</v>
      </c>
      <c r="P61" s="42">
        <v>0</v>
      </c>
      <c r="Q61" s="46">
        <f t="shared" si="4"/>
        <v>0</v>
      </c>
      <c r="R61" s="44">
        <f>VLOOKUP(B61,'[4]Franchise Rate List'!$A$3:$F$680,6,0)</f>
        <v>0.12</v>
      </c>
      <c r="S61" s="47">
        <f t="shared" si="5"/>
        <v>1.3439999999999999</v>
      </c>
    </row>
    <row r="62" spans="1:19" s="48" customFormat="1" ht="18" customHeight="1">
      <c r="A62" s="38">
        <f t="shared" si="6"/>
        <v>49</v>
      </c>
      <c r="B62" s="22">
        <v>21138</v>
      </c>
      <c r="C62" s="39" t="s">
        <v>159</v>
      </c>
      <c r="D62" s="40">
        <f>VLOOKUP($B62,'[1]Franchise Rate List (2)'!$A$3:$I$680,7,0)</f>
        <v>480700</v>
      </c>
      <c r="E62" s="40" t="str">
        <f>VLOOKUP(B62,[10]Bangalore!$A$2:$E$355,5,0)</f>
        <v>Pac =100 Ea</v>
      </c>
      <c r="F62" s="41">
        <v>10</v>
      </c>
      <c r="G62" s="41" t="s">
        <v>37</v>
      </c>
      <c r="H62" s="40">
        <f>VLOOKUP(B62,[10]Bangalore!$A$2:$F$355,6,0)</f>
        <v>117.6</v>
      </c>
      <c r="I62" s="42">
        <f t="shared" si="0"/>
        <v>1176</v>
      </c>
      <c r="J62" s="43"/>
      <c r="K62" s="42">
        <f t="shared" si="1"/>
        <v>1176</v>
      </c>
      <c r="L62" s="44">
        <f>VLOOKUP(B62,'[1]Franchise Rate List (2)'!$A$3:$L$680,12,0)</f>
        <v>0</v>
      </c>
      <c r="M62" s="42">
        <f t="shared" si="2"/>
        <v>0</v>
      </c>
      <c r="N62" s="45">
        <v>0</v>
      </c>
      <c r="O62" s="45">
        <f t="shared" si="3"/>
        <v>0</v>
      </c>
      <c r="P62" s="42">
        <v>0</v>
      </c>
      <c r="Q62" s="46">
        <f t="shared" si="4"/>
        <v>0</v>
      </c>
      <c r="R62" s="44">
        <f>VLOOKUP(B62,'[4]Franchise Rate List'!$A$3:$F$680,6,0)</f>
        <v>0.18</v>
      </c>
      <c r="S62" s="47">
        <f t="shared" si="5"/>
        <v>211.67999999999998</v>
      </c>
    </row>
    <row r="63" spans="1:19" s="48" customFormat="1" ht="18" customHeight="1">
      <c r="A63" s="38">
        <f t="shared" si="6"/>
        <v>50</v>
      </c>
      <c r="B63" s="22">
        <v>20657</v>
      </c>
      <c r="C63" s="39" t="s">
        <v>160</v>
      </c>
      <c r="D63" s="40">
        <f>VLOOKUP($B63,'[1]Franchise Rate List (2)'!$A$3:$I$680,7,0)</f>
        <v>960390</v>
      </c>
      <c r="E63" s="40" t="str">
        <f>VLOOKUP(B63,[10]Bangalore!$A$2:$E$355,5,0)</f>
        <v>EA</v>
      </c>
      <c r="F63" s="41">
        <v>2</v>
      </c>
      <c r="G63" s="41" t="s">
        <v>53</v>
      </c>
      <c r="H63" s="40">
        <f>VLOOKUP(B63,[10]Bangalore!$A$2:$F$355,6,0)</f>
        <v>252</v>
      </c>
      <c r="I63" s="42">
        <f t="shared" si="0"/>
        <v>504</v>
      </c>
      <c r="J63" s="43"/>
      <c r="K63" s="42">
        <f t="shared" si="1"/>
        <v>504</v>
      </c>
      <c r="L63" s="44">
        <f>VLOOKUP(B63,'[1]Franchise Rate List (2)'!$A$3:$L$680,12,0)</f>
        <v>0</v>
      </c>
      <c r="M63" s="42">
        <f t="shared" si="2"/>
        <v>0</v>
      </c>
      <c r="N63" s="45">
        <v>0</v>
      </c>
      <c r="O63" s="45">
        <f t="shared" si="3"/>
        <v>0</v>
      </c>
      <c r="P63" s="42">
        <v>0</v>
      </c>
      <c r="Q63" s="46">
        <f t="shared" si="4"/>
        <v>0</v>
      </c>
      <c r="R63" s="44">
        <f>VLOOKUP(B63,'[4]Franchise Rate List'!$A$3:$F$680,6,0)</f>
        <v>0.18</v>
      </c>
      <c r="S63" s="47">
        <f t="shared" si="5"/>
        <v>90.72</v>
      </c>
    </row>
    <row r="64" spans="1:19" s="48" customFormat="1" ht="18" customHeight="1">
      <c r="A64" s="38">
        <f t="shared" si="6"/>
        <v>51</v>
      </c>
      <c r="B64" s="22">
        <v>22451</v>
      </c>
      <c r="C64" s="39" t="s">
        <v>173</v>
      </c>
      <c r="D64" s="40">
        <f>VLOOKUP($B64,'[1]Franchise Rate List (2)'!$A$3:$I$680,7,0)</f>
        <v>34022090</v>
      </c>
      <c r="E64" s="40" t="str">
        <f>VLOOKUP(B64,[10]Bangalore!$A$2:$E$355,5,0)</f>
        <v>Can</v>
      </c>
      <c r="F64" s="41">
        <v>1</v>
      </c>
      <c r="G64" s="41" t="s">
        <v>152</v>
      </c>
      <c r="H64" s="40">
        <f>VLOOKUP(B64,[10]Bangalore!$A$2:$F$355,6,0)</f>
        <v>318</v>
      </c>
      <c r="I64" s="42">
        <f t="shared" si="0"/>
        <v>318</v>
      </c>
      <c r="J64" s="43"/>
      <c r="K64" s="42">
        <f t="shared" si="1"/>
        <v>318</v>
      </c>
      <c r="L64" s="44">
        <f>VLOOKUP(B64,'[1]Franchise Rate List (2)'!$A$3:$L$680,12,0)</f>
        <v>0</v>
      </c>
      <c r="M64" s="42">
        <f t="shared" si="2"/>
        <v>0</v>
      </c>
      <c r="N64" s="45">
        <v>0</v>
      </c>
      <c r="O64" s="45">
        <f t="shared" si="3"/>
        <v>0</v>
      </c>
      <c r="P64" s="42">
        <v>0</v>
      </c>
      <c r="Q64" s="46">
        <f t="shared" si="4"/>
        <v>0</v>
      </c>
      <c r="R64" s="44">
        <f>VLOOKUP(B64,'[4]Franchise Rate List'!$A$3:$F$680,6,0)</f>
        <v>0.18</v>
      </c>
      <c r="S64" s="47">
        <f t="shared" si="5"/>
        <v>57.239999999999995</v>
      </c>
    </row>
    <row r="65" spans="1:19" s="48" customFormat="1" ht="18" customHeight="1">
      <c r="A65" s="38">
        <f t="shared" si="6"/>
        <v>52</v>
      </c>
      <c r="B65" s="22">
        <v>5540</v>
      </c>
      <c r="C65" s="39" t="s">
        <v>179</v>
      </c>
      <c r="D65" s="40">
        <f>VLOOKUP($B65,'[1]Franchise Rate List (2)'!$A$3:$I$680,7,0)</f>
        <v>7323</v>
      </c>
      <c r="E65" s="40" t="str">
        <f>VLOOKUP(B65,[10]Bangalore!$A$2:$E$355,5,0)</f>
        <v>EA</v>
      </c>
      <c r="F65" s="41">
        <v>2</v>
      </c>
      <c r="G65" s="41" t="s">
        <v>53</v>
      </c>
      <c r="H65" s="40">
        <f>VLOOKUP(B65,[10]Bangalore!$A$2:$F$355,6,0)</f>
        <v>548.79999999999995</v>
      </c>
      <c r="I65" s="42">
        <f t="shared" si="0"/>
        <v>1097.5999999999999</v>
      </c>
      <c r="J65" s="43"/>
      <c r="K65" s="42">
        <f t="shared" si="1"/>
        <v>1097.5999999999999</v>
      </c>
      <c r="L65" s="44">
        <f>VLOOKUP(B65,'[1]Franchise Rate List (2)'!$A$3:$L$680,12,0)</f>
        <v>0</v>
      </c>
      <c r="M65" s="42">
        <f t="shared" si="2"/>
        <v>0</v>
      </c>
      <c r="N65" s="45">
        <v>0</v>
      </c>
      <c r="O65" s="45">
        <f t="shared" si="3"/>
        <v>0</v>
      </c>
      <c r="P65" s="42">
        <v>0</v>
      </c>
      <c r="Q65" s="46">
        <f t="shared" si="4"/>
        <v>0</v>
      </c>
      <c r="R65" s="44">
        <f>VLOOKUP(B65,'[4]Franchise Rate List'!$A$3:$F$680,6,0)</f>
        <v>0.12</v>
      </c>
      <c r="S65" s="47">
        <f t="shared" si="5"/>
        <v>131.71199999999999</v>
      </c>
    </row>
    <row r="66" spans="1:19" s="48" customFormat="1" ht="18" customHeight="1">
      <c r="A66" s="38">
        <f t="shared" si="6"/>
        <v>53</v>
      </c>
      <c r="B66" s="22">
        <v>22262</v>
      </c>
      <c r="C66" s="39" t="s">
        <v>310</v>
      </c>
      <c r="D66" s="40">
        <f>VLOOKUP($B66,'[1]Franchise Rate List (2)'!$A$3:$I$680,7,0)</f>
        <v>22029920</v>
      </c>
      <c r="E66" s="40" t="str">
        <f>VLOOKUP(B66,[10]Bangalore!$A$2:$E$355,5,0)</f>
        <v>1 box = 24 ea</v>
      </c>
      <c r="F66" s="41">
        <v>20</v>
      </c>
      <c r="G66" s="41" t="s">
        <v>53</v>
      </c>
      <c r="H66" s="40">
        <f>VLOOKUP(B66,[10]Bangalore!$A$2:$F$355,6,0)</f>
        <v>71.430000000000007</v>
      </c>
      <c r="I66" s="42">
        <f t="shared" si="0"/>
        <v>1428.6000000000001</v>
      </c>
      <c r="J66" s="43"/>
      <c r="K66" s="42">
        <f t="shared" si="1"/>
        <v>1428.6000000000001</v>
      </c>
      <c r="L66" s="44">
        <f>VLOOKUP(B66,'[1]Franchise Rate List (2)'!$A$3:$L$680,12,0)</f>
        <v>0</v>
      </c>
      <c r="M66" s="42">
        <f t="shared" si="2"/>
        <v>0</v>
      </c>
      <c r="N66" s="45">
        <v>0</v>
      </c>
      <c r="O66" s="45">
        <f t="shared" si="3"/>
        <v>0</v>
      </c>
      <c r="P66" s="42">
        <v>0</v>
      </c>
      <c r="Q66" s="46">
        <f t="shared" si="4"/>
        <v>0</v>
      </c>
      <c r="R66" s="44">
        <f>VLOOKUP(B66,'[4]Franchise Rate List'!$A$3:$F$680,6,0)</f>
        <v>0.12</v>
      </c>
      <c r="S66" s="47">
        <f t="shared" si="5"/>
        <v>171.43200000000002</v>
      </c>
    </row>
    <row r="67" spans="1:19" s="48" customFormat="1" ht="18" customHeight="1">
      <c r="A67" s="38">
        <f t="shared" si="6"/>
        <v>54</v>
      </c>
      <c r="B67" s="22">
        <v>22263</v>
      </c>
      <c r="C67" s="39" t="s">
        <v>311</v>
      </c>
      <c r="D67" s="40">
        <f>VLOOKUP($B67,'[1]Franchise Rate List (2)'!$A$3:$I$680,7,0)</f>
        <v>22029920</v>
      </c>
      <c r="E67" s="40" t="str">
        <f>VLOOKUP(B67,[10]Bangalore!$A$2:$E$355,5,0)</f>
        <v>1 box = 24 ea</v>
      </c>
      <c r="F67" s="41">
        <v>20</v>
      </c>
      <c r="G67" s="41" t="s">
        <v>53</v>
      </c>
      <c r="H67" s="40">
        <f>VLOOKUP(B67,[10]Bangalore!$A$2:$F$355,6,0)</f>
        <v>71.430000000000007</v>
      </c>
      <c r="I67" s="42">
        <f t="shared" si="0"/>
        <v>1428.6000000000001</v>
      </c>
      <c r="J67" s="43"/>
      <c r="K67" s="42">
        <f t="shared" si="1"/>
        <v>1428.6000000000001</v>
      </c>
      <c r="L67" s="44">
        <f>VLOOKUP(B67,'[1]Franchise Rate List (2)'!$A$3:$L$680,12,0)</f>
        <v>0</v>
      </c>
      <c r="M67" s="42">
        <f t="shared" si="2"/>
        <v>0</v>
      </c>
      <c r="N67" s="45">
        <v>0</v>
      </c>
      <c r="O67" s="45">
        <f t="shared" si="3"/>
        <v>0</v>
      </c>
      <c r="P67" s="42">
        <v>0</v>
      </c>
      <c r="Q67" s="46">
        <f t="shared" si="4"/>
        <v>0</v>
      </c>
      <c r="R67" s="44">
        <f>VLOOKUP(B67,'[4]Franchise Rate List'!$A$3:$F$680,6,0)</f>
        <v>0.12</v>
      </c>
      <c r="S67" s="47">
        <f t="shared" si="5"/>
        <v>171.43200000000002</v>
      </c>
    </row>
    <row r="68" spans="1:19" s="48" customFormat="1" ht="18" customHeight="1">
      <c r="A68" s="38">
        <f t="shared" si="6"/>
        <v>55</v>
      </c>
      <c r="B68" s="22">
        <v>22264</v>
      </c>
      <c r="C68" s="39" t="s">
        <v>312</v>
      </c>
      <c r="D68" s="40">
        <f>VLOOKUP($B68,'[1]Franchise Rate List (2)'!$A$3:$I$680,7,0)</f>
        <v>22029920</v>
      </c>
      <c r="E68" s="40" t="str">
        <f>VLOOKUP(B68,[10]Bangalore!$A$2:$E$355,5,0)</f>
        <v>1 box = 24 ea</v>
      </c>
      <c r="F68" s="41">
        <v>20</v>
      </c>
      <c r="G68" s="41" t="s">
        <v>53</v>
      </c>
      <c r="H68" s="40">
        <f>VLOOKUP(B68,[10]Bangalore!$A$2:$F$355,6,0)</f>
        <v>71.430000000000007</v>
      </c>
      <c r="I68" s="42">
        <f t="shared" si="0"/>
        <v>1428.6000000000001</v>
      </c>
      <c r="J68" s="43"/>
      <c r="K68" s="42">
        <f t="shared" si="1"/>
        <v>1428.6000000000001</v>
      </c>
      <c r="L68" s="44">
        <f>VLOOKUP(B68,'[1]Franchise Rate List (2)'!$A$3:$L$680,12,0)</f>
        <v>0</v>
      </c>
      <c r="M68" s="42">
        <f t="shared" si="2"/>
        <v>0</v>
      </c>
      <c r="N68" s="45">
        <v>0</v>
      </c>
      <c r="O68" s="45">
        <f t="shared" si="3"/>
        <v>0</v>
      </c>
      <c r="P68" s="42">
        <v>0</v>
      </c>
      <c r="Q68" s="46">
        <f t="shared" si="4"/>
        <v>0</v>
      </c>
      <c r="R68" s="44">
        <f>VLOOKUP(B68,'[4]Franchise Rate List'!$A$3:$F$680,6,0)</f>
        <v>0.12</v>
      </c>
      <c r="S68" s="47">
        <f t="shared" si="5"/>
        <v>171.43200000000002</v>
      </c>
    </row>
    <row r="69" spans="1:19" s="48" customFormat="1" ht="18" customHeight="1">
      <c r="A69" s="38">
        <f t="shared" si="6"/>
        <v>56</v>
      </c>
      <c r="B69" s="22">
        <v>22265</v>
      </c>
      <c r="C69" s="39" t="s">
        <v>313</v>
      </c>
      <c r="D69" s="40">
        <f>VLOOKUP($B69,'[1]Franchise Rate List (2)'!$A$3:$I$680,7,0)</f>
        <v>22029920</v>
      </c>
      <c r="E69" s="40" t="str">
        <f>VLOOKUP(B69,[10]Bangalore!$A$2:$E$355,5,0)</f>
        <v>1 box = 24 ea</v>
      </c>
      <c r="F69" s="41">
        <v>20</v>
      </c>
      <c r="G69" s="41" t="s">
        <v>53</v>
      </c>
      <c r="H69" s="40">
        <f>VLOOKUP(B69,[10]Bangalore!$A$2:$F$355,6,0)</f>
        <v>71.430000000000007</v>
      </c>
      <c r="I69" s="42">
        <f t="shared" si="0"/>
        <v>1428.6000000000001</v>
      </c>
      <c r="J69" s="43"/>
      <c r="K69" s="42">
        <f t="shared" si="1"/>
        <v>1428.6000000000001</v>
      </c>
      <c r="L69" s="44">
        <f>VLOOKUP(B69,'[1]Franchise Rate List (2)'!$A$3:$L$680,12,0)</f>
        <v>0</v>
      </c>
      <c r="M69" s="42">
        <f t="shared" si="2"/>
        <v>0</v>
      </c>
      <c r="N69" s="45">
        <v>0</v>
      </c>
      <c r="O69" s="45">
        <f t="shared" si="3"/>
        <v>0</v>
      </c>
      <c r="P69" s="42">
        <v>0</v>
      </c>
      <c r="Q69" s="46">
        <f t="shared" si="4"/>
        <v>0</v>
      </c>
      <c r="R69" s="44">
        <f>VLOOKUP(B69,'[4]Franchise Rate List'!$A$3:$F$680,6,0)</f>
        <v>0.12</v>
      </c>
      <c r="S69" s="47">
        <f t="shared" si="5"/>
        <v>171.43200000000002</v>
      </c>
    </row>
    <row r="70" spans="1:19" s="48" customFormat="1" ht="18" customHeight="1">
      <c r="A70" s="38">
        <f t="shared" si="6"/>
        <v>57</v>
      </c>
      <c r="B70" s="22">
        <v>23546</v>
      </c>
      <c r="C70" s="39" t="s">
        <v>314</v>
      </c>
      <c r="D70" s="40">
        <f>VLOOKUP($B70,'[1]Franchise Rate List (2)'!$A$3:$I$680,7,0)</f>
        <v>21069099</v>
      </c>
      <c r="E70" s="40" t="str">
        <f>VLOOKUP(B70,[10]Bangalore!$A$2:$E$355,5,0)</f>
        <v>1 box = 24 ea</v>
      </c>
      <c r="F70" s="41">
        <v>48</v>
      </c>
      <c r="G70" s="41" t="s">
        <v>53</v>
      </c>
      <c r="H70" s="40">
        <f>VLOOKUP(B70,[10]Bangalore!$A$2:$F$355,6,0)</f>
        <v>49.11</v>
      </c>
      <c r="I70" s="42">
        <f t="shared" si="0"/>
        <v>2357.2799999999997</v>
      </c>
      <c r="J70" s="43"/>
      <c r="K70" s="42">
        <f t="shared" si="1"/>
        <v>2357.2799999999997</v>
      </c>
      <c r="L70" s="44">
        <f>VLOOKUP(B70,'[1]Franchise Rate List (2)'!$A$3:$L$680,12,0)</f>
        <v>0</v>
      </c>
      <c r="M70" s="42">
        <f t="shared" si="2"/>
        <v>0</v>
      </c>
      <c r="N70" s="45">
        <v>0</v>
      </c>
      <c r="O70" s="45">
        <f t="shared" si="3"/>
        <v>0</v>
      </c>
      <c r="P70" s="42">
        <v>0</v>
      </c>
      <c r="Q70" s="46">
        <f t="shared" si="4"/>
        <v>0</v>
      </c>
      <c r="R70" s="44">
        <f>VLOOKUP(B70,'[4]Franchise Rate List'!$A$3:$F$680,6,0)</f>
        <v>0.12</v>
      </c>
      <c r="S70" s="47">
        <f t="shared" si="5"/>
        <v>282.87359999999995</v>
      </c>
    </row>
    <row r="71" spans="1:19" s="48" customFormat="1" ht="18" customHeight="1">
      <c r="A71" s="38">
        <f t="shared" si="6"/>
        <v>58</v>
      </c>
      <c r="B71" s="22">
        <v>23468</v>
      </c>
      <c r="C71" s="39" t="s">
        <v>315</v>
      </c>
      <c r="D71" s="40">
        <f>VLOOKUP($B71,'[1]Franchise Rate List (2)'!$A$3:$I$680,7,0)</f>
        <v>22029920</v>
      </c>
      <c r="E71" s="40" t="str">
        <f>VLOOKUP(B71,[10]Bangalore!$A$2:$E$355,5,0)</f>
        <v>EA</v>
      </c>
      <c r="F71" s="41">
        <v>10</v>
      </c>
      <c r="G71" s="41" t="s">
        <v>53</v>
      </c>
      <c r="H71" s="40">
        <f>VLOOKUP(B71,[10]Bangalore!$A$2:$F$355,6,0)</f>
        <v>57.46</v>
      </c>
      <c r="I71" s="42">
        <f t="shared" si="0"/>
        <v>574.6</v>
      </c>
      <c r="J71" s="43"/>
      <c r="K71" s="42">
        <f t="shared" si="1"/>
        <v>574.6</v>
      </c>
      <c r="L71" s="44">
        <f>VLOOKUP(B71,'[1]Franchise Rate List (2)'!$A$3:$L$680,12,0)</f>
        <v>0</v>
      </c>
      <c r="M71" s="42">
        <f t="shared" si="2"/>
        <v>0</v>
      </c>
      <c r="N71" s="45">
        <v>0</v>
      </c>
      <c r="O71" s="45">
        <f t="shared" si="3"/>
        <v>0</v>
      </c>
      <c r="P71" s="42">
        <v>0</v>
      </c>
      <c r="Q71" s="46">
        <f t="shared" si="4"/>
        <v>0</v>
      </c>
      <c r="R71" s="44">
        <f>VLOOKUP(B71,'[4]Franchise Rate List'!$A$3:$F$680,6,0)</f>
        <v>0.12</v>
      </c>
      <c r="S71" s="47">
        <f t="shared" si="5"/>
        <v>68.951999999999998</v>
      </c>
    </row>
    <row r="72" spans="1:19" s="48" customFormat="1" ht="18" customHeight="1">
      <c r="A72" s="38">
        <f t="shared" si="6"/>
        <v>59</v>
      </c>
      <c r="B72" s="22">
        <v>23507</v>
      </c>
      <c r="C72" s="39" t="s">
        <v>218</v>
      </c>
      <c r="D72" s="40">
        <f>VLOOKUP($B72,'[1]Franchise Rate List (2)'!$A$3:$I$680,7,0)</f>
        <v>44191900</v>
      </c>
      <c r="E72" s="40" t="str">
        <f>VLOOKUP(B72,[10]Bangalore!$A$2:$E$355,5,0)</f>
        <v>1 pkt =500 ea</v>
      </c>
      <c r="F72" s="41">
        <v>10</v>
      </c>
      <c r="G72" s="41" t="s">
        <v>37</v>
      </c>
      <c r="H72" s="40">
        <f>VLOOKUP(B72,[10]Bangalore!$A$2:$F$355,6,0)</f>
        <v>100.8</v>
      </c>
      <c r="I72" s="42">
        <f t="shared" si="0"/>
        <v>1008</v>
      </c>
      <c r="J72" s="43"/>
      <c r="K72" s="42">
        <f t="shared" si="1"/>
        <v>1008</v>
      </c>
      <c r="L72" s="44">
        <f>VLOOKUP(B72,'[1]Franchise Rate List (2)'!$A$3:$L$680,12,0)</f>
        <v>0</v>
      </c>
      <c r="M72" s="42">
        <f t="shared" si="2"/>
        <v>0</v>
      </c>
      <c r="N72" s="45">
        <v>0</v>
      </c>
      <c r="O72" s="45">
        <f t="shared" si="3"/>
        <v>0</v>
      </c>
      <c r="P72" s="42">
        <v>0</v>
      </c>
      <c r="Q72" s="46">
        <f t="shared" si="4"/>
        <v>0</v>
      </c>
      <c r="R72" s="44">
        <f>VLOOKUP(B72,'[4]Franchise Rate List'!$A$3:$F$680,6,0)</f>
        <v>0.12</v>
      </c>
      <c r="S72" s="47">
        <f t="shared" si="5"/>
        <v>120.96</v>
      </c>
    </row>
    <row r="73" spans="1:19" s="48" customFormat="1" ht="18" customHeight="1">
      <c r="A73" s="38">
        <f t="shared" si="6"/>
        <v>60</v>
      </c>
      <c r="B73" s="22">
        <v>11654</v>
      </c>
      <c r="C73" s="39" t="s">
        <v>58</v>
      </c>
      <c r="D73" s="40">
        <f>VLOOKUP($B73,'[1]Franchise Rate List (2)'!$A$3:$I$680,7,0)</f>
        <v>2106</v>
      </c>
      <c r="E73" s="40" t="str">
        <f>VLOOKUP(B73,[10]Bangalore!$A$2:$E$355,5,0)</f>
        <v>EA=12 ea</v>
      </c>
      <c r="F73" s="41">
        <v>20</v>
      </c>
      <c r="G73" s="41" t="s">
        <v>55</v>
      </c>
      <c r="H73" s="40">
        <f>VLOOKUP(B73,[10]Bangalore!$A$2:$F$355,6,0)</f>
        <v>104</v>
      </c>
      <c r="I73" s="42">
        <f t="shared" si="0"/>
        <v>2080</v>
      </c>
      <c r="J73" s="43"/>
      <c r="K73" s="42">
        <f t="shared" si="1"/>
        <v>2080</v>
      </c>
      <c r="L73" s="44">
        <f>VLOOKUP(B73,'[1]Franchise Rate List (2)'!$A$3:$L$680,12,0)</f>
        <v>0</v>
      </c>
      <c r="M73" s="42">
        <f t="shared" si="2"/>
        <v>0</v>
      </c>
      <c r="N73" s="45">
        <v>0</v>
      </c>
      <c r="O73" s="45">
        <f t="shared" si="3"/>
        <v>0</v>
      </c>
      <c r="P73" s="42">
        <v>0</v>
      </c>
      <c r="Q73" s="46">
        <f t="shared" si="4"/>
        <v>0</v>
      </c>
      <c r="R73" s="44">
        <f>VLOOKUP(B73,'[4]Franchise Rate List'!$A$3:$F$680,6,0)</f>
        <v>0.18</v>
      </c>
      <c r="S73" s="47">
        <f t="shared" si="5"/>
        <v>374.4</v>
      </c>
    </row>
    <row r="74" spans="1:19" s="48" customFormat="1" ht="18" customHeight="1">
      <c r="A74" s="38">
        <f t="shared" si="6"/>
        <v>61</v>
      </c>
      <c r="B74" s="22">
        <v>22552</v>
      </c>
      <c r="C74" s="39" t="s">
        <v>316</v>
      </c>
      <c r="D74" s="40" t="str">
        <f>VLOOKUP($B74,'[1]Franchise Rate List (2)'!$A$3:$I$680,7,0)</f>
        <v>09012190</v>
      </c>
      <c r="E74" s="40" t="str">
        <f>VLOOKUP(B74,[10]Bangalore!$A$2:$E$355,5,0)</f>
        <v>PAC</v>
      </c>
      <c r="F74" s="41">
        <v>10</v>
      </c>
      <c r="G74" s="41" t="s">
        <v>37</v>
      </c>
      <c r="H74" s="40">
        <f>VLOOKUP(B74,[10]Bangalore!$A$2:$F$355,6,0)</f>
        <v>112</v>
      </c>
      <c r="I74" s="42">
        <f t="shared" si="0"/>
        <v>1120</v>
      </c>
      <c r="J74" s="43"/>
      <c r="K74" s="42">
        <f t="shared" si="1"/>
        <v>1120</v>
      </c>
      <c r="L74" s="44">
        <f>VLOOKUP(B74,'[1]Franchise Rate List (2)'!$A$3:$L$680,12,0)</f>
        <v>0</v>
      </c>
      <c r="M74" s="42">
        <f t="shared" si="2"/>
        <v>0</v>
      </c>
      <c r="N74" s="45">
        <v>0</v>
      </c>
      <c r="O74" s="45">
        <f t="shared" si="3"/>
        <v>0</v>
      </c>
      <c r="P74" s="42">
        <v>0</v>
      </c>
      <c r="Q74" s="46">
        <f t="shared" si="4"/>
        <v>0</v>
      </c>
      <c r="R74" s="44">
        <f>VLOOKUP(B74,'[4]Franchise Rate List'!$A$3:$F$680,6,0)</f>
        <v>0.12</v>
      </c>
      <c r="S74" s="47">
        <f t="shared" si="5"/>
        <v>134.4</v>
      </c>
    </row>
    <row r="75" spans="1:19" s="48" customFormat="1" ht="18" customHeight="1">
      <c r="A75" s="38">
        <f t="shared" si="6"/>
        <v>62</v>
      </c>
      <c r="B75" s="22">
        <v>19903</v>
      </c>
      <c r="C75" s="39" t="s">
        <v>151</v>
      </c>
      <c r="D75" s="40">
        <f>VLOOKUP($B75,'[1]Franchise Rate List (2)'!$A$3:$I$680,7,0)</f>
        <v>4203</v>
      </c>
      <c r="E75" s="40" t="str">
        <f>VLOOKUP(B75,[10]Bangalore!$A$2:$E$355,5,0)</f>
        <v>EA</v>
      </c>
      <c r="F75" s="41">
        <v>5</v>
      </c>
      <c r="G75" s="41" t="s">
        <v>53</v>
      </c>
      <c r="H75" s="40">
        <f>VLOOKUP(B75,[10]Bangalore!$A$2:$F$355,6,0)</f>
        <v>386.4</v>
      </c>
      <c r="I75" s="42">
        <f t="shared" si="0"/>
        <v>1932</v>
      </c>
      <c r="J75" s="43"/>
      <c r="K75" s="42">
        <f t="shared" si="1"/>
        <v>1932</v>
      </c>
      <c r="L75" s="44">
        <f>VLOOKUP(B75,'[1]Franchise Rate List (2)'!$A$3:$L$680,12,0)</f>
        <v>0</v>
      </c>
      <c r="M75" s="42">
        <f t="shared" si="2"/>
        <v>0</v>
      </c>
      <c r="N75" s="45">
        <v>0</v>
      </c>
      <c r="O75" s="45">
        <f t="shared" si="3"/>
        <v>0</v>
      </c>
      <c r="P75" s="42">
        <v>0</v>
      </c>
      <c r="Q75" s="46">
        <f t="shared" si="4"/>
        <v>0</v>
      </c>
      <c r="R75" s="44">
        <f>VLOOKUP(B75,'[4]Franchise Rate List'!$A$3:$F$680,6,0)</f>
        <v>0.05</v>
      </c>
      <c r="S75" s="47">
        <f t="shared" si="5"/>
        <v>96.600000000000009</v>
      </c>
    </row>
    <row r="76" spans="1:19" s="48" customFormat="1" ht="18" customHeight="1">
      <c r="A76" s="38">
        <f t="shared" si="6"/>
        <v>63</v>
      </c>
      <c r="B76" s="22">
        <v>20196</v>
      </c>
      <c r="C76" s="39" t="s">
        <v>127</v>
      </c>
      <c r="D76" s="40">
        <f>VLOOKUP($B76,'[1]Franchise Rate List (2)'!$A$3:$I$680,7,0)</f>
        <v>6210</v>
      </c>
      <c r="E76" s="40" t="str">
        <f>VLOOKUP(B76,[10]Bangalore!$A$2:$E$355,5,0)</f>
        <v>EA</v>
      </c>
      <c r="F76" s="41">
        <v>7</v>
      </c>
      <c r="G76" s="41" t="s">
        <v>53</v>
      </c>
      <c r="H76" s="40">
        <f>VLOOKUP(B76,[10]Bangalore!$A$2:$F$355,6,0)</f>
        <v>498.4</v>
      </c>
      <c r="I76" s="42">
        <f t="shared" si="0"/>
        <v>3488.7999999999997</v>
      </c>
      <c r="J76" s="43"/>
      <c r="K76" s="42">
        <f t="shared" si="1"/>
        <v>3488.7999999999997</v>
      </c>
      <c r="L76" s="44">
        <f>VLOOKUP(B76,'[1]Franchise Rate List (2)'!$A$3:$L$680,12,0)</f>
        <v>0</v>
      </c>
      <c r="M76" s="42">
        <f t="shared" si="2"/>
        <v>0</v>
      </c>
      <c r="N76" s="45">
        <v>0</v>
      </c>
      <c r="O76" s="45">
        <f t="shared" si="3"/>
        <v>0</v>
      </c>
      <c r="P76" s="42">
        <v>0</v>
      </c>
      <c r="Q76" s="46">
        <f t="shared" si="4"/>
        <v>0</v>
      </c>
      <c r="R76" s="44">
        <f>VLOOKUP(B76,'[4]Franchise Rate List'!$A$3:$F$680,6,0)</f>
        <v>0.05</v>
      </c>
      <c r="S76" s="47">
        <f t="shared" si="5"/>
        <v>174.44</v>
      </c>
    </row>
    <row r="77" spans="1:19" s="48" customFormat="1" ht="18" customHeight="1">
      <c r="A77" s="38">
        <f t="shared" si="6"/>
        <v>64</v>
      </c>
      <c r="B77" s="22">
        <v>6090</v>
      </c>
      <c r="C77" s="39" t="s">
        <v>176</v>
      </c>
      <c r="D77" s="40">
        <f>VLOOKUP($B77,'[1]Franchise Rate List (2)'!$A$3:$I$680,7,0)</f>
        <v>2811</v>
      </c>
      <c r="E77" s="40" t="str">
        <f>VLOOKUP(B77,[10]Bangalore!$A$2:$E$355,5,0)</f>
        <v>PAC=10ea</v>
      </c>
      <c r="F77" s="41">
        <v>6</v>
      </c>
      <c r="G77" s="41" t="s">
        <v>37</v>
      </c>
      <c r="H77" s="40">
        <f>VLOOKUP(B77,[10]Bangalore!$A$2:$F$355,6,0)</f>
        <v>324.8</v>
      </c>
      <c r="I77" s="42">
        <f t="shared" si="0"/>
        <v>1948.8000000000002</v>
      </c>
      <c r="J77" s="43"/>
      <c r="K77" s="42">
        <f t="shared" si="1"/>
        <v>1948.8000000000002</v>
      </c>
      <c r="L77" s="44">
        <f>VLOOKUP(B77,'[1]Franchise Rate List (2)'!$A$3:$L$680,12,0)</f>
        <v>0</v>
      </c>
      <c r="M77" s="42">
        <f t="shared" si="2"/>
        <v>0</v>
      </c>
      <c r="N77" s="45">
        <v>0</v>
      </c>
      <c r="O77" s="45">
        <f t="shared" si="3"/>
        <v>0</v>
      </c>
      <c r="P77" s="42">
        <v>0</v>
      </c>
      <c r="Q77" s="46">
        <f t="shared" si="4"/>
        <v>0</v>
      </c>
      <c r="R77" s="44">
        <f>VLOOKUP(B77,'[4]Franchise Rate List'!$A$3:$F$680,6,0)</f>
        <v>0.18</v>
      </c>
      <c r="S77" s="47">
        <f t="shared" si="5"/>
        <v>350.78399999999999</v>
      </c>
    </row>
    <row r="78" spans="1:19" s="48" customFormat="1" ht="18" customHeight="1">
      <c r="A78" s="38">
        <f t="shared" si="6"/>
        <v>65</v>
      </c>
      <c r="B78" s="22">
        <v>5908</v>
      </c>
      <c r="C78" s="39" t="s">
        <v>116</v>
      </c>
      <c r="D78" s="40">
        <f>VLOOKUP($B78,'[1]Franchise Rate List (2)'!$A$3:$I$680,7,0)</f>
        <v>4819</v>
      </c>
      <c r="E78" s="40" t="str">
        <f>VLOOKUP(B78,[10]Bangalore!$A$2:$E$355,5,0)</f>
        <v>Ea=1 EA</v>
      </c>
      <c r="F78" s="41">
        <v>1</v>
      </c>
      <c r="G78" s="41" t="s">
        <v>53</v>
      </c>
      <c r="H78" s="40">
        <f>VLOOKUP(B78,[10]Bangalore!$A$2:$F$355,6,0)</f>
        <v>43</v>
      </c>
      <c r="I78" s="42">
        <f t="shared" ref="I78:I80" si="7">F78*H78</f>
        <v>43</v>
      </c>
      <c r="J78" s="43"/>
      <c r="K78" s="42">
        <f t="shared" ref="K78:K80" si="8">+I78-J78</f>
        <v>43</v>
      </c>
      <c r="L78" s="44">
        <f>VLOOKUP(B78,'[1]Franchise Rate List (2)'!$A$3:$L$680,12,0)</f>
        <v>0</v>
      </c>
      <c r="M78" s="42">
        <f t="shared" ref="M78:M80" si="9">+K78*L78</f>
        <v>0</v>
      </c>
      <c r="N78" s="45">
        <v>0</v>
      </c>
      <c r="O78" s="45">
        <f t="shared" ref="O78:O80" si="10">+K78*N78</f>
        <v>0</v>
      </c>
      <c r="P78" s="42">
        <v>0</v>
      </c>
      <c r="Q78" s="46">
        <f t="shared" ref="Q78:Q80" si="11">+K78*P78</f>
        <v>0</v>
      </c>
      <c r="R78" s="44">
        <f>VLOOKUP(B78,'[4]Franchise Rate List'!$A$3:$F$680,6,0)</f>
        <v>0.12</v>
      </c>
      <c r="S78" s="47">
        <f t="shared" ref="S78:S80" si="12">+K78*R78</f>
        <v>5.16</v>
      </c>
    </row>
    <row r="79" spans="1:19" s="48" customFormat="1" ht="18" customHeight="1">
      <c r="A79" s="38">
        <f t="shared" si="6"/>
        <v>66</v>
      </c>
      <c r="B79" s="22">
        <v>5753</v>
      </c>
      <c r="C79" s="39" t="s">
        <v>117</v>
      </c>
      <c r="D79" s="40">
        <f>VLOOKUP($B79,'[1]Franchise Rate List (2)'!$A$3:$I$680,7,0)</f>
        <v>4819</v>
      </c>
      <c r="E79" s="40" t="str">
        <f>VLOOKUP(B79,[10]Bangalore!$A$2:$E$355,5,0)</f>
        <v>Ea=1 EA</v>
      </c>
      <c r="F79" s="41">
        <v>1</v>
      </c>
      <c r="G79" s="41" t="s">
        <v>53</v>
      </c>
      <c r="H79" s="40">
        <f>VLOOKUP(B79,[10]Bangalore!$A$2:$F$355,6,0)</f>
        <v>37</v>
      </c>
      <c r="I79" s="42">
        <f t="shared" si="7"/>
        <v>37</v>
      </c>
      <c r="J79" s="43"/>
      <c r="K79" s="42">
        <f t="shared" si="8"/>
        <v>37</v>
      </c>
      <c r="L79" s="44">
        <f>VLOOKUP(B79,'[1]Franchise Rate List (2)'!$A$3:$L$680,12,0)</f>
        <v>0</v>
      </c>
      <c r="M79" s="42">
        <f t="shared" si="9"/>
        <v>0</v>
      </c>
      <c r="N79" s="45">
        <v>0</v>
      </c>
      <c r="O79" s="45">
        <f t="shared" si="10"/>
        <v>0</v>
      </c>
      <c r="P79" s="42">
        <v>0</v>
      </c>
      <c r="Q79" s="46">
        <f t="shared" si="11"/>
        <v>0</v>
      </c>
      <c r="R79" s="44">
        <f>VLOOKUP(B79,'[4]Franchise Rate List'!$A$3:$F$680,6,0)</f>
        <v>0.12</v>
      </c>
      <c r="S79" s="47">
        <f t="shared" si="12"/>
        <v>4.4399999999999995</v>
      </c>
    </row>
    <row r="80" spans="1:19" s="48" customFormat="1" ht="18" customHeight="1">
      <c r="A80" s="38">
        <f t="shared" ref="A80" si="13">+A79+1</f>
        <v>67</v>
      </c>
      <c r="B80" s="22">
        <v>5904</v>
      </c>
      <c r="C80" s="39" t="s">
        <v>115</v>
      </c>
      <c r="D80" s="40">
        <f>VLOOKUP($B80,'[1]Franchise Rate List (2)'!$A$3:$I$680,7,0)</f>
        <v>3919</v>
      </c>
      <c r="E80" s="40" t="str">
        <f>VLOOKUP(B80,[10]Bangalore!$A$2:$E$355,5,0)</f>
        <v>Ea=1 EA</v>
      </c>
      <c r="F80" s="41">
        <v>2</v>
      </c>
      <c r="G80" s="41" t="s">
        <v>53</v>
      </c>
      <c r="H80" s="40">
        <f>VLOOKUP(B80,[10]Bangalore!$A$2:$F$355,6,0)</f>
        <v>30</v>
      </c>
      <c r="I80" s="42">
        <f t="shared" si="7"/>
        <v>60</v>
      </c>
      <c r="J80" s="43"/>
      <c r="K80" s="42">
        <f t="shared" si="8"/>
        <v>60</v>
      </c>
      <c r="L80" s="44">
        <f>VLOOKUP(B80,'[1]Franchise Rate List (2)'!$A$3:$L$680,12,0)</f>
        <v>0</v>
      </c>
      <c r="M80" s="42">
        <f t="shared" si="9"/>
        <v>0</v>
      </c>
      <c r="N80" s="45">
        <v>0</v>
      </c>
      <c r="O80" s="45">
        <f t="shared" si="10"/>
        <v>0</v>
      </c>
      <c r="P80" s="42">
        <v>0</v>
      </c>
      <c r="Q80" s="46">
        <f t="shared" si="11"/>
        <v>0</v>
      </c>
      <c r="R80" s="44">
        <f>VLOOKUP(B80,'[4]Franchise Rate List'!$A$3:$F$680,6,0)</f>
        <v>0.18</v>
      </c>
      <c r="S80" s="47">
        <f t="shared" si="12"/>
        <v>10.799999999999999</v>
      </c>
    </row>
    <row r="81" spans="1:19" s="65" customFormat="1" ht="20.100000000000001" customHeight="1">
      <c r="A81" s="38"/>
      <c r="B81" s="22"/>
      <c r="C81" s="39"/>
      <c r="D81" s="40"/>
      <c r="E81" s="41"/>
      <c r="F81" s="114"/>
      <c r="G81" s="41"/>
      <c r="H81" s="41"/>
      <c r="I81" s="42"/>
      <c r="J81" s="43"/>
      <c r="K81" s="42"/>
      <c r="L81" s="49"/>
      <c r="M81" s="42"/>
      <c r="N81" s="45"/>
      <c r="O81" s="45"/>
      <c r="P81" s="42"/>
      <c r="Q81" s="46"/>
      <c r="R81" s="44"/>
      <c r="S81" s="47"/>
    </row>
    <row r="82" spans="1:19" ht="20.100000000000001" customHeight="1">
      <c r="A82" s="38"/>
      <c r="B82" s="22"/>
      <c r="C82" s="39"/>
      <c r="D82" s="40"/>
      <c r="E82" s="41"/>
      <c r="F82" s="114"/>
      <c r="G82" s="41"/>
      <c r="H82" s="41"/>
      <c r="I82" s="42"/>
      <c r="J82" s="43"/>
      <c r="K82" s="42"/>
      <c r="L82" s="49"/>
      <c r="M82" s="42"/>
      <c r="N82" s="45"/>
      <c r="O82" s="45"/>
      <c r="P82" s="42"/>
      <c r="Q82" s="46"/>
      <c r="R82" s="44"/>
      <c r="S82" s="47"/>
    </row>
    <row r="83" spans="1:19" ht="15" customHeight="1">
      <c r="A83" s="38"/>
      <c r="B83" s="22"/>
      <c r="C83" s="39"/>
      <c r="D83" s="40"/>
      <c r="E83" s="41"/>
      <c r="F83" s="114"/>
      <c r="G83" s="41"/>
      <c r="H83" s="41"/>
      <c r="I83" s="42"/>
      <c r="J83" s="43"/>
      <c r="K83" s="42"/>
      <c r="L83" s="49"/>
      <c r="M83" s="42"/>
      <c r="N83" s="45"/>
      <c r="O83" s="45"/>
      <c r="P83" s="42"/>
      <c r="Q83" s="46"/>
      <c r="R83" s="44"/>
      <c r="S83" s="47"/>
    </row>
    <row r="84" spans="1:19" ht="15" customHeight="1">
      <c r="A84" s="38"/>
      <c r="B84" s="22"/>
      <c r="C84" s="39"/>
      <c r="D84" s="40"/>
      <c r="E84" s="41"/>
      <c r="F84" s="114"/>
      <c r="G84" s="41"/>
      <c r="H84" s="41"/>
      <c r="I84" s="42"/>
      <c r="J84" s="43"/>
      <c r="K84" s="42"/>
      <c r="L84" s="49"/>
      <c r="M84" s="42"/>
      <c r="N84" s="45"/>
      <c r="O84" s="45"/>
      <c r="P84" s="42"/>
      <c r="Q84" s="46"/>
      <c r="R84" s="44"/>
      <c r="S84" s="47"/>
    </row>
    <row r="85" spans="1:19" ht="15" customHeight="1">
      <c r="A85" s="38"/>
      <c r="B85" s="22"/>
      <c r="C85" s="39"/>
      <c r="D85" s="40"/>
      <c r="E85" s="41"/>
      <c r="F85" s="114"/>
      <c r="G85" s="41"/>
      <c r="H85" s="41"/>
      <c r="I85" s="42"/>
      <c r="J85" s="43"/>
      <c r="K85" s="42"/>
      <c r="L85" s="49"/>
      <c r="M85" s="42"/>
      <c r="N85" s="45"/>
      <c r="O85" s="45"/>
      <c r="P85" s="42"/>
      <c r="Q85" s="46"/>
      <c r="R85" s="44"/>
      <c r="S85" s="47"/>
    </row>
    <row r="86" spans="1:19" ht="15" customHeight="1">
      <c r="A86" s="38"/>
      <c r="B86" s="22"/>
      <c r="C86" s="39"/>
      <c r="D86" s="40"/>
      <c r="E86" s="41"/>
      <c r="F86" s="114"/>
      <c r="G86" s="41"/>
      <c r="H86" s="41"/>
      <c r="I86" s="42"/>
      <c r="J86" s="43"/>
      <c r="K86" s="42"/>
      <c r="L86" s="49"/>
      <c r="M86" s="42"/>
      <c r="N86" s="45"/>
      <c r="O86" s="45"/>
      <c r="P86" s="42"/>
      <c r="Q86" s="46"/>
      <c r="R86" s="44"/>
      <c r="S86" s="47"/>
    </row>
    <row r="87" spans="1:19" ht="24" customHeight="1">
      <c r="A87" s="50"/>
      <c r="B87" s="51"/>
      <c r="C87" s="52" t="s">
        <v>322</v>
      </c>
      <c r="D87" s="53"/>
      <c r="E87" s="121"/>
      <c r="F87" s="54"/>
      <c r="G87" s="54"/>
      <c r="H87" s="54"/>
      <c r="I87" s="54"/>
      <c r="J87" s="54"/>
      <c r="K87" s="54"/>
      <c r="L87" s="54"/>
      <c r="M87" s="54"/>
      <c r="N87" s="55"/>
      <c r="O87" s="55"/>
      <c r="P87" s="55"/>
      <c r="Q87" s="55"/>
      <c r="R87" s="55"/>
      <c r="S87" s="56"/>
    </row>
    <row r="88" spans="1:19" ht="20.100000000000001" customHeight="1" thickBot="1">
      <c r="A88" s="50"/>
      <c r="B88" s="51"/>
      <c r="C88" s="57" t="s">
        <v>323</v>
      </c>
      <c r="D88" s="58"/>
      <c r="E88" s="126"/>
      <c r="F88" s="54"/>
      <c r="G88" s="54"/>
      <c r="H88" s="54"/>
      <c r="I88" s="54"/>
      <c r="J88" s="54"/>
      <c r="K88" s="54"/>
      <c r="L88" s="54"/>
      <c r="M88" s="54"/>
      <c r="N88" s="55"/>
      <c r="O88" s="55"/>
      <c r="P88" s="55"/>
      <c r="Q88" s="55"/>
      <c r="R88" s="55"/>
      <c r="S88" s="56"/>
    </row>
    <row r="89" spans="1:19" ht="18.75" customHeight="1">
      <c r="A89" s="202"/>
      <c r="B89" s="203"/>
      <c r="C89" s="203"/>
      <c r="D89" s="59"/>
      <c r="E89" s="59"/>
      <c r="F89" s="60"/>
      <c r="G89" s="60"/>
      <c r="H89" s="60"/>
      <c r="I89" s="61" t="s">
        <v>31</v>
      </c>
      <c r="J89" s="62"/>
      <c r="K89" s="62">
        <f>SUM(K14:K88)</f>
        <v>142109.29000000004</v>
      </c>
      <c r="L89" s="62"/>
      <c r="M89" s="63">
        <f>SUM(M14:M88)</f>
        <v>0</v>
      </c>
      <c r="N89" s="63"/>
      <c r="O89" s="63">
        <f>SUM(O14:O88)</f>
        <v>0</v>
      </c>
      <c r="P89" s="63"/>
      <c r="Q89" s="63">
        <f>SUM(Q14:Q88)</f>
        <v>0</v>
      </c>
      <c r="R89" s="60"/>
      <c r="S89" s="64">
        <f>SUM(S14:S88)</f>
        <v>16761.959099999996</v>
      </c>
    </row>
    <row r="90" spans="1:19" ht="15" customHeight="1">
      <c r="A90" s="66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 t="s">
        <v>30</v>
      </c>
      <c r="R90" s="175">
        <f>ROUND(K89+O89+Q89+S89+L89+M89,0)</f>
        <v>158871</v>
      </c>
      <c r="S90" s="176"/>
    </row>
    <row r="91" spans="1:19" ht="15" customHeight="1">
      <c r="A91" s="177" t="s">
        <v>288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9"/>
      <c r="L91" s="68"/>
      <c r="M91" s="68"/>
      <c r="N91" s="69" t="s">
        <v>26</v>
      </c>
      <c r="O91" s="70"/>
      <c r="P91" s="70"/>
      <c r="Q91" s="70"/>
      <c r="R91" s="186">
        <v>29000</v>
      </c>
      <c r="S91" s="187"/>
    </row>
    <row r="92" spans="1:19" ht="18" customHeight="1">
      <c r="A92" s="180"/>
      <c r="B92" s="181"/>
      <c r="C92" s="181"/>
      <c r="D92" s="181"/>
      <c r="E92" s="181"/>
      <c r="F92" s="181"/>
      <c r="G92" s="181"/>
      <c r="H92" s="181"/>
      <c r="I92" s="181"/>
      <c r="J92" s="181"/>
      <c r="K92" s="182"/>
      <c r="L92" s="71"/>
      <c r="M92" s="71"/>
      <c r="N92" s="72" t="s">
        <v>97</v>
      </c>
      <c r="O92" s="73"/>
      <c r="P92" s="73"/>
      <c r="Q92" s="73"/>
      <c r="R92" s="74"/>
      <c r="S92" s="75">
        <f>+R91*18%</f>
        <v>5220</v>
      </c>
    </row>
    <row r="93" spans="1:19" ht="15" customHeight="1">
      <c r="A93" s="180"/>
      <c r="B93" s="181"/>
      <c r="C93" s="181"/>
      <c r="D93" s="181"/>
      <c r="E93" s="181"/>
      <c r="F93" s="181"/>
      <c r="G93" s="181"/>
      <c r="H93" s="181"/>
      <c r="I93" s="181"/>
      <c r="J93" s="181"/>
      <c r="K93" s="182"/>
      <c r="L93" s="71"/>
      <c r="M93" s="71"/>
      <c r="N93" s="72" t="s">
        <v>28</v>
      </c>
      <c r="O93" s="73"/>
      <c r="P93" s="73"/>
      <c r="Q93" s="73"/>
      <c r="R93" s="74"/>
      <c r="S93" s="75">
        <v>0</v>
      </c>
    </row>
    <row r="94" spans="1:19" ht="15" customHeight="1">
      <c r="A94" s="180"/>
      <c r="B94" s="181"/>
      <c r="C94" s="181"/>
      <c r="D94" s="181"/>
      <c r="E94" s="181"/>
      <c r="F94" s="181"/>
      <c r="G94" s="181"/>
      <c r="H94" s="181"/>
      <c r="I94" s="181"/>
      <c r="J94" s="181"/>
      <c r="K94" s="182"/>
      <c r="L94" s="71"/>
      <c r="M94" s="71"/>
      <c r="N94" s="76" t="s">
        <v>27</v>
      </c>
      <c r="O94" s="77"/>
      <c r="P94" s="77"/>
      <c r="Q94" s="77"/>
      <c r="R94" s="78"/>
      <c r="S94" s="79">
        <v>0</v>
      </c>
    </row>
    <row r="95" spans="1:19" ht="21.75" customHeight="1" thickBot="1">
      <c r="A95" s="183"/>
      <c r="B95" s="184"/>
      <c r="C95" s="184"/>
      <c r="D95" s="184"/>
      <c r="E95" s="184"/>
      <c r="F95" s="184"/>
      <c r="G95" s="184"/>
      <c r="H95" s="184"/>
      <c r="I95" s="184"/>
      <c r="J95" s="184"/>
      <c r="K95" s="185"/>
      <c r="L95" s="80"/>
      <c r="M95" s="80"/>
      <c r="N95" s="188" t="s">
        <v>4</v>
      </c>
      <c r="O95" s="189"/>
      <c r="P95" s="189"/>
      <c r="Q95" s="190"/>
      <c r="R95" s="191">
        <f>R90+R91+S93+S94+S92</f>
        <v>193091</v>
      </c>
      <c r="S95" s="192"/>
    </row>
    <row r="96" spans="1:19" ht="15" customHeight="1">
      <c r="A96" s="8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82"/>
    </row>
    <row r="97" spans="1:19" ht="15" customHeight="1">
      <c r="A97" s="5" t="s">
        <v>18</v>
      </c>
      <c r="B97" s="10"/>
      <c r="C97" s="83"/>
      <c r="D97" s="84"/>
      <c r="E97" s="84"/>
      <c r="F97" s="84"/>
      <c r="G97" s="84"/>
      <c r="H97" s="84"/>
      <c r="I97" s="84"/>
      <c r="J97" s="85"/>
      <c r="K97" s="86"/>
      <c r="L97" s="87"/>
      <c r="M97" s="87"/>
      <c r="N97" s="87"/>
      <c r="O97" s="87"/>
      <c r="P97" s="87"/>
      <c r="Q97" s="87"/>
      <c r="R97" s="87"/>
      <c r="S97" s="88"/>
    </row>
    <row r="98" spans="1:19" ht="15" customHeight="1">
      <c r="A98" s="6" t="s">
        <v>19</v>
      </c>
      <c r="B98" s="2"/>
      <c r="C98" s="89"/>
      <c r="D98" s="90"/>
      <c r="E98" s="90"/>
      <c r="F98" s="90"/>
      <c r="G98" s="90"/>
      <c r="H98" s="90"/>
      <c r="I98" s="90"/>
      <c r="J98" s="91"/>
      <c r="K98" s="92"/>
      <c r="L98" s="93"/>
      <c r="M98" s="93"/>
      <c r="N98" s="94"/>
      <c r="O98" s="193"/>
      <c r="P98" s="193"/>
      <c r="Q98" s="93"/>
      <c r="R98" s="93"/>
      <c r="S98" s="95"/>
    </row>
    <row r="99" spans="1:19" ht="15" customHeight="1">
      <c r="A99" s="6" t="s">
        <v>22</v>
      </c>
      <c r="B99" s="2"/>
      <c r="C99" s="89"/>
      <c r="D99" s="90"/>
      <c r="E99" s="90"/>
      <c r="F99" s="90"/>
      <c r="G99" s="90"/>
      <c r="H99" s="90"/>
      <c r="I99" s="90"/>
      <c r="J99" s="91"/>
      <c r="K99" s="92"/>
      <c r="L99" s="93"/>
      <c r="M99" s="93"/>
      <c r="N99" s="93"/>
      <c r="O99" s="93"/>
      <c r="P99" s="93"/>
      <c r="Q99" s="93"/>
      <c r="R99" s="93"/>
      <c r="S99" s="95"/>
    </row>
    <row r="100" spans="1:19" ht="21">
      <c r="A100" s="6" t="s">
        <v>23</v>
      </c>
      <c r="B100" s="2"/>
      <c r="C100" s="89"/>
      <c r="D100" s="90"/>
      <c r="E100" s="90"/>
      <c r="F100" s="90"/>
      <c r="G100" s="90"/>
      <c r="H100" s="90"/>
      <c r="I100" s="90"/>
      <c r="J100" s="91"/>
      <c r="K100" s="92"/>
      <c r="L100" s="93"/>
      <c r="M100" s="93"/>
      <c r="N100" s="172" t="s">
        <v>24</v>
      </c>
      <c r="O100" s="172"/>
      <c r="P100" s="172"/>
      <c r="Q100" s="172"/>
      <c r="R100" s="172"/>
      <c r="S100" s="96"/>
    </row>
    <row r="101" spans="1:19" ht="18.75">
      <c r="A101" s="6" t="s">
        <v>29</v>
      </c>
      <c r="B101" s="2"/>
      <c r="C101" s="97"/>
      <c r="D101" s="98"/>
      <c r="E101" s="98"/>
      <c r="F101" s="98"/>
      <c r="G101" s="98"/>
      <c r="H101" s="98"/>
      <c r="I101" s="98"/>
      <c r="J101" s="99"/>
      <c r="K101" s="92"/>
      <c r="L101" s="93"/>
      <c r="M101" s="93"/>
      <c r="N101" s="90"/>
      <c r="O101" s="90"/>
      <c r="P101" s="90"/>
      <c r="Q101" s="90"/>
      <c r="R101" s="90"/>
      <c r="S101" s="100"/>
    </row>
    <row r="102" spans="1:19" ht="18.75">
      <c r="A102" s="6" t="s">
        <v>20</v>
      </c>
      <c r="B102" s="2"/>
      <c r="C102" s="101"/>
      <c r="D102" s="102"/>
      <c r="E102" s="102"/>
      <c r="F102" s="102"/>
      <c r="G102" s="102"/>
      <c r="H102" s="102"/>
      <c r="I102" s="102"/>
      <c r="J102" s="103"/>
      <c r="K102" s="92"/>
      <c r="L102" s="93"/>
      <c r="M102" s="93"/>
      <c r="N102" s="171"/>
      <c r="O102" s="171"/>
      <c r="P102" s="171"/>
      <c r="Q102" s="171"/>
      <c r="R102" s="171"/>
      <c r="S102" s="100"/>
    </row>
    <row r="103" spans="1:19" ht="23.25">
      <c r="A103" s="173" t="s">
        <v>34</v>
      </c>
      <c r="B103" s="174"/>
      <c r="C103" s="174"/>
      <c r="D103" s="174"/>
      <c r="E103" s="123"/>
      <c r="F103" s="87"/>
      <c r="G103" s="87"/>
      <c r="H103" s="87"/>
      <c r="I103" s="87"/>
      <c r="J103" s="104"/>
      <c r="K103" s="105"/>
      <c r="L103" s="106"/>
      <c r="M103" s="106"/>
      <c r="N103" s="93"/>
      <c r="O103" s="169"/>
      <c r="P103" s="169"/>
      <c r="Q103" s="169"/>
      <c r="R103" s="169"/>
      <c r="S103" s="170"/>
    </row>
    <row r="104" spans="1:19" ht="18.75">
      <c r="A104" s="7" t="s">
        <v>21</v>
      </c>
      <c r="B104" s="11"/>
      <c r="C104" s="2" t="s">
        <v>35</v>
      </c>
      <c r="D104" s="90"/>
      <c r="E104" s="90"/>
      <c r="F104" s="90"/>
      <c r="G104" s="90"/>
      <c r="H104" s="90"/>
      <c r="I104" s="90"/>
      <c r="J104" s="91"/>
      <c r="K104" s="92"/>
      <c r="L104" s="93"/>
      <c r="M104" s="93"/>
      <c r="N104" s="171" t="s">
        <v>25</v>
      </c>
      <c r="O104" s="171"/>
      <c r="P104" s="171"/>
      <c r="Q104" s="171"/>
      <c r="R104" s="171"/>
      <c r="S104" s="95"/>
    </row>
    <row r="105" spans="1:19" ht="18.75">
      <c r="A105" s="7" t="s">
        <v>21</v>
      </c>
      <c r="B105" s="11"/>
      <c r="C105" s="2" t="s">
        <v>15</v>
      </c>
      <c r="D105" s="90"/>
      <c r="E105" s="90"/>
      <c r="F105" s="90"/>
      <c r="G105" s="90"/>
      <c r="H105" s="90"/>
      <c r="I105" s="90"/>
      <c r="J105" s="91"/>
      <c r="K105" s="92"/>
      <c r="L105" s="93"/>
      <c r="M105" s="93"/>
      <c r="N105" s="171"/>
      <c r="O105" s="171"/>
      <c r="P105" s="171"/>
      <c r="Q105" s="171"/>
      <c r="R105" s="171"/>
      <c r="S105" s="100"/>
    </row>
    <row r="106" spans="1:19" ht="18.75">
      <c r="A106" s="7" t="s">
        <v>21</v>
      </c>
      <c r="B106" s="11"/>
      <c r="C106" s="2" t="s">
        <v>16</v>
      </c>
      <c r="D106" s="90"/>
      <c r="E106" s="90"/>
      <c r="F106" s="90"/>
      <c r="G106" s="90"/>
      <c r="H106" s="90"/>
      <c r="I106" s="90"/>
      <c r="J106" s="91"/>
      <c r="K106" s="92"/>
      <c r="L106" s="93"/>
      <c r="M106" s="93"/>
      <c r="N106" s="93"/>
      <c r="O106" s="169"/>
      <c r="P106" s="169"/>
      <c r="Q106" s="169"/>
      <c r="R106" s="169"/>
      <c r="S106" s="170"/>
    </row>
    <row r="107" spans="1:19" ht="18.75">
      <c r="A107" s="7" t="s">
        <v>21</v>
      </c>
      <c r="B107" s="11"/>
      <c r="C107" s="2" t="s">
        <v>17</v>
      </c>
      <c r="D107" s="90"/>
      <c r="E107" s="90"/>
      <c r="F107" s="90"/>
      <c r="G107" s="90"/>
      <c r="H107" s="90"/>
      <c r="I107" s="90"/>
      <c r="J107" s="91"/>
      <c r="K107" s="92"/>
      <c r="L107" s="93"/>
      <c r="M107" s="93"/>
      <c r="N107" s="171"/>
      <c r="O107" s="171"/>
      <c r="P107" s="171"/>
      <c r="Q107" s="171"/>
      <c r="R107" s="171"/>
      <c r="S107" s="95"/>
    </row>
    <row r="108" spans="1:19" ht="19.5" thickBot="1">
      <c r="A108" s="8"/>
      <c r="B108" s="12"/>
      <c r="C108" s="9"/>
      <c r="D108" s="107"/>
      <c r="E108" s="107"/>
      <c r="F108" s="107"/>
      <c r="G108" s="107"/>
      <c r="H108" s="107"/>
      <c r="I108" s="107"/>
      <c r="J108" s="108"/>
      <c r="K108" s="109"/>
      <c r="L108" s="110"/>
      <c r="M108" s="110"/>
      <c r="N108" s="110"/>
      <c r="O108" s="110"/>
      <c r="P108" s="110"/>
      <c r="Q108" s="110"/>
      <c r="R108" s="110"/>
      <c r="S108" s="111"/>
    </row>
    <row r="109" spans="1:19" ht="21">
      <c r="H109" s="112"/>
    </row>
    <row r="110" spans="1:19" ht="18.75"/>
    <row r="111" spans="1:19" ht="18.75"/>
    <row r="112" spans="1:19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/>
    <row r="208" ht="18.75"/>
    <row r="209" ht="18.75"/>
    <row r="210" ht="18.75"/>
    <row r="211" ht="18.75"/>
    <row r="212" ht="18.75"/>
    <row r="213" ht="18.75"/>
    <row r="214" ht="18.75"/>
    <row r="215" ht="18.75"/>
    <row r="216" ht="18.75"/>
    <row r="217" ht="18.75"/>
    <row r="218" ht="18.75"/>
    <row r="219" ht="18.75"/>
    <row r="220" ht="18.75"/>
    <row r="221" ht="18.75"/>
    <row r="222" ht="18.75"/>
    <row r="223" ht="18.75"/>
    <row r="224" ht="18.75"/>
    <row r="225" ht="18.75"/>
    <row r="226" ht="18.75"/>
    <row r="227" ht="18.75"/>
    <row r="228" ht="18.75"/>
    <row r="229" ht="18.75"/>
    <row r="230" ht="18.75"/>
    <row r="231" ht="18.75"/>
    <row r="232" ht="18.75"/>
    <row r="233" ht="18.75"/>
    <row r="234" ht="18.75"/>
    <row r="235" ht="18.75"/>
    <row r="236" ht="18.75"/>
    <row r="237" ht="18.75"/>
    <row r="238" ht="18.75"/>
    <row r="239" ht="18.75"/>
    <row r="240" ht="18.75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  <row r="288" ht="0" hidden="1" customHeight="1"/>
    <row r="289" ht="0" hidden="1" customHeight="1"/>
    <row r="290" ht="0" hidden="1" customHeight="1"/>
    <row r="291" ht="0" hidden="1" customHeight="1"/>
    <row r="292" ht="0" hidden="1" customHeight="1"/>
    <row r="293" ht="0" hidden="1" customHeight="1"/>
    <row r="294" ht="0" hidden="1" customHeight="1"/>
    <row r="295" ht="0" hidden="1" customHeight="1"/>
    <row r="296" ht="0" hidden="1" customHeight="1"/>
    <row r="297" ht="0" hidden="1" customHeight="1"/>
    <row r="298" ht="0" hidden="1" customHeight="1"/>
    <row r="299" ht="0" hidden="1" customHeight="1"/>
    <row r="300" ht="0" hidden="1" customHeight="1"/>
    <row r="301" ht="0" hidden="1" customHeight="1"/>
    <row r="302" ht="0" hidden="1" customHeight="1"/>
    <row r="303" ht="0" hidden="1" customHeight="1"/>
    <row r="304" ht="0" hidden="1" customHeight="1"/>
    <row r="305" ht="0" hidden="1" customHeight="1"/>
    <row r="306" ht="0" hidden="1" customHeight="1"/>
    <row r="307" ht="0" hidden="1" customHeight="1"/>
    <row r="308" ht="0" hidden="1" customHeight="1"/>
    <row r="309" ht="0" hidden="1" customHeight="1"/>
    <row r="310" ht="0" hidden="1" customHeight="1"/>
    <row r="311" ht="0" hidden="1" customHeight="1"/>
    <row r="312" ht="0" hidden="1" customHeight="1"/>
    <row r="313" ht="0" hidden="1" customHeight="1"/>
    <row r="314" ht="0" hidden="1" customHeight="1"/>
    <row r="315" ht="0" hidden="1" customHeight="1"/>
    <row r="316" ht="0" hidden="1" customHeight="1"/>
    <row r="317" ht="0" hidden="1" customHeight="1"/>
    <row r="318" ht="0" hidden="1" customHeight="1"/>
    <row r="319" ht="0" hidden="1" customHeight="1"/>
    <row r="320" ht="0" hidden="1" customHeight="1"/>
    <row r="321" ht="0" hidden="1" customHeight="1"/>
  </sheetData>
  <mergeCells count="30">
    <mergeCell ref="R12:S12"/>
    <mergeCell ref="A89:C89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98:P98"/>
    <mergeCell ref="K12:K13"/>
    <mergeCell ref="L12:L13"/>
    <mergeCell ref="N12:O12"/>
    <mergeCell ref="P12:Q12"/>
    <mergeCell ref="R90:S90"/>
    <mergeCell ref="A91:K95"/>
    <mergeCell ref="R91:S91"/>
    <mergeCell ref="N95:Q95"/>
    <mergeCell ref="R95:S95"/>
    <mergeCell ref="O106:S106"/>
    <mergeCell ref="N107:R107"/>
    <mergeCell ref="N100:R100"/>
    <mergeCell ref="N102:R102"/>
    <mergeCell ref="A103:D103"/>
    <mergeCell ref="O103:S103"/>
    <mergeCell ref="N104:R104"/>
    <mergeCell ref="N105:R105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3:AA422"/>
  <sheetViews>
    <sheetView showGridLines="0" topLeftCell="A3" zoomScaleSheetLayoutView="100" workbookViewId="0">
      <selection activeCell="E15" sqref="E15"/>
    </sheetView>
  </sheetViews>
  <sheetFormatPr defaultColWidth="0" defaultRowHeight="0" customHeight="1" zeroHeight="1"/>
  <cols>
    <col min="1" max="1" width="6.28515625" style="32" customWidth="1"/>
    <col min="2" max="2" width="12.85546875" style="32" bestFit="1" customWidth="1"/>
    <col min="3" max="3" width="36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5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0.7109375" style="32" bestFit="1" customWidth="1"/>
    <col min="13" max="13" width="5.28515625" style="32" customWidth="1"/>
    <col min="14" max="14" width="8.5703125" style="32" customWidth="1"/>
    <col min="15" max="15" width="9.140625" style="32" customWidth="1"/>
    <col min="16" max="16" width="6.28515625" style="32" customWidth="1"/>
    <col min="17" max="17" width="9.140625" style="32" customWidth="1"/>
    <col min="18" max="18" width="6.5703125" style="32" customWidth="1"/>
    <col min="19" max="19" width="10.5703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15"/>
      <c r="B11" s="115"/>
      <c r="C11" s="115"/>
      <c r="D11" s="115"/>
      <c r="E11" s="116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22">
        <v>1001</v>
      </c>
      <c r="C14" s="39" t="s">
        <v>234</v>
      </c>
      <c r="D14" s="40">
        <f>VLOOKUP($B14,'[1]Franchise Rate List (2)'!$A$3:$I$670,7,0)</f>
        <v>1701</v>
      </c>
      <c r="E14" s="40" t="str">
        <f>VLOOKUP(B14,'[13]Final Sheet'!$A$2:$E$379,5,0)</f>
        <v>Pac=200sc</v>
      </c>
      <c r="F14" s="113">
        <v>10</v>
      </c>
      <c r="G14" s="41" t="s">
        <v>37</v>
      </c>
      <c r="H14" s="40">
        <f>VLOOKUP(B14,'[14]Final Sheet'!$A$2:$F$379,6,0)</f>
        <v>72.8</v>
      </c>
      <c r="I14" s="42">
        <f>F14*H14</f>
        <v>728</v>
      </c>
      <c r="J14" s="43">
        <v>0</v>
      </c>
      <c r="K14" s="42">
        <f>+I14-J14</f>
        <v>728</v>
      </c>
      <c r="L14" s="44">
        <f>VLOOKUP(B14,'[1]Franchise Rate List (2)'!$A$3:$L$670,12,0)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f>VLOOKUP(B14,'[4]Franchise Rate List'!$A$3:$F$670,6,0)</f>
        <v>0.05</v>
      </c>
      <c r="S14" s="47">
        <f>+K14*R14</f>
        <v>36.4</v>
      </c>
    </row>
    <row r="15" spans="1:19" s="48" customFormat="1" ht="18" customHeight="1">
      <c r="A15" s="38">
        <f>+A14+1</f>
        <v>2</v>
      </c>
      <c r="B15" s="22">
        <v>1002</v>
      </c>
      <c r="C15" s="39" t="s">
        <v>235</v>
      </c>
      <c r="D15" s="40">
        <f>VLOOKUP($B15,'[1]Franchise Rate List (2)'!$A$3:$I$670,7,0)</f>
        <v>1701</v>
      </c>
      <c r="E15" s="40" t="str">
        <f>VLOOKUP(B15,'[13]Final Sheet'!$A$2:$E$379,5,0)</f>
        <v>Pac=200sc</v>
      </c>
      <c r="F15" s="114">
        <v>10</v>
      </c>
      <c r="G15" s="41" t="s">
        <v>37</v>
      </c>
      <c r="H15" s="40">
        <f>VLOOKUP(B15,'[14]Final Sheet'!$A$2:$F$379,6,0)</f>
        <v>77.28</v>
      </c>
      <c r="I15" s="42">
        <f t="shared" ref="I15:I56" si="0">F15*H15</f>
        <v>772.8</v>
      </c>
      <c r="J15" s="43">
        <v>0</v>
      </c>
      <c r="K15" s="42">
        <f t="shared" ref="K15:K56" si="1">+I15-J15</f>
        <v>772.8</v>
      </c>
      <c r="L15" s="44">
        <f>VLOOKUP(B15,'[1]Franchise Rate List (2)'!$A$3:$L$670,12,0)</f>
        <v>0</v>
      </c>
      <c r="M15" s="42">
        <f t="shared" ref="M15:M56" si="2">+K15*L15</f>
        <v>0</v>
      </c>
      <c r="N15" s="45">
        <v>0</v>
      </c>
      <c r="O15" s="45">
        <f t="shared" ref="O15:O56" si="3">+K15*N15</f>
        <v>0</v>
      </c>
      <c r="P15" s="42">
        <v>0</v>
      </c>
      <c r="Q15" s="46">
        <f t="shared" ref="Q15:Q56" si="4">+K15*P15</f>
        <v>0</v>
      </c>
      <c r="R15" s="44">
        <f>VLOOKUP(B15,'[4]Franchise Rate List'!$A$3:$F$670,6,0)</f>
        <v>0.05</v>
      </c>
      <c r="S15" s="47">
        <f t="shared" ref="S15:S56" si="5">+K15*R15</f>
        <v>38.64</v>
      </c>
    </row>
    <row r="16" spans="1:19" s="48" customFormat="1" ht="18" customHeight="1">
      <c r="A16" s="38">
        <f t="shared" ref="A16:A79" si="6">+A15+1</f>
        <v>3</v>
      </c>
      <c r="B16" s="22">
        <v>1008</v>
      </c>
      <c r="C16" s="39" t="s">
        <v>150</v>
      </c>
      <c r="D16" s="40">
        <f>VLOOKUP($B16,'[1]Franchise Rate List (2)'!$A$3:$I$670,7,0)</f>
        <v>2103</v>
      </c>
      <c r="E16" s="40" t="str">
        <f>VLOOKUP(B16,'[13]Final Sheet'!$A$2:$E$379,5,0)</f>
        <v>PAC=100 sc</v>
      </c>
      <c r="F16" s="114">
        <v>3</v>
      </c>
      <c r="G16" s="41" t="s">
        <v>37</v>
      </c>
      <c r="H16" s="40">
        <f>VLOOKUP(B16,'[14]Final Sheet'!$A$2:$F$379,6,0)</f>
        <v>89.6</v>
      </c>
      <c r="I16" s="42">
        <f t="shared" si="0"/>
        <v>268.79999999999995</v>
      </c>
      <c r="J16" s="43">
        <v>0</v>
      </c>
      <c r="K16" s="42">
        <f t="shared" si="1"/>
        <v>268.79999999999995</v>
      </c>
      <c r="L16" s="44">
        <f>VLOOKUP(B16,'[1]Franchise Rate List (2)'!$A$3:$L$670,12,0)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44">
        <f>VLOOKUP(B16,'[4]Franchise Rate List'!$A$3:$F$670,6,0)</f>
        <v>0.12</v>
      </c>
      <c r="S16" s="47">
        <f t="shared" si="5"/>
        <v>32.255999999999993</v>
      </c>
    </row>
    <row r="17" spans="1:19" s="48" customFormat="1" ht="18" customHeight="1">
      <c r="A17" s="38">
        <f t="shared" si="6"/>
        <v>4</v>
      </c>
      <c r="B17" s="22">
        <v>1009</v>
      </c>
      <c r="C17" s="39" t="s">
        <v>236</v>
      </c>
      <c r="D17" s="40">
        <f>VLOOKUP($B17,'[1]Franchise Rate List (2)'!$A$3:$I$670,7,0)</f>
        <v>2103</v>
      </c>
      <c r="E17" s="40" t="str">
        <f>VLOOKUP(B17,'[13]Final Sheet'!$A$2:$E$379,5,0)</f>
        <v>PAC-100 sc</v>
      </c>
      <c r="F17" s="114">
        <v>6</v>
      </c>
      <c r="G17" s="41" t="s">
        <v>37</v>
      </c>
      <c r="H17" s="40">
        <f>VLOOKUP(B17,'[14]Final Sheet'!$A$2:$F$379,6,0)</f>
        <v>72.8</v>
      </c>
      <c r="I17" s="42">
        <f t="shared" si="0"/>
        <v>436.79999999999995</v>
      </c>
      <c r="J17" s="43">
        <v>0</v>
      </c>
      <c r="K17" s="42">
        <f t="shared" si="1"/>
        <v>436.79999999999995</v>
      </c>
      <c r="L17" s="44">
        <f>VLOOKUP(B17,'[1]Franchise Rate List (2)'!$A$3:$L$670,12,0)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44">
        <f>VLOOKUP(B17,'[4]Franchise Rate List'!$A$3:$F$670,6,0)</f>
        <v>0.12</v>
      </c>
      <c r="S17" s="47">
        <f t="shared" si="5"/>
        <v>52.41599999999999</v>
      </c>
    </row>
    <row r="18" spans="1:19" s="48" customFormat="1" ht="18" customHeight="1">
      <c r="A18" s="38">
        <f t="shared" si="6"/>
        <v>5</v>
      </c>
      <c r="B18" s="22">
        <v>7508</v>
      </c>
      <c r="C18" s="39" t="s">
        <v>237</v>
      </c>
      <c r="D18" s="40">
        <f>VLOOKUP($B18,'[1]Franchise Rate List (2)'!$A$3:$I$670,7,0)</f>
        <v>1901</v>
      </c>
      <c r="E18" s="40" t="str">
        <f>VLOOKUP(B18,'[13]Final Sheet'!$A$2:$E$379,5,0)</f>
        <v>Kg=1000g</v>
      </c>
      <c r="F18" s="114">
        <v>12</v>
      </c>
      <c r="G18" s="41" t="s">
        <v>55</v>
      </c>
      <c r="H18" s="40">
        <f>VLOOKUP(B18,'[14]Final Sheet'!$A$2:$F$379,6,0)</f>
        <v>138.88</v>
      </c>
      <c r="I18" s="42">
        <f t="shared" si="0"/>
        <v>1666.56</v>
      </c>
      <c r="J18" s="43">
        <v>0</v>
      </c>
      <c r="K18" s="42">
        <f t="shared" si="1"/>
        <v>1666.56</v>
      </c>
      <c r="L18" s="44">
        <f>VLOOKUP(B18,'[1]Franchise Rate List (2)'!$A$3:$L$670,12,0)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44">
        <f>VLOOKUP(B18,'[4]Franchise Rate List'!$A$3:$F$670,6,0)</f>
        <v>0.18</v>
      </c>
      <c r="S18" s="47">
        <f t="shared" si="5"/>
        <v>299.98079999999999</v>
      </c>
    </row>
    <row r="19" spans="1:19" s="48" customFormat="1" ht="18" customHeight="1">
      <c r="A19" s="38">
        <f t="shared" si="6"/>
        <v>6</v>
      </c>
      <c r="B19" s="22">
        <v>18931</v>
      </c>
      <c r="C19" s="39" t="s">
        <v>156</v>
      </c>
      <c r="D19" s="40">
        <f>VLOOKUP($B19,'[1]Franchise Rate List (2)'!$A$3:$I$670,7,0)</f>
        <v>2008</v>
      </c>
      <c r="E19" s="40" t="str">
        <f>VLOOKUP(B19,'[13]Final Sheet'!$A$2:$E$379,5,0)</f>
        <v>Box =12 BT</v>
      </c>
      <c r="F19" s="114">
        <v>6</v>
      </c>
      <c r="G19" s="41" t="s">
        <v>55</v>
      </c>
      <c r="H19" s="40">
        <f>VLOOKUP(B19,'[14]Final Sheet'!$A$2:$F$379,6,0)</f>
        <v>151.19999999999999</v>
      </c>
      <c r="I19" s="42">
        <f t="shared" si="0"/>
        <v>907.19999999999993</v>
      </c>
      <c r="J19" s="43">
        <v>0</v>
      </c>
      <c r="K19" s="42">
        <f t="shared" si="1"/>
        <v>907.19999999999993</v>
      </c>
      <c r="L19" s="44">
        <f>VLOOKUP(B19,'[1]Franchise Rate List (2)'!$A$3:$L$670,12,0)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44">
        <f>VLOOKUP(B19,'[4]Franchise Rate List'!$A$3:$F$670,6,0)</f>
        <v>0.12</v>
      </c>
      <c r="S19" s="47">
        <f t="shared" si="5"/>
        <v>108.86399999999999</v>
      </c>
    </row>
    <row r="20" spans="1:19" s="48" customFormat="1" ht="18" customHeight="1">
      <c r="A20" s="38">
        <f t="shared" si="6"/>
        <v>7</v>
      </c>
      <c r="B20" s="22">
        <v>11286</v>
      </c>
      <c r="C20" s="39" t="s">
        <v>162</v>
      </c>
      <c r="D20" s="40">
        <f>VLOOKUP($B20,'[1]Franchise Rate List (2)'!$A$3:$I$670,7,0)</f>
        <v>9021</v>
      </c>
      <c r="E20" s="40" t="str">
        <f>VLOOKUP(B20,'[13]Final Sheet'!$A$2:$E$379,5,0)</f>
        <v>PAC</v>
      </c>
      <c r="F20" s="114">
        <v>2</v>
      </c>
      <c r="G20" s="41" t="s">
        <v>37</v>
      </c>
      <c r="H20" s="40">
        <f>VLOOKUP(B20,'[14]Final Sheet'!$A$2:$F$379,6,0)</f>
        <v>298.48</v>
      </c>
      <c r="I20" s="42">
        <f t="shared" si="0"/>
        <v>596.96</v>
      </c>
      <c r="J20" s="43">
        <v>0</v>
      </c>
      <c r="K20" s="42">
        <f t="shared" si="1"/>
        <v>596.96</v>
      </c>
      <c r="L20" s="44">
        <f>VLOOKUP(B20,'[1]Franchise Rate List (2)'!$A$3:$L$670,12,0)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44">
        <f>VLOOKUP(B20,'[4]Franchise Rate List'!$A$3:$F$670,6,0)</f>
        <v>0.05</v>
      </c>
      <c r="S20" s="47">
        <f t="shared" si="5"/>
        <v>29.848000000000003</v>
      </c>
    </row>
    <row r="21" spans="1:19" s="48" customFormat="1" ht="18" customHeight="1">
      <c r="A21" s="38">
        <f t="shared" si="6"/>
        <v>8</v>
      </c>
      <c r="B21" s="22">
        <v>15483</v>
      </c>
      <c r="C21" s="39" t="s">
        <v>238</v>
      </c>
      <c r="D21" s="40">
        <f>VLOOKUP($B21,'[1]Franchise Rate List (2)'!$A$3:$I$670,7,0)</f>
        <v>9021</v>
      </c>
      <c r="E21" s="40" t="str">
        <f>VLOOKUP(B21,'[13]Final Sheet'!$A$2:$E$379,5,0)</f>
        <v>PAC</v>
      </c>
      <c r="F21" s="114">
        <v>2</v>
      </c>
      <c r="G21" s="41" t="s">
        <v>37</v>
      </c>
      <c r="H21" s="40">
        <f>VLOOKUP(B21,'[14]Final Sheet'!$A$2:$F$379,6,0)</f>
        <v>280</v>
      </c>
      <c r="I21" s="42">
        <f t="shared" si="0"/>
        <v>560</v>
      </c>
      <c r="J21" s="43">
        <v>0</v>
      </c>
      <c r="K21" s="42">
        <f t="shared" si="1"/>
        <v>560</v>
      </c>
      <c r="L21" s="44">
        <f>VLOOKUP(B21,'[1]Franchise Rate List (2)'!$A$3:$L$670,12,0)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44">
        <f>VLOOKUP(B21,'[4]Franchise Rate List'!$A$3:$F$670,6,0)</f>
        <v>0.05</v>
      </c>
      <c r="S21" s="47">
        <f t="shared" si="5"/>
        <v>28</v>
      </c>
    </row>
    <row r="22" spans="1:19" s="48" customFormat="1" ht="18" customHeight="1">
      <c r="A22" s="38">
        <f t="shared" si="6"/>
        <v>9</v>
      </c>
      <c r="B22" s="22">
        <v>15484</v>
      </c>
      <c r="C22" s="39" t="s">
        <v>239</v>
      </c>
      <c r="D22" s="40">
        <f>VLOOKUP($B22,'[1]Franchise Rate List (2)'!$A$3:$I$670,7,0)</f>
        <v>9021</v>
      </c>
      <c r="E22" s="40" t="str">
        <f>VLOOKUP(B22,'[13]Final Sheet'!$A$2:$E$379,5,0)</f>
        <v>PAC</v>
      </c>
      <c r="F22" s="114">
        <v>2</v>
      </c>
      <c r="G22" s="41" t="s">
        <v>37</v>
      </c>
      <c r="H22" s="40">
        <f>VLOOKUP(B22,'[14]Final Sheet'!$A$2:$F$379,6,0)</f>
        <v>132.16</v>
      </c>
      <c r="I22" s="42">
        <f t="shared" si="0"/>
        <v>264.32</v>
      </c>
      <c r="J22" s="43">
        <v>0</v>
      </c>
      <c r="K22" s="42">
        <f t="shared" si="1"/>
        <v>264.32</v>
      </c>
      <c r="L22" s="44">
        <f>VLOOKUP(B22,'[1]Franchise Rate List (2)'!$A$3:$L$670,12,0)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44">
        <f>VLOOKUP(B22,'[4]Franchise Rate List'!$A$3:$F$670,6,0)</f>
        <v>0.05</v>
      </c>
      <c r="S22" s="47">
        <f t="shared" si="5"/>
        <v>13.216000000000001</v>
      </c>
    </row>
    <row r="23" spans="1:19" s="48" customFormat="1" ht="18" customHeight="1">
      <c r="A23" s="38">
        <f t="shared" si="6"/>
        <v>10</v>
      </c>
      <c r="B23" s="22">
        <v>17818</v>
      </c>
      <c r="C23" s="39" t="s">
        <v>148</v>
      </c>
      <c r="D23" s="40" t="str">
        <f>VLOOKUP($B23,'[1]Franchise Rate List (2)'!$A$3:$I$670,7,0)</f>
        <v>0902</v>
      </c>
      <c r="E23" s="40" t="str">
        <f>VLOOKUP(B23,'[13]Final Sheet'!$A$2:$E$379,5,0)</f>
        <v>PAC</v>
      </c>
      <c r="F23" s="114">
        <v>2</v>
      </c>
      <c r="G23" s="41" t="s">
        <v>37</v>
      </c>
      <c r="H23" s="40">
        <f>VLOOKUP(B23,'[14]Final Sheet'!$A$2:$F$379,6,0)</f>
        <v>106.29</v>
      </c>
      <c r="I23" s="42">
        <f t="shared" si="0"/>
        <v>212.58</v>
      </c>
      <c r="J23" s="43">
        <v>0</v>
      </c>
      <c r="K23" s="42">
        <f t="shared" si="1"/>
        <v>212.58</v>
      </c>
      <c r="L23" s="44">
        <f>VLOOKUP(B23,'[1]Franchise Rate List (2)'!$A$3:$L$670,12,0)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44">
        <f>VLOOKUP(B23,'[4]Franchise Rate List'!$A$3:$F$670,6,0)</f>
        <v>0.05</v>
      </c>
      <c r="S23" s="47">
        <f t="shared" si="5"/>
        <v>10.629000000000001</v>
      </c>
    </row>
    <row r="24" spans="1:19" s="48" customFormat="1" ht="18" customHeight="1">
      <c r="A24" s="38">
        <f t="shared" si="6"/>
        <v>11</v>
      </c>
      <c r="B24" s="22">
        <v>4962</v>
      </c>
      <c r="C24" s="39" t="s">
        <v>139</v>
      </c>
      <c r="D24" s="40">
        <f>VLOOKUP($B24,'[1]Franchise Rate List (2)'!$A$3:$I$670,7,0)</f>
        <v>9012</v>
      </c>
      <c r="E24" s="40" t="str">
        <f>VLOOKUP(B24,'[13]Final Sheet'!$A$2:$E$379,5,0)</f>
        <v>Box =11 kg</v>
      </c>
      <c r="F24" s="114">
        <v>45</v>
      </c>
      <c r="G24" s="41" t="s">
        <v>147</v>
      </c>
      <c r="H24" s="40">
        <f>VLOOKUP(B24,'[14]Final Sheet'!$A$2:$F$379,6,0)</f>
        <v>802</v>
      </c>
      <c r="I24" s="42">
        <f t="shared" si="0"/>
        <v>36090</v>
      </c>
      <c r="J24" s="43">
        <v>0</v>
      </c>
      <c r="K24" s="42">
        <f t="shared" si="1"/>
        <v>36090</v>
      </c>
      <c r="L24" s="44">
        <f>VLOOKUP(B24,'[1]Franchise Rate List (2)'!$A$3:$L$670,12,0)</f>
        <v>0</v>
      </c>
      <c r="M24" s="42">
        <f t="shared" si="2"/>
        <v>0</v>
      </c>
      <c r="N24" s="45">
        <v>0</v>
      </c>
      <c r="O24" s="45">
        <f t="shared" si="3"/>
        <v>0</v>
      </c>
      <c r="P24" s="42">
        <v>0</v>
      </c>
      <c r="Q24" s="46">
        <f t="shared" si="4"/>
        <v>0</v>
      </c>
      <c r="R24" s="44">
        <f>VLOOKUP(B24,'[4]Franchise Rate List'!$A$3:$F$670,6,0)</f>
        <v>0.05</v>
      </c>
      <c r="S24" s="47">
        <f t="shared" si="5"/>
        <v>1804.5</v>
      </c>
    </row>
    <row r="25" spans="1:19" s="48" customFormat="1" ht="18" customHeight="1">
      <c r="A25" s="38">
        <f t="shared" si="6"/>
        <v>12</v>
      </c>
      <c r="B25" s="22">
        <v>18404</v>
      </c>
      <c r="C25" s="39" t="s">
        <v>240</v>
      </c>
      <c r="D25" s="40">
        <f>VLOOKUP($B25,'[1]Franchise Rate List (2)'!$A$3:$I$670,7,0)</f>
        <v>20088000</v>
      </c>
      <c r="E25" s="40" t="str">
        <f>VLOOKUP(B25,'[13]Final Sheet'!$A$2:$E$379,5,0)</f>
        <v>BT</v>
      </c>
      <c r="F25" s="114">
        <v>3</v>
      </c>
      <c r="G25" s="41" t="s">
        <v>55</v>
      </c>
      <c r="H25" s="40">
        <f>VLOOKUP(B25,'[14]Final Sheet'!$A$2:$F$379,6,0)</f>
        <v>218.4</v>
      </c>
      <c r="I25" s="42">
        <f t="shared" si="0"/>
        <v>655.20000000000005</v>
      </c>
      <c r="J25" s="43">
        <v>0</v>
      </c>
      <c r="K25" s="42">
        <f t="shared" si="1"/>
        <v>655.20000000000005</v>
      </c>
      <c r="L25" s="44">
        <f>VLOOKUP(B25,'[1]Franchise Rate List (2)'!$A$3:$L$670,12,0)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44">
        <f>VLOOKUP(B25,'[4]Franchise Rate List'!$A$3:$F$670,6,0)</f>
        <v>0.12</v>
      </c>
      <c r="S25" s="47">
        <f t="shared" si="5"/>
        <v>78.624000000000009</v>
      </c>
    </row>
    <row r="26" spans="1:19" s="48" customFormat="1" ht="18" customHeight="1">
      <c r="A26" s="38">
        <f t="shared" si="6"/>
        <v>13</v>
      </c>
      <c r="B26" s="22">
        <v>19942</v>
      </c>
      <c r="C26" s="39" t="s">
        <v>241</v>
      </c>
      <c r="D26" s="40">
        <f>VLOOKUP($B26,'[1]Franchise Rate List (2)'!$A$3:$I$670,7,0)</f>
        <v>20089919</v>
      </c>
      <c r="E26" s="40" t="str">
        <f>VLOOKUP(B26,'[13]Final Sheet'!$A$2:$E$379,5,0)</f>
        <v>BT</v>
      </c>
      <c r="F26" s="114">
        <v>3</v>
      </c>
      <c r="G26" s="41" t="s">
        <v>55</v>
      </c>
      <c r="H26" s="40">
        <f>VLOOKUP(B26,'[14]Final Sheet'!$A$2:$F$379,6,0)</f>
        <v>145.6</v>
      </c>
      <c r="I26" s="42">
        <f t="shared" si="0"/>
        <v>436.79999999999995</v>
      </c>
      <c r="J26" s="43"/>
      <c r="K26" s="42">
        <f t="shared" si="1"/>
        <v>436.79999999999995</v>
      </c>
      <c r="L26" s="44">
        <f>VLOOKUP(B26,'[1]Franchise Rate List (2)'!$A$3:$L$670,12,0)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44">
        <f>VLOOKUP(B26,'[4]Franchise Rate List'!$A$3:$F$670,6,0)</f>
        <v>0.12</v>
      </c>
      <c r="S26" s="47">
        <f t="shared" si="5"/>
        <v>52.41599999999999</v>
      </c>
    </row>
    <row r="27" spans="1:19" s="48" customFormat="1" ht="18" customHeight="1">
      <c r="A27" s="38">
        <f t="shared" si="6"/>
        <v>14</v>
      </c>
      <c r="B27" s="22">
        <v>18902</v>
      </c>
      <c r="C27" s="39" t="s">
        <v>242</v>
      </c>
      <c r="D27" s="40">
        <f>VLOOKUP($B27,'[1]Franchise Rate List (2)'!$A$3:$I$670,7,0)</f>
        <v>20083090</v>
      </c>
      <c r="E27" s="40" t="str">
        <f>VLOOKUP(B27,'[13]Final Sheet'!$A$2:$E$379,5,0)</f>
        <v>BT</v>
      </c>
      <c r="F27" s="114">
        <v>3</v>
      </c>
      <c r="G27" s="41" t="s">
        <v>55</v>
      </c>
      <c r="H27" s="40">
        <f>VLOOKUP(B27,'[14]Final Sheet'!$A$2:$F$379,6,0)</f>
        <v>235.2</v>
      </c>
      <c r="I27" s="42">
        <f t="shared" si="0"/>
        <v>705.59999999999991</v>
      </c>
      <c r="J27" s="43"/>
      <c r="K27" s="42">
        <f t="shared" si="1"/>
        <v>705.59999999999991</v>
      </c>
      <c r="L27" s="44">
        <f>VLOOKUP(B27,'[1]Franchise Rate List (2)'!$A$3:$L$670,12,0)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44">
        <f>VLOOKUP(B27,'[4]Franchise Rate List'!$A$3:$F$670,6,0)</f>
        <v>0.18</v>
      </c>
      <c r="S27" s="47">
        <f t="shared" si="5"/>
        <v>127.00799999999998</v>
      </c>
    </row>
    <row r="28" spans="1:19" s="48" customFormat="1" ht="18" customHeight="1">
      <c r="A28" s="38">
        <f t="shared" si="6"/>
        <v>15</v>
      </c>
      <c r="B28" s="22">
        <v>18051</v>
      </c>
      <c r="C28" s="39" t="s">
        <v>243</v>
      </c>
      <c r="D28" s="40">
        <f>VLOOKUP($B28,'[1]Franchise Rate List (2)'!$A$3:$I$670,7,0)</f>
        <v>2106</v>
      </c>
      <c r="E28" s="40" t="str">
        <f>VLOOKUP(B28,'[13]Final Sheet'!$A$2:$E$379,5,0)</f>
        <v>BT</v>
      </c>
      <c r="F28" s="114">
        <v>3</v>
      </c>
      <c r="G28" s="41" t="s">
        <v>55</v>
      </c>
      <c r="H28" s="40">
        <f>VLOOKUP(B28,'[14]Final Sheet'!$A$2:$F$379,6,0)</f>
        <v>280</v>
      </c>
      <c r="I28" s="42">
        <f t="shared" si="0"/>
        <v>840</v>
      </c>
      <c r="J28" s="43"/>
      <c r="K28" s="42">
        <f t="shared" si="1"/>
        <v>840</v>
      </c>
      <c r="L28" s="44">
        <f>VLOOKUP(B28,'[1]Franchise Rate List (2)'!$A$3:$L$670,12,0)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44">
        <f>VLOOKUP(B28,'[4]Franchise Rate List'!$A$3:$F$670,6,0)</f>
        <v>0.18</v>
      </c>
      <c r="S28" s="47">
        <f t="shared" si="5"/>
        <v>151.19999999999999</v>
      </c>
    </row>
    <row r="29" spans="1:19" s="48" customFormat="1" ht="18" customHeight="1">
      <c r="A29" s="38">
        <f t="shared" si="6"/>
        <v>16</v>
      </c>
      <c r="B29" s="22">
        <v>18052</v>
      </c>
      <c r="C29" s="39" t="s">
        <v>244</v>
      </c>
      <c r="D29" s="40">
        <f>VLOOKUP($B29,'[1]Franchise Rate List (2)'!$A$3:$I$670,7,0)</f>
        <v>2106</v>
      </c>
      <c r="E29" s="40" t="str">
        <f>VLOOKUP(B29,'[13]Final Sheet'!$A$2:$E$379,5,0)</f>
        <v>BT</v>
      </c>
      <c r="F29" s="114">
        <v>3</v>
      </c>
      <c r="G29" s="41" t="s">
        <v>55</v>
      </c>
      <c r="H29" s="40">
        <f>VLOOKUP(B29,'[14]Final Sheet'!$A$2:$F$379,6,0)</f>
        <v>280</v>
      </c>
      <c r="I29" s="42">
        <f t="shared" si="0"/>
        <v>840</v>
      </c>
      <c r="J29" s="43"/>
      <c r="K29" s="42">
        <f t="shared" si="1"/>
        <v>840</v>
      </c>
      <c r="L29" s="44">
        <f>VLOOKUP(B29,'[1]Franchise Rate List (2)'!$A$3:$L$670,12,0)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44">
        <f>VLOOKUP(B29,'[4]Franchise Rate List'!$A$3:$F$670,6,0)</f>
        <v>0.18</v>
      </c>
      <c r="S29" s="47">
        <f t="shared" si="5"/>
        <v>151.19999999999999</v>
      </c>
    </row>
    <row r="30" spans="1:19" s="48" customFormat="1" ht="18" customHeight="1">
      <c r="A30" s="38">
        <f t="shared" si="6"/>
        <v>17</v>
      </c>
      <c r="B30" s="22">
        <v>16825</v>
      </c>
      <c r="C30" s="39" t="s">
        <v>245</v>
      </c>
      <c r="D30" s="40">
        <f>VLOOKUP($B30,'[1]Franchise Rate List (2)'!$A$3:$I$670,7,0)</f>
        <v>2106</v>
      </c>
      <c r="E30" s="40" t="str">
        <f>VLOOKUP(B30,'[13]Final Sheet'!$A$2:$E$379,5,0)</f>
        <v>L</v>
      </c>
      <c r="F30" s="114">
        <v>3</v>
      </c>
      <c r="G30" s="41" t="s">
        <v>60</v>
      </c>
      <c r="H30" s="40">
        <f>VLOOKUP(B30,'[14]Final Sheet'!$A$2:$F$379,6,0)</f>
        <v>364</v>
      </c>
      <c r="I30" s="42">
        <f t="shared" si="0"/>
        <v>1092</v>
      </c>
      <c r="J30" s="43"/>
      <c r="K30" s="42">
        <f t="shared" si="1"/>
        <v>1092</v>
      </c>
      <c r="L30" s="44">
        <f>VLOOKUP(B30,'[1]Franchise Rate List (2)'!$A$3:$L$670,12,0)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44">
        <f>VLOOKUP(B30,'[4]Franchise Rate List'!$A$3:$F$670,6,0)</f>
        <v>0.18</v>
      </c>
      <c r="S30" s="47">
        <f t="shared" si="5"/>
        <v>196.56</v>
      </c>
    </row>
    <row r="31" spans="1:19" s="48" customFormat="1" ht="18" customHeight="1">
      <c r="A31" s="38">
        <f t="shared" si="6"/>
        <v>18</v>
      </c>
      <c r="B31" s="22">
        <v>17874</v>
      </c>
      <c r="C31" s="39" t="s">
        <v>246</v>
      </c>
      <c r="D31" s="40">
        <f>VLOOKUP($B31,'[1]Franchise Rate List (2)'!$A$3:$I$670,7,0)</f>
        <v>2106</v>
      </c>
      <c r="E31" s="40" t="str">
        <f>VLOOKUP(B31,'[13]Final Sheet'!$A$2:$E$379,5,0)</f>
        <v>BT-750ML</v>
      </c>
      <c r="F31" s="114">
        <v>3</v>
      </c>
      <c r="G31" s="41" t="s">
        <v>55</v>
      </c>
      <c r="H31" s="40">
        <f>VLOOKUP(B31,'[14]Final Sheet'!$A$2:$F$379,6,0)</f>
        <v>231</v>
      </c>
      <c r="I31" s="42">
        <f t="shared" si="0"/>
        <v>693</v>
      </c>
      <c r="J31" s="43"/>
      <c r="K31" s="42">
        <f t="shared" si="1"/>
        <v>693</v>
      </c>
      <c r="L31" s="44">
        <f>VLOOKUP(B31,'[1]Franchise Rate List (2)'!$A$3:$L$670,12,0)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44">
        <f>VLOOKUP(B31,'[4]Franchise Rate List'!$A$3:$F$670,6,0)</f>
        <v>0.18</v>
      </c>
      <c r="S31" s="47">
        <f t="shared" si="5"/>
        <v>124.74</v>
      </c>
    </row>
    <row r="32" spans="1:19" s="48" customFormat="1" ht="18" customHeight="1">
      <c r="A32" s="38">
        <f t="shared" si="6"/>
        <v>19</v>
      </c>
      <c r="B32" s="22">
        <v>17676</v>
      </c>
      <c r="C32" s="39" t="s">
        <v>247</v>
      </c>
      <c r="D32" s="40">
        <f>VLOOKUP($B32,'[1]Franchise Rate List (2)'!$A$3:$I$670,7,0)</f>
        <v>2106</v>
      </c>
      <c r="E32" s="40" t="str">
        <f>VLOOKUP(B32,'[13]Final Sheet'!$A$2:$E$379,5,0)</f>
        <v>PAC=1000ML</v>
      </c>
      <c r="F32" s="114">
        <v>3</v>
      </c>
      <c r="G32" s="41" t="s">
        <v>37</v>
      </c>
      <c r="H32" s="40">
        <f>VLOOKUP(B32,'[14]Final Sheet'!$A$2:$F$379,6,0)</f>
        <v>371.84</v>
      </c>
      <c r="I32" s="42">
        <f t="shared" si="0"/>
        <v>1115.52</v>
      </c>
      <c r="J32" s="43"/>
      <c r="K32" s="42">
        <f t="shared" si="1"/>
        <v>1115.52</v>
      </c>
      <c r="L32" s="44">
        <f>VLOOKUP(B32,'[1]Franchise Rate List (2)'!$A$3:$L$670,12,0)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44">
        <f>VLOOKUP(B32,'[4]Franchise Rate List'!$A$3:$F$670,6,0)</f>
        <v>0.18</v>
      </c>
      <c r="S32" s="47">
        <f t="shared" si="5"/>
        <v>200.7936</v>
      </c>
    </row>
    <row r="33" spans="1:19" s="48" customFormat="1" ht="18" customHeight="1">
      <c r="A33" s="38">
        <f t="shared" si="6"/>
        <v>20</v>
      </c>
      <c r="B33" s="22">
        <v>17873</v>
      </c>
      <c r="C33" s="39" t="s">
        <v>122</v>
      </c>
      <c r="D33" s="40">
        <f>VLOOKUP($B33,'[1]Franchise Rate List (2)'!$A$3:$I$670,7,0)</f>
        <v>2106</v>
      </c>
      <c r="E33" s="40" t="str">
        <f>VLOOKUP(B33,'[13]Final Sheet'!$A$2:$E$379,5,0)</f>
        <v>BT-750ML</v>
      </c>
      <c r="F33" s="114">
        <v>6</v>
      </c>
      <c r="G33" s="41" t="s">
        <v>55</v>
      </c>
      <c r="H33" s="40">
        <f>VLOOKUP(B33,'[14]Final Sheet'!$A$2:$F$379,6,0)</f>
        <v>226.79</v>
      </c>
      <c r="I33" s="42">
        <f t="shared" si="0"/>
        <v>1360.74</v>
      </c>
      <c r="J33" s="43"/>
      <c r="K33" s="42">
        <f t="shared" si="1"/>
        <v>1360.74</v>
      </c>
      <c r="L33" s="44">
        <f>VLOOKUP(B33,'[1]Franchise Rate List (2)'!$A$3:$L$670,12,0)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44">
        <f>VLOOKUP(B33,'[4]Franchise Rate List'!$A$3:$F$670,6,0)</f>
        <v>0.18</v>
      </c>
      <c r="S33" s="47">
        <f t="shared" si="5"/>
        <v>244.9332</v>
      </c>
    </row>
    <row r="34" spans="1:19" s="48" customFormat="1" ht="18" customHeight="1">
      <c r="A34" s="38">
        <f t="shared" si="6"/>
        <v>21</v>
      </c>
      <c r="B34" s="22">
        <v>17875</v>
      </c>
      <c r="C34" s="39" t="s">
        <v>121</v>
      </c>
      <c r="D34" s="40">
        <f>VLOOKUP($B34,'[1]Franchise Rate List (2)'!$A$3:$I$670,7,0)</f>
        <v>2106</v>
      </c>
      <c r="E34" s="40" t="str">
        <f>VLOOKUP(B34,'[13]Final Sheet'!$A$2:$E$379,5,0)</f>
        <v>BT-750ML</v>
      </c>
      <c r="F34" s="114">
        <v>3</v>
      </c>
      <c r="G34" s="41" t="s">
        <v>55</v>
      </c>
      <c r="H34" s="40">
        <f>VLOOKUP(B34,'[14]Final Sheet'!$A$2:$F$379,6,0)</f>
        <v>226.79</v>
      </c>
      <c r="I34" s="42">
        <f t="shared" si="0"/>
        <v>680.37</v>
      </c>
      <c r="J34" s="43"/>
      <c r="K34" s="42">
        <f t="shared" si="1"/>
        <v>680.37</v>
      </c>
      <c r="L34" s="44">
        <f>VLOOKUP(B34,'[1]Franchise Rate List (2)'!$A$3:$L$670,12,0)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44">
        <f>VLOOKUP(B34,'[4]Franchise Rate List'!$A$3:$F$670,6,0)</f>
        <v>0.18</v>
      </c>
      <c r="S34" s="47">
        <f t="shared" si="5"/>
        <v>122.4666</v>
      </c>
    </row>
    <row r="35" spans="1:19" s="48" customFormat="1" ht="18" customHeight="1">
      <c r="A35" s="38">
        <f t="shared" si="6"/>
        <v>22</v>
      </c>
      <c r="B35" s="22">
        <v>17876</v>
      </c>
      <c r="C35" s="39" t="s">
        <v>114</v>
      </c>
      <c r="D35" s="40">
        <f>VLOOKUP($B35,'[1]Franchise Rate List (2)'!$A$3:$I$670,7,0)</f>
        <v>2106</v>
      </c>
      <c r="E35" s="40" t="str">
        <f>VLOOKUP(B35,'[13]Final Sheet'!$A$2:$E$379,5,0)</f>
        <v>BT-750ML</v>
      </c>
      <c r="F35" s="114">
        <v>3</v>
      </c>
      <c r="G35" s="41" t="s">
        <v>55</v>
      </c>
      <c r="H35" s="40">
        <f>VLOOKUP(B35,'[14]Final Sheet'!$A$2:$F$379,6,0)</f>
        <v>226.79</v>
      </c>
      <c r="I35" s="42">
        <f t="shared" si="0"/>
        <v>680.37</v>
      </c>
      <c r="J35" s="43"/>
      <c r="K35" s="42">
        <f t="shared" si="1"/>
        <v>680.37</v>
      </c>
      <c r="L35" s="44">
        <f>VLOOKUP(B35,'[1]Franchise Rate List (2)'!$A$3:$L$670,12,0)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44">
        <f>VLOOKUP(B35,'[4]Franchise Rate List'!$A$3:$F$670,6,0)</f>
        <v>0.18</v>
      </c>
      <c r="S35" s="47">
        <f t="shared" si="5"/>
        <v>122.4666</v>
      </c>
    </row>
    <row r="36" spans="1:19" s="48" customFormat="1" ht="18" customHeight="1">
      <c r="A36" s="38">
        <f t="shared" si="6"/>
        <v>23</v>
      </c>
      <c r="B36" s="22">
        <v>17877</v>
      </c>
      <c r="C36" s="39" t="s">
        <v>113</v>
      </c>
      <c r="D36" s="40">
        <f>VLOOKUP($B36,'[1]Franchise Rate List (2)'!$A$3:$I$670,7,0)</f>
        <v>2106</v>
      </c>
      <c r="E36" s="40" t="str">
        <f>VLOOKUP(B36,'[13]Final Sheet'!$A$2:$E$379,5,0)</f>
        <v>BT-750ML</v>
      </c>
      <c r="F36" s="114">
        <v>3</v>
      </c>
      <c r="G36" s="41" t="s">
        <v>55</v>
      </c>
      <c r="H36" s="40">
        <f>VLOOKUP(B36,'[14]Final Sheet'!$A$2:$F$379,6,0)</f>
        <v>226.79</v>
      </c>
      <c r="I36" s="42">
        <f t="shared" si="0"/>
        <v>680.37</v>
      </c>
      <c r="J36" s="43"/>
      <c r="K36" s="42">
        <f t="shared" si="1"/>
        <v>680.37</v>
      </c>
      <c r="L36" s="44">
        <f>VLOOKUP(B36,'[1]Franchise Rate List (2)'!$A$3:$L$670,12,0)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44">
        <f>VLOOKUP(B36,'[4]Franchise Rate List'!$A$3:$F$670,6,0)</f>
        <v>0.18</v>
      </c>
      <c r="S36" s="47">
        <f t="shared" si="5"/>
        <v>122.4666</v>
      </c>
    </row>
    <row r="37" spans="1:19" s="48" customFormat="1" ht="18" customHeight="1">
      <c r="A37" s="38">
        <f t="shared" si="6"/>
        <v>24</v>
      </c>
      <c r="B37" s="22">
        <v>1143</v>
      </c>
      <c r="C37" s="39" t="s">
        <v>134</v>
      </c>
      <c r="D37" s="40">
        <f>VLOOKUP($B37,'[1]Franchise Rate List (2)'!$A$3:$I$670,7,0)</f>
        <v>9019</v>
      </c>
      <c r="E37" s="40" t="str">
        <f>VLOOKUP(B37,'[13]Final Sheet'!$A$2:$E$379,5,0)</f>
        <v>Ea=1</v>
      </c>
      <c r="F37" s="114">
        <v>6</v>
      </c>
      <c r="G37" s="41" t="s">
        <v>37</v>
      </c>
      <c r="H37" s="40">
        <f>VLOOKUP(B37,'[14]Final Sheet'!$A$2:$F$379,6,0)</f>
        <v>183</v>
      </c>
      <c r="I37" s="42">
        <f t="shared" si="0"/>
        <v>1098</v>
      </c>
      <c r="J37" s="43"/>
      <c r="K37" s="42">
        <f t="shared" si="1"/>
        <v>1098</v>
      </c>
      <c r="L37" s="44">
        <f>VLOOKUP(B37,'[1]Franchise Rate List (2)'!$A$3:$L$670,12,0)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44">
        <f>VLOOKUP(B37,'[4]Franchise Rate List'!$A$3:$F$670,6,0)</f>
        <v>0.05</v>
      </c>
      <c r="S37" s="47">
        <f t="shared" si="5"/>
        <v>54.900000000000006</v>
      </c>
    </row>
    <row r="38" spans="1:19" s="48" customFormat="1" ht="18" customHeight="1">
      <c r="A38" s="38">
        <f t="shared" si="6"/>
        <v>25</v>
      </c>
      <c r="B38" s="22">
        <v>15089</v>
      </c>
      <c r="C38" s="39" t="s">
        <v>50</v>
      </c>
      <c r="D38" s="40">
        <f>VLOOKUP($B38,'[1]Franchise Rate List (2)'!$A$3:$I$670,7,0)</f>
        <v>2106</v>
      </c>
      <c r="E38" s="40" t="str">
        <f>VLOOKUP(B38,'[13]Final Sheet'!$A$2:$E$379,5,0)</f>
        <v>Box =12 bt</v>
      </c>
      <c r="F38" s="114">
        <v>12</v>
      </c>
      <c r="G38" s="41" t="s">
        <v>55</v>
      </c>
      <c r="H38" s="40">
        <f>VLOOKUP(B38,'[14]Final Sheet'!$A$2:$F$379,6,0)</f>
        <v>64.400000000000006</v>
      </c>
      <c r="I38" s="42">
        <f t="shared" si="0"/>
        <v>772.80000000000007</v>
      </c>
      <c r="J38" s="43"/>
      <c r="K38" s="42">
        <f t="shared" si="1"/>
        <v>772.80000000000007</v>
      </c>
      <c r="L38" s="44">
        <f>VLOOKUP(B38,'[1]Franchise Rate List (2)'!$A$3:$L$670,12,0)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44">
        <f>VLOOKUP(B38,'[4]Franchise Rate List'!$A$3:$F$670,6,0)</f>
        <v>0.18</v>
      </c>
      <c r="S38" s="47">
        <f t="shared" si="5"/>
        <v>139.10400000000001</v>
      </c>
    </row>
    <row r="39" spans="1:19" s="48" customFormat="1" ht="18" customHeight="1">
      <c r="A39" s="38">
        <f t="shared" si="6"/>
        <v>26</v>
      </c>
      <c r="B39" s="22">
        <v>19457</v>
      </c>
      <c r="C39" s="39" t="s">
        <v>248</v>
      </c>
      <c r="D39" s="40">
        <f>VLOOKUP($B39,'[1]Franchise Rate List (2)'!$A$3:$I$670,7,0)</f>
        <v>1806</v>
      </c>
      <c r="E39" s="40" t="str">
        <f>VLOOKUP(B39,'[13]Final Sheet'!$A$2:$E$379,5,0)</f>
        <v>1 box = 1 slab</v>
      </c>
      <c r="F39" s="114">
        <v>6</v>
      </c>
      <c r="G39" s="41" t="s">
        <v>154</v>
      </c>
      <c r="H39" s="40">
        <f>VLOOKUP(B39,'[14]Final Sheet'!$A$2:$F$379,6,0)</f>
        <v>64.430000000000007</v>
      </c>
      <c r="I39" s="42">
        <f t="shared" si="0"/>
        <v>386.58000000000004</v>
      </c>
      <c r="J39" s="43"/>
      <c r="K39" s="42">
        <f t="shared" si="1"/>
        <v>386.58000000000004</v>
      </c>
      <c r="L39" s="44">
        <f>VLOOKUP(B39,'[1]Franchise Rate List (2)'!$A$3:$L$670,12,0)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44">
        <f>VLOOKUP(B39,'[4]Franchise Rate List'!$A$3:$F$670,6,0)</f>
        <v>0.18</v>
      </c>
      <c r="S39" s="47">
        <f t="shared" si="5"/>
        <v>69.584400000000002</v>
      </c>
    </row>
    <row r="40" spans="1:19" s="48" customFormat="1" ht="18" customHeight="1">
      <c r="A40" s="38">
        <f t="shared" si="6"/>
        <v>27</v>
      </c>
      <c r="B40" s="22">
        <v>19458</v>
      </c>
      <c r="C40" s="39" t="s">
        <v>249</v>
      </c>
      <c r="D40" s="40">
        <f>VLOOKUP($B40,'[1]Franchise Rate List (2)'!$A$3:$I$670,7,0)</f>
        <v>1806</v>
      </c>
      <c r="E40" s="40" t="str">
        <f>VLOOKUP(B40,'[13]Final Sheet'!$A$2:$E$379,5,0)</f>
        <v>1 box = 1 slab</v>
      </c>
      <c r="F40" s="114">
        <v>6</v>
      </c>
      <c r="G40" s="41" t="s">
        <v>154</v>
      </c>
      <c r="H40" s="40">
        <f>VLOOKUP(B40,'[14]Final Sheet'!$A$2:$F$379,6,0)</f>
        <v>64.430000000000007</v>
      </c>
      <c r="I40" s="42">
        <f t="shared" si="0"/>
        <v>386.58000000000004</v>
      </c>
      <c r="J40" s="43"/>
      <c r="K40" s="42">
        <f t="shared" si="1"/>
        <v>386.58000000000004</v>
      </c>
      <c r="L40" s="44">
        <f>VLOOKUP(B40,'[1]Franchise Rate List (2)'!$A$3:$L$670,12,0)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44">
        <f>VLOOKUP(B40,'[4]Franchise Rate List'!$A$3:$F$670,6,0)</f>
        <v>0.18</v>
      </c>
      <c r="S40" s="47">
        <f t="shared" si="5"/>
        <v>69.584400000000002</v>
      </c>
    </row>
    <row r="41" spans="1:19" s="48" customFormat="1" ht="18" customHeight="1">
      <c r="A41" s="38">
        <f t="shared" si="6"/>
        <v>28</v>
      </c>
      <c r="B41" s="22">
        <v>20255</v>
      </c>
      <c r="C41" s="39" t="s">
        <v>190</v>
      </c>
      <c r="D41" s="40">
        <f>VLOOKUP($B41,'[1]Franchise Rate List (2)'!$A$3:$I$670,7,0)</f>
        <v>2101</v>
      </c>
      <c r="E41" s="40" t="str">
        <f>VLOOKUP(B41,'[13]Final Sheet'!$A$2:$E$379,5,0)</f>
        <v>EA</v>
      </c>
      <c r="F41" s="114">
        <v>6</v>
      </c>
      <c r="G41" s="41" t="s">
        <v>53</v>
      </c>
      <c r="H41" s="40">
        <f>VLOOKUP(B41,'[14]Final Sheet'!$A$2:$F$379,6,0)</f>
        <v>109.99000000000001</v>
      </c>
      <c r="I41" s="42">
        <f t="shared" si="0"/>
        <v>659.94</v>
      </c>
      <c r="J41" s="43"/>
      <c r="K41" s="42">
        <f t="shared" si="1"/>
        <v>659.94</v>
      </c>
      <c r="L41" s="44">
        <f>VLOOKUP(B41,'[1]Franchise Rate List (2)'!$A$3:$L$670,12,0)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44">
        <f>VLOOKUP(B41,'[4]Franchise Rate List'!$A$3:$F$670,6,0)</f>
        <v>0.18</v>
      </c>
      <c r="S41" s="47">
        <f t="shared" si="5"/>
        <v>118.78920000000001</v>
      </c>
    </row>
    <row r="42" spans="1:19" s="48" customFormat="1" ht="18" customHeight="1">
      <c r="A42" s="38">
        <f t="shared" si="6"/>
        <v>29</v>
      </c>
      <c r="B42" s="22">
        <v>21831</v>
      </c>
      <c r="C42" s="39" t="s">
        <v>250</v>
      </c>
      <c r="D42" s="40">
        <f>VLOOKUP($B42,'[1]Franchise Rate List (2)'!$A$3:$I$670,7,0)</f>
        <v>210690</v>
      </c>
      <c r="E42" s="40" t="str">
        <f>VLOOKUP(B42,'[13]Final Sheet'!$A$2:$E$379,5,0)</f>
        <v>1 box = 24 ea</v>
      </c>
      <c r="F42" s="114">
        <v>12</v>
      </c>
      <c r="G42" s="41" t="s">
        <v>53</v>
      </c>
      <c r="H42" s="40">
        <f>VLOOKUP(B42,'[14]Final Sheet'!$A$2:$F$379,6,0)</f>
        <v>39.29</v>
      </c>
      <c r="I42" s="42">
        <f t="shared" si="0"/>
        <v>471.48</v>
      </c>
      <c r="J42" s="43"/>
      <c r="K42" s="42">
        <f t="shared" si="1"/>
        <v>471.48</v>
      </c>
      <c r="L42" s="44">
        <f>VLOOKUP(B42,'[1]Franchise Rate List (2)'!$A$3:$L$670,12,0)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44">
        <f>VLOOKUP(B42,'[4]Franchise Rate List'!$A$3:$F$670,6,0)</f>
        <v>0.12</v>
      </c>
      <c r="S42" s="47">
        <f t="shared" si="5"/>
        <v>56.577599999999997</v>
      </c>
    </row>
    <row r="43" spans="1:19" s="48" customFormat="1" ht="18" customHeight="1">
      <c r="A43" s="38">
        <f t="shared" si="6"/>
        <v>30</v>
      </c>
      <c r="B43" s="22">
        <v>21833</v>
      </c>
      <c r="C43" s="39" t="s">
        <v>251</v>
      </c>
      <c r="D43" s="40">
        <f>VLOOKUP($B43,'[1]Franchise Rate List (2)'!$A$3:$I$670,7,0)</f>
        <v>210690</v>
      </c>
      <c r="E43" s="40" t="str">
        <f>VLOOKUP(B43,'[13]Final Sheet'!$A$2:$E$379,5,0)</f>
        <v>1 box = 24 ea</v>
      </c>
      <c r="F43" s="114">
        <v>12</v>
      </c>
      <c r="G43" s="41" t="s">
        <v>53</v>
      </c>
      <c r="H43" s="40">
        <f>VLOOKUP(B43,'[14]Final Sheet'!$A$2:$F$379,6,0)</f>
        <v>39.29</v>
      </c>
      <c r="I43" s="42">
        <f t="shared" si="0"/>
        <v>471.48</v>
      </c>
      <c r="J43" s="43"/>
      <c r="K43" s="42">
        <f t="shared" si="1"/>
        <v>471.48</v>
      </c>
      <c r="L43" s="44">
        <f>VLOOKUP(B43,'[1]Franchise Rate List (2)'!$A$3:$L$670,12,0)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44">
        <f>VLOOKUP(B43,'[4]Franchise Rate List'!$A$3:$F$670,6,0)</f>
        <v>0.12</v>
      </c>
      <c r="S43" s="47">
        <f t="shared" si="5"/>
        <v>56.577599999999997</v>
      </c>
    </row>
    <row r="44" spans="1:19" s="48" customFormat="1" ht="18" customHeight="1">
      <c r="A44" s="38">
        <f t="shared" si="6"/>
        <v>31</v>
      </c>
      <c r="B44" s="22">
        <v>22486</v>
      </c>
      <c r="C44" s="39" t="s">
        <v>252</v>
      </c>
      <c r="D44" s="40">
        <f>VLOOKUP($B44,'[1]Franchise Rate List (2)'!$A$3:$I$670,7,0)</f>
        <v>21069099</v>
      </c>
      <c r="E44" s="40" t="str">
        <f>VLOOKUP(B44,'[13]Final Sheet'!$A$2:$E$379,5,0)</f>
        <v>1 box = 24 ea</v>
      </c>
      <c r="F44" s="114">
        <v>12</v>
      </c>
      <c r="G44" s="41" t="s">
        <v>53</v>
      </c>
      <c r="H44" s="40">
        <f>VLOOKUP(B44,'[14]Final Sheet'!$A$2:$F$379,6,0)</f>
        <v>49.11</v>
      </c>
      <c r="I44" s="42">
        <f t="shared" si="0"/>
        <v>589.31999999999994</v>
      </c>
      <c r="J44" s="43"/>
      <c r="K44" s="42">
        <f t="shared" si="1"/>
        <v>589.31999999999994</v>
      </c>
      <c r="L44" s="44">
        <f>VLOOKUP(B44,'[1]Franchise Rate List (2)'!$A$3:$L$670,12,0)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44">
        <f>VLOOKUP(B44,'[4]Franchise Rate List'!$A$3:$F$670,6,0)</f>
        <v>0.12</v>
      </c>
      <c r="S44" s="47">
        <f t="shared" si="5"/>
        <v>70.718399999999988</v>
      </c>
    </row>
    <row r="45" spans="1:19" s="48" customFormat="1" ht="18" customHeight="1">
      <c r="A45" s="38">
        <f t="shared" si="6"/>
        <v>32</v>
      </c>
      <c r="B45" s="22">
        <v>22480</v>
      </c>
      <c r="C45" s="39" t="s">
        <v>253</v>
      </c>
      <c r="D45" s="40">
        <f>VLOOKUP($B45,'[1]Franchise Rate List (2)'!$A$3:$I$670,7,0)</f>
        <v>19053100</v>
      </c>
      <c r="E45" s="40" t="str">
        <f>VLOOKUP(B45,'[13]Final Sheet'!$A$2:$E$379,5,0)</f>
        <v>1 box = 66 ea</v>
      </c>
      <c r="F45" s="114">
        <v>12</v>
      </c>
      <c r="G45" s="41" t="s">
        <v>53</v>
      </c>
      <c r="H45" s="40">
        <f>VLOOKUP(B45,'[14]Final Sheet'!$A$2:$F$379,6,0)</f>
        <v>30.51</v>
      </c>
      <c r="I45" s="42">
        <f t="shared" si="0"/>
        <v>366.12</v>
      </c>
      <c r="J45" s="43"/>
      <c r="K45" s="42">
        <f t="shared" si="1"/>
        <v>366.12</v>
      </c>
      <c r="L45" s="44">
        <f>VLOOKUP(B45,'[1]Franchise Rate List (2)'!$A$3:$L$670,12,0)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44">
        <f>VLOOKUP(B45,'[4]Franchise Rate List'!$A$3:$F$670,6,0)</f>
        <v>0.18</v>
      </c>
      <c r="S45" s="47">
        <f t="shared" si="5"/>
        <v>65.901600000000002</v>
      </c>
    </row>
    <row r="46" spans="1:19" s="48" customFormat="1" ht="18" customHeight="1">
      <c r="A46" s="38">
        <f t="shared" si="6"/>
        <v>33</v>
      </c>
      <c r="B46" s="22">
        <v>22481</v>
      </c>
      <c r="C46" s="39" t="s">
        <v>254</v>
      </c>
      <c r="D46" s="40">
        <f>VLOOKUP($B46,'[1]Franchise Rate List (2)'!$A$3:$I$670,7,0)</f>
        <v>19053100</v>
      </c>
      <c r="E46" s="40" t="str">
        <f>VLOOKUP(B46,'[13]Final Sheet'!$A$2:$E$379,5,0)</f>
        <v>1 box = 66 ea</v>
      </c>
      <c r="F46" s="114">
        <v>12</v>
      </c>
      <c r="G46" s="41" t="s">
        <v>53</v>
      </c>
      <c r="H46" s="40">
        <f>VLOOKUP(B46,'[14]Final Sheet'!$A$2:$F$379,6,0)</f>
        <v>30.51</v>
      </c>
      <c r="I46" s="42">
        <f t="shared" si="0"/>
        <v>366.12</v>
      </c>
      <c r="J46" s="43"/>
      <c r="K46" s="42">
        <f t="shared" si="1"/>
        <v>366.12</v>
      </c>
      <c r="L46" s="44">
        <f>VLOOKUP(B46,'[1]Franchise Rate List (2)'!$A$3:$L$670,12,0)</f>
        <v>0</v>
      </c>
      <c r="M46" s="42">
        <f t="shared" si="2"/>
        <v>0</v>
      </c>
      <c r="N46" s="45">
        <v>0</v>
      </c>
      <c r="O46" s="45">
        <f t="shared" si="3"/>
        <v>0</v>
      </c>
      <c r="P46" s="42">
        <v>0</v>
      </c>
      <c r="Q46" s="46">
        <f t="shared" si="4"/>
        <v>0</v>
      </c>
      <c r="R46" s="44">
        <f>VLOOKUP(B46,'[4]Franchise Rate List'!$A$3:$F$670,6,0)</f>
        <v>0.18</v>
      </c>
      <c r="S46" s="47">
        <f t="shared" si="5"/>
        <v>65.901600000000002</v>
      </c>
    </row>
    <row r="47" spans="1:19" s="48" customFormat="1" ht="18" customHeight="1">
      <c r="A47" s="38">
        <f t="shared" si="6"/>
        <v>34</v>
      </c>
      <c r="B47" s="22">
        <v>22373</v>
      </c>
      <c r="C47" s="39" t="s">
        <v>256</v>
      </c>
      <c r="D47" s="40">
        <f>VLOOKUP($B47,'[1]Franchise Rate List (2)'!$A$3:$I$670,7,0)</f>
        <v>21069099</v>
      </c>
      <c r="E47" s="40" t="str">
        <f>VLOOKUP(B47,'[13]Final Sheet'!$A$2:$E$379,5,0)</f>
        <v>PAC=25 ea</v>
      </c>
      <c r="F47" s="114">
        <v>6</v>
      </c>
      <c r="G47" s="41" t="s">
        <v>53</v>
      </c>
      <c r="H47" s="40">
        <f>VLOOKUP(B47,'[14]Final Sheet'!$A$2:$F$379,6,0)</f>
        <v>24.92</v>
      </c>
      <c r="I47" s="42">
        <f t="shared" si="0"/>
        <v>149.52000000000001</v>
      </c>
      <c r="J47" s="43"/>
      <c r="K47" s="42">
        <f t="shared" si="1"/>
        <v>149.52000000000001</v>
      </c>
      <c r="L47" s="44">
        <f>VLOOKUP(B47,'[1]Franchise Rate List (2)'!$A$3:$L$670,12,0)</f>
        <v>0</v>
      </c>
      <c r="M47" s="42">
        <f t="shared" si="2"/>
        <v>0</v>
      </c>
      <c r="N47" s="45">
        <v>0</v>
      </c>
      <c r="O47" s="45">
        <f t="shared" si="3"/>
        <v>0</v>
      </c>
      <c r="P47" s="42">
        <v>0</v>
      </c>
      <c r="Q47" s="46">
        <f t="shared" si="4"/>
        <v>0</v>
      </c>
      <c r="R47" s="44">
        <f>VLOOKUP(B47,'[4]Franchise Rate List'!$A$3:$F$670,6,0)</f>
        <v>0.18</v>
      </c>
      <c r="S47" s="47">
        <f t="shared" si="5"/>
        <v>26.913600000000002</v>
      </c>
    </row>
    <row r="48" spans="1:19" s="48" customFormat="1" ht="18" customHeight="1">
      <c r="A48" s="38">
        <f t="shared" si="6"/>
        <v>35</v>
      </c>
      <c r="B48" s="22">
        <v>22374</v>
      </c>
      <c r="C48" s="39" t="s">
        <v>255</v>
      </c>
      <c r="D48" s="40">
        <f>VLOOKUP($B48,'[1]Franchise Rate List (2)'!$A$3:$I$670,7,0)</f>
        <v>21069099</v>
      </c>
      <c r="E48" s="40" t="str">
        <f>VLOOKUP(B48,'[13]Final Sheet'!$A$2:$E$379,5,0)</f>
        <v>PAC=100 ea</v>
      </c>
      <c r="F48" s="114">
        <v>3</v>
      </c>
      <c r="G48" s="41" t="s">
        <v>184</v>
      </c>
      <c r="H48" s="40">
        <f>VLOOKUP(B48,'[14]Final Sheet'!$A$2:$F$379,6,0)</f>
        <v>80</v>
      </c>
      <c r="I48" s="42">
        <f t="shared" si="0"/>
        <v>240</v>
      </c>
      <c r="J48" s="43"/>
      <c r="K48" s="42">
        <f t="shared" si="1"/>
        <v>240</v>
      </c>
      <c r="L48" s="44">
        <f>VLOOKUP(B48,'[1]Franchise Rate List (2)'!$A$3:$L$670,12,0)</f>
        <v>0</v>
      </c>
      <c r="M48" s="42">
        <f t="shared" si="2"/>
        <v>0</v>
      </c>
      <c r="N48" s="45">
        <v>0</v>
      </c>
      <c r="O48" s="45">
        <f t="shared" si="3"/>
        <v>0</v>
      </c>
      <c r="P48" s="42">
        <v>0</v>
      </c>
      <c r="Q48" s="46">
        <f t="shared" si="4"/>
        <v>0</v>
      </c>
      <c r="R48" s="44">
        <f>VLOOKUP(B48,'[4]Franchise Rate List'!$A$3:$F$670,6,0)</f>
        <v>0.18</v>
      </c>
      <c r="S48" s="47">
        <f t="shared" si="5"/>
        <v>43.199999999999996</v>
      </c>
    </row>
    <row r="49" spans="1:19" s="48" customFormat="1" ht="18" customHeight="1">
      <c r="A49" s="38">
        <f t="shared" si="6"/>
        <v>36</v>
      </c>
      <c r="B49" s="22">
        <v>22645</v>
      </c>
      <c r="C49" s="39" t="s">
        <v>261</v>
      </c>
      <c r="D49" s="40">
        <f>VLOOKUP($B49,'[1]Franchise Rate List (2)'!$A$3:$I$670,7,0)</f>
        <v>21069099</v>
      </c>
      <c r="E49" s="40" t="str">
        <f>VLOOKUP(B49,'[13]Final Sheet'!$A$2:$E$379,5,0)</f>
        <v>Ea=1 EA</v>
      </c>
      <c r="F49" s="114">
        <v>5</v>
      </c>
      <c r="G49" s="41" t="s">
        <v>53</v>
      </c>
      <c r="H49" s="40">
        <f>VLOOKUP(B49,'[14]Final Sheet'!$A$2:$F$379,6,0)</f>
        <v>330</v>
      </c>
      <c r="I49" s="42">
        <f t="shared" si="0"/>
        <v>1650</v>
      </c>
      <c r="J49" s="43"/>
      <c r="K49" s="42">
        <f t="shared" si="1"/>
        <v>1650</v>
      </c>
      <c r="L49" s="44">
        <f>VLOOKUP(B49,'[1]Franchise Rate List (2)'!$A$3:$L$670,12,0)</f>
        <v>0</v>
      </c>
      <c r="M49" s="42">
        <f t="shared" si="2"/>
        <v>0</v>
      </c>
      <c r="N49" s="45">
        <v>0</v>
      </c>
      <c r="O49" s="45">
        <f t="shared" si="3"/>
        <v>0</v>
      </c>
      <c r="P49" s="42">
        <v>0</v>
      </c>
      <c r="Q49" s="46">
        <f t="shared" si="4"/>
        <v>0</v>
      </c>
      <c r="R49" s="44">
        <f>VLOOKUP(B49,'[4]Franchise Rate List'!$A$3:$F$670,6,0)</f>
        <v>0.18</v>
      </c>
      <c r="S49" s="47">
        <f t="shared" si="5"/>
        <v>297</v>
      </c>
    </row>
    <row r="50" spans="1:19" s="48" customFormat="1" ht="18" customHeight="1">
      <c r="A50" s="38">
        <f t="shared" si="6"/>
        <v>37</v>
      </c>
      <c r="B50" s="22">
        <v>22646</v>
      </c>
      <c r="C50" s="39" t="s">
        <v>259</v>
      </c>
      <c r="D50" s="40">
        <f>VLOOKUP($B50,'[1]Franchise Rate List (2)'!$A$3:$I$670,7,0)</f>
        <v>21069099</v>
      </c>
      <c r="E50" s="40" t="str">
        <f>VLOOKUP(B50,'[13]Final Sheet'!$A$2:$E$379,5,0)</f>
        <v>Ea=1 EA</v>
      </c>
      <c r="F50" s="114">
        <v>5</v>
      </c>
      <c r="G50" s="41" t="s">
        <v>53</v>
      </c>
      <c r="H50" s="40">
        <f>VLOOKUP(B50,'[14]Final Sheet'!$A$2:$F$379,6,0)</f>
        <v>330</v>
      </c>
      <c r="I50" s="42">
        <f t="shared" si="0"/>
        <v>1650</v>
      </c>
      <c r="J50" s="43"/>
      <c r="K50" s="42">
        <f t="shared" si="1"/>
        <v>1650</v>
      </c>
      <c r="L50" s="44">
        <f>VLOOKUP(B50,'[1]Franchise Rate List (2)'!$A$3:$L$670,12,0)</f>
        <v>0</v>
      </c>
      <c r="M50" s="42">
        <f t="shared" si="2"/>
        <v>0</v>
      </c>
      <c r="N50" s="45">
        <v>0</v>
      </c>
      <c r="O50" s="45">
        <f t="shared" si="3"/>
        <v>0</v>
      </c>
      <c r="P50" s="42">
        <v>0</v>
      </c>
      <c r="Q50" s="46">
        <f t="shared" si="4"/>
        <v>0</v>
      </c>
      <c r="R50" s="44">
        <f>VLOOKUP(B50,'[4]Franchise Rate List'!$A$3:$F$670,6,0)</f>
        <v>0.18</v>
      </c>
      <c r="S50" s="47">
        <f t="shared" si="5"/>
        <v>297</v>
      </c>
    </row>
    <row r="51" spans="1:19" s="48" customFormat="1" ht="18" customHeight="1">
      <c r="A51" s="38">
        <f t="shared" si="6"/>
        <v>38</v>
      </c>
      <c r="B51" s="22">
        <v>22647</v>
      </c>
      <c r="C51" s="39" t="s">
        <v>262</v>
      </c>
      <c r="D51" s="40">
        <f>VLOOKUP($B51,'[1]Franchise Rate List (2)'!$A$3:$I$670,7,0)</f>
        <v>21069099</v>
      </c>
      <c r="E51" s="40" t="str">
        <f>VLOOKUP(B51,'[13]Final Sheet'!$A$2:$E$379,5,0)</f>
        <v>Ea=1 EA</v>
      </c>
      <c r="F51" s="114">
        <v>5</v>
      </c>
      <c r="G51" s="41" t="s">
        <v>53</v>
      </c>
      <c r="H51" s="40">
        <f>VLOOKUP(B51,'[14]Final Sheet'!$A$2:$F$379,6,0)</f>
        <v>330</v>
      </c>
      <c r="I51" s="42">
        <f t="shared" si="0"/>
        <v>1650</v>
      </c>
      <c r="J51" s="43"/>
      <c r="K51" s="42">
        <f t="shared" si="1"/>
        <v>1650</v>
      </c>
      <c r="L51" s="44">
        <f>VLOOKUP(B51,'[1]Franchise Rate List (2)'!$A$3:$L$670,12,0)</f>
        <v>0</v>
      </c>
      <c r="M51" s="42">
        <f t="shared" si="2"/>
        <v>0</v>
      </c>
      <c r="N51" s="45">
        <v>0</v>
      </c>
      <c r="O51" s="45">
        <f t="shared" si="3"/>
        <v>0</v>
      </c>
      <c r="P51" s="42">
        <v>0</v>
      </c>
      <c r="Q51" s="46">
        <f t="shared" si="4"/>
        <v>0</v>
      </c>
      <c r="R51" s="44">
        <f>VLOOKUP(B51,'[4]Franchise Rate List'!$A$3:$F$670,6,0)</f>
        <v>0.18</v>
      </c>
      <c r="S51" s="47">
        <f t="shared" si="5"/>
        <v>297</v>
      </c>
    </row>
    <row r="52" spans="1:19" s="48" customFormat="1" ht="18" customHeight="1">
      <c r="A52" s="38">
        <f t="shared" si="6"/>
        <v>39</v>
      </c>
      <c r="B52" s="22">
        <v>22648</v>
      </c>
      <c r="C52" s="39" t="s">
        <v>258</v>
      </c>
      <c r="D52" s="40">
        <f>VLOOKUP($B52,'[1]Franchise Rate List (2)'!$A$3:$I$670,7,0)</f>
        <v>21069099</v>
      </c>
      <c r="E52" s="40" t="str">
        <f>VLOOKUP(B52,'[13]Final Sheet'!$A$2:$E$379,5,0)</f>
        <v>Ea=1 EA</v>
      </c>
      <c r="F52" s="114">
        <v>5</v>
      </c>
      <c r="G52" s="41" t="s">
        <v>53</v>
      </c>
      <c r="H52" s="40">
        <f>VLOOKUP(B52,'[14]Final Sheet'!$A$2:$F$379,6,0)</f>
        <v>330</v>
      </c>
      <c r="I52" s="42">
        <f t="shared" si="0"/>
        <v>1650</v>
      </c>
      <c r="J52" s="43"/>
      <c r="K52" s="42">
        <f t="shared" si="1"/>
        <v>1650</v>
      </c>
      <c r="L52" s="44">
        <f>VLOOKUP(B52,'[1]Franchise Rate List (2)'!$A$3:$L$670,12,0)</f>
        <v>0</v>
      </c>
      <c r="M52" s="42">
        <f t="shared" si="2"/>
        <v>0</v>
      </c>
      <c r="N52" s="45">
        <v>0</v>
      </c>
      <c r="O52" s="45">
        <f t="shared" si="3"/>
        <v>0</v>
      </c>
      <c r="P52" s="42">
        <v>0</v>
      </c>
      <c r="Q52" s="46">
        <f t="shared" si="4"/>
        <v>0</v>
      </c>
      <c r="R52" s="44">
        <f>VLOOKUP(B52,'[4]Franchise Rate List'!$A$3:$F$670,6,0)</f>
        <v>0.18</v>
      </c>
      <c r="S52" s="47">
        <f t="shared" si="5"/>
        <v>297</v>
      </c>
    </row>
    <row r="53" spans="1:19" s="48" customFormat="1" ht="18" customHeight="1">
      <c r="A53" s="38">
        <f t="shared" si="6"/>
        <v>40</v>
      </c>
      <c r="B53" s="22">
        <v>22649</v>
      </c>
      <c r="C53" s="39" t="s">
        <v>263</v>
      </c>
      <c r="D53" s="40">
        <f>VLOOKUP($B53,'[1]Franchise Rate List (2)'!$A$3:$I$670,7,0)</f>
        <v>21069099</v>
      </c>
      <c r="E53" s="40" t="str">
        <f>VLOOKUP(B53,'[13]Final Sheet'!$A$2:$E$379,5,0)</f>
        <v>Ea=1 EA</v>
      </c>
      <c r="F53" s="114">
        <v>5</v>
      </c>
      <c r="G53" s="41" t="s">
        <v>53</v>
      </c>
      <c r="H53" s="40">
        <f>VLOOKUP(B53,'[14]Final Sheet'!$A$2:$F$379,6,0)</f>
        <v>279.14999999999998</v>
      </c>
      <c r="I53" s="42">
        <f t="shared" si="0"/>
        <v>1395.75</v>
      </c>
      <c r="J53" s="43"/>
      <c r="K53" s="42">
        <f t="shared" si="1"/>
        <v>1395.75</v>
      </c>
      <c r="L53" s="44">
        <f>VLOOKUP(B53,'[1]Franchise Rate List (2)'!$A$3:$L$670,12,0)</f>
        <v>0</v>
      </c>
      <c r="M53" s="42">
        <f t="shared" si="2"/>
        <v>0</v>
      </c>
      <c r="N53" s="45">
        <v>0</v>
      </c>
      <c r="O53" s="45">
        <f t="shared" si="3"/>
        <v>0</v>
      </c>
      <c r="P53" s="42">
        <v>0</v>
      </c>
      <c r="Q53" s="46">
        <f t="shared" si="4"/>
        <v>0</v>
      </c>
      <c r="R53" s="44">
        <f>VLOOKUP(B53,'[4]Franchise Rate List'!$A$3:$F$670,6,0)</f>
        <v>0.18</v>
      </c>
      <c r="S53" s="47">
        <f t="shared" si="5"/>
        <v>251.23499999999999</v>
      </c>
    </row>
    <row r="54" spans="1:19" s="48" customFormat="1" ht="18" customHeight="1">
      <c r="A54" s="38">
        <f t="shared" si="6"/>
        <v>41</v>
      </c>
      <c r="B54" s="22">
        <v>22651</v>
      </c>
      <c r="C54" s="39" t="s">
        <v>264</v>
      </c>
      <c r="D54" s="40">
        <f>VLOOKUP($B54,'[1]Franchise Rate List (2)'!$A$3:$I$670,7,0)</f>
        <v>21069099</v>
      </c>
      <c r="E54" s="40" t="str">
        <f>VLOOKUP(B54,'[13]Final Sheet'!$A$2:$E$379,5,0)</f>
        <v>Ea=1 EA</v>
      </c>
      <c r="F54" s="114">
        <v>5</v>
      </c>
      <c r="G54" s="41" t="s">
        <v>53</v>
      </c>
      <c r="H54" s="40">
        <f>VLOOKUP(B54,'[14]Final Sheet'!$A$2:$F$379,6,0)</f>
        <v>355.42</v>
      </c>
      <c r="I54" s="42">
        <f t="shared" si="0"/>
        <v>1777.1000000000001</v>
      </c>
      <c r="J54" s="43"/>
      <c r="K54" s="42">
        <f t="shared" si="1"/>
        <v>1777.1000000000001</v>
      </c>
      <c r="L54" s="44">
        <f>VLOOKUP(B54,'[1]Franchise Rate List (2)'!$A$3:$L$670,12,0)</f>
        <v>0</v>
      </c>
      <c r="M54" s="42">
        <f t="shared" si="2"/>
        <v>0</v>
      </c>
      <c r="N54" s="45">
        <v>0</v>
      </c>
      <c r="O54" s="45">
        <f t="shared" si="3"/>
        <v>0</v>
      </c>
      <c r="P54" s="42">
        <v>0</v>
      </c>
      <c r="Q54" s="46">
        <f t="shared" si="4"/>
        <v>0</v>
      </c>
      <c r="R54" s="44">
        <f>VLOOKUP(B54,'[4]Franchise Rate List'!$A$3:$F$670,6,0)</f>
        <v>0.18</v>
      </c>
      <c r="S54" s="47">
        <f t="shared" si="5"/>
        <v>319.87799999999999</v>
      </c>
    </row>
    <row r="55" spans="1:19" s="48" customFormat="1" ht="18" customHeight="1">
      <c r="A55" s="38">
        <f t="shared" si="6"/>
        <v>42</v>
      </c>
      <c r="B55" s="22">
        <v>22652</v>
      </c>
      <c r="C55" s="39" t="s">
        <v>260</v>
      </c>
      <c r="D55" s="40">
        <f>VLOOKUP($B55,'[1]Franchise Rate List (2)'!$A$3:$I$670,7,0)</f>
        <v>21069099</v>
      </c>
      <c r="E55" s="40" t="str">
        <f>VLOOKUP(B55,'[13]Final Sheet'!$A$2:$E$379,5,0)</f>
        <v>Ea=1 EA</v>
      </c>
      <c r="F55" s="114">
        <v>5</v>
      </c>
      <c r="G55" s="41" t="s">
        <v>53</v>
      </c>
      <c r="H55" s="40">
        <f>VLOOKUP(B55,'[14]Final Sheet'!$A$2:$F$379,6,0)</f>
        <v>355.42</v>
      </c>
      <c r="I55" s="42">
        <f t="shared" si="0"/>
        <v>1777.1000000000001</v>
      </c>
      <c r="J55" s="43"/>
      <c r="K55" s="42">
        <f t="shared" si="1"/>
        <v>1777.1000000000001</v>
      </c>
      <c r="L55" s="44">
        <f>VLOOKUP(B55,'[1]Franchise Rate List (2)'!$A$3:$L$670,12,0)</f>
        <v>0</v>
      </c>
      <c r="M55" s="42">
        <f t="shared" si="2"/>
        <v>0</v>
      </c>
      <c r="N55" s="45">
        <v>0</v>
      </c>
      <c r="O55" s="45">
        <f t="shared" si="3"/>
        <v>0</v>
      </c>
      <c r="P55" s="42">
        <v>0</v>
      </c>
      <c r="Q55" s="46">
        <f t="shared" si="4"/>
        <v>0</v>
      </c>
      <c r="R55" s="44">
        <f>VLOOKUP(B55,'[4]Franchise Rate List'!$A$3:$F$670,6,0)</f>
        <v>0.18</v>
      </c>
      <c r="S55" s="47">
        <f t="shared" si="5"/>
        <v>319.87799999999999</v>
      </c>
    </row>
    <row r="56" spans="1:19" s="48" customFormat="1" ht="18" customHeight="1">
      <c r="A56" s="38">
        <f t="shared" si="6"/>
        <v>43</v>
      </c>
      <c r="B56" s="22">
        <v>22653</v>
      </c>
      <c r="C56" s="39" t="s">
        <v>257</v>
      </c>
      <c r="D56" s="40">
        <f>VLOOKUP($B56,'[1]Franchise Rate List (2)'!$A$3:$I$670,7,0)</f>
        <v>21069099</v>
      </c>
      <c r="E56" s="40" t="str">
        <f>VLOOKUP(B56,'[13]Final Sheet'!$A$2:$E$379,5,0)</f>
        <v>Ea=1 EA</v>
      </c>
      <c r="F56" s="114">
        <v>5</v>
      </c>
      <c r="G56" s="41" t="s">
        <v>53</v>
      </c>
      <c r="H56" s="40">
        <f>VLOOKUP(B56,'[14]Final Sheet'!$A$2:$F$379,6,0)</f>
        <v>355.42</v>
      </c>
      <c r="I56" s="42">
        <f t="shared" si="0"/>
        <v>1777.1000000000001</v>
      </c>
      <c r="J56" s="43"/>
      <c r="K56" s="42">
        <f t="shared" si="1"/>
        <v>1777.1000000000001</v>
      </c>
      <c r="L56" s="44">
        <f>VLOOKUP(B56,'[1]Franchise Rate List (2)'!$A$3:$L$670,12,0)</f>
        <v>0</v>
      </c>
      <c r="M56" s="42">
        <f t="shared" si="2"/>
        <v>0</v>
      </c>
      <c r="N56" s="45">
        <v>0</v>
      </c>
      <c r="O56" s="45">
        <f t="shared" si="3"/>
        <v>0</v>
      </c>
      <c r="P56" s="42">
        <v>0</v>
      </c>
      <c r="Q56" s="46">
        <f t="shared" si="4"/>
        <v>0</v>
      </c>
      <c r="R56" s="44">
        <f>VLOOKUP(B56,'[4]Franchise Rate List'!$A$3:$F$670,6,0)</f>
        <v>0.18</v>
      </c>
      <c r="S56" s="47">
        <f t="shared" si="5"/>
        <v>319.87799999999999</v>
      </c>
    </row>
    <row r="57" spans="1:19" s="48" customFormat="1" ht="18" customHeight="1">
      <c r="A57" s="38">
        <f t="shared" si="6"/>
        <v>44</v>
      </c>
      <c r="B57" s="22">
        <v>23030</v>
      </c>
      <c r="C57" s="39" t="s">
        <v>265</v>
      </c>
      <c r="D57" s="40">
        <f>VLOOKUP($B57,'[1]Franchise Rate List (2)'!$A$3:$I$670,7,0)</f>
        <v>22029930</v>
      </c>
      <c r="E57" s="40" t="str">
        <f>VLOOKUP(B57,'[13]Final Sheet'!$A$2:$E$379,5,0)</f>
        <v>1 Box = 24 ea</v>
      </c>
      <c r="F57" s="114">
        <v>5</v>
      </c>
      <c r="G57" s="41" t="s">
        <v>53</v>
      </c>
      <c r="H57" s="40">
        <f>VLOOKUP(B57,'[14]Final Sheet'!$A$2:$F$379,6,0)</f>
        <v>80.36</v>
      </c>
      <c r="I57" s="42">
        <f t="shared" ref="I57:I120" si="7">F57*H57</f>
        <v>401.8</v>
      </c>
      <c r="J57" s="43"/>
      <c r="K57" s="42">
        <f t="shared" ref="K57:K120" si="8">+I57-J57</f>
        <v>401.8</v>
      </c>
      <c r="L57" s="44">
        <f>VLOOKUP(B57,'[1]Franchise Rate List (2)'!$A$3:$L$670,12,0)</f>
        <v>0</v>
      </c>
      <c r="M57" s="42">
        <f t="shared" ref="M57:M120" si="9">+K57*L57</f>
        <v>0</v>
      </c>
      <c r="N57" s="45">
        <v>0</v>
      </c>
      <c r="O57" s="45">
        <f t="shared" ref="O57:O120" si="10">+K57*N57</f>
        <v>0</v>
      </c>
      <c r="P57" s="42">
        <v>0</v>
      </c>
      <c r="Q57" s="46">
        <f t="shared" ref="Q57:Q120" si="11">+K57*P57</f>
        <v>0</v>
      </c>
      <c r="R57" s="44">
        <f>VLOOKUP(B57,'[4]Franchise Rate List'!$A$3:$F$670,6,0)</f>
        <v>0.12</v>
      </c>
      <c r="S57" s="47">
        <f t="shared" ref="S57:S120" si="12">+K57*R57</f>
        <v>48.216000000000001</v>
      </c>
    </row>
    <row r="58" spans="1:19" s="48" customFormat="1" ht="18" customHeight="1">
      <c r="A58" s="38">
        <f t="shared" si="6"/>
        <v>45</v>
      </c>
      <c r="B58" s="22">
        <v>22483</v>
      </c>
      <c r="C58" s="39" t="s">
        <v>266</v>
      </c>
      <c r="D58" s="40">
        <f>VLOOKUP($B58,'[1]Franchise Rate List (2)'!$A$3:$I$670,7,0)</f>
        <v>21061000</v>
      </c>
      <c r="E58" s="40" t="str">
        <f>VLOOKUP(B58,'[13]Final Sheet'!$A$2:$E$379,5,0)</f>
        <v>1 PAC=20 PCS</v>
      </c>
      <c r="F58" s="114">
        <v>24</v>
      </c>
      <c r="G58" s="41" t="s">
        <v>53</v>
      </c>
      <c r="H58" s="40">
        <f>VLOOKUP(B58,'[14]Final Sheet'!$A$2:$F$379,6,0)</f>
        <v>55.08</v>
      </c>
      <c r="I58" s="42">
        <f t="shared" si="7"/>
        <v>1321.92</v>
      </c>
      <c r="J58" s="43"/>
      <c r="K58" s="42">
        <f t="shared" si="8"/>
        <v>1321.92</v>
      </c>
      <c r="L58" s="44">
        <f>VLOOKUP(B58,'[1]Franchise Rate List (2)'!$A$3:$L$670,12,0)</f>
        <v>0</v>
      </c>
      <c r="M58" s="42">
        <f t="shared" si="9"/>
        <v>0</v>
      </c>
      <c r="N58" s="45">
        <v>0</v>
      </c>
      <c r="O58" s="45">
        <f t="shared" si="10"/>
        <v>0</v>
      </c>
      <c r="P58" s="42">
        <v>0</v>
      </c>
      <c r="Q58" s="46">
        <f t="shared" si="11"/>
        <v>0</v>
      </c>
      <c r="R58" s="44">
        <f>VLOOKUP(B58,'[4]Franchise Rate List'!$A$3:$F$670,6,0)</f>
        <v>0.18</v>
      </c>
      <c r="S58" s="47">
        <f t="shared" si="12"/>
        <v>237.94560000000001</v>
      </c>
    </row>
    <row r="59" spans="1:19" s="48" customFormat="1" ht="18" customHeight="1">
      <c r="A59" s="38">
        <f t="shared" si="6"/>
        <v>46</v>
      </c>
      <c r="B59" s="22">
        <v>22255</v>
      </c>
      <c r="C59" s="39" t="s">
        <v>269</v>
      </c>
      <c r="D59" s="40">
        <f>VLOOKUP($B59,'[1]Franchise Rate List (2)'!$A$3:$I$670,7,0)</f>
        <v>22029920</v>
      </c>
      <c r="E59" s="40" t="str">
        <f>VLOOKUP(B59,'[13]Final Sheet'!$A$2:$E$379,5,0)</f>
        <v>1 box = 24 ea</v>
      </c>
      <c r="F59" s="114">
        <v>5</v>
      </c>
      <c r="G59" s="41" t="s">
        <v>53</v>
      </c>
      <c r="H59" s="40">
        <f>VLOOKUP(B59,'[14]Final Sheet'!$A$2:$F$379,6,0)</f>
        <v>57.46</v>
      </c>
      <c r="I59" s="42">
        <f t="shared" si="7"/>
        <v>287.3</v>
      </c>
      <c r="J59" s="43"/>
      <c r="K59" s="42">
        <f t="shared" si="8"/>
        <v>287.3</v>
      </c>
      <c r="L59" s="44">
        <f>VLOOKUP(B59,'[1]Franchise Rate List (2)'!$A$3:$L$670,12,0)</f>
        <v>0</v>
      </c>
      <c r="M59" s="42">
        <f t="shared" si="9"/>
        <v>0</v>
      </c>
      <c r="N59" s="45">
        <v>0</v>
      </c>
      <c r="O59" s="45">
        <f t="shared" si="10"/>
        <v>0</v>
      </c>
      <c r="P59" s="42">
        <v>0</v>
      </c>
      <c r="Q59" s="46">
        <f t="shared" si="11"/>
        <v>0</v>
      </c>
      <c r="R59" s="44">
        <f>VLOOKUP(B59,'[4]Franchise Rate List'!$A$3:$F$670,6,0)</f>
        <v>0.12</v>
      </c>
      <c r="S59" s="47">
        <f t="shared" si="12"/>
        <v>34.475999999999999</v>
      </c>
    </row>
    <row r="60" spans="1:19" s="48" customFormat="1" ht="18" customHeight="1">
      <c r="A60" s="38">
        <f t="shared" si="6"/>
        <v>47</v>
      </c>
      <c r="B60" s="22">
        <v>22256</v>
      </c>
      <c r="C60" s="39" t="s">
        <v>270</v>
      </c>
      <c r="D60" s="40">
        <f>VLOOKUP($B60,'[1]Franchise Rate List (2)'!$A$3:$I$670,7,0)</f>
        <v>22029920</v>
      </c>
      <c r="E60" s="40" t="str">
        <f>VLOOKUP(B60,'[13]Final Sheet'!$A$2:$E$379,5,0)</f>
        <v>1 box = 24 ea</v>
      </c>
      <c r="F60" s="114">
        <v>5</v>
      </c>
      <c r="G60" s="41" t="s">
        <v>53</v>
      </c>
      <c r="H60" s="40">
        <f>VLOOKUP(B60,'[14]Final Sheet'!$A$2:$F$379,6,0)</f>
        <v>57.46</v>
      </c>
      <c r="I60" s="42">
        <f t="shared" si="7"/>
        <v>287.3</v>
      </c>
      <c r="J60" s="43"/>
      <c r="K60" s="42">
        <f t="shared" si="8"/>
        <v>287.3</v>
      </c>
      <c r="L60" s="44">
        <f>VLOOKUP(B60,'[1]Franchise Rate List (2)'!$A$3:$L$670,12,0)</f>
        <v>0</v>
      </c>
      <c r="M60" s="42">
        <f t="shared" si="9"/>
        <v>0</v>
      </c>
      <c r="N60" s="45">
        <v>0</v>
      </c>
      <c r="O60" s="45">
        <f t="shared" si="10"/>
        <v>0</v>
      </c>
      <c r="P60" s="42">
        <v>0</v>
      </c>
      <c r="Q60" s="46">
        <f t="shared" si="11"/>
        <v>0</v>
      </c>
      <c r="R60" s="44">
        <f>VLOOKUP(B60,'[4]Franchise Rate List'!$A$3:$F$670,6,0)</f>
        <v>0.12</v>
      </c>
      <c r="S60" s="47">
        <f t="shared" si="12"/>
        <v>34.475999999999999</v>
      </c>
    </row>
    <row r="61" spans="1:19" s="48" customFormat="1" ht="18" customHeight="1">
      <c r="A61" s="38">
        <f t="shared" si="6"/>
        <v>48</v>
      </c>
      <c r="B61" s="22">
        <v>22258</v>
      </c>
      <c r="C61" s="39" t="s">
        <v>271</v>
      </c>
      <c r="D61" s="40">
        <f>VLOOKUP($B61,'[1]Franchise Rate List (2)'!$A$3:$I$670,7,0)</f>
        <v>22029920</v>
      </c>
      <c r="E61" s="40" t="str">
        <f>VLOOKUP(B61,'[13]Final Sheet'!$A$2:$E$379,5,0)</f>
        <v>1 box = 24 ea</v>
      </c>
      <c r="F61" s="114">
        <v>5</v>
      </c>
      <c r="G61" s="41" t="s">
        <v>53</v>
      </c>
      <c r="H61" s="40">
        <f>VLOOKUP(B61,'[14]Final Sheet'!$A$2:$F$379,6,0)</f>
        <v>57.46</v>
      </c>
      <c r="I61" s="42">
        <f t="shared" si="7"/>
        <v>287.3</v>
      </c>
      <c r="J61" s="43"/>
      <c r="K61" s="42">
        <f t="shared" si="8"/>
        <v>287.3</v>
      </c>
      <c r="L61" s="44">
        <f>VLOOKUP(B61,'[1]Franchise Rate List (2)'!$A$3:$L$670,12,0)</f>
        <v>0</v>
      </c>
      <c r="M61" s="42">
        <f t="shared" si="9"/>
        <v>0</v>
      </c>
      <c r="N61" s="45">
        <v>0</v>
      </c>
      <c r="O61" s="45">
        <f t="shared" si="10"/>
        <v>0</v>
      </c>
      <c r="P61" s="42">
        <v>0</v>
      </c>
      <c r="Q61" s="46">
        <f t="shared" si="11"/>
        <v>0</v>
      </c>
      <c r="R61" s="44">
        <f>VLOOKUP(B61,'[4]Franchise Rate List'!$A$3:$F$670,6,0)</f>
        <v>0.12</v>
      </c>
      <c r="S61" s="47">
        <f t="shared" si="12"/>
        <v>34.475999999999999</v>
      </c>
    </row>
    <row r="62" spans="1:19" s="48" customFormat="1" ht="18" customHeight="1">
      <c r="A62" s="38">
        <f t="shared" si="6"/>
        <v>49</v>
      </c>
      <c r="B62" s="22">
        <v>21428</v>
      </c>
      <c r="C62" s="39" t="s">
        <v>149</v>
      </c>
      <c r="D62" s="40">
        <f>VLOOKUP($B62,'[1]Franchise Rate List (2)'!$A$3:$I$670,7,0)</f>
        <v>2106</v>
      </c>
      <c r="E62" s="40" t="str">
        <f>VLOOKUP(B62,'[13]Final Sheet'!$A$2:$E$379,5,0)</f>
        <v>Ea=1 EA</v>
      </c>
      <c r="F62" s="114">
        <v>12</v>
      </c>
      <c r="G62" s="41" t="s">
        <v>137</v>
      </c>
      <c r="H62" s="40">
        <f>VLOOKUP(B62,'[14]Final Sheet'!$A$2:$F$379,6,0)</f>
        <v>66.099999999999994</v>
      </c>
      <c r="I62" s="42">
        <f t="shared" si="7"/>
        <v>793.19999999999993</v>
      </c>
      <c r="J62" s="43"/>
      <c r="K62" s="42">
        <f t="shared" si="8"/>
        <v>793.19999999999993</v>
      </c>
      <c r="L62" s="44">
        <f>VLOOKUP(B62,'[1]Franchise Rate List (2)'!$A$3:$L$670,12,0)</f>
        <v>0</v>
      </c>
      <c r="M62" s="42">
        <f t="shared" si="9"/>
        <v>0</v>
      </c>
      <c r="N62" s="45">
        <v>0</v>
      </c>
      <c r="O62" s="45">
        <f t="shared" si="10"/>
        <v>0</v>
      </c>
      <c r="P62" s="42">
        <v>0</v>
      </c>
      <c r="Q62" s="46">
        <f t="shared" si="11"/>
        <v>0</v>
      </c>
      <c r="R62" s="44">
        <f>VLOOKUP(B62,'[4]Franchise Rate List'!$A$3:$F$670,6,0)</f>
        <v>0.18</v>
      </c>
      <c r="S62" s="47">
        <f t="shared" si="12"/>
        <v>142.77599999999998</v>
      </c>
    </row>
    <row r="63" spans="1:19" s="48" customFormat="1" ht="18" customHeight="1">
      <c r="A63" s="38">
        <f t="shared" si="6"/>
        <v>50</v>
      </c>
      <c r="B63" s="22">
        <v>23151</v>
      </c>
      <c r="C63" s="39" t="s">
        <v>267</v>
      </c>
      <c r="D63" s="40">
        <f>VLOOKUP($B63,'[1]Franchise Rate List (2)'!$A$3:$I$670,7,0)</f>
        <v>21069099</v>
      </c>
      <c r="E63" s="40" t="str">
        <f>VLOOKUP(B63,'[13]Final Sheet'!$A$2:$E$379,5,0)</f>
        <v>1 Box = 24 ea</v>
      </c>
      <c r="F63" s="114">
        <v>24</v>
      </c>
      <c r="G63" s="41" t="s">
        <v>53</v>
      </c>
      <c r="H63" s="40">
        <f>VLOOKUP(B63,'[14]Final Sheet'!$A$2:$F$379,6,0)</f>
        <v>66.099999999999994</v>
      </c>
      <c r="I63" s="42">
        <f t="shared" si="7"/>
        <v>1586.3999999999999</v>
      </c>
      <c r="J63" s="43"/>
      <c r="K63" s="42">
        <f t="shared" si="8"/>
        <v>1586.3999999999999</v>
      </c>
      <c r="L63" s="44">
        <f>VLOOKUP(B63,'[1]Franchise Rate List (2)'!$A$3:$L$670,12,0)</f>
        <v>0</v>
      </c>
      <c r="M63" s="42">
        <f t="shared" si="9"/>
        <v>0</v>
      </c>
      <c r="N63" s="45">
        <v>0</v>
      </c>
      <c r="O63" s="45">
        <f t="shared" si="10"/>
        <v>0</v>
      </c>
      <c r="P63" s="42">
        <v>0</v>
      </c>
      <c r="Q63" s="46">
        <f t="shared" si="11"/>
        <v>0</v>
      </c>
      <c r="R63" s="44">
        <f>VLOOKUP(B63,'[4]Franchise Rate List'!$A$3:$F$670,6,0)</f>
        <v>0.18</v>
      </c>
      <c r="S63" s="47">
        <f t="shared" si="12"/>
        <v>285.55199999999996</v>
      </c>
    </row>
    <row r="64" spans="1:19" s="48" customFormat="1" ht="18" customHeight="1">
      <c r="A64" s="38">
        <f t="shared" si="6"/>
        <v>51</v>
      </c>
      <c r="B64" s="22">
        <v>23152</v>
      </c>
      <c r="C64" s="39" t="s">
        <v>268</v>
      </c>
      <c r="D64" s="40">
        <f>VLOOKUP($B64,'[1]Franchise Rate List (2)'!$A$3:$I$670,7,0)</f>
        <v>21069099</v>
      </c>
      <c r="E64" s="40" t="str">
        <f>VLOOKUP(B64,'[13]Final Sheet'!$A$2:$E$379,5,0)</f>
        <v>1 Box = 24 ea</v>
      </c>
      <c r="F64" s="114">
        <v>24</v>
      </c>
      <c r="G64" s="41" t="s">
        <v>53</v>
      </c>
      <c r="H64" s="40">
        <f>VLOOKUP(B64,'[14]Final Sheet'!$A$2:$F$379,6,0)</f>
        <v>66.099999999999994</v>
      </c>
      <c r="I64" s="42">
        <f t="shared" si="7"/>
        <v>1586.3999999999999</v>
      </c>
      <c r="J64" s="43"/>
      <c r="K64" s="42">
        <f t="shared" si="8"/>
        <v>1586.3999999999999</v>
      </c>
      <c r="L64" s="44">
        <f>VLOOKUP(B64,'[1]Franchise Rate List (2)'!$A$3:$L$670,12,0)</f>
        <v>0</v>
      </c>
      <c r="M64" s="42">
        <f t="shared" si="9"/>
        <v>0</v>
      </c>
      <c r="N64" s="45">
        <v>0</v>
      </c>
      <c r="O64" s="45">
        <f t="shared" si="10"/>
        <v>0</v>
      </c>
      <c r="P64" s="42">
        <v>0</v>
      </c>
      <c r="Q64" s="46">
        <f t="shared" si="11"/>
        <v>0</v>
      </c>
      <c r="R64" s="44">
        <f>VLOOKUP(B64,'[4]Franchise Rate List'!$A$3:$F$670,6,0)</f>
        <v>0.18</v>
      </c>
      <c r="S64" s="47">
        <f t="shared" si="12"/>
        <v>285.55199999999996</v>
      </c>
    </row>
    <row r="65" spans="1:19" s="48" customFormat="1" ht="18" customHeight="1">
      <c r="A65" s="38">
        <f t="shared" si="6"/>
        <v>52</v>
      </c>
      <c r="B65" s="22">
        <v>22643</v>
      </c>
      <c r="C65" s="39" t="s">
        <v>273</v>
      </c>
      <c r="D65" s="40">
        <f>VLOOKUP($B65,'[1]Franchise Rate List (2)'!$A$3:$I$670,7,0)</f>
        <v>19059010</v>
      </c>
      <c r="E65" s="40" t="str">
        <f>VLOOKUP(B65,'[13]Final Sheet'!$A$2:$E$379,5,0)</f>
        <v>1 Box = 96 ea</v>
      </c>
      <c r="F65" s="114">
        <v>24</v>
      </c>
      <c r="G65" s="41" t="s">
        <v>53</v>
      </c>
      <c r="H65" s="40">
        <f>VLOOKUP(B65,'[14]Final Sheet'!$A$2:$F$379,6,0)</f>
        <v>50.85</v>
      </c>
      <c r="I65" s="42">
        <f t="shared" si="7"/>
        <v>1220.4000000000001</v>
      </c>
      <c r="J65" s="43"/>
      <c r="K65" s="42">
        <f t="shared" si="8"/>
        <v>1220.4000000000001</v>
      </c>
      <c r="L65" s="44">
        <f>VLOOKUP(B65,'[1]Franchise Rate List (2)'!$A$3:$L$670,12,0)</f>
        <v>0</v>
      </c>
      <c r="M65" s="42">
        <f t="shared" si="9"/>
        <v>0</v>
      </c>
      <c r="N65" s="45">
        <v>0</v>
      </c>
      <c r="O65" s="45">
        <f t="shared" si="10"/>
        <v>0</v>
      </c>
      <c r="P65" s="42">
        <v>0</v>
      </c>
      <c r="Q65" s="46">
        <f t="shared" si="11"/>
        <v>0</v>
      </c>
      <c r="R65" s="44">
        <f>VLOOKUP(B65,'[4]Franchise Rate List'!$A$3:$F$670,6,0)</f>
        <v>0.18</v>
      </c>
      <c r="S65" s="47">
        <f t="shared" si="12"/>
        <v>219.672</v>
      </c>
    </row>
    <row r="66" spans="1:19" s="48" customFormat="1" ht="18" customHeight="1">
      <c r="A66" s="38">
        <f t="shared" si="6"/>
        <v>53</v>
      </c>
      <c r="B66" s="22">
        <v>22644</v>
      </c>
      <c r="C66" s="39" t="s">
        <v>272</v>
      </c>
      <c r="D66" s="40">
        <f>VLOOKUP($B66,'[1]Franchise Rate List (2)'!$A$3:$I$670,7,0)</f>
        <v>19059090</v>
      </c>
      <c r="E66" s="40" t="str">
        <f>VLOOKUP(B66,'[13]Final Sheet'!$A$2:$E$379,5,0)</f>
        <v>1 Box = 96 ea</v>
      </c>
      <c r="F66" s="114">
        <v>24</v>
      </c>
      <c r="G66" s="41" t="s">
        <v>53</v>
      </c>
      <c r="H66" s="40">
        <f>VLOOKUP(B66,'[14]Final Sheet'!$A$2:$F$379,6,0)</f>
        <v>50.85</v>
      </c>
      <c r="I66" s="42">
        <f t="shared" si="7"/>
        <v>1220.4000000000001</v>
      </c>
      <c r="J66" s="43"/>
      <c r="K66" s="42">
        <f t="shared" si="8"/>
        <v>1220.4000000000001</v>
      </c>
      <c r="L66" s="44">
        <f>VLOOKUP(B66,'[1]Franchise Rate List (2)'!$A$3:$L$670,12,0)</f>
        <v>0</v>
      </c>
      <c r="M66" s="42">
        <f t="shared" si="9"/>
        <v>0</v>
      </c>
      <c r="N66" s="45">
        <v>0</v>
      </c>
      <c r="O66" s="45">
        <f t="shared" si="10"/>
        <v>0</v>
      </c>
      <c r="P66" s="42">
        <v>0</v>
      </c>
      <c r="Q66" s="46">
        <f t="shared" si="11"/>
        <v>0</v>
      </c>
      <c r="R66" s="44">
        <f>VLOOKUP(B66,'[4]Franchise Rate List'!$A$3:$F$670,6,0)</f>
        <v>0.18</v>
      </c>
      <c r="S66" s="47">
        <f t="shared" si="12"/>
        <v>219.672</v>
      </c>
    </row>
    <row r="67" spans="1:19" s="48" customFormat="1" ht="18" customHeight="1">
      <c r="A67" s="38">
        <f t="shared" si="6"/>
        <v>54</v>
      </c>
      <c r="B67" s="22">
        <v>20872</v>
      </c>
      <c r="C67" s="39" t="s">
        <v>183</v>
      </c>
      <c r="D67" s="40">
        <f>VLOOKUP($B67,'[1]Franchise Rate List (2)'!$A$3:$I$670,7,0)</f>
        <v>21011120</v>
      </c>
      <c r="E67" s="40" t="str">
        <f>VLOOKUP(B67,'[13]Final Sheet'!$A$2:$E$379,5,0)</f>
        <v>Box =24 bt</v>
      </c>
      <c r="F67" s="114">
        <v>24</v>
      </c>
      <c r="G67" s="41" t="s">
        <v>53</v>
      </c>
      <c r="H67" s="40">
        <f>VLOOKUP(B67,'[14]Final Sheet'!$A$2:$F$379,6,0)</f>
        <v>59.44</v>
      </c>
      <c r="I67" s="42">
        <f t="shared" si="7"/>
        <v>1426.56</v>
      </c>
      <c r="J67" s="43"/>
      <c r="K67" s="42">
        <f t="shared" si="8"/>
        <v>1426.56</v>
      </c>
      <c r="L67" s="44">
        <f>VLOOKUP(B67,'[1]Franchise Rate List (2)'!$A$3:$L$670,12,0)</f>
        <v>0</v>
      </c>
      <c r="M67" s="42">
        <f t="shared" si="9"/>
        <v>0</v>
      </c>
      <c r="N67" s="45">
        <v>0</v>
      </c>
      <c r="O67" s="45">
        <f t="shared" si="10"/>
        <v>0</v>
      </c>
      <c r="P67" s="42">
        <v>0</v>
      </c>
      <c r="Q67" s="46">
        <f t="shared" si="11"/>
        <v>0</v>
      </c>
      <c r="R67" s="44">
        <f>VLOOKUP(B67,'[4]Franchise Rate List'!$A$3:$F$670,6,0)</f>
        <v>0.18</v>
      </c>
      <c r="S67" s="47">
        <f t="shared" si="12"/>
        <v>256.7808</v>
      </c>
    </row>
    <row r="68" spans="1:19" s="48" customFormat="1" ht="18" customHeight="1">
      <c r="A68" s="38">
        <f t="shared" si="6"/>
        <v>55</v>
      </c>
      <c r="B68" s="22">
        <v>23445</v>
      </c>
      <c r="C68" s="39" t="s">
        <v>278</v>
      </c>
      <c r="D68" s="40">
        <f>VLOOKUP($B68,'[1]Franchise Rate List (2)'!$A$3:$I$670,7,0)</f>
        <v>21069099</v>
      </c>
      <c r="E68" s="40" t="str">
        <f>VLOOKUP(B68,'[13]Final Sheet'!$A$2:$E$379,5,0)</f>
        <v>Box = 48 EA</v>
      </c>
      <c r="F68" s="114">
        <v>24</v>
      </c>
      <c r="G68" s="41" t="s">
        <v>53</v>
      </c>
      <c r="H68" s="40">
        <f>VLOOKUP(B68,'[14]Final Sheet'!$A$2:$F$379,6,0)</f>
        <v>80.36</v>
      </c>
      <c r="I68" s="42">
        <f t="shared" si="7"/>
        <v>1928.6399999999999</v>
      </c>
      <c r="J68" s="43"/>
      <c r="K68" s="42">
        <f t="shared" si="8"/>
        <v>1928.6399999999999</v>
      </c>
      <c r="L68" s="44">
        <f>VLOOKUP(B68,'[1]Franchise Rate List (2)'!$A$3:$L$670,12,0)</f>
        <v>0</v>
      </c>
      <c r="M68" s="42">
        <f t="shared" si="9"/>
        <v>0</v>
      </c>
      <c r="N68" s="45">
        <v>0</v>
      </c>
      <c r="O68" s="45">
        <f t="shared" si="10"/>
        <v>0</v>
      </c>
      <c r="P68" s="42">
        <v>0</v>
      </c>
      <c r="Q68" s="46">
        <f t="shared" si="11"/>
        <v>0</v>
      </c>
      <c r="R68" s="44">
        <f>VLOOKUP(B68,'[4]Franchise Rate List'!$A$3:$F$670,6,0)</f>
        <v>0.12</v>
      </c>
      <c r="S68" s="47">
        <f t="shared" si="12"/>
        <v>231.43679999999998</v>
      </c>
    </row>
    <row r="69" spans="1:19" s="48" customFormat="1" ht="18" customHeight="1">
      <c r="A69" s="38">
        <f t="shared" si="6"/>
        <v>56</v>
      </c>
      <c r="B69" s="22">
        <v>23451</v>
      </c>
      <c r="C69" s="39" t="s">
        <v>274</v>
      </c>
      <c r="D69" s="40">
        <f>VLOOKUP($B69,'[1]Franchise Rate List (2)'!$A$3:$I$670,7,0)</f>
        <v>21069099</v>
      </c>
      <c r="E69" s="40" t="str">
        <f>VLOOKUP(B69,'[13]Final Sheet'!$A$2:$E$379,5,0)</f>
        <v>Box = 90 EA</v>
      </c>
      <c r="F69" s="114">
        <v>24</v>
      </c>
      <c r="G69" s="41" t="s">
        <v>53</v>
      </c>
      <c r="H69" s="40">
        <f>VLOOKUP(B69,'[14]Final Sheet'!$A$2:$F$379,6,0)</f>
        <v>51.1</v>
      </c>
      <c r="I69" s="42">
        <f t="shared" si="7"/>
        <v>1226.4000000000001</v>
      </c>
      <c r="J69" s="43"/>
      <c r="K69" s="42">
        <f t="shared" si="8"/>
        <v>1226.4000000000001</v>
      </c>
      <c r="L69" s="44">
        <f>VLOOKUP(B69,'[1]Franchise Rate List (2)'!$A$3:$L$670,12,0)</f>
        <v>0</v>
      </c>
      <c r="M69" s="42">
        <f t="shared" si="9"/>
        <v>0</v>
      </c>
      <c r="N69" s="45">
        <v>0</v>
      </c>
      <c r="O69" s="45">
        <f t="shared" si="10"/>
        <v>0</v>
      </c>
      <c r="P69" s="42">
        <v>0</v>
      </c>
      <c r="Q69" s="46">
        <f t="shared" si="11"/>
        <v>0</v>
      </c>
      <c r="R69" s="44">
        <f>VLOOKUP(B69,'[4]Franchise Rate List'!$A$3:$F$670,6,0)</f>
        <v>0.05</v>
      </c>
      <c r="S69" s="47">
        <f t="shared" si="12"/>
        <v>61.320000000000007</v>
      </c>
    </row>
    <row r="70" spans="1:19" s="48" customFormat="1" ht="18" customHeight="1">
      <c r="A70" s="38">
        <f t="shared" si="6"/>
        <v>57</v>
      </c>
      <c r="B70" s="22">
        <v>23452</v>
      </c>
      <c r="C70" s="39" t="s">
        <v>276</v>
      </c>
      <c r="D70" s="40">
        <f>VLOOKUP($B70,'[1]Franchise Rate List (2)'!$A$3:$I$670,7,0)</f>
        <v>12060010</v>
      </c>
      <c r="E70" s="40" t="str">
        <f>VLOOKUP(B70,'[13]Final Sheet'!$A$2:$E$379,5,0)</f>
        <v>Box = 90 EA</v>
      </c>
      <c r="F70" s="114">
        <v>24</v>
      </c>
      <c r="G70" s="41" t="s">
        <v>53</v>
      </c>
      <c r="H70" s="40">
        <f>VLOOKUP(B70,'[14]Final Sheet'!$A$2:$F$379,6,0)</f>
        <v>74.290000000000006</v>
      </c>
      <c r="I70" s="42">
        <f t="shared" si="7"/>
        <v>1782.96</v>
      </c>
      <c r="J70" s="43"/>
      <c r="K70" s="42">
        <f t="shared" si="8"/>
        <v>1782.96</v>
      </c>
      <c r="L70" s="44">
        <f>VLOOKUP(B70,'[1]Franchise Rate List (2)'!$A$3:$L$670,12,0)</f>
        <v>0</v>
      </c>
      <c r="M70" s="42">
        <f t="shared" si="9"/>
        <v>0</v>
      </c>
      <c r="N70" s="45">
        <v>0</v>
      </c>
      <c r="O70" s="45">
        <f t="shared" si="10"/>
        <v>0</v>
      </c>
      <c r="P70" s="42">
        <v>0</v>
      </c>
      <c r="Q70" s="46">
        <f t="shared" si="11"/>
        <v>0</v>
      </c>
      <c r="R70" s="44">
        <f>VLOOKUP(B70,'[4]Franchise Rate List'!$A$3:$F$670,6,0)</f>
        <v>0.05</v>
      </c>
      <c r="S70" s="47">
        <f t="shared" si="12"/>
        <v>89.14800000000001</v>
      </c>
    </row>
    <row r="71" spans="1:19" s="48" customFormat="1" ht="18" customHeight="1">
      <c r="A71" s="38">
        <f t="shared" si="6"/>
        <v>58</v>
      </c>
      <c r="B71" s="22">
        <v>23453</v>
      </c>
      <c r="C71" s="39" t="s">
        <v>275</v>
      </c>
      <c r="D71" s="40">
        <f>VLOOKUP($B71,'[1]Franchise Rate List (2)'!$A$3:$I$670,7,0)</f>
        <v>20081920</v>
      </c>
      <c r="E71" s="40" t="str">
        <f>VLOOKUP(B71,'[13]Final Sheet'!$A$2:$E$379,5,0)</f>
        <v>Box = 120 EA</v>
      </c>
      <c r="F71" s="114">
        <v>24</v>
      </c>
      <c r="G71" s="41" t="s">
        <v>53</v>
      </c>
      <c r="H71" s="40">
        <f>VLOOKUP(B71,'[14]Final Sheet'!$A$2:$F$379,6,0)</f>
        <v>80.36</v>
      </c>
      <c r="I71" s="42">
        <f t="shared" si="7"/>
        <v>1928.6399999999999</v>
      </c>
      <c r="J71" s="43"/>
      <c r="K71" s="42">
        <f t="shared" si="8"/>
        <v>1928.6399999999999</v>
      </c>
      <c r="L71" s="44">
        <f>VLOOKUP(B71,'[1]Franchise Rate List (2)'!$A$3:$L$670,12,0)</f>
        <v>0</v>
      </c>
      <c r="M71" s="42">
        <f t="shared" si="9"/>
        <v>0</v>
      </c>
      <c r="N71" s="45">
        <v>0</v>
      </c>
      <c r="O71" s="45">
        <f t="shared" si="10"/>
        <v>0</v>
      </c>
      <c r="P71" s="42">
        <v>0</v>
      </c>
      <c r="Q71" s="46">
        <f t="shared" si="11"/>
        <v>0</v>
      </c>
      <c r="R71" s="44">
        <f>VLOOKUP(B71,'[4]Franchise Rate List'!$A$3:$F$670,6,0)</f>
        <v>0.12</v>
      </c>
      <c r="S71" s="47">
        <f t="shared" si="12"/>
        <v>231.43679999999998</v>
      </c>
    </row>
    <row r="72" spans="1:19" s="48" customFormat="1" ht="18" customHeight="1">
      <c r="A72" s="38">
        <f t="shared" si="6"/>
        <v>59</v>
      </c>
      <c r="B72" s="22">
        <v>21241</v>
      </c>
      <c r="C72" s="39" t="s">
        <v>186</v>
      </c>
      <c r="D72" s="40">
        <f>VLOOKUP($B72,'[1]Franchise Rate List (2)'!$A$3:$I$670,7,0)</f>
        <v>20081910</v>
      </c>
      <c r="E72" s="40" t="str">
        <f>VLOOKUP(B72,'[13]Final Sheet'!$A$2:$E$379,5,0)</f>
        <v>1 box = 60 ea</v>
      </c>
      <c r="F72" s="114">
        <v>24</v>
      </c>
      <c r="G72" s="41" t="s">
        <v>53</v>
      </c>
      <c r="H72" s="40">
        <f>VLOOKUP(B72,'[14]Final Sheet'!$A$2:$F$379,6,0)</f>
        <v>46.69</v>
      </c>
      <c r="I72" s="42">
        <f t="shared" si="7"/>
        <v>1120.56</v>
      </c>
      <c r="J72" s="43"/>
      <c r="K72" s="42">
        <f t="shared" si="8"/>
        <v>1120.56</v>
      </c>
      <c r="L72" s="44">
        <f>VLOOKUP(B72,'[1]Franchise Rate List (2)'!$A$3:$L$670,12,0)</f>
        <v>0</v>
      </c>
      <c r="M72" s="42">
        <f t="shared" si="9"/>
        <v>0</v>
      </c>
      <c r="N72" s="45">
        <v>0</v>
      </c>
      <c r="O72" s="45">
        <f t="shared" si="10"/>
        <v>0</v>
      </c>
      <c r="P72" s="42">
        <v>0</v>
      </c>
      <c r="Q72" s="46">
        <f t="shared" si="11"/>
        <v>0</v>
      </c>
      <c r="R72" s="44">
        <f>VLOOKUP(B72,'[4]Franchise Rate List'!$A$3:$F$670,6,0)</f>
        <v>0.12</v>
      </c>
      <c r="S72" s="47">
        <f t="shared" si="12"/>
        <v>134.46719999999999</v>
      </c>
    </row>
    <row r="73" spans="1:19" s="48" customFormat="1" ht="18" customHeight="1">
      <c r="A73" s="38">
        <f t="shared" si="6"/>
        <v>60</v>
      </c>
      <c r="B73" s="22">
        <v>21242</v>
      </c>
      <c r="C73" s="39" t="s">
        <v>187</v>
      </c>
      <c r="D73" s="40" t="str">
        <f>VLOOKUP($B73,'[1]Franchise Rate List (2)'!$A$3:$I$670,7,0)</f>
        <v>08021200</v>
      </c>
      <c r="E73" s="40" t="str">
        <f>VLOOKUP(B73,'[13]Final Sheet'!$A$2:$E$379,5,0)</f>
        <v>1 box = 60 ea</v>
      </c>
      <c r="F73" s="114">
        <v>24</v>
      </c>
      <c r="G73" s="41" t="s">
        <v>53</v>
      </c>
      <c r="H73" s="40">
        <f>VLOOKUP(B73,'[14]Final Sheet'!$A$2:$F$379,6,0)</f>
        <v>51.239999999999995</v>
      </c>
      <c r="I73" s="42">
        <f t="shared" si="7"/>
        <v>1229.7599999999998</v>
      </c>
      <c r="J73" s="43"/>
      <c r="K73" s="42">
        <f t="shared" si="8"/>
        <v>1229.7599999999998</v>
      </c>
      <c r="L73" s="44">
        <f>VLOOKUP(B73,'[1]Franchise Rate List (2)'!$A$3:$L$670,12,0)</f>
        <v>0</v>
      </c>
      <c r="M73" s="42">
        <f t="shared" si="9"/>
        <v>0</v>
      </c>
      <c r="N73" s="45">
        <v>0</v>
      </c>
      <c r="O73" s="45">
        <f t="shared" si="10"/>
        <v>0</v>
      </c>
      <c r="P73" s="42">
        <v>0</v>
      </c>
      <c r="Q73" s="46">
        <f t="shared" si="11"/>
        <v>0</v>
      </c>
      <c r="R73" s="44">
        <f>VLOOKUP(B73,'[4]Franchise Rate List'!$A$3:$F$670,6,0)</f>
        <v>0.12</v>
      </c>
      <c r="S73" s="47">
        <f t="shared" si="12"/>
        <v>147.57119999999998</v>
      </c>
    </row>
    <row r="74" spans="1:19" s="48" customFormat="1" ht="18" customHeight="1">
      <c r="A74" s="38">
        <f t="shared" si="6"/>
        <v>61</v>
      </c>
      <c r="B74" s="22">
        <v>17743</v>
      </c>
      <c r="C74" s="39" t="s">
        <v>120</v>
      </c>
      <c r="D74" s="40">
        <f>VLOOKUP($B74,'[1]Franchise Rate List (2)'!$A$3:$I$670,7,0)</f>
        <v>1905</v>
      </c>
      <c r="E74" s="40" t="str">
        <f>VLOOKUP(B74,'[13]Final Sheet'!$A$2:$E$379,5,0)</f>
        <v>Ea=1 ea</v>
      </c>
      <c r="F74" s="114">
        <v>3</v>
      </c>
      <c r="G74" s="41" t="s">
        <v>53</v>
      </c>
      <c r="H74" s="40">
        <f>VLOOKUP(B74,'[14]Final Sheet'!$A$2:$F$379,6,0)</f>
        <v>72.690000000000012</v>
      </c>
      <c r="I74" s="42">
        <f t="shared" si="7"/>
        <v>218.07000000000005</v>
      </c>
      <c r="J74" s="43"/>
      <c r="K74" s="42">
        <f t="shared" si="8"/>
        <v>218.07000000000005</v>
      </c>
      <c r="L74" s="44">
        <f>VLOOKUP(B74,'[1]Franchise Rate List (2)'!$A$3:$L$670,12,0)</f>
        <v>0</v>
      </c>
      <c r="M74" s="42">
        <f t="shared" si="9"/>
        <v>0</v>
      </c>
      <c r="N74" s="45">
        <v>0</v>
      </c>
      <c r="O74" s="45">
        <f t="shared" si="10"/>
        <v>0</v>
      </c>
      <c r="P74" s="42">
        <v>0</v>
      </c>
      <c r="Q74" s="46">
        <f t="shared" si="11"/>
        <v>0</v>
      </c>
      <c r="R74" s="44">
        <f>VLOOKUP(B74,'[4]Franchise Rate List'!$A$3:$F$670,6,0)</f>
        <v>0.18</v>
      </c>
      <c r="S74" s="47">
        <f t="shared" si="12"/>
        <v>39.252600000000008</v>
      </c>
    </row>
    <row r="75" spans="1:19" s="48" customFormat="1" ht="18" customHeight="1">
      <c r="A75" s="38">
        <f t="shared" si="6"/>
        <v>62</v>
      </c>
      <c r="B75" s="22">
        <v>17744</v>
      </c>
      <c r="C75" s="39" t="s">
        <v>106</v>
      </c>
      <c r="D75" s="40">
        <f>VLOOKUP($B75,'[1]Franchise Rate List (2)'!$A$3:$I$670,7,0)</f>
        <v>1905</v>
      </c>
      <c r="E75" s="40" t="str">
        <f>VLOOKUP(B75,'[13]Final Sheet'!$A$2:$E$379,5,0)</f>
        <v>Ea=1 ea</v>
      </c>
      <c r="F75" s="114">
        <v>3</v>
      </c>
      <c r="G75" s="41" t="s">
        <v>53</v>
      </c>
      <c r="H75" s="40">
        <f>VLOOKUP(B75,'[14]Final Sheet'!$A$2:$F$379,6,0)</f>
        <v>72.690000000000012</v>
      </c>
      <c r="I75" s="42">
        <f t="shared" si="7"/>
        <v>218.07000000000005</v>
      </c>
      <c r="J75" s="43"/>
      <c r="K75" s="42">
        <f t="shared" si="8"/>
        <v>218.07000000000005</v>
      </c>
      <c r="L75" s="44">
        <f>VLOOKUP(B75,'[1]Franchise Rate List (2)'!$A$3:$L$670,12,0)</f>
        <v>0</v>
      </c>
      <c r="M75" s="42">
        <f t="shared" si="9"/>
        <v>0</v>
      </c>
      <c r="N75" s="45">
        <v>0</v>
      </c>
      <c r="O75" s="45">
        <f t="shared" si="10"/>
        <v>0</v>
      </c>
      <c r="P75" s="42">
        <v>0</v>
      </c>
      <c r="Q75" s="46">
        <f t="shared" si="11"/>
        <v>0</v>
      </c>
      <c r="R75" s="44">
        <f>VLOOKUP(B75,'[4]Franchise Rate List'!$A$3:$F$670,6,0)</f>
        <v>0.18</v>
      </c>
      <c r="S75" s="47">
        <f t="shared" si="12"/>
        <v>39.252600000000008</v>
      </c>
    </row>
    <row r="76" spans="1:19" s="48" customFormat="1" ht="18" customHeight="1">
      <c r="A76" s="38">
        <f t="shared" si="6"/>
        <v>63</v>
      </c>
      <c r="B76" s="22">
        <v>17745</v>
      </c>
      <c r="C76" s="39" t="s">
        <v>59</v>
      </c>
      <c r="D76" s="40">
        <f>VLOOKUP($B76,'[1]Franchise Rate List (2)'!$A$3:$I$670,7,0)</f>
        <v>1905</v>
      </c>
      <c r="E76" s="40" t="str">
        <f>VLOOKUP(B76,'[13]Final Sheet'!$A$2:$E$379,5,0)</f>
        <v>Ea=1 ea</v>
      </c>
      <c r="F76" s="114">
        <v>3</v>
      </c>
      <c r="G76" s="41" t="s">
        <v>53</v>
      </c>
      <c r="H76" s="40">
        <f>VLOOKUP(B76,'[14]Final Sheet'!$A$2:$F$379,6,0)</f>
        <v>72.690000000000012</v>
      </c>
      <c r="I76" s="42">
        <f t="shared" si="7"/>
        <v>218.07000000000005</v>
      </c>
      <c r="J76" s="43"/>
      <c r="K76" s="42">
        <f t="shared" si="8"/>
        <v>218.07000000000005</v>
      </c>
      <c r="L76" s="44">
        <f>VLOOKUP(B76,'[1]Franchise Rate List (2)'!$A$3:$L$670,12,0)</f>
        <v>0</v>
      </c>
      <c r="M76" s="42">
        <f t="shared" si="9"/>
        <v>0</v>
      </c>
      <c r="N76" s="45">
        <v>0</v>
      </c>
      <c r="O76" s="45">
        <f t="shared" si="10"/>
        <v>0</v>
      </c>
      <c r="P76" s="42">
        <v>0</v>
      </c>
      <c r="Q76" s="46">
        <f t="shared" si="11"/>
        <v>0</v>
      </c>
      <c r="R76" s="44">
        <f>VLOOKUP(B76,'[4]Franchise Rate List'!$A$3:$F$670,6,0)</f>
        <v>0.18</v>
      </c>
      <c r="S76" s="47">
        <f t="shared" si="12"/>
        <v>39.252600000000008</v>
      </c>
    </row>
    <row r="77" spans="1:19" s="48" customFormat="1" ht="18" customHeight="1">
      <c r="A77" s="38">
        <f t="shared" si="6"/>
        <v>64</v>
      </c>
      <c r="B77" s="22">
        <v>23503</v>
      </c>
      <c r="C77" s="39" t="s">
        <v>277</v>
      </c>
      <c r="D77" s="40">
        <f>VLOOKUP($B77,'[1]Franchise Rate List (2)'!$A$3:$I$670,7,0)</f>
        <v>22029090</v>
      </c>
      <c r="E77" s="40" t="str">
        <f>VLOOKUP(B77,'[13]Final Sheet'!$A$2:$E$379,5,0)</f>
        <v>1 box = 27 ea</v>
      </c>
      <c r="F77" s="114">
        <v>12</v>
      </c>
      <c r="G77" s="41" t="s">
        <v>53</v>
      </c>
      <c r="H77" s="40">
        <f>VLOOKUP(B77,'[14]Final Sheet'!$A$2:$F$379,6,0)</f>
        <v>38</v>
      </c>
      <c r="I77" s="42">
        <f t="shared" si="7"/>
        <v>456</v>
      </c>
      <c r="J77" s="43"/>
      <c r="K77" s="42">
        <f t="shared" si="8"/>
        <v>456</v>
      </c>
      <c r="L77" s="44">
        <f>VLOOKUP(B77,'[1]Franchise Rate List (2)'!$A$3:$L$670,12,0)</f>
        <v>0</v>
      </c>
      <c r="M77" s="42">
        <f t="shared" si="9"/>
        <v>0</v>
      </c>
      <c r="N77" s="45">
        <v>0</v>
      </c>
      <c r="O77" s="45">
        <f t="shared" si="10"/>
        <v>0</v>
      </c>
      <c r="P77" s="42">
        <v>0</v>
      </c>
      <c r="Q77" s="46">
        <f t="shared" si="11"/>
        <v>0</v>
      </c>
      <c r="R77" s="44">
        <f>VLOOKUP(B77,'[4]Franchise Rate List'!$A$3:$F$670,6,0)</f>
        <v>0.18</v>
      </c>
      <c r="S77" s="47">
        <f t="shared" si="12"/>
        <v>82.08</v>
      </c>
    </row>
    <row r="78" spans="1:19" s="48" customFormat="1" ht="18" customHeight="1">
      <c r="A78" s="38">
        <f t="shared" si="6"/>
        <v>65</v>
      </c>
      <c r="B78" s="22">
        <v>12012</v>
      </c>
      <c r="C78" s="39" t="s">
        <v>129</v>
      </c>
      <c r="D78" s="40">
        <f>VLOOKUP($B78,'[1]Franchise Rate List (2)'!$A$3:$I$670,7,0)</f>
        <v>4823</v>
      </c>
      <c r="E78" s="40" t="str">
        <f>VLOOKUP(B78,'[13]Final Sheet'!$A$2:$E$379,5,0)</f>
        <v>PAC=20PC</v>
      </c>
      <c r="F78" s="114">
        <v>50</v>
      </c>
      <c r="G78" s="41" t="s">
        <v>37</v>
      </c>
      <c r="H78" s="40">
        <f>VLOOKUP(B78,'[14]Final Sheet'!$A$2:$F$379,6,0)</f>
        <v>57.449999999999996</v>
      </c>
      <c r="I78" s="42">
        <f t="shared" si="7"/>
        <v>2872.5</v>
      </c>
      <c r="J78" s="43"/>
      <c r="K78" s="42">
        <f t="shared" si="8"/>
        <v>2872.5</v>
      </c>
      <c r="L78" s="44">
        <f>VLOOKUP(B78,'[1]Franchise Rate List (2)'!$A$3:$L$670,12,0)</f>
        <v>0</v>
      </c>
      <c r="M78" s="42">
        <f t="shared" si="9"/>
        <v>0</v>
      </c>
      <c r="N78" s="45">
        <v>0</v>
      </c>
      <c r="O78" s="45">
        <f t="shared" si="10"/>
        <v>0</v>
      </c>
      <c r="P78" s="42">
        <v>0</v>
      </c>
      <c r="Q78" s="46">
        <f t="shared" si="11"/>
        <v>0</v>
      </c>
      <c r="R78" s="44">
        <f>VLOOKUP(B78,'[4]Franchise Rate List'!$A$3:$F$670,6,0)</f>
        <v>0.18</v>
      </c>
      <c r="S78" s="47">
        <f t="shared" si="12"/>
        <v>517.04999999999995</v>
      </c>
    </row>
    <row r="79" spans="1:19" s="48" customFormat="1" ht="18" customHeight="1">
      <c r="A79" s="38">
        <f t="shared" si="6"/>
        <v>66</v>
      </c>
      <c r="B79" s="22">
        <v>12013</v>
      </c>
      <c r="C79" s="39" t="s">
        <v>130</v>
      </c>
      <c r="D79" s="40">
        <f>VLOOKUP($B79,'[1]Franchise Rate List (2)'!$A$3:$I$670,7,0)</f>
        <v>4823</v>
      </c>
      <c r="E79" s="40" t="str">
        <f>VLOOKUP(B79,'[13]Final Sheet'!$A$2:$E$379,5,0)</f>
        <v>PAC=20PC</v>
      </c>
      <c r="F79" s="114">
        <v>50</v>
      </c>
      <c r="G79" s="41" t="s">
        <v>37</v>
      </c>
      <c r="H79" s="40">
        <f>VLOOKUP(B79,'[14]Final Sheet'!$A$2:$F$379,6,0)</f>
        <v>80.52000000000001</v>
      </c>
      <c r="I79" s="42">
        <f t="shared" si="7"/>
        <v>4026.0000000000005</v>
      </c>
      <c r="J79" s="43"/>
      <c r="K79" s="42">
        <f t="shared" si="8"/>
        <v>4026.0000000000005</v>
      </c>
      <c r="L79" s="44">
        <f>VLOOKUP(B79,'[1]Franchise Rate List (2)'!$A$3:$L$670,12,0)</f>
        <v>0</v>
      </c>
      <c r="M79" s="42">
        <f t="shared" si="9"/>
        <v>0</v>
      </c>
      <c r="N79" s="45">
        <v>0</v>
      </c>
      <c r="O79" s="45">
        <f t="shared" si="10"/>
        <v>0</v>
      </c>
      <c r="P79" s="42">
        <v>0</v>
      </c>
      <c r="Q79" s="46">
        <f t="shared" si="11"/>
        <v>0</v>
      </c>
      <c r="R79" s="44">
        <f>VLOOKUP(B79,'[4]Franchise Rate List'!$A$3:$F$670,6,0)</f>
        <v>0.18</v>
      </c>
      <c r="S79" s="47">
        <f t="shared" si="12"/>
        <v>724.68000000000006</v>
      </c>
    </row>
    <row r="80" spans="1:19" s="48" customFormat="1" ht="18" customHeight="1">
      <c r="A80" s="38">
        <f t="shared" ref="A80:A143" si="13">+A79+1</f>
        <v>67</v>
      </c>
      <c r="B80" s="22">
        <v>20411</v>
      </c>
      <c r="C80" s="39" t="s">
        <v>161</v>
      </c>
      <c r="D80" s="40">
        <f>VLOOKUP($B80,'[1]Franchise Rate List (2)'!$A$3:$I$670,7,0)</f>
        <v>3923</v>
      </c>
      <c r="E80" s="40" t="str">
        <f>VLOOKUP(B80,'[13]Final Sheet'!$A$2:$E$379,5,0)</f>
        <v>Pac=100Pc</v>
      </c>
      <c r="F80" s="114">
        <v>10</v>
      </c>
      <c r="G80" s="41" t="s">
        <v>37</v>
      </c>
      <c r="H80" s="40">
        <f>VLOOKUP(B80,'[14]Final Sheet'!$A$2:$F$379,6,0)</f>
        <v>357.28</v>
      </c>
      <c r="I80" s="42">
        <f t="shared" si="7"/>
        <v>3572.7999999999997</v>
      </c>
      <c r="J80" s="43"/>
      <c r="K80" s="42">
        <f t="shared" si="8"/>
        <v>3572.7999999999997</v>
      </c>
      <c r="L80" s="44">
        <f>VLOOKUP(B80,'[1]Franchise Rate List (2)'!$A$3:$L$670,12,0)</f>
        <v>0</v>
      </c>
      <c r="M80" s="42">
        <f t="shared" si="9"/>
        <v>0</v>
      </c>
      <c r="N80" s="45">
        <v>0</v>
      </c>
      <c r="O80" s="45">
        <f t="shared" si="10"/>
        <v>0</v>
      </c>
      <c r="P80" s="42">
        <v>0</v>
      </c>
      <c r="Q80" s="46">
        <f t="shared" si="11"/>
        <v>0</v>
      </c>
      <c r="R80" s="44">
        <f>VLOOKUP(B80,'[4]Franchise Rate List'!$A$3:$F$670,6,0)</f>
        <v>0.18</v>
      </c>
      <c r="S80" s="47">
        <f t="shared" si="12"/>
        <v>643.10399999999993</v>
      </c>
    </row>
    <row r="81" spans="1:19" s="48" customFormat="1" ht="18" customHeight="1">
      <c r="A81" s="38">
        <f t="shared" si="13"/>
        <v>68</v>
      </c>
      <c r="B81" s="22">
        <v>20412</v>
      </c>
      <c r="C81" s="39" t="s">
        <v>163</v>
      </c>
      <c r="D81" s="40">
        <f>VLOOKUP($B81,'[1]Franchise Rate List (2)'!$A$3:$I$670,7,0)</f>
        <v>3923</v>
      </c>
      <c r="E81" s="40" t="str">
        <f>VLOOKUP(B81,'[13]Final Sheet'!$A$2:$E$379,5,0)</f>
        <v>Pac=100Pc</v>
      </c>
      <c r="F81" s="114">
        <v>10</v>
      </c>
      <c r="G81" s="41" t="s">
        <v>37</v>
      </c>
      <c r="H81" s="40">
        <f>VLOOKUP(B81,'[14]Final Sheet'!$A$2:$F$379,6,0)</f>
        <v>468.16</v>
      </c>
      <c r="I81" s="42">
        <f t="shared" si="7"/>
        <v>4681.6000000000004</v>
      </c>
      <c r="J81" s="43"/>
      <c r="K81" s="42">
        <f t="shared" si="8"/>
        <v>4681.6000000000004</v>
      </c>
      <c r="L81" s="44">
        <f>VLOOKUP(B81,'[1]Franchise Rate List (2)'!$A$3:$L$670,12,0)</f>
        <v>0</v>
      </c>
      <c r="M81" s="42">
        <f t="shared" si="9"/>
        <v>0</v>
      </c>
      <c r="N81" s="45">
        <v>0</v>
      </c>
      <c r="O81" s="45">
        <f t="shared" si="10"/>
        <v>0</v>
      </c>
      <c r="P81" s="42">
        <v>0</v>
      </c>
      <c r="Q81" s="46">
        <f t="shared" si="11"/>
        <v>0</v>
      </c>
      <c r="R81" s="44">
        <f>VLOOKUP(B81,'[4]Franchise Rate List'!$A$3:$F$670,6,0)</f>
        <v>0.18</v>
      </c>
      <c r="S81" s="47">
        <f t="shared" si="12"/>
        <v>842.68799999999999</v>
      </c>
    </row>
    <row r="82" spans="1:19" s="48" customFormat="1" ht="18" customHeight="1">
      <c r="A82" s="38">
        <f t="shared" si="13"/>
        <v>69</v>
      </c>
      <c r="B82" s="22">
        <v>20413</v>
      </c>
      <c r="C82" s="39" t="s">
        <v>135</v>
      </c>
      <c r="D82" s="40">
        <f>VLOOKUP($B82,'[1]Franchise Rate List (2)'!$A$3:$I$670,7,0)</f>
        <v>3923</v>
      </c>
      <c r="E82" s="40" t="str">
        <f>VLOOKUP(B82,'[13]Final Sheet'!$A$2:$E$379,5,0)</f>
        <v>Pac=100Pc</v>
      </c>
      <c r="F82" s="114">
        <v>10</v>
      </c>
      <c r="G82" s="41" t="s">
        <v>37</v>
      </c>
      <c r="H82" s="40">
        <f>VLOOKUP(B82,'[14]Final Sheet'!$A$2:$F$379,6,0)</f>
        <v>308</v>
      </c>
      <c r="I82" s="42">
        <f t="shared" si="7"/>
        <v>3080</v>
      </c>
      <c r="J82" s="43"/>
      <c r="K82" s="42">
        <f t="shared" si="8"/>
        <v>3080</v>
      </c>
      <c r="L82" s="44">
        <f>VLOOKUP(B82,'[1]Franchise Rate List (2)'!$A$3:$L$670,12,0)</f>
        <v>0</v>
      </c>
      <c r="M82" s="42">
        <f t="shared" si="9"/>
        <v>0</v>
      </c>
      <c r="N82" s="45">
        <v>0</v>
      </c>
      <c r="O82" s="45">
        <f t="shared" si="10"/>
        <v>0</v>
      </c>
      <c r="P82" s="42">
        <v>0</v>
      </c>
      <c r="Q82" s="46">
        <f t="shared" si="11"/>
        <v>0</v>
      </c>
      <c r="R82" s="44">
        <f>VLOOKUP(B82,'[4]Franchise Rate List'!$A$3:$F$670,6,0)</f>
        <v>0.18</v>
      </c>
      <c r="S82" s="47">
        <f t="shared" si="12"/>
        <v>554.4</v>
      </c>
    </row>
    <row r="83" spans="1:19" s="48" customFormat="1" ht="18" customHeight="1">
      <c r="A83" s="38">
        <f t="shared" si="13"/>
        <v>70</v>
      </c>
      <c r="B83" s="22">
        <v>20399</v>
      </c>
      <c r="C83" s="39" t="s">
        <v>133</v>
      </c>
      <c r="D83" s="40">
        <f>VLOOKUP($B83,'[1]Franchise Rate List (2)'!$A$3:$I$670,7,0)</f>
        <v>4823</v>
      </c>
      <c r="E83" s="40" t="str">
        <f>VLOOKUP(B83,'[13]Final Sheet'!$A$2:$E$379,5,0)</f>
        <v>1 PAC=20 PCS</v>
      </c>
      <c r="F83" s="114">
        <v>25</v>
      </c>
      <c r="G83" s="41" t="s">
        <v>37</v>
      </c>
      <c r="H83" s="40">
        <f>VLOOKUP(B83,'[14]Final Sheet'!$A$2:$F$379,6,0)</f>
        <v>90.44</v>
      </c>
      <c r="I83" s="42">
        <f t="shared" si="7"/>
        <v>2261</v>
      </c>
      <c r="J83" s="43"/>
      <c r="K83" s="42">
        <f t="shared" si="8"/>
        <v>2261</v>
      </c>
      <c r="L83" s="44">
        <f>VLOOKUP(B83,'[1]Franchise Rate List (2)'!$A$3:$L$670,12,0)</f>
        <v>0</v>
      </c>
      <c r="M83" s="42">
        <f t="shared" si="9"/>
        <v>0</v>
      </c>
      <c r="N83" s="45">
        <v>0</v>
      </c>
      <c r="O83" s="45">
        <f t="shared" si="10"/>
        <v>0</v>
      </c>
      <c r="P83" s="42">
        <v>0</v>
      </c>
      <c r="Q83" s="46">
        <f t="shared" si="11"/>
        <v>0</v>
      </c>
      <c r="R83" s="44">
        <f>VLOOKUP(B83,'[4]Franchise Rate List'!$A$3:$F$670,6,0)</f>
        <v>0.18</v>
      </c>
      <c r="S83" s="47">
        <f t="shared" si="12"/>
        <v>406.97999999999996</v>
      </c>
    </row>
    <row r="84" spans="1:19" s="48" customFormat="1" ht="18" customHeight="1">
      <c r="A84" s="38">
        <f t="shared" si="13"/>
        <v>71</v>
      </c>
      <c r="B84" s="22">
        <v>20400</v>
      </c>
      <c r="C84" s="39" t="s">
        <v>136</v>
      </c>
      <c r="D84" s="40">
        <f>VLOOKUP($B84,'[1]Franchise Rate List (2)'!$A$3:$I$670,7,0)</f>
        <v>4823</v>
      </c>
      <c r="E84" s="40" t="str">
        <f>VLOOKUP(B84,'[13]Final Sheet'!$A$2:$E$379,5,0)</f>
        <v>1 PAC=20 PCS</v>
      </c>
      <c r="F84" s="114">
        <v>25</v>
      </c>
      <c r="G84" s="41" t="s">
        <v>37</v>
      </c>
      <c r="H84" s="40">
        <f>VLOOKUP(B84,'[14]Final Sheet'!$A$2:$F$379,6,0)</f>
        <v>65.98</v>
      </c>
      <c r="I84" s="42">
        <f t="shared" si="7"/>
        <v>1649.5</v>
      </c>
      <c r="J84" s="43"/>
      <c r="K84" s="42">
        <f t="shared" si="8"/>
        <v>1649.5</v>
      </c>
      <c r="L84" s="44">
        <f>VLOOKUP(B84,'[1]Franchise Rate List (2)'!$A$3:$L$670,12,0)</f>
        <v>0</v>
      </c>
      <c r="M84" s="42">
        <f t="shared" si="9"/>
        <v>0</v>
      </c>
      <c r="N84" s="45">
        <v>0</v>
      </c>
      <c r="O84" s="45">
        <f t="shared" si="10"/>
        <v>0</v>
      </c>
      <c r="P84" s="42">
        <v>0</v>
      </c>
      <c r="Q84" s="46">
        <f t="shared" si="11"/>
        <v>0</v>
      </c>
      <c r="R84" s="44">
        <f>VLOOKUP(B84,'[4]Franchise Rate List'!$A$3:$F$670,6,0)</f>
        <v>0.18</v>
      </c>
      <c r="S84" s="47">
        <f t="shared" si="12"/>
        <v>296.90999999999997</v>
      </c>
    </row>
    <row r="85" spans="1:19" s="48" customFormat="1" ht="18" customHeight="1">
      <c r="A85" s="38">
        <f t="shared" si="13"/>
        <v>72</v>
      </c>
      <c r="B85" s="22">
        <v>19443</v>
      </c>
      <c r="C85" s="39" t="s">
        <v>111</v>
      </c>
      <c r="D85" s="40">
        <f>VLOOKUP($B85,'[1]Franchise Rate List (2)'!$A$3:$I$670,7,0)</f>
        <v>4823</v>
      </c>
      <c r="E85" s="40" t="str">
        <f>VLOOKUP(B85,'[13]Final Sheet'!$A$2:$E$379,5,0)</f>
        <v>PAC</v>
      </c>
      <c r="F85" s="114">
        <v>2</v>
      </c>
      <c r="G85" s="41" t="s">
        <v>37</v>
      </c>
      <c r="H85" s="40">
        <f>VLOOKUP(B85,'[14]Final Sheet'!$A$2:$F$379,6,0)</f>
        <v>72.8</v>
      </c>
      <c r="I85" s="42">
        <f t="shared" si="7"/>
        <v>145.6</v>
      </c>
      <c r="J85" s="43"/>
      <c r="K85" s="42">
        <f t="shared" si="8"/>
        <v>145.6</v>
      </c>
      <c r="L85" s="44">
        <f>VLOOKUP(B85,'[1]Franchise Rate List (2)'!$A$3:$L$670,12,0)</f>
        <v>0</v>
      </c>
      <c r="M85" s="42">
        <f t="shared" si="9"/>
        <v>0</v>
      </c>
      <c r="N85" s="45">
        <v>0</v>
      </c>
      <c r="O85" s="45">
        <f t="shared" si="10"/>
        <v>0</v>
      </c>
      <c r="P85" s="42">
        <v>0</v>
      </c>
      <c r="Q85" s="46">
        <f t="shared" si="11"/>
        <v>0</v>
      </c>
      <c r="R85" s="44">
        <f>VLOOKUP(B85,'[4]Franchise Rate List'!$A$3:$F$670,6,0)</f>
        <v>0.18</v>
      </c>
      <c r="S85" s="47">
        <f t="shared" si="12"/>
        <v>26.207999999999998</v>
      </c>
    </row>
    <row r="86" spans="1:19" s="48" customFormat="1" ht="18" customHeight="1">
      <c r="A86" s="38">
        <f t="shared" si="13"/>
        <v>73</v>
      </c>
      <c r="B86" s="22">
        <v>21817</v>
      </c>
      <c r="C86" s="39" t="s">
        <v>157</v>
      </c>
      <c r="D86" s="40">
        <f>VLOOKUP($B86,'[1]Franchise Rate List (2)'!$A$3:$I$670,7,0)</f>
        <v>482369</v>
      </c>
      <c r="E86" s="40" t="str">
        <f>VLOOKUP(B86,'[13]Final Sheet'!$A$2:$E$379,5,0)</f>
        <v>PAC=25ea</v>
      </c>
      <c r="F86" s="114">
        <v>15</v>
      </c>
      <c r="G86" s="41" t="s">
        <v>37</v>
      </c>
      <c r="H86" s="40">
        <f>VLOOKUP(B86,'[14]Final Sheet'!$A$2:$F$379,6,0)</f>
        <v>92.96</v>
      </c>
      <c r="I86" s="42">
        <f t="shared" si="7"/>
        <v>1394.3999999999999</v>
      </c>
      <c r="J86" s="43"/>
      <c r="K86" s="42">
        <f t="shared" si="8"/>
        <v>1394.3999999999999</v>
      </c>
      <c r="L86" s="44">
        <f>VLOOKUP(B86,'[1]Franchise Rate List (2)'!$A$3:$L$670,12,0)</f>
        <v>0</v>
      </c>
      <c r="M86" s="42">
        <f t="shared" si="9"/>
        <v>0</v>
      </c>
      <c r="N86" s="45">
        <v>0</v>
      </c>
      <c r="O86" s="45">
        <f t="shared" si="10"/>
        <v>0</v>
      </c>
      <c r="P86" s="42">
        <v>0</v>
      </c>
      <c r="Q86" s="46">
        <f t="shared" si="11"/>
        <v>0</v>
      </c>
      <c r="R86" s="44">
        <f>VLOOKUP(B86,'[4]Franchise Rate List'!$A$3:$F$670,6,0)</f>
        <v>0.12</v>
      </c>
      <c r="S86" s="47">
        <f t="shared" si="12"/>
        <v>167.32799999999997</v>
      </c>
    </row>
    <row r="87" spans="1:19" s="48" customFormat="1" ht="18" customHeight="1">
      <c r="A87" s="38">
        <f t="shared" si="13"/>
        <v>74</v>
      </c>
      <c r="B87" s="22">
        <v>6572</v>
      </c>
      <c r="C87" s="39" t="s">
        <v>140</v>
      </c>
      <c r="D87" s="40">
        <f>VLOOKUP($B87,'[1]Franchise Rate List (2)'!$A$3:$I$670,7,0)</f>
        <v>4818</v>
      </c>
      <c r="E87" s="40" t="str">
        <f>VLOOKUP(B87,'[13]Final Sheet'!$A$2:$E$379,5,0)</f>
        <v>1=100EA</v>
      </c>
      <c r="F87" s="114">
        <v>48</v>
      </c>
      <c r="G87" s="41" t="s">
        <v>37</v>
      </c>
      <c r="H87" s="40">
        <f>VLOOKUP(B87,'[14]Final Sheet'!$A$2:$F$379,6,0)</f>
        <v>22.96</v>
      </c>
      <c r="I87" s="42">
        <f t="shared" si="7"/>
        <v>1102.08</v>
      </c>
      <c r="J87" s="43"/>
      <c r="K87" s="42">
        <f t="shared" si="8"/>
        <v>1102.08</v>
      </c>
      <c r="L87" s="44">
        <f>VLOOKUP(B87,'[1]Franchise Rate List (2)'!$A$3:$L$670,12,0)</f>
        <v>0</v>
      </c>
      <c r="M87" s="42">
        <f t="shared" si="9"/>
        <v>0</v>
      </c>
      <c r="N87" s="45">
        <v>0</v>
      </c>
      <c r="O87" s="45">
        <f t="shared" si="10"/>
        <v>0</v>
      </c>
      <c r="P87" s="42">
        <v>0</v>
      </c>
      <c r="Q87" s="46">
        <f t="shared" si="11"/>
        <v>0</v>
      </c>
      <c r="R87" s="44">
        <f>VLOOKUP(B87,'[4]Franchise Rate List'!$A$3:$F$670,6,0)</f>
        <v>0.18</v>
      </c>
      <c r="S87" s="47">
        <f t="shared" si="12"/>
        <v>198.37439999999998</v>
      </c>
    </row>
    <row r="88" spans="1:19" s="48" customFormat="1" ht="18" customHeight="1">
      <c r="A88" s="38">
        <f t="shared" si="13"/>
        <v>75</v>
      </c>
      <c r="B88" s="22">
        <v>6574</v>
      </c>
      <c r="C88" s="39" t="s">
        <v>47</v>
      </c>
      <c r="D88" s="40">
        <f>VLOOKUP($B88,'[1]Franchise Rate List (2)'!$A$3:$I$670,7,0)</f>
        <v>4817</v>
      </c>
      <c r="E88" s="40" t="str">
        <f>VLOOKUP(B88,'[13]Final Sheet'!$A$2:$E$379,5,0)</f>
        <v>PAC=50ea</v>
      </c>
      <c r="F88" s="114">
        <v>5</v>
      </c>
      <c r="G88" s="41" t="s">
        <v>37</v>
      </c>
      <c r="H88" s="40">
        <f>VLOOKUP(B88,'[14]Final Sheet'!$A$2:$F$379,6,0)</f>
        <v>350</v>
      </c>
      <c r="I88" s="42">
        <f t="shared" si="7"/>
        <v>1750</v>
      </c>
      <c r="J88" s="43"/>
      <c r="K88" s="42">
        <f t="shared" si="8"/>
        <v>1750</v>
      </c>
      <c r="L88" s="44">
        <f>VLOOKUP(B88,'[1]Franchise Rate List (2)'!$A$3:$L$670,12,0)</f>
        <v>0</v>
      </c>
      <c r="M88" s="42">
        <f t="shared" si="9"/>
        <v>0</v>
      </c>
      <c r="N88" s="45">
        <v>0</v>
      </c>
      <c r="O88" s="45">
        <f t="shared" si="10"/>
        <v>0</v>
      </c>
      <c r="P88" s="42">
        <v>0</v>
      </c>
      <c r="Q88" s="46">
        <f t="shared" si="11"/>
        <v>0</v>
      </c>
      <c r="R88" s="44">
        <f>VLOOKUP(B88,'[4]Franchise Rate List'!$A$3:$F$670,6,0)</f>
        <v>0.18</v>
      </c>
      <c r="S88" s="47">
        <f t="shared" si="12"/>
        <v>315</v>
      </c>
    </row>
    <row r="89" spans="1:19" s="48" customFormat="1" ht="18" customHeight="1">
      <c r="A89" s="38">
        <f t="shared" si="13"/>
        <v>76</v>
      </c>
      <c r="B89" s="22">
        <v>21161</v>
      </c>
      <c r="C89" s="39" t="s">
        <v>158</v>
      </c>
      <c r="D89" s="40">
        <f>VLOOKUP($B89,'[1]Franchise Rate List (2)'!$A$3:$I$670,7,0)</f>
        <v>481910</v>
      </c>
      <c r="E89" s="40" t="str">
        <f>VLOOKUP(B89,'[13]Final Sheet'!$A$2:$E$379,5,0)</f>
        <v>PAC=50ea</v>
      </c>
      <c r="F89" s="114">
        <v>20</v>
      </c>
      <c r="G89" s="41" t="s">
        <v>37</v>
      </c>
      <c r="H89" s="40">
        <f>VLOOKUP(B89,'[14]Final Sheet'!$A$2:$F$379,6,0)</f>
        <v>434.56</v>
      </c>
      <c r="I89" s="42">
        <f t="shared" si="7"/>
        <v>8691.2000000000007</v>
      </c>
      <c r="J89" s="43"/>
      <c r="K89" s="42">
        <f t="shared" si="8"/>
        <v>8691.2000000000007</v>
      </c>
      <c r="L89" s="44">
        <f>VLOOKUP(B89,'[1]Franchise Rate List (2)'!$A$3:$L$670,12,0)</f>
        <v>0</v>
      </c>
      <c r="M89" s="42">
        <f t="shared" si="9"/>
        <v>0</v>
      </c>
      <c r="N89" s="45">
        <v>0</v>
      </c>
      <c r="O89" s="45">
        <f t="shared" si="10"/>
        <v>0</v>
      </c>
      <c r="P89" s="42">
        <v>0</v>
      </c>
      <c r="Q89" s="46">
        <f t="shared" si="11"/>
        <v>0</v>
      </c>
      <c r="R89" s="44">
        <f>VLOOKUP(B89,'[4]Franchise Rate List'!$A$3:$F$670,6,0)</f>
        <v>0.12</v>
      </c>
      <c r="S89" s="47">
        <f t="shared" si="12"/>
        <v>1042.944</v>
      </c>
    </row>
    <row r="90" spans="1:19" s="48" customFormat="1" ht="18" customHeight="1">
      <c r="A90" s="38">
        <f t="shared" si="13"/>
        <v>77</v>
      </c>
      <c r="B90" s="22">
        <v>21164</v>
      </c>
      <c r="C90" s="39" t="s">
        <v>164</v>
      </c>
      <c r="D90" s="40">
        <f>VLOOKUP($B90,'[1]Franchise Rate List (2)'!$A$3:$I$670,7,0)</f>
        <v>481710</v>
      </c>
      <c r="E90" s="40" t="str">
        <f>VLOOKUP(B90,'[13]Final Sheet'!$A$2:$E$379,5,0)</f>
        <v>PAC=100ea</v>
      </c>
      <c r="F90" s="114">
        <v>5</v>
      </c>
      <c r="G90" s="41" t="s">
        <v>37</v>
      </c>
      <c r="H90" s="40">
        <f>VLOOKUP(B90,'[14]Final Sheet'!$A$2:$F$379,6,0)</f>
        <v>268.8</v>
      </c>
      <c r="I90" s="42">
        <f t="shared" si="7"/>
        <v>1344</v>
      </c>
      <c r="J90" s="43"/>
      <c r="K90" s="42">
        <f t="shared" si="8"/>
        <v>1344</v>
      </c>
      <c r="L90" s="44">
        <f>VLOOKUP(B90,'[1]Franchise Rate List (2)'!$A$3:$L$670,12,0)</f>
        <v>0</v>
      </c>
      <c r="M90" s="42">
        <f t="shared" si="9"/>
        <v>0</v>
      </c>
      <c r="N90" s="45">
        <v>0</v>
      </c>
      <c r="O90" s="45">
        <f t="shared" si="10"/>
        <v>0</v>
      </c>
      <c r="P90" s="42">
        <v>0</v>
      </c>
      <c r="Q90" s="46">
        <f t="shared" si="11"/>
        <v>0</v>
      </c>
      <c r="R90" s="44">
        <f>VLOOKUP(B90,'[4]Franchise Rate List'!$A$3:$F$670,6,0)</f>
        <v>0.18</v>
      </c>
      <c r="S90" s="47">
        <f t="shared" si="12"/>
        <v>241.92</v>
      </c>
    </row>
    <row r="91" spans="1:19" s="48" customFormat="1" ht="18" customHeight="1">
      <c r="A91" s="38">
        <f t="shared" si="13"/>
        <v>78</v>
      </c>
      <c r="B91" s="22">
        <v>9313</v>
      </c>
      <c r="C91" s="39" t="s">
        <v>64</v>
      </c>
      <c r="D91" s="40">
        <f>VLOOKUP($B91,'[1]Franchise Rate List (2)'!$A$3:$I$670,7,0)</f>
        <v>4821</v>
      </c>
      <c r="E91" s="40" t="str">
        <f>VLOOKUP(B91,'[13]Final Sheet'!$A$2:$E$379,5,0)</f>
        <v>1=200EA</v>
      </c>
      <c r="F91" s="114">
        <v>1</v>
      </c>
      <c r="G91" s="41" t="s">
        <v>37</v>
      </c>
      <c r="H91" s="40">
        <f>VLOOKUP(B91,'[14]Final Sheet'!$A$2:$F$379,6,0)</f>
        <v>147.84</v>
      </c>
      <c r="I91" s="42">
        <f t="shared" si="7"/>
        <v>147.84</v>
      </c>
      <c r="J91" s="43"/>
      <c r="K91" s="42">
        <f t="shared" si="8"/>
        <v>147.84</v>
      </c>
      <c r="L91" s="44">
        <f>VLOOKUP(B91,'[1]Franchise Rate List (2)'!$A$3:$L$670,12,0)</f>
        <v>0</v>
      </c>
      <c r="M91" s="42">
        <f t="shared" si="9"/>
        <v>0</v>
      </c>
      <c r="N91" s="45">
        <v>0</v>
      </c>
      <c r="O91" s="45">
        <f t="shared" si="10"/>
        <v>0</v>
      </c>
      <c r="P91" s="42">
        <v>0</v>
      </c>
      <c r="Q91" s="46">
        <f t="shared" si="11"/>
        <v>0</v>
      </c>
      <c r="R91" s="44">
        <f>VLOOKUP(B91,'[4]Franchise Rate List'!$A$3:$F$670,6,0)</f>
        <v>0.12</v>
      </c>
      <c r="S91" s="47">
        <f t="shared" si="12"/>
        <v>17.7408</v>
      </c>
    </row>
    <row r="92" spans="1:19" s="48" customFormat="1" ht="18" customHeight="1">
      <c r="A92" s="38">
        <f t="shared" si="13"/>
        <v>79</v>
      </c>
      <c r="B92" s="22">
        <v>8657</v>
      </c>
      <c r="C92" s="39" t="s">
        <v>191</v>
      </c>
      <c r="D92" s="40">
        <f>VLOOKUP($B92,'[1]Franchise Rate List (2)'!$A$3:$I$670,7,0)</f>
        <v>4817</v>
      </c>
      <c r="E92" s="40" t="str">
        <f>VLOOKUP(B92,'[13]Final Sheet'!$A$2:$E$379,5,0)</f>
        <v>1 EA</v>
      </c>
      <c r="F92" s="114">
        <v>10</v>
      </c>
      <c r="G92" s="41" t="s">
        <v>53</v>
      </c>
      <c r="H92" s="40">
        <f>VLOOKUP(B92,'[14]Final Sheet'!$A$2:$F$379,6,0)</f>
        <v>21.28</v>
      </c>
      <c r="I92" s="42">
        <f t="shared" si="7"/>
        <v>212.8</v>
      </c>
      <c r="J92" s="43"/>
      <c r="K92" s="42">
        <f t="shared" si="8"/>
        <v>212.8</v>
      </c>
      <c r="L92" s="44">
        <f>VLOOKUP(B92,'[1]Franchise Rate List (2)'!$A$3:$L$670,12,0)</f>
        <v>0</v>
      </c>
      <c r="M92" s="42">
        <f t="shared" si="9"/>
        <v>0</v>
      </c>
      <c r="N92" s="45">
        <v>0</v>
      </c>
      <c r="O92" s="45">
        <f t="shared" si="10"/>
        <v>0</v>
      </c>
      <c r="P92" s="42">
        <v>0</v>
      </c>
      <c r="Q92" s="46">
        <f t="shared" si="11"/>
        <v>0</v>
      </c>
      <c r="R92" s="44">
        <f>VLOOKUP(B92,'[4]Franchise Rate List'!$A$3:$F$670,6,0)</f>
        <v>0.18</v>
      </c>
      <c r="S92" s="47">
        <f t="shared" si="12"/>
        <v>38.304000000000002</v>
      </c>
    </row>
    <row r="93" spans="1:19" s="48" customFormat="1" ht="18" customHeight="1">
      <c r="A93" s="38">
        <f t="shared" si="13"/>
        <v>80</v>
      </c>
      <c r="B93" s="22">
        <v>8658</v>
      </c>
      <c r="C93" s="39" t="s">
        <v>172</v>
      </c>
      <c r="D93" s="40">
        <f>VLOOKUP($B93,'[1]Franchise Rate List (2)'!$A$3:$I$670,7,0)</f>
        <v>4817</v>
      </c>
      <c r="E93" s="40" t="str">
        <f>VLOOKUP(B93,'[13]Final Sheet'!$A$2:$E$379,5,0)</f>
        <v>1 EA</v>
      </c>
      <c r="F93" s="114">
        <v>50</v>
      </c>
      <c r="G93" s="41" t="s">
        <v>53</v>
      </c>
      <c r="H93" s="40">
        <f>VLOOKUP(B93,'[14]Final Sheet'!$A$2:$F$379,6,0)</f>
        <v>15.68</v>
      </c>
      <c r="I93" s="42">
        <f t="shared" si="7"/>
        <v>784</v>
      </c>
      <c r="J93" s="43"/>
      <c r="K93" s="42">
        <f t="shared" si="8"/>
        <v>784</v>
      </c>
      <c r="L93" s="44">
        <f>VLOOKUP(B93,'[1]Franchise Rate List (2)'!$A$3:$L$670,12,0)</f>
        <v>0</v>
      </c>
      <c r="M93" s="42">
        <f t="shared" si="9"/>
        <v>0</v>
      </c>
      <c r="N93" s="45">
        <v>0</v>
      </c>
      <c r="O93" s="45">
        <f t="shared" si="10"/>
        <v>0</v>
      </c>
      <c r="P93" s="42">
        <v>0</v>
      </c>
      <c r="Q93" s="46">
        <f t="shared" si="11"/>
        <v>0</v>
      </c>
      <c r="R93" s="44">
        <f>VLOOKUP(B93,'[4]Franchise Rate List'!$A$3:$F$670,6,0)</f>
        <v>0.18</v>
      </c>
      <c r="S93" s="47">
        <f t="shared" si="12"/>
        <v>141.12</v>
      </c>
    </row>
    <row r="94" spans="1:19" s="48" customFormat="1" ht="18" customHeight="1">
      <c r="A94" s="38">
        <f t="shared" si="13"/>
        <v>81</v>
      </c>
      <c r="B94" s="22">
        <v>16234</v>
      </c>
      <c r="C94" s="39" t="s">
        <v>178</v>
      </c>
      <c r="D94" s="40">
        <f>VLOOKUP($B94,'[1]Franchise Rate List (2)'!$A$3:$I$670,7,0)</f>
        <v>4819</v>
      </c>
      <c r="E94" s="40" t="str">
        <f>VLOOKUP(B94,'[13]Final Sheet'!$A$2:$E$379,5,0)</f>
        <v>Ea=1 ea</v>
      </c>
      <c r="F94" s="114">
        <v>100</v>
      </c>
      <c r="G94" s="41" t="s">
        <v>53</v>
      </c>
      <c r="H94" s="40">
        <f>VLOOKUP(B94,'[14]Final Sheet'!$A$2:$F$379,6,0)</f>
        <v>7.45</v>
      </c>
      <c r="I94" s="42">
        <f t="shared" si="7"/>
        <v>745</v>
      </c>
      <c r="J94" s="43"/>
      <c r="K94" s="42">
        <f t="shared" si="8"/>
        <v>745</v>
      </c>
      <c r="L94" s="44">
        <f>VLOOKUP(B94,'[1]Franchise Rate List (2)'!$A$3:$L$670,12,0)</f>
        <v>0</v>
      </c>
      <c r="M94" s="42">
        <f t="shared" si="9"/>
        <v>0</v>
      </c>
      <c r="N94" s="45">
        <v>0</v>
      </c>
      <c r="O94" s="45">
        <f t="shared" si="10"/>
        <v>0</v>
      </c>
      <c r="P94" s="42">
        <v>0</v>
      </c>
      <c r="Q94" s="46">
        <f t="shared" si="11"/>
        <v>0</v>
      </c>
      <c r="R94" s="44">
        <f>VLOOKUP(B94,'[4]Franchise Rate List'!$A$3:$F$670,6,0)</f>
        <v>0.18</v>
      </c>
      <c r="S94" s="47">
        <f t="shared" si="12"/>
        <v>134.1</v>
      </c>
    </row>
    <row r="95" spans="1:19" s="48" customFormat="1" ht="18" customHeight="1">
      <c r="A95" s="38">
        <f t="shared" si="13"/>
        <v>82</v>
      </c>
      <c r="B95" s="22">
        <v>17854</v>
      </c>
      <c r="C95" s="39" t="s">
        <v>119</v>
      </c>
      <c r="D95" s="40">
        <f>VLOOKUP($B95,'[1]Franchise Rate List (2)'!$A$3:$I$670,7,0)</f>
        <v>4819</v>
      </c>
      <c r="E95" s="40" t="str">
        <f>VLOOKUP(B95,'[13]Final Sheet'!$A$2:$E$379,5,0)</f>
        <v>EA</v>
      </c>
      <c r="F95" s="114">
        <v>100</v>
      </c>
      <c r="G95" s="41" t="s">
        <v>53</v>
      </c>
      <c r="H95" s="40">
        <f>VLOOKUP(B95,'[14]Final Sheet'!$A$2:$F$379,6,0)</f>
        <v>5.9399999999999995</v>
      </c>
      <c r="I95" s="42">
        <f t="shared" si="7"/>
        <v>594</v>
      </c>
      <c r="J95" s="43"/>
      <c r="K95" s="42">
        <f t="shared" si="8"/>
        <v>594</v>
      </c>
      <c r="L95" s="44">
        <f>VLOOKUP(B95,'[1]Franchise Rate List (2)'!$A$3:$L$670,12,0)</f>
        <v>0</v>
      </c>
      <c r="M95" s="42">
        <f t="shared" si="9"/>
        <v>0</v>
      </c>
      <c r="N95" s="45">
        <v>0</v>
      </c>
      <c r="O95" s="45">
        <f t="shared" si="10"/>
        <v>0</v>
      </c>
      <c r="P95" s="42">
        <v>0</v>
      </c>
      <c r="Q95" s="46">
        <f t="shared" si="11"/>
        <v>0</v>
      </c>
      <c r="R95" s="44">
        <f>VLOOKUP(B95,'[4]Franchise Rate List'!$A$3:$F$670,6,0)</f>
        <v>0.18</v>
      </c>
      <c r="S95" s="47">
        <f t="shared" si="12"/>
        <v>106.92</v>
      </c>
    </row>
    <row r="96" spans="1:19" s="48" customFormat="1" ht="18" customHeight="1">
      <c r="A96" s="38">
        <f t="shared" si="13"/>
        <v>83</v>
      </c>
      <c r="B96" s="22">
        <v>3676</v>
      </c>
      <c r="C96" s="39" t="s">
        <v>153</v>
      </c>
      <c r="D96" s="40">
        <f>VLOOKUP($B96,'[1]Franchise Rate List (2)'!$A$3:$I$670,7,0)</f>
        <v>4821</v>
      </c>
      <c r="E96" s="40" t="str">
        <f>VLOOKUP(B96,'[13]Final Sheet'!$A$2:$E$379,5,0)</f>
        <v>EA</v>
      </c>
      <c r="F96" s="114">
        <v>200</v>
      </c>
      <c r="G96" s="41" t="s">
        <v>53</v>
      </c>
      <c r="H96" s="40">
        <f>VLOOKUP(B96,'[14]Final Sheet'!$A$2:$F$379,6,0)</f>
        <v>1.68</v>
      </c>
      <c r="I96" s="42">
        <f t="shared" si="7"/>
        <v>336</v>
      </c>
      <c r="J96" s="43"/>
      <c r="K96" s="42">
        <f t="shared" si="8"/>
        <v>336</v>
      </c>
      <c r="L96" s="44">
        <f>VLOOKUP(B96,'[1]Franchise Rate List (2)'!$A$3:$L$670,12,0)</f>
        <v>0</v>
      </c>
      <c r="M96" s="42">
        <f t="shared" si="9"/>
        <v>0</v>
      </c>
      <c r="N96" s="45">
        <v>0</v>
      </c>
      <c r="O96" s="45">
        <f t="shared" si="10"/>
        <v>0</v>
      </c>
      <c r="P96" s="42">
        <v>0</v>
      </c>
      <c r="Q96" s="46">
        <f t="shared" si="11"/>
        <v>0</v>
      </c>
      <c r="R96" s="44">
        <f>VLOOKUP(B96,'[4]Franchise Rate List'!$A$3:$F$670,6,0)</f>
        <v>0.18</v>
      </c>
      <c r="S96" s="47">
        <f t="shared" si="12"/>
        <v>60.48</v>
      </c>
    </row>
    <row r="97" spans="1:19" s="48" customFormat="1" ht="18" customHeight="1">
      <c r="A97" s="38">
        <f t="shared" si="13"/>
        <v>84</v>
      </c>
      <c r="B97" s="22">
        <v>12662</v>
      </c>
      <c r="C97" s="39" t="s">
        <v>105</v>
      </c>
      <c r="D97" s="40">
        <f>VLOOKUP($B97,'[1]Franchise Rate List (2)'!$A$3:$I$670,7,0)</f>
        <v>4820</v>
      </c>
      <c r="E97" s="40" t="str">
        <f>VLOOKUP(B97,'[13]Final Sheet'!$A$2:$E$379,5,0)</f>
        <v>EA</v>
      </c>
      <c r="F97" s="114">
        <v>500</v>
      </c>
      <c r="G97" s="41" t="s">
        <v>53</v>
      </c>
      <c r="H97" s="40">
        <f>VLOOKUP(B97,'[14]Final Sheet'!$A$2:$F$379,6,0)</f>
        <v>0.51</v>
      </c>
      <c r="I97" s="42">
        <f t="shared" si="7"/>
        <v>255</v>
      </c>
      <c r="J97" s="43"/>
      <c r="K97" s="42">
        <f t="shared" si="8"/>
        <v>255</v>
      </c>
      <c r="L97" s="44">
        <f>VLOOKUP(B97,'[1]Franchise Rate List (2)'!$A$3:$L$670,12,0)</f>
        <v>0</v>
      </c>
      <c r="M97" s="42">
        <f t="shared" si="9"/>
        <v>0</v>
      </c>
      <c r="N97" s="45">
        <v>0</v>
      </c>
      <c r="O97" s="45">
        <f t="shared" si="10"/>
        <v>0</v>
      </c>
      <c r="P97" s="42">
        <v>0</v>
      </c>
      <c r="Q97" s="46">
        <f t="shared" si="11"/>
        <v>0</v>
      </c>
      <c r="R97" s="44">
        <f>VLOOKUP(B97,'[4]Franchise Rate List'!$A$3:$F$670,6,0)</f>
        <v>0.18</v>
      </c>
      <c r="S97" s="47">
        <f t="shared" si="12"/>
        <v>45.9</v>
      </c>
    </row>
    <row r="98" spans="1:19" s="48" customFormat="1" ht="18" customHeight="1">
      <c r="A98" s="38">
        <f t="shared" si="13"/>
        <v>85</v>
      </c>
      <c r="B98" s="22">
        <v>7261</v>
      </c>
      <c r="C98" s="39" t="s">
        <v>175</v>
      </c>
      <c r="D98" s="40">
        <f>VLOOKUP($B98,'[1]Franchise Rate List (2)'!$A$3:$I$670,7,0)</f>
        <v>4823</v>
      </c>
      <c r="E98" s="40" t="str">
        <f>VLOOKUP(B98,'[13]Final Sheet'!$A$2:$E$379,5,0)</f>
        <v>PAC</v>
      </c>
      <c r="F98" s="114">
        <v>3</v>
      </c>
      <c r="G98" s="41" t="s">
        <v>37</v>
      </c>
      <c r="H98" s="40">
        <f>VLOOKUP(B98,'[14]Final Sheet'!$A$2:$F$379,6,0)</f>
        <v>11.2</v>
      </c>
      <c r="I98" s="42">
        <f t="shared" si="7"/>
        <v>33.599999999999994</v>
      </c>
      <c r="J98" s="43"/>
      <c r="K98" s="42">
        <f t="shared" si="8"/>
        <v>33.599999999999994</v>
      </c>
      <c r="L98" s="44">
        <f>VLOOKUP(B98,'[1]Franchise Rate List (2)'!$A$3:$L$670,12,0)</f>
        <v>0</v>
      </c>
      <c r="M98" s="42">
        <f t="shared" si="9"/>
        <v>0</v>
      </c>
      <c r="N98" s="45">
        <v>0</v>
      </c>
      <c r="O98" s="45">
        <f t="shared" si="10"/>
        <v>0</v>
      </c>
      <c r="P98" s="42">
        <v>0</v>
      </c>
      <c r="Q98" s="46">
        <f t="shared" si="11"/>
        <v>0</v>
      </c>
      <c r="R98" s="44">
        <f>VLOOKUP(B98,'[4]Franchise Rate List'!$A$3:$F$670,6,0)</f>
        <v>0.12</v>
      </c>
      <c r="S98" s="47">
        <f t="shared" si="12"/>
        <v>4.0319999999999991</v>
      </c>
    </row>
    <row r="99" spans="1:19" s="48" customFormat="1" ht="18" customHeight="1">
      <c r="A99" s="38">
        <f t="shared" si="13"/>
        <v>86</v>
      </c>
      <c r="B99" s="22">
        <v>21138</v>
      </c>
      <c r="C99" s="39" t="s">
        <v>159</v>
      </c>
      <c r="D99" s="40">
        <f>VLOOKUP($B99,'[1]Franchise Rate List (2)'!$A$3:$I$670,7,0)</f>
        <v>480700</v>
      </c>
      <c r="E99" s="40" t="str">
        <f>VLOOKUP(B99,'[13]Final Sheet'!$A$2:$E$379,5,0)</f>
        <v>Pac =100 Ea</v>
      </c>
      <c r="F99" s="114">
        <v>10</v>
      </c>
      <c r="G99" s="41" t="s">
        <v>37</v>
      </c>
      <c r="H99" s="40">
        <f>VLOOKUP(B99,'[14]Final Sheet'!$A$2:$F$379,6,0)</f>
        <v>117.6</v>
      </c>
      <c r="I99" s="42">
        <f t="shared" si="7"/>
        <v>1176</v>
      </c>
      <c r="J99" s="43"/>
      <c r="K99" s="42">
        <f t="shared" si="8"/>
        <v>1176</v>
      </c>
      <c r="L99" s="44">
        <f>VLOOKUP(B99,'[1]Franchise Rate List (2)'!$A$3:$L$670,12,0)</f>
        <v>0</v>
      </c>
      <c r="M99" s="42">
        <f t="shared" si="9"/>
        <v>0</v>
      </c>
      <c r="N99" s="45">
        <v>0</v>
      </c>
      <c r="O99" s="45">
        <f t="shared" si="10"/>
        <v>0</v>
      </c>
      <c r="P99" s="42">
        <v>0</v>
      </c>
      <c r="Q99" s="46">
        <f t="shared" si="11"/>
        <v>0</v>
      </c>
      <c r="R99" s="44">
        <f>VLOOKUP(B99,'[4]Franchise Rate List'!$A$3:$F$670,6,0)</f>
        <v>0.18</v>
      </c>
      <c r="S99" s="47">
        <f t="shared" si="12"/>
        <v>211.67999999999998</v>
      </c>
    </row>
    <row r="100" spans="1:19" s="48" customFormat="1" ht="18" customHeight="1">
      <c r="A100" s="38">
        <f t="shared" si="13"/>
        <v>87</v>
      </c>
      <c r="B100" s="22">
        <v>15341</v>
      </c>
      <c r="C100" s="39" t="s">
        <v>141</v>
      </c>
      <c r="D100" s="40">
        <f>VLOOKUP($B100,'[1]Franchise Rate List (2)'!$A$3:$I$670,7,0)</f>
        <v>3402</v>
      </c>
      <c r="E100" s="40" t="str">
        <f>VLOOKUP(B100,'[13]Final Sheet'!$A$2:$E$379,5,0)</f>
        <v>ea= 3g</v>
      </c>
      <c r="F100" s="114">
        <v>30</v>
      </c>
      <c r="G100" s="41" t="s">
        <v>108</v>
      </c>
      <c r="H100" s="40">
        <f>VLOOKUP(B100,'[14]Final Sheet'!$A$2:$F$379,6,0)</f>
        <v>9.11</v>
      </c>
      <c r="I100" s="42">
        <f t="shared" si="7"/>
        <v>273.29999999999995</v>
      </c>
      <c r="J100" s="43"/>
      <c r="K100" s="42">
        <f t="shared" si="8"/>
        <v>273.29999999999995</v>
      </c>
      <c r="L100" s="44">
        <f>VLOOKUP(B100,'[1]Franchise Rate List (2)'!$A$3:$L$670,12,0)</f>
        <v>0</v>
      </c>
      <c r="M100" s="42">
        <f t="shared" si="9"/>
        <v>0</v>
      </c>
      <c r="N100" s="45">
        <v>0</v>
      </c>
      <c r="O100" s="45">
        <f t="shared" si="10"/>
        <v>0</v>
      </c>
      <c r="P100" s="42">
        <v>0</v>
      </c>
      <c r="Q100" s="46">
        <f t="shared" si="11"/>
        <v>0</v>
      </c>
      <c r="R100" s="44">
        <f>VLOOKUP(B100,'[4]Franchise Rate List'!$A$3:$F$670,6,0)</f>
        <v>0.18</v>
      </c>
      <c r="S100" s="47">
        <f t="shared" si="12"/>
        <v>49.193999999999988</v>
      </c>
    </row>
    <row r="101" spans="1:19" s="48" customFormat="1" ht="18" customHeight="1">
      <c r="A101" s="38">
        <f t="shared" si="13"/>
        <v>88</v>
      </c>
      <c r="B101" s="22">
        <v>18399</v>
      </c>
      <c r="C101" s="39" t="s">
        <v>285</v>
      </c>
      <c r="D101" s="40">
        <f>VLOOKUP($B101,'[1]Franchise Rate List (2)'!$A$3:$I$670,7,0)</f>
        <v>34022010</v>
      </c>
      <c r="E101" s="40" t="str">
        <f>VLOOKUP(B101,'[13]Final Sheet'!$A$2:$E$379,5,0)</f>
        <v>BT</v>
      </c>
      <c r="F101" s="114">
        <v>1</v>
      </c>
      <c r="G101" s="41" t="s">
        <v>55</v>
      </c>
      <c r="H101" s="40">
        <f>VLOOKUP(B101,'[14]Final Sheet'!$A$2:$F$379,6,0)</f>
        <v>199.36</v>
      </c>
      <c r="I101" s="42">
        <f t="shared" si="7"/>
        <v>199.36</v>
      </c>
      <c r="J101" s="43"/>
      <c r="K101" s="42">
        <f t="shared" si="8"/>
        <v>199.36</v>
      </c>
      <c r="L101" s="44">
        <f>VLOOKUP(B101,'[1]Franchise Rate List (2)'!$A$3:$L$670,12,0)</f>
        <v>0</v>
      </c>
      <c r="M101" s="42">
        <f t="shared" si="9"/>
        <v>0</v>
      </c>
      <c r="N101" s="45">
        <v>0</v>
      </c>
      <c r="O101" s="45">
        <f t="shared" si="10"/>
        <v>0</v>
      </c>
      <c r="P101" s="42">
        <v>0</v>
      </c>
      <c r="Q101" s="46">
        <f t="shared" si="11"/>
        <v>0</v>
      </c>
      <c r="R101" s="44">
        <f>VLOOKUP(B101,'[4]Franchise Rate List'!$A$3:$F$670,6,0)</f>
        <v>0.18</v>
      </c>
      <c r="S101" s="47">
        <f t="shared" si="12"/>
        <v>35.884799999999998</v>
      </c>
    </row>
    <row r="102" spans="1:19" s="48" customFormat="1" ht="18" customHeight="1">
      <c r="A102" s="38">
        <f t="shared" si="13"/>
        <v>89</v>
      </c>
      <c r="B102" s="22">
        <v>20657</v>
      </c>
      <c r="C102" s="39" t="s">
        <v>160</v>
      </c>
      <c r="D102" s="40">
        <f>VLOOKUP($B102,'[1]Franchise Rate List (2)'!$A$3:$I$670,7,0)</f>
        <v>960390</v>
      </c>
      <c r="E102" s="40" t="str">
        <f>VLOOKUP(B102,'[13]Final Sheet'!$A$2:$E$379,5,0)</f>
        <v>EA</v>
      </c>
      <c r="F102" s="114">
        <v>1</v>
      </c>
      <c r="G102" s="41" t="s">
        <v>53</v>
      </c>
      <c r="H102" s="40">
        <f>VLOOKUP(B102,'[14]Final Sheet'!$A$2:$F$379,6,0)</f>
        <v>252</v>
      </c>
      <c r="I102" s="42">
        <f t="shared" si="7"/>
        <v>252</v>
      </c>
      <c r="J102" s="43"/>
      <c r="K102" s="42">
        <f t="shared" si="8"/>
        <v>252</v>
      </c>
      <c r="L102" s="44">
        <f>VLOOKUP(B102,'[1]Franchise Rate List (2)'!$A$3:$L$670,12,0)</f>
        <v>0</v>
      </c>
      <c r="M102" s="42">
        <f t="shared" si="9"/>
        <v>0</v>
      </c>
      <c r="N102" s="45">
        <v>0</v>
      </c>
      <c r="O102" s="45">
        <f t="shared" si="10"/>
        <v>0</v>
      </c>
      <c r="P102" s="42">
        <v>0</v>
      </c>
      <c r="Q102" s="46">
        <f t="shared" si="11"/>
        <v>0</v>
      </c>
      <c r="R102" s="44">
        <f>VLOOKUP(B102,'[4]Franchise Rate List'!$A$3:$F$670,6,0)</f>
        <v>0.18</v>
      </c>
      <c r="S102" s="47">
        <f t="shared" si="12"/>
        <v>45.36</v>
      </c>
    </row>
    <row r="103" spans="1:19" s="48" customFormat="1" ht="18" customHeight="1">
      <c r="A103" s="38">
        <f t="shared" si="13"/>
        <v>90</v>
      </c>
      <c r="B103" s="22">
        <v>22451</v>
      </c>
      <c r="C103" s="39" t="s">
        <v>173</v>
      </c>
      <c r="D103" s="40">
        <f>VLOOKUP($B103,'[1]Franchise Rate List (2)'!$A$3:$I$670,7,0)</f>
        <v>34022090</v>
      </c>
      <c r="E103" s="40" t="str">
        <f>VLOOKUP(B103,'[13]Final Sheet'!$A$2:$E$379,5,0)</f>
        <v>Can</v>
      </c>
      <c r="F103" s="114">
        <v>1</v>
      </c>
      <c r="G103" s="41" t="s">
        <v>152</v>
      </c>
      <c r="H103" s="40">
        <f>VLOOKUP(B103,'[14]Final Sheet'!$A$2:$F$379,6,0)</f>
        <v>318</v>
      </c>
      <c r="I103" s="42">
        <f t="shared" si="7"/>
        <v>318</v>
      </c>
      <c r="J103" s="43"/>
      <c r="K103" s="42">
        <f t="shared" si="8"/>
        <v>318</v>
      </c>
      <c r="L103" s="44">
        <f>VLOOKUP(B103,'[1]Franchise Rate List (2)'!$A$3:$L$670,12,0)</f>
        <v>0</v>
      </c>
      <c r="M103" s="42">
        <f t="shared" si="9"/>
        <v>0</v>
      </c>
      <c r="N103" s="45">
        <v>0</v>
      </c>
      <c r="O103" s="45">
        <f t="shared" si="10"/>
        <v>0</v>
      </c>
      <c r="P103" s="42">
        <v>0</v>
      </c>
      <c r="Q103" s="46">
        <f t="shared" si="11"/>
        <v>0</v>
      </c>
      <c r="R103" s="44">
        <f>VLOOKUP(B103,'[4]Franchise Rate List'!$A$3:$F$670,6,0)</f>
        <v>0.18</v>
      </c>
      <c r="S103" s="47">
        <f t="shared" si="12"/>
        <v>57.239999999999995</v>
      </c>
    </row>
    <row r="104" spans="1:19" s="48" customFormat="1" ht="18" customHeight="1">
      <c r="A104" s="38">
        <f t="shared" si="13"/>
        <v>91</v>
      </c>
      <c r="B104" s="22">
        <v>15740</v>
      </c>
      <c r="C104" s="39" t="s">
        <v>102</v>
      </c>
      <c r="D104" s="40">
        <f>VLOOKUP($B104,'[1]Franchise Rate List (2)'!$A$3:$I$670,7,0)</f>
        <v>4909</v>
      </c>
      <c r="E104" s="40" t="str">
        <f>VLOOKUP(B104,'[13]Final Sheet'!$A$2:$E$379,5,0)</f>
        <v>1=100EA</v>
      </c>
      <c r="F104" s="114">
        <v>2</v>
      </c>
      <c r="G104" s="41" t="s">
        <v>37</v>
      </c>
      <c r="H104" s="40">
        <f>VLOOKUP(B104,'[14]Final Sheet'!$A$2:$F$379,6,0)</f>
        <v>89.6</v>
      </c>
      <c r="I104" s="42">
        <f t="shared" si="7"/>
        <v>179.2</v>
      </c>
      <c r="J104" s="43"/>
      <c r="K104" s="42">
        <f t="shared" si="8"/>
        <v>179.2</v>
      </c>
      <c r="L104" s="44">
        <f>VLOOKUP(B104,'[1]Franchise Rate List (2)'!$A$3:$L$670,12,0)</f>
        <v>0</v>
      </c>
      <c r="M104" s="42">
        <f t="shared" si="9"/>
        <v>0</v>
      </c>
      <c r="N104" s="45">
        <v>0</v>
      </c>
      <c r="O104" s="45">
        <f t="shared" si="10"/>
        <v>0</v>
      </c>
      <c r="P104" s="42">
        <v>0</v>
      </c>
      <c r="Q104" s="46">
        <f t="shared" si="11"/>
        <v>0</v>
      </c>
      <c r="R104" s="44">
        <f>VLOOKUP(B104,'[4]Franchise Rate List'!$A$3:$F$670,6,0)</f>
        <v>0.18</v>
      </c>
      <c r="S104" s="47">
        <f t="shared" si="12"/>
        <v>32.256</v>
      </c>
    </row>
    <row r="105" spans="1:19" s="48" customFormat="1" ht="18" customHeight="1">
      <c r="A105" s="38">
        <f t="shared" si="13"/>
        <v>92</v>
      </c>
      <c r="B105" s="22">
        <v>14437</v>
      </c>
      <c r="C105" s="39" t="s">
        <v>107</v>
      </c>
      <c r="D105" s="40">
        <f>VLOOKUP($B105,'[1]Franchise Rate List (2)'!$A$3:$I$670,7,0)</f>
        <v>84198190</v>
      </c>
      <c r="E105" s="40" t="str">
        <f>VLOOKUP(B105,'[13]Final Sheet'!$A$2:$E$379,5,0)</f>
        <v>Ea=1 ea</v>
      </c>
      <c r="F105" s="114">
        <v>6</v>
      </c>
      <c r="G105" s="41" t="s">
        <v>53</v>
      </c>
      <c r="H105" s="40">
        <f>VLOOKUP(B105,'[14]Final Sheet'!$A$2:$F$379,6,0)</f>
        <v>207.2</v>
      </c>
      <c r="I105" s="42">
        <f t="shared" si="7"/>
        <v>1243.1999999999998</v>
      </c>
      <c r="J105" s="43"/>
      <c r="K105" s="42">
        <f t="shared" si="8"/>
        <v>1243.1999999999998</v>
      </c>
      <c r="L105" s="44">
        <f>VLOOKUP(B105,'[1]Franchise Rate List (2)'!$A$3:$L$670,12,0)</f>
        <v>0</v>
      </c>
      <c r="M105" s="42">
        <f t="shared" si="9"/>
        <v>0</v>
      </c>
      <c r="N105" s="45">
        <v>0</v>
      </c>
      <c r="O105" s="45">
        <f t="shared" si="10"/>
        <v>0</v>
      </c>
      <c r="P105" s="42">
        <v>0</v>
      </c>
      <c r="Q105" s="46">
        <f t="shared" si="11"/>
        <v>0</v>
      </c>
      <c r="R105" s="44">
        <f>VLOOKUP(B105,'[4]Franchise Rate List'!$A$3:$F$670,6,0)</f>
        <v>0.18</v>
      </c>
      <c r="S105" s="47">
        <f t="shared" si="12"/>
        <v>223.77599999999995</v>
      </c>
    </row>
    <row r="106" spans="1:19" s="48" customFormat="1" ht="18" customHeight="1">
      <c r="A106" s="38">
        <f t="shared" si="13"/>
        <v>93</v>
      </c>
      <c r="B106" s="22">
        <v>1125</v>
      </c>
      <c r="C106" s="39" t="s">
        <v>174</v>
      </c>
      <c r="D106" s="40">
        <f>VLOOKUP($B106,'[1]Franchise Rate List (2)'!$A$3:$I$670,7,0)</f>
        <v>4909</v>
      </c>
      <c r="E106" s="40" t="str">
        <f>VLOOKUP(B106,'[13]Final Sheet'!$A$2:$E$379,5,0)</f>
        <v>EA=1ea</v>
      </c>
      <c r="F106" s="114">
        <v>3</v>
      </c>
      <c r="G106" s="41" t="s">
        <v>53</v>
      </c>
      <c r="H106" s="40">
        <f>VLOOKUP(B106,'[14]Final Sheet'!$A$2:$F$379,6,0)</f>
        <v>67.2</v>
      </c>
      <c r="I106" s="42">
        <f t="shared" si="7"/>
        <v>201.60000000000002</v>
      </c>
      <c r="J106" s="43"/>
      <c r="K106" s="42">
        <f t="shared" si="8"/>
        <v>201.60000000000002</v>
      </c>
      <c r="L106" s="44">
        <f>VLOOKUP(B106,'[1]Franchise Rate List (2)'!$A$3:$L$670,12,0)</f>
        <v>0</v>
      </c>
      <c r="M106" s="42">
        <f t="shared" si="9"/>
        <v>0</v>
      </c>
      <c r="N106" s="45">
        <v>0</v>
      </c>
      <c r="O106" s="45">
        <f t="shared" si="10"/>
        <v>0</v>
      </c>
      <c r="P106" s="42">
        <v>0</v>
      </c>
      <c r="Q106" s="46">
        <f t="shared" si="11"/>
        <v>0</v>
      </c>
      <c r="R106" s="44">
        <f>VLOOKUP(B106,'[4]Franchise Rate List'!$A$3:$F$670,6,0)</f>
        <v>0.18</v>
      </c>
      <c r="S106" s="47">
        <f t="shared" si="12"/>
        <v>36.288000000000004</v>
      </c>
    </row>
    <row r="107" spans="1:19" s="48" customFormat="1" ht="18" customHeight="1">
      <c r="A107" s="38">
        <f t="shared" si="13"/>
        <v>94</v>
      </c>
      <c r="B107" s="22">
        <v>1128</v>
      </c>
      <c r="C107" s="39" t="s">
        <v>104</v>
      </c>
      <c r="D107" s="40">
        <f>VLOOKUP($B107,'[1]Franchise Rate List (2)'!$A$3:$I$670,7,0)</f>
        <v>4909</v>
      </c>
      <c r="E107" s="40" t="str">
        <f>VLOOKUP(B107,'[13]Final Sheet'!$A$2:$E$379,5,0)</f>
        <v>EA</v>
      </c>
      <c r="F107" s="114">
        <v>2</v>
      </c>
      <c r="G107" s="41" t="s">
        <v>53</v>
      </c>
      <c r="H107" s="40">
        <f>VLOOKUP(B107,'[14]Final Sheet'!$A$2:$F$379,6,0)</f>
        <v>41.44</v>
      </c>
      <c r="I107" s="42">
        <f t="shared" si="7"/>
        <v>82.88</v>
      </c>
      <c r="J107" s="43"/>
      <c r="K107" s="42">
        <f t="shared" si="8"/>
        <v>82.88</v>
      </c>
      <c r="L107" s="44">
        <f>VLOOKUP(B107,'[1]Franchise Rate List (2)'!$A$3:$L$670,12,0)</f>
        <v>0</v>
      </c>
      <c r="M107" s="42">
        <f t="shared" si="9"/>
        <v>0</v>
      </c>
      <c r="N107" s="45">
        <v>0</v>
      </c>
      <c r="O107" s="45">
        <f t="shared" si="10"/>
        <v>0</v>
      </c>
      <c r="P107" s="42">
        <v>0</v>
      </c>
      <c r="Q107" s="46">
        <f t="shared" si="11"/>
        <v>0</v>
      </c>
      <c r="R107" s="44">
        <f>VLOOKUP(B107,'[4]Franchise Rate List'!$A$3:$F$670,6,0)</f>
        <v>0.18</v>
      </c>
      <c r="S107" s="47">
        <f t="shared" si="12"/>
        <v>14.918399999999998</v>
      </c>
    </row>
    <row r="108" spans="1:19" s="48" customFormat="1" ht="18" customHeight="1">
      <c r="A108" s="38">
        <f t="shared" si="13"/>
        <v>95</v>
      </c>
      <c r="B108" s="22">
        <v>15966</v>
      </c>
      <c r="C108" s="39" t="s">
        <v>112</v>
      </c>
      <c r="D108" s="40">
        <f>VLOOKUP($B108,'[1]Franchise Rate List (2)'!$A$3:$I$670,7,0)</f>
        <v>6505</v>
      </c>
      <c r="E108" s="40" t="str">
        <f>VLOOKUP(B108,'[13]Final Sheet'!$A$2:$E$379,5,0)</f>
        <v>Ea=1 ea</v>
      </c>
      <c r="F108" s="114">
        <v>6</v>
      </c>
      <c r="G108" s="41" t="s">
        <v>53</v>
      </c>
      <c r="H108" s="40">
        <f>VLOOKUP(B108,'[14]Final Sheet'!$A$2:$F$379,6,0)</f>
        <v>69.44</v>
      </c>
      <c r="I108" s="42">
        <f t="shared" si="7"/>
        <v>416.64</v>
      </c>
      <c r="J108" s="43"/>
      <c r="K108" s="42">
        <f t="shared" si="8"/>
        <v>416.64</v>
      </c>
      <c r="L108" s="44">
        <f>VLOOKUP(B108,'[1]Franchise Rate List (2)'!$A$3:$L$670,12,0)</f>
        <v>0</v>
      </c>
      <c r="M108" s="42">
        <f t="shared" si="9"/>
        <v>0</v>
      </c>
      <c r="N108" s="45">
        <v>0</v>
      </c>
      <c r="O108" s="45">
        <f t="shared" si="10"/>
        <v>0</v>
      </c>
      <c r="P108" s="42">
        <v>0</v>
      </c>
      <c r="Q108" s="46">
        <f t="shared" si="11"/>
        <v>0</v>
      </c>
      <c r="R108" s="44">
        <f>VLOOKUP(B108,'[4]Franchise Rate List'!$A$3:$F$670,6,0)</f>
        <v>0.05</v>
      </c>
      <c r="S108" s="47">
        <f t="shared" si="12"/>
        <v>20.832000000000001</v>
      </c>
    </row>
    <row r="109" spans="1:19" s="48" customFormat="1" ht="18" customHeight="1">
      <c r="A109" s="38">
        <f t="shared" si="13"/>
        <v>96</v>
      </c>
      <c r="B109" s="22">
        <v>13549</v>
      </c>
      <c r="C109" s="39" t="s">
        <v>109</v>
      </c>
      <c r="D109" s="40">
        <f>VLOOKUP($B109,'[1]Franchise Rate List (2)'!$A$3:$I$670,7,0)</f>
        <v>3923</v>
      </c>
      <c r="E109" s="40" t="str">
        <f>VLOOKUP(B109,'[13]Final Sheet'!$A$2:$E$379,5,0)</f>
        <v>EA</v>
      </c>
      <c r="F109" s="114">
        <v>6</v>
      </c>
      <c r="G109" s="41" t="s">
        <v>53</v>
      </c>
      <c r="H109" s="40">
        <f>VLOOKUP(B109,'[14]Final Sheet'!$A$2:$F$379,6,0)</f>
        <v>53.76</v>
      </c>
      <c r="I109" s="42">
        <f t="shared" si="7"/>
        <v>322.56</v>
      </c>
      <c r="J109" s="43"/>
      <c r="K109" s="42">
        <f t="shared" si="8"/>
        <v>322.56</v>
      </c>
      <c r="L109" s="44">
        <f>VLOOKUP(B109,'[1]Franchise Rate List (2)'!$A$3:$L$670,12,0)</f>
        <v>0</v>
      </c>
      <c r="M109" s="42">
        <f t="shared" si="9"/>
        <v>0</v>
      </c>
      <c r="N109" s="45">
        <v>0</v>
      </c>
      <c r="O109" s="45">
        <f t="shared" si="10"/>
        <v>0</v>
      </c>
      <c r="P109" s="42">
        <v>0</v>
      </c>
      <c r="Q109" s="46">
        <f t="shared" si="11"/>
        <v>0</v>
      </c>
      <c r="R109" s="44">
        <f>VLOOKUP(B109,'[4]Franchise Rate List'!$A$3:$F$670,6,0)</f>
        <v>0.18</v>
      </c>
      <c r="S109" s="47">
        <f t="shared" si="12"/>
        <v>58.0608</v>
      </c>
    </row>
    <row r="110" spans="1:19" s="48" customFormat="1" ht="18" customHeight="1">
      <c r="A110" s="38">
        <f t="shared" si="13"/>
        <v>97</v>
      </c>
      <c r="B110" s="22">
        <v>5499</v>
      </c>
      <c r="C110" s="39" t="s">
        <v>192</v>
      </c>
      <c r="D110" s="40">
        <f>VLOOKUP($B110,'[1]Franchise Rate List (2)'!$A$3:$I$670,7,0)</f>
        <v>5211</v>
      </c>
      <c r="E110" s="40" t="str">
        <f>VLOOKUP(B110,'[13]Final Sheet'!$A$2:$E$379,5,0)</f>
        <v>Ea=1 ea</v>
      </c>
      <c r="F110" s="114">
        <v>4</v>
      </c>
      <c r="G110" s="41" t="s">
        <v>53</v>
      </c>
      <c r="H110" s="40">
        <f>VLOOKUP(B110,'[14]Final Sheet'!$A$2:$F$379,6,0)</f>
        <v>436.8</v>
      </c>
      <c r="I110" s="42">
        <f t="shared" si="7"/>
        <v>1747.2</v>
      </c>
      <c r="J110" s="43"/>
      <c r="K110" s="42">
        <f t="shared" si="8"/>
        <v>1747.2</v>
      </c>
      <c r="L110" s="44">
        <f>VLOOKUP(B110,'[1]Franchise Rate List (2)'!$A$3:$L$670,12,0)</f>
        <v>0</v>
      </c>
      <c r="M110" s="42">
        <f t="shared" si="9"/>
        <v>0</v>
      </c>
      <c r="N110" s="45">
        <v>0</v>
      </c>
      <c r="O110" s="45">
        <f t="shared" si="10"/>
        <v>0</v>
      </c>
      <c r="P110" s="42">
        <v>0</v>
      </c>
      <c r="Q110" s="46">
        <f t="shared" si="11"/>
        <v>0</v>
      </c>
      <c r="R110" s="44">
        <f>VLOOKUP(B110,'[4]Franchise Rate List'!$A$3:$F$670,6,0)</f>
        <v>0.05</v>
      </c>
      <c r="S110" s="47">
        <f t="shared" si="12"/>
        <v>87.360000000000014</v>
      </c>
    </row>
    <row r="111" spans="1:19" s="48" customFormat="1" ht="18" customHeight="1">
      <c r="A111" s="38">
        <f t="shared" si="13"/>
        <v>98</v>
      </c>
      <c r="B111" s="22">
        <v>6042</v>
      </c>
      <c r="C111" s="39" t="s">
        <v>193</v>
      </c>
      <c r="D111" s="40">
        <f>VLOOKUP($B111,'[1]Franchise Rate List (2)'!$A$3:$I$670,7,0)</f>
        <v>5211</v>
      </c>
      <c r="E111" s="40" t="str">
        <f>VLOOKUP(B111,'[13]Final Sheet'!$A$2:$E$379,5,0)</f>
        <v>Ea=1 ea</v>
      </c>
      <c r="F111" s="114">
        <v>4</v>
      </c>
      <c r="G111" s="41" t="s">
        <v>53</v>
      </c>
      <c r="H111" s="40">
        <f>VLOOKUP(B111,'[14]Final Sheet'!$A$2:$F$379,6,0)</f>
        <v>436.8</v>
      </c>
      <c r="I111" s="42">
        <f t="shared" si="7"/>
        <v>1747.2</v>
      </c>
      <c r="J111" s="43"/>
      <c r="K111" s="42">
        <f t="shared" si="8"/>
        <v>1747.2</v>
      </c>
      <c r="L111" s="44">
        <f>VLOOKUP(B111,'[1]Franchise Rate List (2)'!$A$3:$L$670,12,0)</f>
        <v>0</v>
      </c>
      <c r="M111" s="42">
        <f t="shared" si="9"/>
        <v>0</v>
      </c>
      <c r="N111" s="45">
        <v>0</v>
      </c>
      <c r="O111" s="45">
        <f t="shared" si="10"/>
        <v>0</v>
      </c>
      <c r="P111" s="42">
        <v>0</v>
      </c>
      <c r="Q111" s="46">
        <f t="shared" si="11"/>
        <v>0</v>
      </c>
      <c r="R111" s="44">
        <f>VLOOKUP(B111,'[4]Franchise Rate List'!$A$3:$F$670,6,0)</f>
        <v>0.05</v>
      </c>
      <c r="S111" s="47">
        <f t="shared" si="12"/>
        <v>87.360000000000014</v>
      </c>
    </row>
    <row r="112" spans="1:19" s="48" customFormat="1" ht="18" customHeight="1">
      <c r="A112" s="38">
        <f t="shared" si="13"/>
        <v>99</v>
      </c>
      <c r="B112" s="22">
        <v>6041</v>
      </c>
      <c r="C112" s="39" t="s">
        <v>194</v>
      </c>
      <c r="D112" s="40">
        <f>VLOOKUP($B112,'[1]Franchise Rate List (2)'!$A$3:$I$670,7,0)</f>
        <v>5211</v>
      </c>
      <c r="E112" s="40" t="str">
        <f>VLOOKUP(B112,'[13]Final Sheet'!$A$2:$E$379,5,0)</f>
        <v>Ea=1 ea</v>
      </c>
      <c r="F112" s="114">
        <v>4</v>
      </c>
      <c r="G112" s="41" t="s">
        <v>53</v>
      </c>
      <c r="H112" s="40">
        <f>VLOOKUP(B112,'[14]Final Sheet'!$A$2:$F$379,6,0)</f>
        <v>436.8</v>
      </c>
      <c r="I112" s="42">
        <f t="shared" si="7"/>
        <v>1747.2</v>
      </c>
      <c r="J112" s="43"/>
      <c r="K112" s="42">
        <f t="shared" si="8"/>
        <v>1747.2</v>
      </c>
      <c r="L112" s="44">
        <f>VLOOKUP(B112,'[1]Franchise Rate List (2)'!$A$3:$L$670,12,0)</f>
        <v>0</v>
      </c>
      <c r="M112" s="42">
        <f t="shared" si="9"/>
        <v>0</v>
      </c>
      <c r="N112" s="45">
        <v>0</v>
      </c>
      <c r="O112" s="45">
        <f t="shared" si="10"/>
        <v>0</v>
      </c>
      <c r="P112" s="42">
        <v>0</v>
      </c>
      <c r="Q112" s="46">
        <f t="shared" si="11"/>
        <v>0</v>
      </c>
      <c r="R112" s="44">
        <f>VLOOKUP(B112,'[4]Franchise Rate List'!$A$3:$F$670,6,0)</f>
        <v>0.05</v>
      </c>
      <c r="S112" s="47">
        <f t="shared" si="12"/>
        <v>87.360000000000014</v>
      </c>
    </row>
    <row r="113" spans="1:19" s="48" customFormat="1" ht="18" customHeight="1">
      <c r="A113" s="38">
        <f t="shared" si="13"/>
        <v>100</v>
      </c>
      <c r="B113" s="22">
        <v>5600</v>
      </c>
      <c r="C113" s="39" t="s">
        <v>195</v>
      </c>
      <c r="D113" s="40">
        <f>VLOOKUP($B113,'[1]Franchise Rate List (2)'!$A$3:$I$670,7,0)</f>
        <v>5211</v>
      </c>
      <c r="E113" s="40" t="str">
        <f>VLOOKUP(B113,'[13]Final Sheet'!$A$2:$E$379,5,0)</f>
        <v>Ea=1 ea</v>
      </c>
      <c r="F113" s="114">
        <v>2</v>
      </c>
      <c r="G113" s="41" t="s">
        <v>53</v>
      </c>
      <c r="H113" s="40">
        <f>VLOOKUP(B113,'[14]Final Sheet'!$A$2:$F$379,6,0)</f>
        <v>436.8</v>
      </c>
      <c r="I113" s="42">
        <f t="shared" si="7"/>
        <v>873.6</v>
      </c>
      <c r="J113" s="43"/>
      <c r="K113" s="42">
        <f t="shared" si="8"/>
        <v>873.6</v>
      </c>
      <c r="L113" s="44">
        <f>VLOOKUP(B113,'[1]Franchise Rate List (2)'!$A$3:$L$670,12,0)</f>
        <v>0</v>
      </c>
      <c r="M113" s="42">
        <f t="shared" si="9"/>
        <v>0</v>
      </c>
      <c r="N113" s="45">
        <v>0</v>
      </c>
      <c r="O113" s="45">
        <f t="shared" si="10"/>
        <v>0</v>
      </c>
      <c r="P113" s="42">
        <v>0</v>
      </c>
      <c r="Q113" s="46">
        <f t="shared" si="11"/>
        <v>0</v>
      </c>
      <c r="R113" s="44">
        <f>VLOOKUP(B113,'[4]Franchise Rate List'!$A$3:$F$670,6,0)</f>
        <v>0.05</v>
      </c>
      <c r="S113" s="47">
        <f t="shared" si="12"/>
        <v>43.680000000000007</v>
      </c>
    </row>
    <row r="114" spans="1:19" s="48" customFormat="1" ht="18" customHeight="1">
      <c r="A114" s="38">
        <f t="shared" si="13"/>
        <v>101</v>
      </c>
      <c r="B114" s="22">
        <v>19903</v>
      </c>
      <c r="C114" s="39" t="s">
        <v>151</v>
      </c>
      <c r="D114" s="40">
        <f>VLOOKUP($B114,'[1]Franchise Rate List (2)'!$A$3:$I$670,7,0)</f>
        <v>4203</v>
      </c>
      <c r="E114" s="40" t="str">
        <f>VLOOKUP(B114,'[13]Final Sheet'!$A$2:$E$379,5,0)</f>
        <v>EA</v>
      </c>
      <c r="F114" s="114">
        <v>8</v>
      </c>
      <c r="G114" s="41" t="s">
        <v>53</v>
      </c>
      <c r="H114" s="40">
        <f>VLOOKUP(B114,'[14]Final Sheet'!$A$2:$F$379,6,0)</f>
        <v>386.4</v>
      </c>
      <c r="I114" s="42">
        <f t="shared" si="7"/>
        <v>3091.2</v>
      </c>
      <c r="J114" s="43"/>
      <c r="K114" s="42">
        <f t="shared" si="8"/>
        <v>3091.2</v>
      </c>
      <c r="L114" s="44">
        <f>VLOOKUP(B114,'[1]Franchise Rate List (2)'!$A$3:$L$670,12,0)</f>
        <v>0</v>
      </c>
      <c r="M114" s="42">
        <f t="shared" si="9"/>
        <v>0</v>
      </c>
      <c r="N114" s="45">
        <v>0</v>
      </c>
      <c r="O114" s="45">
        <f t="shared" si="10"/>
        <v>0</v>
      </c>
      <c r="P114" s="42">
        <v>0</v>
      </c>
      <c r="Q114" s="46">
        <f t="shared" si="11"/>
        <v>0</v>
      </c>
      <c r="R114" s="44">
        <f>VLOOKUP(B114,'[4]Franchise Rate List'!$A$3:$F$670,6,0)</f>
        <v>0.05</v>
      </c>
      <c r="S114" s="47">
        <f t="shared" si="12"/>
        <v>154.56</v>
      </c>
    </row>
    <row r="115" spans="1:19" s="48" customFormat="1" ht="18" customHeight="1">
      <c r="A115" s="38">
        <f t="shared" si="13"/>
        <v>102</v>
      </c>
      <c r="B115" s="22">
        <v>20195</v>
      </c>
      <c r="C115" s="39" t="s">
        <v>132</v>
      </c>
      <c r="D115" s="40">
        <f>VLOOKUP($B115,'[1]Franchise Rate List (2)'!$A$3:$I$670,7,0)</f>
        <v>6210</v>
      </c>
      <c r="E115" s="40" t="str">
        <f>VLOOKUP(B115,'[13]Final Sheet'!$A$2:$E$379,5,0)</f>
        <v>EA</v>
      </c>
      <c r="F115" s="114">
        <v>4</v>
      </c>
      <c r="G115" s="41" t="s">
        <v>53</v>
      </c>
      <c r="H115" s="40">
        <f>VLOOKUP(B115,'[14]Final Sheet'!$A$2:$F$379,6,0)</f>
        <v>498.4</v>
      </c>
      <c r="I115" s="42">
        <f t="shared" si="7"/>
        <v>1993.6</v>
      </c>
      <c r="J115" s="43"/>
      <c r="K115" s="42">
        <f t="shared" si="8"/>
        <v>1993.6</v>
      </c>
      <c r="L115" s="44">
        <f>VLOOKUP(B115,'[1]Franchise Rate List (2)'!$A$3:$L$670,12,0)</f>
        <v>0</v>
      </c>
      <c r="M115" s="42">
        <f t="shared" si="9"/>
        <v>0</v>
      </c>
      <c r="N115" s="45">
        <v>0</v>
      </c>
      <c r="O115" s="45">
        <f t="shared" si="10"/>
        <v>0</v>
      </c>
      <c r="P115" s="42">
        <v>0</v>
      </c>
      <c r="Q115" s="46">
        <f t="shared" si="11"/>
        <v>0</v>
      </c>
      <c r="R115" s="44">
        <f>VLOOKUP(B115,'[4]Franchise Rate List'!$A$3:$F$670,6,0)</f>
        <v>0.05</v>
      </c>
      <c r="S115" s="47">
        <f t="shared" si="12"/>
        <v>99.68</v>
      </c>
    </row>
    <row r="116" spans="1:19" s="48" customFormat="1" ht="18" customHeight="1">
      <c r="A116" s="38">
        <f t="shared" si="13"/>
        <v>103</v>
      </c>
      <c r="B116" s="22">
        <v>20196</v>
      </c>
      <c r="C116" s="39" t="s">
        <v>127</v>
      </c>
      <c r="D116" s="40">
        <f>VLOOKUP($B116,'[1]Franchise Rate List (2)'!$A$3:$I$670,7,0)</f>
        <v>6210</v>
      </c>
      <c r="E116" s="40" t="str">
        <f>VLOOKUP(B116,'[13]Final Sheet'!$A$2:$E$379,5,0)</f>
        <v>EA</v>
      </c>
      <c r="F116" s="114">
        <v>4</v>
      </c>
      <c r="G116" s="41" t="s">
        <v>53</v>
      </c>
      <c r="H116" s="40">
        <f>VLOOKUP(B116,'[14]Final Sheet'!$A$2:$F$379,6,0)</f>
        <v>498.4</v>
      </c>
      <c r="I116" s="42">
        <f t="shared" si="7"/>
        <v>1993.6</v>
      </c>
      <c r="J116" s="43"/>
      <c r="K116" s="42">
        <f t="shared" si="8"/>
        <v>1993.6</v>
      </c>
      <c r="L116" s="44">
        <f>VLOOKUP(B116,'[1]Franchise Rate List (2)'!$A$3:$L$670,12,0)</f>
        <v>0</v>
      </c>
      <c r="M116" s="42">
        <f t="shared" si="9"/>
        <v>0</v>
      </c>
      <c r="N116" s="45">
        <v>0</v>
      </c>
      <c r="O116" s="45">
        <f t="shared" si="10"/>
        <v>0</v>
      </c>
      <c r="P116" s="42">
        <v>0</v>
      </c>
      <c r="Q116" s="46">
        <f t="shared" si="11"/>
        <v>0</v>
      </c>
      <c r="R116" s="44">
        <f>VLOOKUP(B116,'[4]Franchise Rate List'!$A$3:$F$670,6,0)</f>
        <v>0.05</v>
      </c>
      <c r="S116" s="47">
        <f t="shared" si="12"/>
        <v>99.68</v>
      </c>
    </row>
    <row r="117" spans="1:19" s="48" customFormat="1" ht="18" customHeight="1">
      <c r="A117" s="38">
        <f t="shared" si="13"/>
        <v>104</v>
      </c>
      <c r="B117" s="22">
        <v>20197</v>
      </c>
      <c r="C117" s="39" t="s">
        <v>138</v>
      </c>
      <c r="D117" s="40">
        <f>VLOOKUP($B117,'[1]Franchise Rate List (2)'!$A$3:$I$670,7,0)</f>
        <v>6210</v>
      </c>
      <c r="E117" s="40" t="str">
        <f>VLOOKUP(B117,'[13]Final Sheet'!$A$2:$E$379,5,0)</f>
        <v>EA</v>
      </c>
      <c r="F117" s="114">
        <v>6</v>
      </c>
      <c r="G117" s="41" t="s">
        <v>53</v>
      </c>
      <c r="H117" s="40">
        <f>VLOOKUP(B117,'[14]Final Sheet'!$A$2:$F$379,6,0)</f>
        <v>498.4</v>
      </c>
      <c r="I117" s="42">
        <f t="shared" si="7"/>
        <v>2990.3999999999996</v>
      </c>
      <c r="J117" s="43"/>
      <c r="K117" s="42">
        <f t="shared" si="8"/>
        <v>2990.3999999999996</v>
      </c>
      <c r="L117" s="44">
        <f>VLOOKUP(B117,'[1]Franchise Rate List (2)'!$A$3:$L$670,12,0)</f>
        <v>0</v>
      </c>
      <c r="M117" s="42">
        <f t="shared" si="9"/>
        <v>0</v>
      </c>
      <c r="N117" s="45">
        <v>0</v>
      </c>
      <c r="O117" s="45">
        <f t="shared" si="10"/>
        <v>0</v>
      </c>
      <c r="P117" s="42">
        <v>0</v>
      </c>
      <c r="Q117" s="46">
        <f t="shared" si="11"/>
        <v>0</v>
      </c>
      <c r="R117" s="44">
        <f>VLOOKUP(B117,'[4]Franchise Rate List'!$A$3:$F$670,6,0)</f>
        <v>0.05</v>
      </c>
      <c r="S117" s="47">
        <f t="shared" si="12"/>
        <v>149.51999999999998</v>
      </c>
    </row>
    <row r="118" spans="1:19" s="48" customFormat="1" ht="18" customHeight="1">
      <c r="A118" s="38">
        <f t="shared" si="13"/>
        <v>105</v>
      </c>
      <c r="B118" s="22">
        <v>20198</v>
      </c>
      <c r="C118" s="39" t="s">
        <v>128</v>
      </c>
      <c r="D118" s="40">
        <f>VLOOKUP($B118,'[1]Franchise Rate List (2)'!$A$3:$I$670,7,0)</f>
        <v>6210</v>
      </c>
      <c r="E118" s="40" t="str">
        <f>VLOOKUP(B118,'[13]Final Sheet'!$A$2:$E$379,5,0)</f>
        <v>EA</v>
      </c>
      <c r="F118" s="114">
        <v>2</v>
      </c>
      <c r="G118" s="41" t="s">
        <v>53</v>
      </c>
      <c r="H118" s="40">
        <f>VLOOKUP(B118,'[14]Final Sheet'!$A$2:$F$379,6,0)</f>
        <v>498.4</v>
      </c>
      <c r="I118" s="42">
        <f t="shared" si="7"/>
        <v>996.8</v>
      </c>
      <c r="J118" s="43"/>
      <c r="K118" s="42">
        <f t="shared" si="8"/>
        <v>996.8</v>
      </c>
      <c r="L118" s="44">
        <f>VLOOKUP(B118,'[1]Franchise Rate List (2)'!$A$3:$L$670,12,0)</f>
        <v>0</v>
      </c>
      <c r="M118" s="42">
        <f t="shared" si="9"/>
        <v>0</v>
      </c>
      <c r="N118" s="45">
        <v>0</v>
      </c>
      <c r="O118" s="45">
        <f t="shared" si="10"/>
        <v>0</v>
      </c>
      <c r="P118" s="42">
        <v>0</v>
      </c>
      <c r="Q118" s="46">
        <f t="shared" si="11"/>
        <v>0</v>
      </c>
      <c r="R118" s="44">
        <f>VLOOKUP(B118,'[4]Franchise Rate List'!$A$3:$F$670,6,0)</f>
        <v>0.05</v>
      </c>
      <c r="S118" s="47">
        <f t="shared" si="12"/>
        <v>49.84</v>
      </c>
    </row>
    <row r="119" spans="1:19" s="48" customFormat="1" ht="18" customHeight="1">
      <c r="A119" s="38">
        <f t="shared" si="13"/>
        <v>106</v>
      </c>
      <c r="B119" s="22">
        <v>20408</v>
      </c>
      <c r="C119" s="39" t="s">
        <v>143</v>
      </c>
      <c r="D119" s="40">
        <f>VLOOKUP($B119,'[1]Franchise Rate List (2)'!$A$3:$I$670,7,0)</f>
        <v>1210</v>
      </c>
      <c r="E119" s="40" t="str">
        <f>VLOOKUP(B119,'[13]Final Sheet'!$A$2:$E$379,5,0)</f>
        <v>EA</v>
      </c>
      <c r="F119" s="114">
        <v>2</v>
      </c>
      <c r="G119" s="41" t="s">
        <v>53</v>
      </c>
      <c r="H119" s="40">
        <f>VLOOKUP(B119,'[14]Final Sheet'!$A$2:$F$379,6,0)</f>
        <v>498.4</v>
      </c>
      <c r="I119" s="42">
        <f t="shared" si="7"/>
        <v>996.8</v>
      </c>
      <c r="J119" s="43"/>
      <c r="K119" s="42">
        <f t="shared" si="8"/>
        <v>996.8</v>
      </c>
      <c r="L119" s="44">
        <f>VLOOKUP(B119,'[1]Franchise Rate List (2)'!$A$3:$L$670,12,0)</f>
        <v>0</v>
      </c>
      <c r="M119" s="42">
        <f t="shared" si="9"/>
        <v>0</v>
      </c>
      <c r="N119" s="45">
        <v>0</v>
      </c>
      <c r="O119" s="45">
        <f t="shared" si="10"/>
        <v>0</v>
      </c>
      <c r="P119" s="42">
        <v>0</v>
      </c>
      <c r="Q119" s="46">
        <f t="shared" si="11"/>
        <v>0</v>
      </c>
      <c r="R119" s="44">
        <f>VLOOKUP(B119,'[4]Franchise Rate List'!$A$3:$F$670,6,0)</f>
        <v>0.05</v>
      </c>
      <c r="S119" s="47">
        <f t="shared" si="12"/>
        <v>49.84</v>
      </c>
    </row>
    <row r="120" spans="1:19" s="48" customFormat="1" ht="18" customHeight="1">
      <c r="A120" s="38">
        <f t="shared" si="13"/>
        <v>107</v>
      </c>
      <c r="B120" s="22">
        <v>1111</v>
      </c>
      <c r="C120" s="39" t="s">
        <v>196</v>
      </c>
      <c r="D120" s="40">
        <f>VLOOKUP($B120,'[1]Franchise Rate List (2)'!$A$3:$I$670,7,0)</f>
        <v>7323</v>
      </c>
      <c r="E120" s="40" t="str">
        <f>VLOOKUP(B120,'[13]Final Sheet'!$A$2:$E$379,5,0)</f>
        <v>EA</v>
      </c>
      <c r="F120" s="114">
        <v>6</v>
      </c>
      <c r="G120" s="41" t="s">
        <v>53</v>
      </c>
      <c r="H120" s="40">
        <f>VLOOKUP(B120,'[14]Final Sheet'!$A$2:$F$379,6,0)</f>
        <v>15.68</v>
      </c>
      <c r="I120" s="42">
        <f t="shared" si="7"/>
        <v>94.08</v>
      </c>
      <c r="J120" s="43"/>
      <c r="K120" s="42">
        <f t="shared" si="8"/>
        <v>94.08</v>
      </c>
      <c r="L120" s="44">
        <f>VLOOKUP(B120,'[1]Franchise Rate List (2)'!$A$3:$L$670,12,0)</f>
        <v>0</v>
      </c>
      <c r="M120" s="42">
        <f t="shared" si="9"/>
        <v>0</v>
      </c>
      <c r="N120" s="45">
        <v>0</v>
      </c>
      <c r="O120" s="45">
        <f t="shared" si="10"/>
        <v>0</v>
      </c>
      <c r="P120" s="42">
        <v>0</v>
      </c>
      <c r="Q120" s="46">
        <f t="shared" si="11"/>
        <v>0</v>
      </c>
      <c r="R120" s="44">
        <f>VLOOKUP(B120,'[4]Franchise Rate List'!$A$3:$F$670,6,0)</f>
        <v>0.18</v>
      </c>
      <c r="S120" s="47">
        <f t="shared" si="12"/>
        <v>16.9344</v>
      </c>
    </row>
    <row r="121" spans="1:19" s="48" customFormat="1" ht="18" customHeight="1">
      <c r="A121" s="38">
        <f t="shared" si="13"/>
        <v>108</v>
      </c>
      <c r="B121" s="22">
        <v>1112</v>
      </c>
      <c r="C121" s="39" t="s">
        <v>197</v>
      </c>
      <c r="D121" s="40">
        <f>VLOOKUP($B121,'[1]Franchise Rate List (2)'!$A$3:$I$670,7,0)</f>
        <v>7323</v>
      </c>
      <c r="E121" s="40" t="str">
        <f>VLOOKUP(B121,'[13]Final Sheet'!$A$2:$E$379,5,0)</f>
        <v>EA</v>
      </c>
      <c r="F121" s="114">
        <v>6</v>
      </c>
      <c r="G121" s="41" t="s">
        <v>53</v>
      </c>
      <c r="H121" s="40">
        <f>VLOOKUP(B121,'[14]Final Sheet'!$A$2:$F$379,6,0)</f>
        <v>17.920000000000002</v>
      </c>
      <c r="I121" s="42">
        <f t="shared" ref="I121:I181" si="14">F121*H121</f>
        <v>107.52000000000001</v>
      </c>
      <c r="J121" s="43"/>
      <c r="K121" s="42">
        <f t="shared" ref="K121:K181" si="15">+I121-J121</f>
        <v>107.52000000000001</v>
      </c>
      <c r="L121" s="44">
        <f>VLOOKUP(B121,'[1]Franchise Rate List (2)'!$A$3:$L$670,12,0)</f>
        <v>0</v>
      </c>
      <c r="M121" s="42">
        <f t="shared" ref="M121:M181" si="16">+K121*L121</f>
        <v>0</v>
      </c>
      <c r="N121" s="45">
        <v>0</v>
      </c>
      <c r="O121" s="45">
        <f t="shared" ref="O121:O181" si="17">+K121*N121</f>
        <v>0</v>
      </c>
      <c r="P121" s="42">
        <v>0</v>
      </c>
      <c r="Q121" s="46">
        <f t="shared" ref="Q121:Q181" si="18">+K121*P121</f>
        <v>0</v>
      </c>
      <c r="R121" s="44">
        <f>VLOOKUP(B121,'[4]Franchise Rate List'!$A$3:$F$670,6,0)</f>
        <v>0.18</v>
      </c>
      <c r="S121" s="47">
        <f t="shared" ref="S121:S181" si="19">+K121*R121</f>
        <v>19.3536</v>
      </c>
    </row>
    <row r="122" spans="1:19" s="48" customFormat="1" ht="18" customHeight="1">
      <c r="A122" s="38">
        <f t="shared" si="13"/>
        <v>109</v>
      </c>
      <c r="B122" s="22">
        <v>5991</v>
      </c>
      <c r="C122" s="39" t="s">
        <v>198</v>
      </c>
      <c r="D122" s="40">
        <f>VLOOKUP($B122,'[1]Franchise Rate List (2)'!$A$3:$I$670,7,0)</f>
        <v>6911</v>
      </c>
      <c r="E122" s="40" t="str">
        <f>VLOOKUP(B122,'[13]Final Sheet'!$A$2:$E$379,5,0)</f>
        <v>EA</v>
      </c>
      <c r="F122" s="114">
        <v>6</v>
      </c>
      <c r="G122" s="41" t="s">
        <v>53</v>
      </c>
      <c r="H122" s="40">
        <f>VLOOKUP(B122,'[14]Final Sheet'!$A$2:$F$379,6,0)</f>
        <v>26.88</v>
      </c>
      <c r="I122" s="42">
        <f t="shared" si="14"/>
        <v>161.28</v>
      </c>
      <c r="J122" s="43"/>
      <c r="K122" s="42">
        <f t="shared" si="15"/>
        <v>161.28</v>
      </c>
      <c r="L122" s="44">
        <f>VLOOKUP(B122,'[1]Franchise Rate List (2)'!$A$3:$L$670,12,0)</f>
        <v>0</v>
      </c>
      <c r="M122" s="42">
        <f t="shared" si="16"/>
        <v>0</v>
      </c>
      <c r="N122" s="45">
        <v>0</v>
      </c>
      <c r="O122" s="45">
        <f t="shared" si="17"/>
        <v>0</v>
      </c>
      <c r="P122" s="42">
        <v>0</v>
      </c>
      <c r="Q122" s="46">
        <f t="shared" si="18"/>
        <v>0</v>
      </c>
      <c r="R122" s="44">
        <f>VLOOKUP(B122,'[4]Franchise Rate List'!$A$3:$F$670,6,0)</f>
        <v>0.18</v>
      </c>
      <c r="S122" s="47">
        <f t="shared" si="19"/>
        <v>29.0304</v>
      </c>
    </row>
    <row r="123" spans="1:19" s="48" customFormat="1" ht="18" customHeight="1">
      <c r="A123" s="38">
        <f t="shared" si="13"/>
        <v>110</v>
      </c>
      <c r="B123" s="22">
        <v>5411</v>
      </c>
      <c r="C123" s="39" t="s">
        <v>199</v>
      </c>
      <c r="D123" s="40">
        <f>VLOOKUP($B123,'[1]Franchise Rate List (2)'!$A$3:$I$670,7,0)</f>
        <v>7323</v>
      </c>
      <c r="E123" s="40" t="str">
        <f>VLOOKUP(B123,'[13]Final Sheet'!$A$2:$E$379,5,0)</f>
        <v>EA</v>
      </c>
      <c r="F123" s="114">
        <v>6</v>
      </c>
      <c r="G123" s="41" t="s">
        <v>53</v>
      </c>
      <c r="H123" s="40">
        <f>VLOOKUP(B123,'[14]Final Sheet'!$A$2:$F$379,6,0)</f>
        <v>29.12</v>
      </c>
      <c r="I123" s="42">
        <f t="shared" si="14"/>
        <v>174.72</v>
      </c>
      <c r="J123" s="43"/>
      <c r="K123" s="42">
        <f t="shared" si="15"/>
        <v>174.72</v>
      </c>
      <c r="L123" s="44">
        <f>VLOOKUP(B123,'[1]Franchise Rate List (2)'!$A$3:$L$670,12,0)</f>
        <v>0</v>
      </c>
      <c r="M123" s="42">
        <f t="shared" si="16"/>
        <v>0</v>
      </c>
      <c r="N123" s="45">
        <v>0</v>
      </c>
      <c r="O123" s="45">
        <f t="shared" si="17"/>
        <v>0</v>
      </c>
      <c r="P123" s="42">
        <v>0</v>
      </c>
      <c r="Q123" s="46">
        <f t="shared" si="18"/>
        <v>0</v>
      </c>
      <c r="R123" s="44">
        <f>VLOOKUP(B123,'[4]Franchise Rate List'!$A$3:$F$670,6,0)</f>
        <v>0.18</v>
      </c>
      <c r="S123" s="47">
        <f t="shared" si="19"/>
        <v>31.4496</v>
      </c>
    </row>
    <row r="124" spans="1:19" s="48" customFormat="1" ht="18" customHeight="1">
      <c r="A124" s="38">
        <f t="shared" si="13"/>
        <v>111</v>
      </c>
      <c r="B124" s="22">
        <v>5504</v>
      </c>
      <c r="C124" s="39" t="s">
        <v>200</v>
      </c>
      <c r="D124" s="40">
        <f>VLOOKUP($B124,'[1]Franchise Rate List (2)'!$A$3:$I$670,7,0)</f>
        <v>7323</v>
      </c>
      <c r="E124" s="40" t="str">
        <f>VLOOKUP(B124,'[13]Final Sheet'!$A$2:$E$379,5,0)</f>
        <v>EA</v>
      </c>
      <c r="F124" s="114">
        <v>6</v>
      </c>
      <c r="G124" s="41" t="s">
        <v>53</v>
      </c>
      <c r="H124" s="40">
        <f>VLOOKUP(B124,'[14]Final Sheet'!$A$2:$F$379,6,0)</f>
        <v>49.28</v>
      </c>
      <c r="I124" s="42">
        <f t="shared" si="14"/>
        <v>295.68</v>
      </c>
      <c r="J124" s="43"/>
      <c r="K124" s="42">
        <f t="shared" si="15"/>
        <v>295.68</v>
      </c>
      <c r="L124" s="44">
        <f>VLOOKUP(B124,'[1]Franchise Rate List (2)'!$A$3:$L$670,12,0)</f>
        <v>0</v>
      </c>
      <c r="M124" s="42">
        <f t="shared" si="16"/>
        <v>0</v>
      </c>
      <c r="N124" s="45">
        <v>0</v>
      </c>
      <c r="O124" s="45">
        <f t="shared" si="17"/>
        <v>0</v>
      </c>
      <c r="P124" s="42">
        <v>0</v>
      </c>
      <c r="Q124" s="46">
        <f t="shared" si="18"/>
        <v>0</v>
      </c>
      <c r="R124" s="44">
        <f>VLOOKUP(B124,'[4]Franchise Rate List'!$A$3:$F$670,6,0)</f>
        <v>0.18</v>
      </c>
      <c r="S124" s="47">
        <f t="shared" si="19"/>
        <v>53.2224</v>
      </c>
    </row>
    <row r="125" spans="1:19" s="48" customFormat="1" ht="18" customHeight="1">
      <c r="A125" s="38">
        <f t="shared" si="13"/>
        <v>112</v>
      </c>
      <c r="B125" s="22">
        <v>1115</v>
      </c>
      <c r="C125" s="39" t="s">
        <v>98</v>
      </c>
      <c r="D125" s="40">
        <f>VLOOKUP($B125,'[1]Franchise Rate List (2)'!$A$3:$I$670,7,0)</f>
        <v>3923</v>
      </c>
      <c r="E125" s="40" t="str">
        <f>VLOOKUP(B125,'[13]Final Sheet'!$A$2:$E$379,5,0)</f>
        <v>EA</v>
      </c>
      <c r="F125" s="114">
        <v>6</v>
      </c>
      <c r="G125" s="41" t="s">
        <v>53</v>
      </c>
      <c r="H125" s="40">
        <f>VLOOKUP(B125,'[14]Final Sheet'!$A$2:$F$379,6,0)</f>
        <v>190.4</v>
      </c>
      <c r="I125" s="42">
        <f t="shared" si="14"/>
        <v>1142.4000000000001</v>
      </c>
      <c r="J125" s="43"/>
      <c r="K125" s="42">
        <f t="shared" si="15"/>
        <v>1142.4000000000001</v>
      </c>
      <c r="L125" s="44">
        <f>VLOOKUP(B125,'[1]Franchise Rate List (2)'!$A$3:$L$670,12,0)</f>
        <v>0</v>
      </c>
      <c r="M125" s="42">
        <f t="shared" si="16"/>
        <v>0</v>
      </c>
      <c r="N125" s="45">
        <v>0</v>
      </c>
      <c r="O125" s="45">
        <f t="shared" si="17"/>
        <v>0</v>
      </c>
      <c r="P125" s="42">
        <v>0</v>
      </c>
      <c r="Q125" s="46">
        <f t="shared" si="18"/>
        <v>0</v>
      </c>
      <c r="R125" s="44">
        <f>VLOOKUP(B125,'[4]Franchise Rate List'!$A$3:$F$670,6,0)</f>
        <v>0.18</v>
      </c>
      <c r="S125" s="47">
        <f t="shared" si="19"/>
        <v>205.63200000000001</v>
      </c>
    </row>
    <row r="126" spans="1:19" s="48" customFormat="1" ht="18" customHeight="1">
      <c r="A126" s="38">
        <f t="shared" si="13"/>
        <v>113</v>
      </c>
      <c r="B126" s="22">
        <v>1122</v>
      </c>
      <c r="C126" s="39" t="s">
        <v>201</v>
      </c>
      <c r="D126" s="40">
        <f>VLOOKUP($B126,'[1]Franchise Rate List (2)'!$A$3:$I$670,7,0)</f>
        <v>6911</v>
      </c>
      <c r="E126" s="40" t="str">
        <f>VLOOKUP(B126,'[13]Final Sheet'!$A$2:$E$379,5,0)</f>
        <v>EA</v>
      </c>
      <c r="F126" s="114">
        <v>12</v>
      </c>
      <c r="G126" s="41" t="s">
        <v>53</v>
      </c>
      <c r="H126" s="40">
        <f>VLOOKUP(B126,'[14]Final Sheet'!$A$2:$F$379,6,0)</f>
        <v>153.44</v>
      </c>
      <c r="I126" s="42">
        <f t="shared" si="14"/>
        <v>1841.28</v>
      </c>
      <c r="J126" s="43"/>
      <c r="K126" s="42">
        <f t="shared" si="15"/>
        <v>1841.28</v>
      </c>
      <c r="L126" s="44">
        <f>VLOOKUP(B126,'[1]Franchise Rate List (2)'!$A$3:$L$670,12,0)</f>
        <v>0</v>
      </c>
      <c r="M126" s="42">
        <f t="shared" si="16"/>
        <v>0</v>
      </c>
      <c r="N126" s="45">
        <v>0</v>
      </c>
      <c r="O126" s="45">
        <f t="shared" si="17"/>
        <v>0</v>
      </c>
      <c r="P126" s="42">
        <v>0</v>
      </c>
      <c r="Q126" s="46">
        <f t="shared" si="18"/>
        <v>0</v>
      </c>
      <c r="R126" s="44">
        <f>VLOOKUP(B126,'[4]Franchise Rate List'!$A$3:$F$670,6,0)</f>
        <v>0.18</v>
      </c>
      <c r="S126" s="47">
        <f t="shared" si="19"/>
        <v>331.43039999999996</v>
      </c>
    </row>
    <row r="127" spans="1:19" s="48" customFormat="1" ht="18" customHeight="1">
      <c r="A127" s="38">
        <f t="shared" si="13"/>
        <v>114</v>
      </c>
      <c r="B127" s="22">
        <v>1123</v>
      </c>
      <c r="C127" s="39" t="s">
        <v>144</v>
      </c>
      <c r="D127" s="40">
        <f>VLOOKUP($B127,'[1]Franchise Rate List (2)'!$A$3:$I$670,7,0)</f>
        <v>7323</v>
      </c>
      <c r="E127" s="40" t="str">
        <f>VLOOKUP(B127,'[13]Final Sheet'!$A$2:$E$379,5,0)</f>
        <v>EA</v>
      </c>
      <c r="F127" s="114">
        <v>2</v>
      </c>
      <c r="G127" s="41" t="s">
        <v>53</v>
      </c>
      <c r="H127" s="40">
        <f>VLOOKUP(B127,'[14]Final Sheet'!$A$2:$F$379,6,0)</f>
        <v>66.08</v>
      </c>
      <c r="I127" s="42">
        <f t="shared" si="14"/>
        <v>132.16</v>
      </c>
      <c r="J127" s="43"/>
      <c r="K127" s="42">
        <f t="shared" si="15"/>
        <v>132.16</v>
      </c>
      <c r="L127" s="44">
        <f>VLOOKUP(B127,'[1]Franchise Rate List (2)'!$A$3:$L$670,12,0)</f>
        <v>0</v>
      </c>
      <c r="M127" s="42">
        <f t="shared" si="16"/>
        <v>0</v>
      </c>
      <c r="N127" s="45">
        <v>0</v>
      </c>
      <c r="O127" s="45">
        <f t="shared" si="17"/>
        <v>0</v>
      </c>
      <c r="P127" s="42">
        <v>0</v>
      </c>
      <c r="Q127" s="46">
        <f t="shared" si="18"/>
        <v>0</v>
      </c>
      <c r="R127" s="44">
        <f>VLOOKUP(B127,'[4]Franchise Rate List'!$A$3:$F$670,6,0)</f>
        <v>0.12</v>
      </c>
      <c r="S127" s="47">
        <f t="shared" si="19"/>
        <v>15.8592</v>
      </c>
    </row>
    <row r="128" spans="1:19" s="48" customFormat="1" ht="18" customHeight="1">
      <c r="A128" s="38">
        <f t="shared" si="13"/>
        <v>115</v>
      </c>
      <c r="B128" s="22">
        <v>1124</v>
      </c>
      <c r="C128" s="39" t="s">
        <v>99</v>
      </c>
      <c r="D128" s="40">
        <f>VLOOKUP($B128,'[1]Franchise Rate List (2)'!$A$3:$I$670,7,0)</f>
        <v>3923</v>
      </c>
      <c r="E128" s="40" t="str">
        <f>VLOOKUP(B128,'[13]Final Sheet'!$A$2:$E$379,5,0)</f>
        <v>EA</v>
      </c>
      <c r="F128" s="114">
        <v>1</v>
      </c>
      <c r="G128" s="41" t="s">
        <v>53</v>
      </c>
      <c r="H128" s="40">
        <f>VLOOKUP(B128,'[14]Final Sheet'!$A$2:$F$379,6,0)</f>
        <v>224</v>
      </c>
      <c r="I128" s="42">
        <f t="shared" si="14"/>
        <v>224</v>
      </c>
      <c r="J128" s="43"/>
      <c r="K128" s="42">
        <f t="shared" si="15"/>
        <v>224</v>
      </c>
      <c r="L128" s="44">
        <f>VLOOKUP(B128,'[1]Franchise Rate List (2)'!$A$3:$L$670,12,0)</f>
        <v>0</v>
      </c>
      <c r="M128" s="42">
        <f t="shared" si="16"/>
        <v>0</v>
      </c>
      <c r="N128" s="45">
        <v>0</v>
      </c>
      <c r="O128" s="45">
        <f t="shared" si="17"/>
        <v>0</v>
      </c>
      <c r="P128" s="42">
        <v>0</v>
      </c>
      <c r="Q128" s="46">
        <f t="shared" si="18"/>
        <v>0</v>
      </c>
      <c r="R128" s="44">
        <f>VLOOKUP(B128,'[4]Franchise Rate List'!$A$3:$F$670,6,0)</f>
        <v>0.18</v>
      </c>
      <c r="S128" s="47">
        <f t="shared" si="19"/>
        <v>40.32</v>
      </c>
    </row>
    <row r="129" spans="1:19" s="48" customFormat="1" ht="18" customHeight="1">
      <c r="A129" s="38">
        <f t="shared" si="13"/>
        <v>116</v>
      </c>
      <c r="B129" s="22">
        <v>5540</v>
      </c>
      <c r="C129" s="39" t="s">
        <v>179</v>
      </c>
      <c r="D129" s="40">
        <f>VLOOKUP($B129,'[1]Franchise Rate List (2)'!$A$3:$I$670,7,0)</f>
        <v>7323</v>
      </c>
      <c r="E129" s="40" t="str">
        <f>VLOOKUP(B129,'[13]Final Sheet'!$A$2:$E$379,5,0)</f>
        <v>EA</v>
      </c>
      <c r="F129" s="114">
        <v>2</v>
      </c>
      <c r="G129" s="41" t="s">
        <v>53</v>
      </c>
      <c r="H129" s="40">
        <f>VLOOKUP(B129,'[14]Final Sheet'!$A$2:$F$379,6,0)</f>
        <v>548.79999999999995</v>
      </c>
      <c r="I129" s="42">
        <f t="shared" si="14"/>
        <v>1097.5999999999999</v>
      </c>
      <c r="J129" s="43"/>
      <c r="K129" s="42">
        <f t="shared" si="15"/>
        <v>1097.5999999999999</v>
      </c>
      <c r="L129" s="44">
        <f>VLOOKUP(B129,'[1]Franchise Rate List (2)'!$A$3:$L$670,12,0)</f>
        <v>0</v>
      </c>
      <c r="M129" s="42">
        <f t="shared" si="16"/>
        <v>0</v>
      </c>
      <c r="N129" s="45">
        <v>0</v>
      </c>
      <c r="O129" s="45">
        <f t="shared" si="17"/>
        <v>0</v>
      </c>
      <c r="P129" s="42">
        <v>0</v>
      </c>
      <c r="Q129" s="46">
        <f t="shared" si="18"/>
        <v>0</v>
      </c>
      <c r="R129" s="44">
        <f>VLOOKUP(B129,'[4]Franchise Rate List'!$A$3:$F$670,6,0)</f>
        <v>0.12</v>
      </c>
      <c r="S129" s="47">
        <f t="shared" si="19"/>
        <v>131.71199999999999</v>
      </c>
    </row>
    <row r="130" spans="1:19" s="48" customFormat="1" ht="18" customHeight="1">
      <c r="A130" s="38">
        <f t="shared" si="13"/>
        <v>117</v>
      </c>
      <c r="B130" s="22">
        <v>5508</v>
      </c>
      <c r="C130" s="39" t="s">
        <v>180</v>
      </c>
      <c r="D130" s="40">
        <f>VLOOKUP($B130,'[1]Franchise Rate List (2)'!$A$3:$I$670,7,0)</f>
        <v>7323</v>
      </c>
      <c r="E130" s="40" t="str">
        <f>VLOOKUP(B130,'[13]Final Sheet'!$A$2:$E$379,5,0)</f>
        <v>EA</v>
      </c>
      <c r="F130" s="114">
        <v>1</v>
      </c>
      <c r="G130" s="41" t="s">
        <v>53</v>
      </c>
      <c r="H130" s="40">
        <f>VLOOKUP(B130,'[14]Final Sheet'!$A$2:$F$379,6,0)</f>
        <v>604.79999999999995</v>
      </c>
      <c r="I130" s="42">
        <f t="shared" si="14"/>
        <v>604.79999999999995</v>
      </c>
      <c r="J130" s="43"/>
      <c r="K130" s="42">
        <f t="shared" si="15"/>
        <v>604.79999999999995</v>
      </c>
      <c r="L130" s="44">
        <f>VLOOKUP(B130,'[1]Franchise Rate List (2)'!$A$3:$L$670,12,0)</f>
        <v>0</v>
      </c>
      <c r="M130" s="42">
        <f t="shared" si="16"/>
        <v>0</v>
      </c>
      <c r="N130" s="45">
        <v>0</v>
      </c>
      <c r="O130" s="45">
        <f t="shared" si="17"/>
        <v>0</v>
      </c>
      <c r="P130" s="42">
        <v>0</v>
      </c>
      <c r="Q130" s="46">
        <f t="shared" si="18"/>
        <v>0</v>
      </c>
      <c r="R130" s="44">
        <f>VLOOKUP(B130,'[4]Franchise Rate List'!$A$3:$F$670,6,0)</f>
        <v>0.12</v>
      </c>
      <c r="S130" s="47">
        <f t="shared" si="19"/>
        <v>72.575999999999993</v>
      </c>
    </row>
    <row r="131" spans="1:19" s="48" customFormat="1" ht="18" customHeight="1">
      <c r="A131" s="38">
        <f t="shared" si="13"/>
        <v>118</v>
      </c>
      <c r="B131" s="22">
        <v>1117</v>
      </c>
      <c r="C131" s="39" t="s">
        <v>202</v>
      </c>
      <c r="D131" s="40">
        <f>VLOOKUP($B131,'[1]Franchise Rate List (2)'!$A$3:$I$670,7,0)</f>
        <v>7013</v>
      </c>
      <c r="E131" s="40" t="str">
        <f>VLOOKUP(B131,'[13]Final Sheet'!$A$2:$E$379,5,0)</f>
        <v>Ea=1 ea</v>
      </c>
      <c r="F131" s="114">
        <v>2</v>
      </c>
      <c r="G131" s="41" t="s">
        <v>53</v>
      </c>
      <c r="H131" s="40">
        <f>VLOOKUP(B131,'[14]Final Sheet'!$A$2:$F$379,6,0)</f>
        <v>442.4</v>
      </c>
      <c r="I131" s="42">
        <f t="shared" si="14"/>
        <v>884.8</v>
      </c>
      <c r="J131" s="43"/>
      <c r="K131" s="42">
        <f t="shared" si="15"/>
        <v>884.8</v>
      </c>
      <c r="L131" s="44">
        <f>VLOOKUP(B131,'[1]Franchise Rate List (2)'!$A$3:$L$670,12,0)</f>
        <v>0</v>
      </c>
      <c r="M131" s="42">
        <f t="shared" si="16"/>
        <v>0</v>
      </c>
      <c r="N131" s="45">
        <v>0</v>
      </c>
      <c r="O131" s="45">
        <f t="shared" si="17"/>
        <v>0</v>
      </c>
      <c r="P131" s="42">
        <v>0</v>
      </c>
      <c r="Q131" s="46">
        <f t="shared" si="18"/>
        <v>0</v>
      </c>
      <c r="R131" s="44">
        <f>VLOOKUP(B131,'[4]Franchise Rate List'!$A$3:$F$670,6,0)</f>
        <v>0.18</v>
      </c>
      <c r="S131" s="47">
        <f t="shared" si="19"/>
        <v>159.26399999999998</v>
      </c>
    </row>
    <row r="132" spans="1:19" s="48" customFormat="1" ht="18" customHeight="1">
      <c r="A132" s="38">
        <f t="shared" si="13"/>
        <v>119</v>
      </c>
      <c r="B132" s="22">
        <v>1121</v>
      </c>
      <c r="C132" s="39" t="s">
        <v>203</v>
      </c>
      <c r="D132" s="40">
        <f>VLOOKUP($B132,'[1]Franchise Rate List (2)'!$A$3:$I$670,7,0)</f>
        <v>3923</v>
      </c>
      <c r="E132" s="40" t="str">
        <f>VLOOKUP(B132,'[13]Final Sheet'!$A$2:$E$379,5,0)</f>
        <v>EA</v>
      </c>
      <c r="F132" s="114">
        <v>12</v>
      </c>
      <c r="G132" s="41" t="s">
        <v>53</v>
      </c>
      <c r="H132" s="40">
        <f>VLOOKUP(B132,'[14]Final Sheet'!$A$2:$F$379,6,0)</f>
        <v>103.04</v>
      </c>
      <c r="I132" s="42">
        <f t="shared" si="14"/>
        <v>1236.48</v>
      </c>
      <c r="J132" s="43"/>
      <c r="K132" s="42">
        <f t="shared" si="15"/>
        <v>1236.48</v>
      </c>
      <c r="L132" s="44">
        <f>VLOOKUP(B132,'[1]Franchise Rate List (2)'!$A$3:$L$670,12,0)</f>
        <v>0</v>
      </c>
      <c r="M132" s="42">
        <f t="shared" si="16"/>
        <v>0</v>
      </c>
      <c r="N132" s="45">
        <v>0</v>
      </c>
      <c r="O132" s="45">
        <f t="shared" si="17"/>
        <v>0</v>
      </c>
      <c r="P132" s="42">
        <v>0</v>
      </c>
      <c r="Q132" s="46">
        <f t="shared" si="18"/>
        <v>0</v>
      </c>
      <c r="R132" s="44">
        <f>VLOOKUP(B132,'[4]Franchise Rate List'!$A$3:$F$670,6,0)</f>
        <v>0.18</v>
      </c>
      <c r="S132" s="47">
        <f t="shared" si="19"/>
        <v>222.56639999999999</v>
      </c>
    </row>
    <row r="133" spans="1:19" s="48" customFormat="1" ht="18" customHeight="1">
      <c r="A133" s="38">
        <f t="shared" si="13"/>
        <v>120</v>
      </c>
      <c r="B133" s="22">
        <v>5500</v>
      </c>
      <c r="C133" s="39" t="s">
        <v>204</v>
      </c>
      <c r="D133" s="40">
        <f>VLOOKUP($B133,'[1]Franchise Rate List (2)'!$A$3:$I$670,7,0)</f>
        <v>7323</v>
      </c>
      <c r="E133" s="40" t="str">
        <f>VLOOKUP(B133,'[13]Final Sheet'!$A$2:$E$379,5,0)</f>
        <v>EA</v>
      </c>
      <c r="F133" s="114">
        <v>1</v>
      </c>
      <c r="G133" s="41" t="s">
        <v>53</v>
      </c>
      <c r="H133" s="40">
        <f>VLOOKUP(B133,'[14]Final Sheet'!$A$2:$F$379,6,0)</f>
        <v>94.08</v>
      </c>
      <c r="I133" s="42">
        <f t="shared" si="14"/>
        <v>94.08</v>
      </c>
      <c r="J133" s="43"/>
      <c r="K133" s="42">
        <f t="shared" si="15"/>
        <v>94.08</v>
      </c>
      <c r="L133" s="44">
        <f>VLOOKUP(B133,'[1]Franchise Rate List (2)'!$A$3:$L$670,12,0)</f>
        <v>0</v>
      </c>
      <c r="M133" s="42">
        <f t="shared" si="16"/>
        <v>0</v>
      </c>
      <c r="N133" s="45">
        <v>0</v>
      </c>
      <c r="O133" s="45">
        <f t="shared" si="17"/>
        <v>0</v>
      </c>
      <c r="P133" s="42">
        <v>0</v>
      </c>
      <c r="Q133" s="46">
        <f t="shared" si="18"/>
        <v>0</v>
      </c>
      <c r="R133" s="44">
        <f>VLOOKUP(B133,'[4]Franchise Rate List'!$A$3:$F$670,6,0)</f>
        <v>0.18</v>
      </c>
      <c r="S133" s="47">
        <f t="shared" si="19"/>
        <v>16.9344</v>
      </c>
    </row>
    <row r="134" spans="1:19" s="48" customFormat="1" ht="18" customHeight="1">
      <c r="A134" s="38">
        <f t="shared" si="13"/>
        <v>121</v>
      </c>
      <c r="B134" s="22">
        <v>5501</v>
      </c>
      <c r="C134" s="39" t="s">
        <v>182</v>
      </c>
      <c r="D134" s="40">
        <f>VLOOKUP($B134,'[1]Franchise Rate List (2)'!$A$3:$I$670,7,0)</f>
        <v>7323</v>
      </c>
      <c r="E134" s="40" t="str">
        <f>VLOOKUP(B134,'[13]Final Sheet'!$A$2:$E$379,5,0)</f>
        <v>EA</v>
      </c>
      <c r="F134" s="114">
        <v>2</v>
      </c>
      <c r="G134" s="41" t="s">
        <v>53</v>
      </c>
      <c r="H134" s="40">
        <f>VLOOKUP(B134,'[14]Final Sheet'!$A$2:$F$379,6,0)</f>
        <v>86.24</v>
      </c>
      <c r="I134" s="42">
        <f t="shared" si="14"/>
        <v>172.48</v>
      </c>
      <c r="J134" s="43"/>
      <c r="K134" s="42">
        <f t="shared" si="15"/>
        <v>172.48</v>
      </c>
      <c r="L134" s="44">
        <f>VLOOKUP(B134,'[1]Franchise Rate List (2)'!$A$3:$L$670,12,0)</f>
        <v>0</v>
      </c>
      <c r="M134" s="42">
        <f t="shared" si="16"/>
        <v>0</v>
      </c>
      <c r="N134" s="45">
        <v>0</v>
      </c>
      <c r="O134" s="45">
        <f t="shared" si="17"/>
        <v>0</v>
      </c>
      <c r="P134" s="42">
        <v>0</v>
      </c>
      <c r="Q134" s="46">
        <f t="shared" si="18"/>
        <v>0</v>
      </c>
      <c r="R134" s="44">
        <f>VLOOKUP(B134,'[4]Franchise Rate List'!$A$3:$F$670,6,0)</f>
        <v>0.12</v>
      </c>
      <c r="S134" s="47">
        <f t="shared" si="19"/>
        <v>20.697599999999998</v>
      </c>
    </row>
    <row r="135" spans="1:19" s="48" customFormat="1" ht="18" customHeight="1">
      <c r="A135" s="38">
        <f t="shared" si="13"/>
        <v>122</v>
      </c>
      <c r="B135" s="22">
        <v>5518</v>
      </c>
      <c r="C135" s="39" t="s">
        <v>205</v>
      </c>
      <c r="D135" s="40">
        <f>VLOOKUP($B135,'[1]Franchise Rate List (2)'!$A$3:$I$670,7,0)</f>
        <v>3924</v>
      </c>
      <c r="E135" s="40" t="str">
        <f>VLOOKUP(B135,'[13]Final Sheet'!$A$2:$E$379,5,0)</f>
        <v>EA</v>
      </c>
      <c r="F135" s="114">
        <v>1</v>
      </c>
      <c r="G135" s="41" t="s">
        <v>53</v>
      </c>
      <c r="H135" s="40">
        <f>VLOOKUP(B135,'[14]Final Sheet'!$A$2:$F$379,6,0)</f>
        <v>17.920000000000002</v>
      </c>
      <c r="I135" s="42">
        <f t="shared" si="14"/>
        <v>17.920000000000002</v>
      </c>
      <c r="J135" s="43"/>
      <c r="K135" s="42">
        <f t="shared" si="15"/>
        <v>17.920000000000002</v>
      </c>
      <c r="L135" s="44">
        <f>VLOOKUP(B135,'[1]Franchise Rate List (2)'!$A$3:$L$670,12,0)</f>
        <v>0</v>
      </c>
      <c r="M135" s="42">
        <f t="shared" si="16"/>
        <v>0</v>
      </c>
      <c r="N135" s="45">
        <v>0</v>
      </c>
      <c r="O135" s="45">
        <f t="shared" si="17"/>
        <v>0</v>
      </c>
      <c r="P135" s="42">
        <v>0</v>
      </c>
      <c r="Q135" s="46">
        <f t="shared" si="18"/>
        <v>0</v>
      </c>
      <c r="R135" s="44">
        <f>VLOOKUP(B135,'[4]Franchise Rate List'!$A$3:$F$670,6,0)</f>
        <v>0.18</v>
      </c>
      <c r="S135" s="47">
        <f t="shared" si="19"/>
        <v>3.2256</v>
      </c>
    </row>
    <row r="136" spans="1:19" s="48" customFormat="1" ht="18" customHeight="1">
      <c r="A136" s="38">
        <f t="shared" si="13"/>
        <v>123</v>
      </c>
      <c r="B136" s="22">
        <v>5547</v>
      </c>
      <c r="C136" s="39" t="s">
        <v>171</v>
      </c>
      <c r="D136" s="40">
        <f>VLOOKUP($B136,'[1]Franchise Rate List (2)'!$A$3:$I$670,7,0)</f>
        <v>392410</v>
      </c>
      <c r="E136" s="40" t="str">
        <f>VLOOKUP(B136,'[13]Final Sheet'!$A$2:$E$379,5,0)</f>
        <v>EA</v>
      </c>
      <c r="F136" s="114">
        <v>1</v>
      </c>
      <c r="G136" s="41" t="s">
        <v>53</v>
      </c>
      <c r="H136" s="40">
        <f>VLOOKUP(B136,'[14]Final Sheet'!$A$2:$F$379,6,0)</f>
        <v>43.68</v>
      </c>
      <c r="I136" s="42">
        <f t="shared" si="14"/>
        <v>43.68</v>
      </c>
      <c r="J136" s="43"/>
      <c r="K136" s="42">
        <f t="shared" si="15"/>
        <v>43.68</v>
      </c>
      <c r="L136" s="44">
        <f>VLOOKUP(B136,'[1]Franchise Rate List (2)'!$A$3:$L$670,12,0)</f>
        <v>0</v>
      </c>
      <c r="M136" s="42">
        <f t="shared" si="16"/>
        <v>0</v>
      </c>
      <c r="N136" s="45">
        <v>0</v>
      </c>
      <c r="O136" s="45">
        <f t="shared" si="17"/>
        <v>0</v>
      </c>
      <c r="P136" s="42">
        <v>0</v>
      </c>
      <c r="Q136" s="46">
        <f t="shared" si="18"/>
        <v>0</v>
      </c>
      <c r="R136" s="44">
        <f>VLOOKUP(B136,'[4]Franchise Rate List'!$A$3:$F$670,6,0)</f>
        <v>0.18</v>
      </c>
      <c r="S136" s="47">
        <f t="shared" si="19"/>
        <v>7.8624000000000001</v>
      </c>
    </row>
    <row r="137" spans="1:19" s="48" customFormat="1" ht="18" customHeight="1">
      <c r="A137" s="38">
        <f t="shared" si="13"/>
        <v>124</v>
      </c>
      <c r="B137" s="22">
        <v>8292</v>
      </c>
      <c r="C137" s="39" t="s">
        <v>188</v>
      </c>
      <c r="D137" s="40">
        <f>VLOOKUP($B137,'[1]Franchise Rate List (2)'!$A$3:$I$670,7,0)</f>
        <v>392410</v>
      </c>
      <c r="E137" s="40" t="str">
        <f>VLOOKUP(B137,'[13]Final Sheet'!$A$2:$E$379,5,0)</f>
        <v>EA</v>
      </c>
      <c r="F137" s="114">
        <v>1</v>
      </c>
      <c r="G137" s="41" t="s">
        <v>53</v>
      </c>
      <c r="H137" s="40">
        <f>VLOOKUP(B137,'[14]Final Sheet'!$A$2:$F$379,6,0)</f>
        <v>56</v>
      </c>
      <c r="I137" s="42">
        <f t="shared" si="14"/>
        <v>56</v>
      </c>
      <c r="J137" s="43"/>
      <c r="K137" s="42">
        <f t="shared" si="15"/>
        <v>56</v>
      </c>
      <c r="L137" s="44">
        <f>VLOOKUP(B137,'[1]Franchise Rate List (2)'!$A$3:$L$670,12,0)</f>
        <v>0</v>
      </c>
      <c r="M137" s="42">
        <f t="shared" si="16"/>
        <v>0</v>
      </c>
      <c r="N137" s="45">
        <v>0</v>
      </c>
      <c r="O137" s="45">
        <f t="shared" si="17"/>
        <v>0</v>
      </c>
      <c r="P137" s="42">
        <v>0</v>
      </c>
      <c r="Q137" s="46">
        <f t="shared" si="18"/>
        <v>0</v>
      </c>
      <c r="R137" s="44">
        <f>VLOOKUP(B137,'[4]Franchise Rate List'!$A$3:$F$670,6,0)</f>
        <v>0.18</v>
      </c>
      <c r="S137" s="47">
        <f t="shared" si="19"/>
        <v>10.08</v>
      </c>
    </row>
    <row r="138" spans="1:19" s="48" customFormat="1" ht="18" customHeight="1">
      <c r="A138" s="38">
        <f t="shared" si="13"/>
        <v>125</v>
      </c>
      <c r="B138" s="22">
        <v>5796</v>
      </c>
      <c r="C138" s="39" t="s">
        <v>206</v>
      </c>
      <c r="D138" s="40">
        <f>VLOOKUP($B138,'[1]Franchise Rate List (2)'!$A$3:$I$670,7,0)</f>
        <v>6911</v>
      </c>
      <c r="E138" s="40" t="str">
        <f>VLOOKUP(B138,'[13]Final Sheet'!$A$2:$E$379,5,0)</f>
        <v>EA</v>
      </c>
      <c r="F138" s="114">
        <v>6</v>
      </c>
      <c r="G138" s="41" t="s">
        <v>53</v>
      </c>
      <c r="H138" s="40">
        <f>VLOOKUP(B138,'[14]Final Sheet'!$A$2:$F$379,6,0)</f>
        <v>100.8</v>
      </c>
      <c r="I138" s="42">
        <f t="shared" si="14"/>
        <v>604.79999999999995</v>
      </c>
      <c r="J138" s="43"/>
      <c r="K138" s="42">
        <f t="shared" si="15"/>
        <v>604.79999999999995</v>
      </c>
      <c r="L138" s="44">
        <f>VLOOKUP(B138,'[1]Franchise Rate List (2)'!$A$3:$L$670,12,0)</f>
        <v>0</v>
      </c>
      <c r="M138" s="42">
        <f t="shared" si="16"/>
        <v>0</v>
      </c>
      <c r="N138" s="45">
        <v>0</v>
      </c>
      <c r="O138" s="45">
        <f t="shared" si="17"/>
        <v>0</v>
      </c>
      <c r="P138" s="42">
        <v>0</v>
      </c>
      <c r="Q138" s="46">
        <f t="shared" si="18"/>
        <v>0</v>
      </c>
      <c r="R138" s="44">
        <f>VLOOKUP(B138,'[4]Franchise Rate List'!$A$3:$F$670,6,0)</f>
        <v>0.12</v>
      </c>
      <c r="S138" s="47">
        <f t="shared" si="19"/>
        <v>72.575999999999993</v>
      </c>
    </row>
    <row r="139" spans="1:19" s="48" customFormat="1" ht="18" customHeight="1">
      <c r="A139" s="38">
        <f t="shared" si="13"/>
        <v>126</v>
      </c>
      <c r="B139" s="22">
        <v>15527</v>
      </c>
      <c r="C139" s="39" t="s">
        <v>110</v>
      </c>
      <c r="D139" s="40">
        <f>VLOOKUP($B139,'[1]Franchise Rate List (2)'!$A$3:$I$670,7,0)</f>
        <v>6911</v>
      </c>
      <c r="E139" s="40" t="str">
        <f>VLOOKUP(B139,'[13]Final Sheet'!$A$2:$E$379,5,0)</f>
        <v>EA</v>
      </c>
      <c r="F139" s="114">
        <v>20</v>
      </c>
      <c r="G139" s="41" t="s">
        <v>53</v>
      </c>
      <c r="H139" s="40">
        <f>VLOOKUP(B139,'[14]Final Sheet'!$A$2:$F$379,6,0)</f>
        <v>470.4</v>
      </c>
      <c r="I139" s="42">
        <f t="shared" si="14"/>
        <v>9408</v>
      </c>
      <c r="J139" s="43"/>
      <c r="K139" s="42">
        <f t="shared" si="15"/>
        <v>9408</v>
      </c>
      <c r="L139" s="44">
        <f>VLOOKUP(B139,'[1]Franchise Rate List (2)'!$A$3:$L$670,12,0)</f>
        <v>0</v>
      </c>
      <c r="M139" s="42">
        <f t="shared" si="16"/>
        <v>0</v>
      </c>
      <c r="N139" s="45">
        <v>0</v>
      </c>
      <c r="O139" s="45">
        <f t="shared" si="17"/>
        <v>0</v>
      </c>
      <c r="P139" s="42">
        <v>0</v>
      </c>
      <c r="Q139" s="46">
        <f t="shared" si="18"/>
        <v>0</v>
      </c>
      <c r="R139" s="44">
        <f>VLOOKUP(B139,'[4]Franchise Rate List'!$A$3:$F$670,6,0)</f>
        <v>0.12</v>
      </c>
      <c r="S139" s="47">
        <f t="shared" si="19"/>
        <v>1128.96</v>
      </c>
    </row>
    <row r="140" spans="1:19" s="48" customFormat="1" ht="18" customHeight="1">
      <c r="A140" s="38">
        <f t="shared" si="13"/>
        <v>127</v>
      </c>
      <c r="B140" s="22">
        <v>15633</v>
      </c>
      <c r="C140" s="39" t="s">
        <v>207</v>
      </c>
      <c r="D140" s="40">
        <f>VLOOKUP($B140,'[1]Franchise Rate List (2)'!$A$3:$I$670,7,0)</f>
        <v>6911</v>
      </c>
      <c r="E140" s="40" t="str">
        <f>VLOOKUP(B140,'[13]Final Sheet'!$A$2:$E$379,5,0)</f>
        <v>EA</v>
      </c>
      <c r="F140" s="114">
        <v>6</v>
      </c>
      <c r="G140" s="41" t="s">
        <v>53</v>
      </c>
      <c r="H140" s="40">
        <f>VLOOKUP(B140,'[14]Final Sheet'!$A$2:$F$379,6,0)</f>
        <v>170.24</v>
      </c>
      <c r="I140" s="42">
        <f t="shared" si="14"/>
        <v>1021.44</v>
      </c>
      <c r="J140" s="43"/>
      <c r="K140" s="42">
        <f t="shared" si="15"/>
        <v>1021.44</v>
      </c>
      <c r="L140" s="44">
        <f>VLOOKUP(B140,'[1]Franchise Rate List (2)'!$A$3:$L$670,12,0)</f>
        <v>0</v>
      </c>
      <c r="M140" s="42">
        <f t="shared" si="16"/>
        <v>0</v>
      </c>
      <c r="N140" s="45">
        <v>0</v>
      </c>
      <c r="O140" s="45">
        <f t="shared" si="17"/>
        <v>0</v>
      </c>
      <c r="P140" s="42">
        <v>0</v>
      </c>
      <c r="Q140" s="46">
        <f t="shared" si="18"/>
        <v>0</v>
      </c>
      <c r="R140" s="44">
        <f>VLOOKUP(B140,'[4]Franchise Rate List'!$A$3:$F$670,6,0)</f>
        <v>0.12</v>
      </c>
      <c r="S140" s="47">
        <f t="shared" si="19"/>
        <v>122.5728</v>
      </c>
    </row>
    <row r="141" spans="1:19" s="48" customFormat="1" ht="18" customHeight="1">
      <c r="A141" s="38">
        <f t="shared" si="13"/>
        <v>128</v>
      </c>
      <c r="B141" s="22">
        <v>15634</v>
      </c>
      <c r="C141" s="39" t="s">
        <v>145</v>
      </c>
      <c r="D141" s="40">
        <f>VLOOKUP($B141,'[1]Franchise Rate List (2)'!$A$3:$I$670,7,0)</f>
        <v>6911</v>
      </c>
      <c r="E141" s="40" t="str">
        <f>VLOOKUP(B141,'[13]Final Sheet'!$A$2:$E$379,5,0)</f>
        <v>EA</v>
      </c>
      <c r="F141" s="114">
        <v>6</v>
      </c>
      <c r="G141" s="41" t="s">
        <v>53</v>
      </c>
      <c r="H141" s="40">
        <f>VLOOKUP(B141,'[14]Final Sheet'!$A$2:$F$379,6,0)</f>
        <v>336</v>
      </c>
      <c r="I141" s="42">
        <f t="shared" si="14"/>
        <v>2016</v>
      </c>
      <c r="J141" s="43"/>
      <c r="K141" s="42">
        <f t="shared" si="15"/>
        <v>2016</v>
      </c>
      <c r="L141" s="44">
        <f>VLOOKUP(B141,'[1]Franchise Rate List (2)'!$A$3:$L$670,12,0)</f>
        <v>0</v>
      </c>
      <c r="M141" s="42">
        <f t="shared" si="16"/>
        <v>0</v>
      </c>
      <c r="N141" s="45">
        <v>0</v>
      </c>
      <c r="O141" s="45">
        <f t="shared" si="17"/>
        <v>0</v>
      </c>
      <c r="P141" s="42">
        <v>0</v>
      </c>
      <c r="Q141" s="46">
        <f t="shared" si="18"/>
        <v>0</v>
      </c>
      <c r="R141" s="44">
        <f>VLOOKUP(B141,'[4]Franchise Rate List'!$A$3:$F$670,6,0)</f>
        <v>0.12</v>
      </c>
      <c r="S141" s="47">
        <f t="shared" si="19"/>
        <v>241.92</v>
      </c>
    </row>
    <row r="142" spans="1:19" s="48" customFormat="1" ht="18" customHeight="1">
      <c r="A142" s="38">
        <f t="shared" si="13"/>
        <v>129</v>
      </c>
      <c r="B142" s="22">
        <v>19507</v>
      </c>
      <c r="C142" s="39" t="s">
        <v>125</v>
      </c>
      <c r="D142" s="40">
        <f>VLOOKUP($B142,'[1]Franchise Rate List (2)'!$A$3:$I$670,7,0)</f>
        <v>69120090</v>
      </c>
      <c r="E142" s="40" t="str">
        <f>VLOOKUP(B142,'[13]Final Sheet'!$A$2:$E$379,5,0)</f>
        <v>EA</v>
      </c>
      <c r="F142" s="114">
        <v>6</v>
      </c>
      <c r="G142" s="41" t="s">
        <v>53</v>
      </c>
      <c r="H142" s="40">
        <f>VLOOKUP(B142,'[14]Final Sheet'!$A$2:$F$379,6,0)</f>
        <v>159.94</v>
      </c>
      <c r="I142" s="42">
        <f t="shared" si="14"/>
        <v>959.64</v>
      </c>
      <c r="J142" s="43"/>
      <c r="K142" s="42">
        <f t="shared" si="15"/>
        <v>959.64</v>
      </c>
      <c r="L142" s="44">
        <f>VLOOKUP(B142,'[1]Franchise Rate List (2)'!$A$3:$L$670,12,0)</f>
        <v>0</v>
      </c>
      <c r="M142" s="42">
        <f t="shared" si="16"/>
        <v>0</v>
      </c>
      <c r="N142" s="45">
        <v>0</v>
      </c>
      <c r="O142" s="45">
        <f t="shared" si="17"/>
        <v>0</v>
      </c>
      <c r="P142" s="42">
        <v>0</v>
      </c>
      <c r="Q142" s="46">
        <f t="shared" si="18"/>
        <v>0</v>
      </c>
      <c r="R142" s="44">
        <f>VLOOKUP(B142,'[4]Franchise Rate List'!$A$3:$F$670,6,0)</f>
        <v>0.12</v>
      </c>
      <c r="S142" s="47">
        <f t="shared" si="19"/>
        <v>115.15679999999999</v>
      </c>
    </row>
    <row r="143" spans="1:19" s="48" customFormat="1" ht="18" customHeight="1">
      <c r="A143" s="38">
        <f t="shared" si="13"/>
        <v>130</v>
      </c>
      <c r="B143" s="22">
        <v>19508</v>
      </c>
      <c r="C143" s="39" t="s">
        <v>208</v>
      </c>
      <c r="D143" s="40">
        <f>VLOOKUP($B143,'[1]Franchise Rate List (2)'!$A$3:$I$670,7,0)</f>
        <v>69120090</v>
      </c>
      <c r="E143" s="40" t="str">
        <f>VLOOKUP(B143,'[13]Final Sheet'!$A$2:$E$379,5,0)</f>
        <v>EA</v>
      </c>
      <c r="F143" s="114">
        <v>6</v>
      </c>
      <c r="G143" s="41" t="s">
        <v>53</v>
      </c>
      <c r="H143" s="40">
        <f>VLOOKUP(B143,'[14]Final Sheet'!$A$2:$F$379,6,0)</f>
        <v>236.31</v>
      </c>
      <c r="I143" s="42">
        <f t="shared" si="14"/>
        <v>1417.8600000000001</v>
      </c>
      <c r="J143" s="43"/>
      <c r="K143" s="42">
        <f t="shared" si="15"/>
        <v>1417.8600000000001</v>
      </c>
      <c r="L143" s="44">
        <f>VLOOKUP(B143,'[1]Franchise Rate List (2)'!$A$3:$L$670,12,0)</f>
        <v>0</v>
      </c>
      <c r="M143" s="42">
        <f t="shared" si="16"/>
        <v>0</v>
      </c>
      <c r="N143" s="45">
        <v>0</v>
      </c>
      <c r="O143" s="45">
        <f t="shared" si="17"/>
        <v>0</v>
      </c>
      <c r="P143" s="42">
        <v>0</v>
      </c>
      <c r="Q143" s="46">
        <f t="shared" si="18"/>
        <v>0</v>
      </c>
      <c r="R143" s="44">
        <f>VLOOKUP(B143,'[4]Franchise Rate List'!$A$3:$F$670,6,0)</f>
        <v>0.12</v>
      </c>
      <c r="S143" s="47">
        <f t="shared" si="19"/>
        <v>170.14320000000001</v>
      </c>
    </row>
    <row r="144" spans="1:19" s="48" customFormat="1" ht="18" customHeight="1">
      <c r="A144" s="38">
        <f t="shared" ref="A144:A181" si="20">+A143+1</f>
        <v>131</v>
      </c>
      <c r="B144" s="22">
        <v>20501</v>
      </c>
      <c r="C144" s="39" t="s">
        <v>209</v>
      </c>
      <c r="D144" s="40">
        <f>VLOOKUP($B144,'[1]Franchise Rate List (2)'!$A$3:$I$670,7,0)</f>
        <v>6912</v>
      </c>
      <c r="E144" s="40" t="str">
        <f>VLOOKUP(B144,'[13]Final Sheet'!$A$2:$E$379,5,0)</f>
        <v>EA</v>
      </c>
      <c r="F144" s="114">
        <v>6</v>
      </c>
      <c r="G144" s="41" t="s">
        <v>53</v>
      </c>
      <c r="H144" s="40">
        <f>VLOOKUP(B144,'[14]Final Sheet'!$A$2:$F$379,6,0)</f>
        <v>109.2</v>
      </c>
      <c r="I144" s="42">
        <f t="shared" si="14"/>
        <v>655.20000000000005</v>
      </c>
      <c r="J144" s="43"/>
      <c r="K144" s="42">
        <f t="shared" si="15"/>
        <v>655.20000000000005</v>
      </c>
      <c r="L144" s="44">
        <f>VLOOKUP(B144,'[1]Franchise Rate List (2)'!$A$3:$L$670,12,0)</f>
        <v>0</v>
      </c>
      <c r="M144" s="42">
        <f t="shared" si="16"/>
        <v>0</v>
      </c>
      <c r="N144" s="45">
        <v>0</v>
      </c>
      <c r="O144" s="45">
        <f t="shared" si="17"/>
        <v>0</v>
      </c>
      <c r="P144" s="42">
        <v>0</v>
      </c>
      <c r="Q144" s="46">
        <f t="shared" si="18"/>
        <v>0</v>
      </c>
      <c r="R144" s="44">
        <f>VLOOKUP(B144,'[4]Franchise Rate List'!$A$3:$F$670,6,0)</f>
        <v>0.12</v>
      </c>
      <c r="S144" s="47">
        <f t="shared" si="19"/>
        <v>78.624000000000009</v>
      </c>
    </row>
    <row r="145" spans="1:19" s="48" customFormat="1" ht="18" customHeight="1">
      <c r="A145" s="38">
        <f t="shared" si="20"/>
        <v>132</v>
      </c>
      <c r="B145" s="22">
        <v>20502</v>
      </c>
      <c r="C145" s="39" t="s">
        <v>210</v>
      </c>
      <c r="D145" s="40">
        <f>VLOOKUP($B145,'[1]Franchise Rate List (2)'!$A$3:$I$670,7,0)</f>
        <v>6912</v>
      </c>
      <c r="E145" s="40" t="str">
        <f>VLOOKUP(B145,'[13]Final Sheet'!$A$2:$E$379,5,0)</f>
        <v>EA</v>
      </c>
      <c r="F145" s="114">
        <v>6</v>
      </c>
      <c r="G145" s="41" t="s">
        <v>53</v>
      </c>
      <c r="H145" s="40">
        <f>VLOOKUP(B145,'[14]Final Sheet'!$A$2:$F$379,6,0)</f>
        <v>256.70999999999998</v>
      </c>
      <c r="I145" s="42">
        <f t="shared" si="14"/>
        <v>1540.2599999999998</v>
      </c>
      <c r="J145" s="43"/>
      <c r="K145" s="42">
        <f t="shared" si="15"/>
        <v>1540.2599999999998</v>
      </c>
      <c r="L145" s="44">
        <f>VLOOKUP(B145,'[1]Franchise Rate List (2)'!$A$3:$L$670,12,0)</f>
        <v>0</v>
      </c>
      <c r="M145" s="42">
        <f t="shared" si="16"/>
        <v>0</v>
      </c>
      <c r="N145" s="45">
        <v>0</v>
      </c>
      <c r="O145" s="45">
        <f t="shared" si="17"/>
        <v>0</v>
      </c>
      <c r="P145" s="42">
        <v>0</v>
      </c>
      <c r="Q145" s="46">
        <f t="shared" si="18"/>
        <v>0</v>
      </c>
      <c r="R145" s="44">
        <f>VLOOKUP(B145,'[4]Franchise Rate List'!$A$3:$F$670,6,0)</f>
        <v>0.12</v>
      </c>
      <c r="S145" s="47">
        <f t="shared" si="19"/>
        <v>184.83119999999997</v>
      </c>
    </row>
    <row r="146" spans="1:19" s="48" customFormat="1" ht="18" customHeight="1">
      <c r="A146" s="38">
        <f t="shared" si="20"/>
        <v>133</v>
      </c>
      <c r="B146" s="22">
        <v>18906</v>
      </c>
      <c r="C146" s="39" t="s">
        <v>123</v>
      </c>
      <c r="D146" s="40">
        <f>VLOOKUP($B146,'[1]Franchise Rate List (2)'!$A$3:$I$670,7,0)</f>
        <v>7010900</v>
      </c>
      <c r="E146" s="40" t="str">
        <f>VLOOKUP(B146,'[13]Final Sheet'!$A$2:$E$379,5,0)</f>
        <v>EA</v>
      </c>
      <c r="F146" s="114">
        <v>48</v>
      </c>
      <c r="G146" s="41" t="s">
        <v>53</v>
      </c>
      <c r="H146" s="40">
        <f>VLOOKUP(B146,'[14]Final Sheet'!$A$2:$F$379,6,0)</f>
        <v>11.76</v>
      </c>
      <c r="I146" s="42">
        <f t="shared" si="14"/>
        <v>564.48</v>
      </c>
      <c r="J146" s="43"/>
      <c r="K146" s="42">
        <f t="shared" si="15"/>
        <v>564.48</v>
      </c>
      <c r="L146" s="44">
        <f>VLOOKUP(B146,'[1]Franchise Rate List (2)'!$A$3:$L$670,12,0)</f>
        <v>0</v>
      </c>
      <c r="M146" s="42">
        <f t="shared" si="16"/>
        <v>0</v>
      </c>
      <c r="N146" s="45">
        <v>0</v>
      </c>
      <c r="O146" s="45">
        <f t="shared" si="17"/>
        <v>0</v>
      </c>
      <c r="P146" s="42">
        <v>0</v>
      </c>
      <c r="Q146" s="46">
        <f t="shared" si="18"/>
        <v>0</v>
      </c>
      <c r="R146" s="44">
        <f>VLOOKUP(B146,'[4]Franchise Rate List'!$A$3:$F$670,6,0)</f>
        <v>0.18</v>
      </c>
      <c r="S146" s="47">
        <f t="shared" si="19"/>
        <v>101.60639999999999</v>
      </c>
    </row>
    <row r="147" spans="1:19" s="48" customFormat="1" ht="18" customHeight="1">
      <c r="A147" s="38">
        <f t="shared" si="20"/>
        <v>134</v>
      </c>
      <c r="B147" s="22">
        <v>18907</v>
      </c>
      <c r="C147" s="39" t="s">
        <v>124</v>
      </c>
      <c r="D147" s="40">
        <f>VLOOKUP($B147,'[1]Franchise Rate List (2)'!$A$3:$I$670,7,0)</f>
        <v>7010900</v>
      </c>
      <c r="E147" s="40" t="str">
        <f>VLOOKUP(B147,'[13]Final Sheet'!$A$2:$E$379,5,0)</f>
        <v>EA</v>
      </c>
      <c r="F147" s="114">
        <v>35</v>
      </c>
      <c r="G147" s="41" t="s">
        <v>53</v>
      </c>
      <c r="H147" s="40">
        <f>VLOOKUP(B147,'[14]Final Sheet'!$A$2:$F$379,6,0)</f>
        <v>14.34</v>
      </c>
      <c r="I147" s="42">
        <f t="shared" si="14"/>
        <v>501.9</v>
      </c>
      <c r="J147" s="43"/>
      <c r="K147" s="42">
        <f t="shared" si="15"/>
        <v>501.9</v>
      </c>
      <c r="L147" s="44">
        <f>VLOOKUP(B147,'[1]Franchise Rate List (2)'!$A$3:$L$670,12,0)</f>
        <v>0</v>
      </c>
      <c r="M147" s="42">
        <f t="shared" si="16"/>
        <v>0</v>
      </c>
      <c r="N147" s="45">
        <v>0</v>
      </c>
      <c r="O147" s="45">
        <f t="shared" si="17"/>
        <v>0</v>
      </c>
      <c r="P147" s="42">
        <v>0</v>
      </c>
      <c r="Q147" s="46">
        <f t="shared" si="18"/>
        <v>0</v>
      </c>
      <c r="R147" s="44">
        <f>VLOOKUP(B147,'[4]Franchise Rate List'!$A$3:$F$670,6,0)</f>
        <v>0.18</v>
      </c>
      <c r="S147" s="47">
        <f t="shared" si="19"/>
        <v>90.341999999999999</v>
      </c>
    </row>
    <row r="148" spans="1:19" s="48" customFormat="1" ht="18" customHeight="1">
      <c r="A148" s="38">
        <f t="shared" si="20"/>
        <v>135</v>
      </c>
      <c r="B148" s="22">
        <v>18908</v>
      </c>
      <c r="C148" s="39" t="s">
        <v>96</v>
      </c>
      <c r="D148" s="40">
        <f>VLOOKUP($B148,'[1]Franchise Rate List (2)'!$A$3:$I$670,7,0)</f>
        <v>83099090</v>
      </c>
      <c r="E148" s="40" t="str">
        <f>VLOOKUP(B148,'[13]Final Sheet'!$A$2:$E$379,5,0)</f>
        <v>EA</v>
      </c>
      <c r="F148" s="114">
        <v>83</v>
      </c>
      <c r="G148" s="41" t="s">
        <v>53</v>
      </c>
      <c r="H148" s="40">
        <f>VLOOKUP(B148,'[14]Final Sheet'!$A$2:$F$379,6,0)</f>
        <v>2.1800000000000002</v>
      </c>
      <c r="I148" s="42">
        <f t="shared" si="14"/>
        <v>180.94000000000003</v>
      </c>
      <c r="J148" s="43"/>
      <c r="K148" s="42">
        <f t="shared" si="15"/>
        <v>180.94000000000003</v>
      </c>
      <c r="L148" s="44">
        <f>VLOOKUP(B148,'[1]Franchise Rate List (2)'!$A$3:$L$670,12,0)</f>
        <v>0</v>
      </c>
      <c r="M148" s="42">
        <f t="shared" si="16"/>
        <v>0</v>
      </c>
      <c r="N148" s="45">
        <v>0</v>
      </c>
      <c r="O148" s="45">
        <f t="shared" si="17"/>
        <v>0</v>
      </c>
      <c r="P148" s="42">
        <v>0</v>
      </c>
      <c r="Q148" s="46">
        <f t="shared" si="18"/>
        <v>0</v>
      </c>
      <c r="R148" s="44">
        <f>VLOOKUP(B148,'[4]Franchise Rate List'!$A$3:$F$670,6,0)</f>
        <v>0.18</v>
      </c>
      <c r="S148" s="47">
        <f t="shared" si="19"/>
        <v>32.569200000000002</v>
      </c>
    </row>
    <row r="149" spans="1:19" s="48" customFormat="1" ht="18" customHeight="1">
      <c r="A149" s="38">
        <f t="shared" si="20"/>
        <v>136</v>
      </c>
      <c r="B149" s="22">
        <v>6662</v>
      </c>
      <c r="C149" s="39" t="s">
        <v>181</v>
      </c>
      <c r="D149" s="40">
        <f>VLOOKUP($B149,'[1]Franchise Rate List (2)'!$A$3:$I$670,7,0)</f>
        <v>1905</v>
      </c>
      <c r="E149" s="40" t="str">
        <f>VLOOKUP(B149,'[13]Final Sheet'!$A$2:$E$379,5,0)</f>
        <v>EA</v>
      </c>
      <c r="F149" s="114">
        <v>1</v>
      </c>
      <c r="G149" s="41" t="s">
        <v>53</v>
      </c>
      <c r="H149" s="40">
        <f>VLOOKUP(B149,'[14]Final Sheet'!$A$2:$F$379,6,0)</f>
        <v>196</v>
      </c>
      <c r="I149" s="42">
        <f t="shared" si="14"/>
        <v>196</v>
      </c>
      <c r="J149" s="43"/>
      <c r="K149" s="42">
        <f t="shared" si="15"/>
        <v>196</v>
      </c>
      <c r="L149" s="44">
        <f>VLOOKUP(B149,'[1]Franchise Rate List (2)'!$A$3:$L$670,12,0)</f>
        <v>0</v>
      </c>
      <c r="M149" s="42">
        <f t="shared" si="16"/>
        <v>0</v>
      </c>
      <c r="N149" s="45">
        <v>0</v>
      </c>
      <c r="O149" s="45">
        <f t="shared" si="17"/>
        <v>0</v>
      </c>
      <c r="P149" s="42">
        <v>0</v>
      </c>
      <c r="Q149" s="46">
        <f t="shared" si="18"/>
        <v>0</v>
      </c>
      <c r="R149" s="44">
        <f>VLOOKUP(B149,'[4]Franchise Rate List'!$A$3:$F$670,6,0)</f>
        <v>0.12</v>
      </c>
      <c r="S149" s="47">
        <f t="shared" si="19"/>
        <v>23.52</v>
      </c>
    </row>
    <row r="150" spans="1:19" s="48" customFormat="1" ht="18" customHeight="1">
      <c r="A150" s="38">
        <f t="shared" si="20"/>
        <v>137</v>
      </c>
      <c r="B150" s="22">
        <v>5515</v>
      </c>
      <c r="C150" s="39" t="s">
        <v>211</v>
      </c>
      <c r="D150" s="40">
        <f>VLOOKUP($B150,'[1]Franchise Rate List (2)'!$A$3:$I$670,7,0)</f>
        <v>7323</v>
      </c>
      <c r="E150" s="40" t="str">
        <f>VLOOKUP(B150,'[13]Final Sheet'!$A$2:$E$379,5,0)</f>
        <v>EA</v>
      </c>
      <c r="F150" s="114">
        <v>1</v>
      </c>
      <c r="G150" s="41" t="s">
        <v>53</v>
      </c>
      <c r="H150" s="40">
        <f>VLOOKUP(B150,'[14]Final Sheet'!$A$2:$F$379,6,0)</f>
        <v>84</v>
      </c>
      <c r="I150" s="42">
        <f t="shared" si="14"/>
        <v>84</v>
      </c>
      <c r="J150" s="43"/>
      <c r="K150" s="42">
        <f t="shared" si="15"/>
        <v>84</v>
      </c>
      <c r="L150" s="44">
        <f>VLOOKUP(B150,'[1]Franchise Rate List (2)'!$A$3:$L$670,12,0)</f>
        <v>0</v>
      </c>
      <c r="M150" s="42">
        <f t="shared" si="16"/>
        <v>0</v>
      </c>
      <c r="N150" s="45">
        <v>0</v>
      </c>
      <c r="O150" s="45">
        <f t="shared" si="17"/>
        <v>0</v>
      </c>
      <c r="P150" s="42">
        <v>0</v>
      </c>
      <c r="Q150" s="46">
        <f t="shared" si="18"/>
        <v>0</v>
      </c>
      <c r="R150" s="44">
        <f>VLOOKUP(B150,'[4]Franchise Rate List'!$A$3:$F$670,6,0)</f>
        <v>0.12</v>
      </c>
      <c r="S150" s="47">
        <f t="shared" si="19"/>
        <v>10.08</v>
      </c>
    </row>
    <row r="151" spans="1:19" s="48" customFormat="1" ht="18" customHeight="1">
      <c r="A151" s="38">
        <f t="shared" si="20"/>
        <v>138</v>
      </c>
      <c r="B151" s="22">
        <v>1097</v>
      </c>
      <c r="C151" s="39" t="s">
        <v>155</v>
      </c>
      <c r="D151" s="40">
        <f>VLOOKUP($B151,'[1]Franchise Rate List (2)'!$A$3:$I$670,7,0)</f>
        <v>9025</v>
      </c>
      <c r="E151" s="40" t="str">
        <f>VLOOKUP(B151,'[13]Final Sheet'!$A$2:$E$379,5,0)</f>
        <v>EA</v>
      </c>
      <c r="F151" s="114">
        <v>1</v>
      </c>
      <c r="G151" s="41" t="s">
        <v>53</v>
      </c>
      <c r="H151" s="40">
        <f>VLOOKUP(B151,'[14]Final Sheet'!$A$2:$F$379,6,0)</f>
        <v>347.2</v>
      </c>
      <c r="I151" s="42">
        <f t="shared" si="14"/>
        <v>347.2</v>
      </c>
      <c r="J151" s="43"/>
      <c r="K151" s="42">
        <f t="shared" si="15"/>
        <v>347.2</v>
      </c>
      <c r="L151" s="44">
        <f>VLOOKUP(B151,'[1]Franchise Rate List (2)'!$A$3:$L$670,12,0)</f>
        <v>0</v>
      </c>
      <c r="M151" s="42">
        <f t="shared" si="16"/>
        <v>0</v>
      </c>
      <c r="N151" s="45">
        <v>0</v>
      </c>
      <c r="O151" s="45">
        <f t="shared" si="17"/>
        <v>0</v>
      </c>
      <c r="P151" s="42">
        <v>0</v>
      </c>
      <c r="Q151" s="46">
        <f t="shared" si="18"/>
        <v>0</v>
      </c>
      <c r="R151" s="44">
        <f>VLOOKUP(B151,'[4]Franchise Rate List'!$A$3:$F$670,6,0)</f>
        <v>0.18</v>
      </c>
      <c r="S151" s="47">
        <f t="shared" si="19"/>
        <v>62.495999999999995</v>
      </c>
    </row>
    <row r="152" spans="1:19" s="48" customFormat="1" ht="18" customHeight="1">
      <c r="A152" s="38">
        <f t="shared" si="20"/>
        <v>139</v>
      </c>
      <c r="B152" s="22">
        <v>6090</v>
      </c>
      <c r="C152" s="39" t="s">
        <v>176</v>
      </c>
      <c r="D152" s="40">
        <f>VLOOKUP($B152,'[1]Franchise Rate List (2)'!$A$3:$I$670,7,0)</f>
        <v>2811</v>
      </c>
      <c r="E152" s="40" t="str">
        <f>VLOOKUP(B152,'[13]Final Sheet'!$A$2:$E$379,5,0)</f>
        <v>PAC=10ea</v>
      </c>
      <c r="F152" s="114">
        <v>2</v>
      </c>
      <c r="G152" s="41" t="s">
        <v>37</v>
      </c>
      <c r="H152" s="40">
        <f>VLOOKUP(B152,'[14]Final Sheet'!$A$2:$F$379,6,0)</f>
        <v>324.8</v>
      </c>
      <c r="I152" s="42">
        <f t="shared" si="14"/>
        <v>649.6</v>
      </c>
      <c r="J152" s="43"/>
      <c r="K152" s="42">
        <f t="shared" si="15"/>
        <v>649.6</v>
      </c>
      <c r="L152" s="44">
        <f>VLOOKUP(B152,'[1]Franchise Rate List (2)'!$A$3:$L$670,12,0)</f>
        <v>0</v>
      </c>
      <c r="M152" s="42">
        <f t="shared" si="16"/>
        <v>0</v>
      </c>
      <c r="N152" s="45">
        <v>0</v>
      </c>
      <c r="O152" s="45">
        <f t="shared" si="17"/>
        <v>0</v>
      </c>
      <c r="P152" s="42">
        <v>0</v>
      </c>
      <c r="Q152" s="46">
        <f t="shared" si="18"/>
        <v>0</v>
      </c>
      <c r="R152" s="44">
        <f>VLOOKUP(B152,'[4]Franchise Rate List'!$A$3:$F$670,6,0)</f>
        <v>0.18</v>
      </c>
      <c r="S152" s="47">
        <f t="shared" si="19"/>
        <v>116.928</v>
      </c>
    </row>
    <row r="153" spans="1:19" s="48" customFormat="1" ht="18" customHeight="1">
      <c r="A153" s="38">
        <f t="shared" si="20"/>
        <v>140</v>
      </c>
      <c r="B153" s="22">
        <v>15596</v>
      </c>
      <c r="C153" s="39" t="s">
        <v>146</v>
      </c>
      <c r="D153" s="40">
        <f>VLOOKUP($B153,'[1]Franchise Rate List (2)'!$A$3:$I$670,7,0)</f>
        <v>7323</v>
      </c>
      <c r="E153" s="40" t="str">
        <f>VLOOKUP(B153,'[13]Final Sheet'!$A$2:$E$379,5,0)</f>
        <v>EA</v>
      </c>
      <c r="F153" s="114">
        <v>30</v>
      </c>
      <c r="G153" s="41" t="s">
        <v>53</v>
      </c>
      <c r="H153" s="40">
        <f>VLOOKUP(B153,'[14]Final Sheet'!$A$2:$F$379,6,0)</f>
        <v>39.200000000000003</v>
      </c>
      <c r="I153" s="42">
        <f t="shared" si="14"/>
        <v>1176</v>
      </c>
      <c r="J153" s="43"/>
      <c r="K153" s="42">
        <f t="shared" si="15"/>
        <v>1176</v>
      </c>
      <c r="L153" s="44">
        <f>VLOOKUP(B153,'[1]Franchise Rate List (2)'!$A$3:$L$670,12,0)</f>
        <v>0</v>
      </c>
      <c r="M153" s="42">
        <f t="shared" si="16"/>
        <v>0</v>
      </c>
      <c r="N153" s="45">
        <v>0</v>
      </c>
      <c r="O153" s="45">
        <f t="shared" si="17"/>
        <v>0</v>
      </c>
      <c r="P153" s="42">
        <v>0</v>
      </c>
      <c r="Q153" s="46">
        <f t="shared" si="18"/>
        <v>0</v>
      </c>
      <c r="R153" s="44">
        <f>VLOOKUP(B153,'[4]Franchise Rate List'!$A$3:$F$670,6,0)</f>
        <v>0.12</v>
      </c>
      <c r="S153" s="47">
        <f t="shared" si="19"/>
        <v>141.12</v>
      </c>
    </row>
    <row r="154" spans="1:19" s="48" customFormat="1" ht="18" customHeight="1">
      <c r="A154" s="38">
        <f t="shared" si="20"/>
        <v>141</v>
      </c>
      <c r="B154" s="22">
        <v>19447</v>
      </c>
      <c r="C154" s="39" t="s">
        <v>131</v>
      </c>
      <c r="D154" s="40">
        <f>VLOOKUP($B154,'[1]Franchise Rate List (2)'!$A$3:$I$670,7,0)</f>
        <v>9403</v>
      </c>
      <c r="E154" s="40" t="str">
        <f>VLOOKUP(B154,'[13]Final Sheet'!$A$2:$E$379,5,0)</f>
        <v>EA</v>
      </c>
      <c r="F154" s="114">
        <v>1</v>
      </c>
      <c r="G154" s="41" t="s">
        <v>53</v>
      </c>
      <c r="H154" s="40">
        <f>VLOOKUP(B154,'[14]Final Sheet'!$A$2:$F$379,6,0)</f>
        <v>425.6</v>
      </c>
      <c r="I154" s="42">
        <f t="shared" si="14"/>
        <v>425.6</v>
      </c>
      <c r="J154" s="43"/>
      <c r="K154" s="42">
        <f t="shared" si="15"/>
        <v>425.6</v>
      </c>
      <c r="L154" s="44">
        <f>VLOOKUP(B154,'[1]Franchise Rate List (2)'!$A$3:$L$670,12,0)</f>
        <v>0</v>
      </c>
      <c r="M154" s="42">
        <f t="shared" si="16"/>
        <v>0</v>
      </c>
      <c r="N154" s="45">
        <v>0</v>
      </c>
      <c r="O154" s="45">
        <f t="shared" si="17"/>
        <v>0</v>
      </c>
      <c r="P154" s="42">
        <v>0</v>
      </c>
      <c r="Q154" s="46">
        <f t="shared" si="18"/>
        <v>0</v>
      </c>
      <c r="R154" s="44">
        <f>VLOOKUP(B154,'[4]Franchise Rate List'!$A$3:$F$670,6,0)</f>
        <v>0.18</v>
      </c>
      <c r="S154" s="47">
        <f t="shared" si="19"/>
        <v>76.608000000000004</v>
      </c>
    </row>
    <row r="155" spans="1:19" s="48" customFormat="1" ht="18" customHeight="1">
      <c r="A155" s="38">
        <f t="shared" si="20"/>
        <v>142</v>
      </c>
      <c r="B155" s="22">
        <v>19001</v>
      </c>
      <c r="C155" s="39" t="s">
        <v>212</v>
      </c>
      <c r="D155" s="40">
        <f>VLOOKUP($B155,'[1]Franchise Rate List (2)'!$A$3:$I$670,7,0)</f>
        <v>1905</v>
      </c>
      <c r="E155" s="40" t="str">
        <f>VLOOKUP(B155,'[13]Final Sheet'!$A$2:$E$379,5,0)</f>
        <v>EA</v>
      </c>
      <c r="F155" s="114">
        <v>1</v>
      </c>
      <c r="G155" s="41" t="s">
        <v>53</v>
      </c>
      <c r="H155" s="40">
        <f>VLOOKUP(B155,'[14]Final Sheet'!$A$2:$F$379,6,0)</f>
        <v>72.8</v>
      </c>
      <c r="I155" s="42">
        <f t="shared" si="14"/>
        <v>72.8</v>
      </c>
      <c r="J155" s="43"/>
      <c r="K155" s="42">
        <f t="shared" si="15"/>
        <v>72.8</v>
      </c>
      <c r="L155" s="44">
        <f>VLOOKUP(B155,'[1]Franchise Rate List (2)'!$A$3:$L$670,12,0)</f>
        <v>0</v>
      </c>
      <c r="M155" s="42">
        <f t="shared" si="16"/>
        <v>0</v>
      </c>
      <c r="N155" s="45">
        <v>0</v>
      </c>
      <c r="O155" s="45">
        <f t="shared" si="17"/>
        <v>0</v>
      </c>
      <c r="P155" s="42">
        <v>0</v>
      </c>
      <c r="Q155" s="46">
        <f t="shared" si="18"/>
        <v>0</v>
      </c>
      <c r="R155" s="44">
        <f>VLOOKUP(B155,'[4]Franchise Rate List'!$A$3:$F$670,6,0)</f>
        <v>0.12</v>
      </c>
      <c r="S155" s="47">
        <f t="shared" si="19"/>
        <v>8.7359999999999989</v>
      </c>
    </row>
    <row r="156" spans="1:19" s="48" customFormat="1" ht="18" customHeight="1">
      <c r="A156" s="38">
        <f t="shared" si="20"/>
        <v>143</v>
      </c>
      <c r="B156" s="22">
        <v>19445</v>
      </c>
      <c r="C156" s="39" t="s">
        <v>213</v>
      </c>
      <c r="D156" s="40">
        <f>VLOOKUP($B156,'[1]Franchise Rate List (2)'!$A$3:$I$670,7,0)</f>
        <v>9403</v>
      </c>
      <c r="E156" s="40" t="str">
        <f>VLOOKUP(B156,'[13]Final Sheet'!$A$2:$E$379,5,0)</f>
        <v>EA</v>
      </c>
      <c r="F156" s="114">
        <v>2</v>
      </c>
      <c r="G156" s="41" t="s">
        <v>53</v>
      </c>
      <c r="H156" s="40">
        <f>VLOOKUP(B156,'[14]Final Sheet'!$A$2:$F$379,6,0)</f>
        <v>201.6</v>
      </c>
      <c r="I156" s="42">
        <f t="shared" si="14"/>
        <v>403.2</v>
      </c>
      <c r="J156" s="43"/>
      <c r="K156" s="42">
        <f t="shared" si="15"/>
        <v>403.2</v>
      </c>
      <c r="L156" s="44">
        <f>VLOOKUP(B156,'[1]Franchise Rate List (2)'!$A$3:$L$670,12,0)</f>
        <v>0</v>
      </c>
      <c r="M156" s="42">
        <f t="shared" si="16"/>
        <v>0</v>
      </c>
      <c r="N156" s="45">
        <v>0</v>
      </c>
      <c r="O156" s="45">
        <f t="shared" si="17"/>
        <v>0</v>
      </c>
      <c r="P156" s="42">
        <v>0</v>
      </c>
      <c r="Q156" s="46">
        <f t="shared" si="18"/>
        <v>0</v>
      </c>
      <c r="R156" s="44">
        <f>VLOOKUP(B156,'[4]Franchise Rate List'!$A$3:$F$670,6,0)</f>
        <v>0.18</v>
      </c>
      <c r="S156" s="47">
        <f t="shared" si="19"/>
        <v>72.575999999999993</v>
      </c>
    </row>
    <row r="157" spans="1:19" s="48" customFormat="1" ht="18" customHeight="1">
      <c r="A157" s="38">
        <f t="shared" si="20"/>
        <v>144</v>
      </c>
      <c r="B157" s="22">
        <v>19446</v>
      </c>
      <c r="C157" s="39" t="s">
        <v>214</v>
      </c>
      <c r="D157" s="40">
        <f>VLOOKUP($B157,'[1]Franchise Rate List (2)'!$A$3:$I$670,7,0)</f>
        <v>9403</v>
      </c>
      <c r="E157" s="40" t="str">
        <f>VLOOKUP(B157,'[13]Final Sheet'!$A$2:$E$379,5,0)</f>
        <v>EA</v>
      </c>
      <c r="F157" s="114">
        <v>2</v>
      </c>
      <c r="G157" s="41" t="s">
        <v>53</v>
      </c>
      <c r="H157" s="40">
        <f>VLOOKUP(B157,'[14]Final Sheet'!$A$2:$F$379,6,0)</f>
        <v>235.2</v>
      </c>
      <c r="I157" s="42">
        <f t="shared" si="14"/>
        <v>470.4</v>
      </c>
      <c r="J157" s="43"/>
      <c r="K157" s="42">
        <f t="shared" si="15"/>
        <v>470.4</v>
      </c>
      <c r="L157" s="44">
        <f>VLOOKUP(B157,'[1]Franchise Rate List (2)'!$A$3:$L$670,12,0)</f>
        <v>0</v>
      </c>
      <c r="M157" s="42">
        <f t="shared" si="16"/>
        <v>0</v>
      </c>
      <c r="N157" s="45">
        <v>0</v>
      </c>
      <c r="O157" s="45">
        <f t="shared" si="17"/>
        <v>0</v>
      </c>
      <c r="P157" s="42">
        <v>0</v>
      </c>
      <c r="Q157" s="46">
        <f t="shared" si="18"/>
        <v>0</v>
      </c>
      <c r="R157" s="44">
        <f>VLOOKUP(B157,'[4]Franchise Rate List'!$A$3:$F$670,6,0)</f>
        <v>0.18</v>
      </c>
      <c r="S157" s="47">
        <f t="shared" si="19"/>
        <v>84.671999999999997</v>
      </c>
    </row>
    <row r="158" spans="1:19" s="48" customFormat="1" ht="18" customHeight="1">
      <c r="A158" s="38">
        <f t="shared" si="20"/>
        <v>145</v>
      </c>
      <c r="B158" s="22">
        <v>13821</v>
      </c>
      <c r="C158" s="39" t="s">
        <v>100</v>
      </c>
      <c r="D158" s="40">
        <f>VLOOKUP($B158,'[1]Franchise Rate List (2)'!$A$3:$I$670,7,0)</f>
        <v>7013</v>
      </c>
      <c r="E158" s="40" t="str">
        <f>VLOOKUP(B158,'[13]Final Sheet'!$A$2:$E$379,5,0)</f>
        <v>EA=1 ea</v>
      </c>
      <c r="F158" s="114">
        <v>12</v>
      </c>
      <c r="G158" s="41" t="s">
        <v>53</v>
      </c>
      <c r="H158" s="40">
        <f>VLOOKUP(B158,'[14]Final Sheet'!$A$2:$F$379,6,0)</f>
        <v>110.88</v>
      </c>
      <c r="I158" s="42">
        <f t="shared" si="14"/>
        <v>1330.56</v>
      </c>
      <c r="J158" s="43"/>
      <c r="K158" s="42">
        <f t="shared" si="15"/>
        <v>1330.56</v>
      </c>
      <c r="L158" s="44">
        <f>VLOOKUP(B158,'[1]Franchise Rate List (2)'!$A$3:$L$670,12,0)</f>
        <v>0</v>
      </c>
      <c r="M158" s="42">
        <f t="shared" si="16"/>
        <v>0</v>
      </c>
      <c r="N158" s="45">
        <v>0</v>
      </c>
      <c r="O158" s="45">
        <f t="shared" si="17"/>
        <v>0</v>
      </c>
      <c r="P158" s="42">
        <v>0</v>
      </c>
      <c r="Q158" s="46">
        <f t="shared" si="18"/>
        <v>0</v>
      </c>
      <c r="R158" s="44">
        <f>VLOOKUP(B158,'[4]Franchise Rate List'!$A$3:$F$670,6,0)</f>
        <v>0.18</v>
      </c>
      <c r="S158" s="47">
        <f t="shared" si="19"/>
        <v>239.50079999999997</v>
      </c>
    </row>
    <row r="159" spans="1:19" s="48" customFormat="1" ht="18" customHeight="1">
      <c r="A159" s="38">
        <f t="shared" si="20"/>
        <v>146</v>
      </c>
      <c r="B159" s="22">
        <v>13822</v>
      </c>
      <c r="C159" s="39" t="s">
        <v>101</v>
      </c>
      <c r="D159" s="40">
        <f>VLOOKUP($B159,'[1]Franchise Rate List (2)'!$A$3:$I$670,7,0)</f>
        <v>7013</v>
      </c>
      <c r="E159" s="40" t="str">
        <f>VLOOKUP(B159,'[13]Final Sheet'!$A$2:$E$379,5,0)</f>
        <v>EA=1 ea</v>
      </c>
      <c r="F159" s="114">
        <v>12</v>
      </c>
      <c r="G159" s="41" t="s">
        <v>53</v>
      </c>
      <c r="H159" s="40">
        <f>VLOOKUP(B159,'[14]Final Sheet'!$A$2:$F$379,6,0)</f>
        <v>98.56</v>
      </c>
      <c r="I159" s="42">
        <f t="shared" si="14"/>
        <v>1182.72</v>
      </c>
      <c r="J159" s="43"/>
      <c r="K159" s="42">
        <f t="shared" si="15"/>
        <v>1182.72</v>
      </c>
      <c r="L159" s="44">
        <f>VLOOKUP(B159,'[1]Franchise Rate List (2)'!$A$3:$L$670,12,0)</f>
        <v>0</v>
      </c>
      <c r="M159" s="42">
        <f t="shared" si="16"/>
        <v>0</v>
      </c>
      <c r="N159" s="45">
        <v>0</v>
      </c>
      <c r="O159" s="45">
        <f t="shared" si="17"/>
        <v>0</v>
      </c>
      <c r="P159" s="42">
        <v>0</v>
      </c>
      <c r="Q159" s="46">
        <f t="shared" si="18"/>
        <v>0</v>
      </c>
      <c r="R159" s="44">
        <f>VLOOKUP(B159,'[4]Franchise Rate List'!$A$3:$F$670,6,0)</f>
        <v>0.18</v>
      </c>
      <c r="S159" s="47">
        <f t="shared" si="19"/>
        <v>212.8896</v>
      </c>
    </row>
    <row r="160" spans="1:19" s="48" customFormat="1" ht="18" customHeight="1">
      <c r="A160" s="38">
        <f t="shared" si="20"/>
        <v>147</v>
      </c>
      <c r="B160" s="22">
        <v>19097</v>
      </c>
      <c r="C160" s="39" t="s">
        <v>126</v>
      </c>
      <c r="D160" s="40">
        <f>VLOOKUP($B160,'[1]Franchise Rate List (2)'!$A$3:$I$670,7,0)</f>
        <v>6911</v>
      </c>
      <c r="E160" s="40" t="str">
        <f>VLOOKUP(B160,'[13]Final Sheet'!$A$2:$E$379,5,0)</f>
        <v>EA</v>
      </c>
      <c r="F160" s="114">
        <v>3</v>
      </c>
      <c r="G160" s="41" t="s">
        <v>53</v>
      </c>
      <c r="H160" s="40">
        <f>VLOOKUP(B160,'[14]Final Sheet'!$A$2:$F$379,6,0)</f>
        <v>199.36</v>
      </c>
      <c r="I160" s="42">
        <f t="shared" si="14"/>
        <v>598.08000000000004</v>
      </c>
      <c r="J160" s="43"/>
      <c r="K160" s="42">
        <f t="shared" si="15"/>
        <v>598.08000000000004</v>
      </c>
      <c r="L160" s="44">
        <f>VLOOKUP(B160,'[1]Franchise Rate List (2)'!$A$3:$L$670,12,0)</f>
        <v>0</v>
      </c>
      <c r="M160" s="42">
        <f t="shared" si="16"/>
        <v>0</v>
      </c>
      <c r="N160" s="45">
        <v>0</v>
      </c>
      <c r="O160" s="45">
        <f t="shared" si="17"/>
        <v>0</v>
      </c>
      <c r="P160" s="42">
        <v>0</v>
      </c>
      <c r="Q160" s="46">
        <f t="shared" si="18"/>
        <v>0</v>
      </c>
      <c r="R160" s="44">
        <f>VLOOKUP(B160,'[4]Franchise Rate List'!$A$3:$F$670,6,0)</f>
        <v>0.12</v>
      </c>
      <c r="S160" s="47">
        <f t="shared" si="19"/>
        <v>71.769599999999997</v>
      </c>
    </row>
    <row r="161" spans="1:19" s="48" customFormat="1" ht="18" customHeight="1">
      <c r="A161" s="38">
        <f t="shared" si="20"/>
        <v>148</v>
      </c>
      <c r="B161" s="22">
        <v>20871</v>
      </c>
      <c r="C161" s="39" t="s">
        <v>215</v>
      </c>
      <c r="D161" s="40">
        <f>VLOOKUP($B161,'[1]Franchise Rate List (2)'!$A$3:$I$670,7,0)</f>
        <v>7013</v>
      </c>
      <c r="E161" s="40" t="str">
        <f>VLOOKUP(B161,'[13]Final Sheet'!$A$2:$E$379,5,0)</f>
        <v>EA</v>
      </c>
      <c r="F161" s="114">
        <v>2</v>
      </c>
      <c r="G161" s="41" t="s">
        <v>53</v>
      </c>
      <c r="H161" s="40">
        <f>VLOOKUP(B161,'[14]Final Sheet'!$A$2:$F$379,6,0)</f>
        <v>649.6</v>
      </c>
      <c r="I161" s="42">
        <f t="shared" si="14"/>
        <v>1299.2</v>
      </c>
      <c r="J161" s="43"/>
      <c r="K161" s="42">
        <f t="shared" si="15"/>
        <v>1299.2</v>
      </c>
      <c r="L161" s="44">
        <f>VLOOKUP(B161,'[1]Franchise Rate List (2)'!$A$3:$L$670,12,0)</f>
        <v>0</v>
      </c>
      <c r="M161" s="42">
        <f t="shared" si="16"/>
        <v>0</v>
      </c>
      <c r="N161" s="45">
        <v>0</v>
      </c>
      <c r="O161" s="45">
        <f t="shared" si="17"/>
        <v>0</v>
      </c>
      <c r="P161" s="42">
        <v>0</v>
      </c>
      <c r="Q161" s="46">
        <f t="shared" si="18"/>
        <v>0</v>
      </c>
      <c r="R161" s="44">
        <f>VLOOKUP(B161,'[4]Franchise Rate List'!$A$3:$F$670,6,0)</f>
        <v>0.18</v>
      </c>
      <c r="S161" s="47">
        <f t="shared" si="19"/>
        <v>233.85599999999999</v>
      </c>
    </row>
    <row r="162" spans="1:19" s="48" customFormat="1" ht="18" customHeight="1">
      <c r="A162" s="38">
        <f t="shared" si="20"/>
        <v>149</v>
      </c>
      <c r="B162" s="22">
        <v>15842</v>
      </c>
      <c r="C162" s="39" t="s">
        <v>189</v>
      </c>
      <c r="D162" s="40">
        <f>VLOOKUP($B162,'[1]Franchise Rate List (2)'!$A$3:$I$670,7,0)</f>
        <v>8310</v>
      </c>
      <c r="E162" s="40" t="str">
        <f>VLOOKUP(B162,'[13]Final Sheet'!$A$2:$E$379,5,0)</f>
        <v>EA</v>
      </c>
      <c r="F162" s="114">
        <v>1</v>
      </c>
      <c r="G162" s="41" t="s">
        <v>53</v>
      </c>
      <c r="H162" s="40">
        <f>VLOOKUP(B162,'[14]Final Sheet'!$A$2:$F$379,6,0)</f>
        <v>61.6</v>
      </c>
      <c r="I162" s="42">
        <f t="shared" si="14"/>
        <v>61.6</v>
      </c>
      <c r="J162" s="43"/>
      <c r="K162" s="42">
        <f t="shared" si="15"/>
        <v>61.6</v>
      </c>
      <c r="L162" s="44">
        <f>VLOOKUP(B162,'[1]Franchise Rate List (2)'!$A$3:$L$670,12,0)</f>
        <v>0</v>
      </c>
      <c r="M162" s="42">
        <f t="shared" si="16"/>
        <v>0</v>
      </c>
      <c r="N162" s="45">
        <v>0</v>
      </c>
      <c r="O162" s="45">
        <f t="shared" si="17"/>
        <v>0</v>
      </c>
      <c r="P162" s="42">
        <v>0</v>
      </c>
      <c r="Q162" s="46">
        <f t="shared" si="18"/>
        <v>0</v>
      </c>
      <c r="R162" s="44">
        <f>VLOOKUP(B162,'[4]Franchise Rate List'!$A$3:$F$670,6,0)</f>
        <v>0.18</v>
      </c>
      <c r="S162" s="47">
        <f t="shared" si="19"/>
        <v>11.087999999999999</v>
      </c>
    </row>
    <row r="163" spans="1:19" s="48" customFormat="1" ht="18" customHeight="1">
      <c r="A163" s="38">
        <f t="shared" si="20"/>
        <v>150</v>
      </c>
      <c r="B163" s="22">
        <v>15843</v>
      </c>
      <c r="C163" s="39" t="s">
        <v>216</v>
      </c>
      <c r="D163" s="40">
        <f>VLOOKUP($B163,'[1]Franchise Rate List (2)'!$A$3:$I$670,7,0)</f>
        <v>8310</v>
      </c>
      <c r="E163" s="40" t="str">
        <f>VLOOKUP(B163,'[13]Final Sheet'!$A$2:$E$379,5,0)</f>
        <v>EA</v>
      </c>
      <c r="F163" s="114">
        <v>1</v>
      </c>
      <c r="G163" s="41" t="s">
        <v>53</v>
      </c>
      <c r="H163" s="40">
        <f>VLOOKUP(B163,'[14]Final Sheet'!$A$2:$F$379,6,0)</f>
        <v>140</v>
      </c>
      <c r="I163" s="42">
        <f t="shared" si="14"/>
        <v>140</v>
      </c>
      <c r="J163" s="43"/>
      <c r="K163" s="42">
        <f t="shared" si="15"/>
        <v>140</v>
      </c>
      <c r="L163" s="44">
        <f>VLOOKUP(B163,'[1]Franchise Rate List (2)'!$A$3:$L$670,12,0)</f>
        <v>0</v>
      </c>
      <c r="M163" s="42">
        <f t="shared" si="16"/>
        <v>0</v>
      </c>
      <c r="N163" s="45">
        <v>0</v>
      </c>
      <c r="O163" s="45">
        <f t="shared" si="17"/>
        <v>0</v>
      </c>
      <c r="P163" s="42">
        <v>0</v>
      </c>
      <c r="Q163" s="46">
        <f t="shared" si="18"/>
        <v>0</v>
      </c>
      <c r="R163" s="44">
        <f>VLOOKUP(B163,'[4]Franchise Rate List'!$A$3:$F$670,6,0)</f>
        <v>0.18</v>
      </c>
      <c r="S163" s="47">
        <f t="shared" si="19"/>
        <v>25.2</v>
      </c>
    </row>
    <row r="164" spans="1:19" s="48" customFormat="1" ht="18" customHeight="1">
      <c r="A164" s="38">
        <f t="shared" si="20"/>
        <v>151</v>
      </c>
      <c r="B164" s="22">
        <v>15844</v>
      </c>
      <c r="C164" s="39" t="s">
        <v>217</v>
      </c>
      <c r="D164" s="40">
        <f>VLOOKUP($B164,'[1]Franchise Rate List (2)'!$A$3:$I$670,7,0)</f>
        <v>8310</v>
      </c>
      <c r="E164" s="40" t="str">
        <f>VLOOKUP(B164,'[13]Final Sheet'!$A$2:$E$379,5,0)</f>
        <v>EA</v>
      </c>
      <c r="F164" s="114">
        <v>1</v>
      </c>
      <c r="G164" s="41" t="s">
        <v>53</v>
      </c>
      <c r="H164" s="40">
        <f>VLOOKUP(B164,'[14]Final Sheet'!$A$2:$F$379,6,0)</f>
        <v>140</v>
      </c>
      <c r="I164" s="42">
        <f t="shared" si="14"/>
        <v>140</v>
      </c>
      <c r="J164" s="43"/>
      <c r="K164" s="42">
        <f t="shared" si="15"/>
        <v>140</v>
      </c>
      <c r="L164" s="44">
        <f>VLOOKUP(B164,'[1]Franchise Rate List (2)'!$A$3:$L$670,12,0)</f>
        <v>0</v>
      </c>
      <c r="M164" s="42">
        <f t="shared" si="16"/>
        <v>0</v>
      </c>
      <c r="N164" s="45">
        <v>0</v>
      </c>
      <c r="O164" s="45">
        <f t="shared" si="17"/>
        <v>0</v>
      </c>
      <c r="P164" s="42">
        <v>0</v>
      </c>
      <c r="Q164" s="46">
        <f t="shared" si="18"/>
        <v>0</v>
      </c>
      <c r="R164" s="44">
        <f>VLOOKUP(B164,'[4]Franchise Rate List'!$A$3:$F$670,6,0)</f>
        <v>0.18</v>
      </c>
      <c r="S164" s="47">
        <f t="shared" si="19"/>
        <v>25.2</v>
      </c>
    </row>
    <row r="165" spans="1:19" s="48" customFormat="1" ht="18" customHeight="1">
      <c r="A165" s="38">
        <f t="shared" si="20"/>
        <v>152</v>
      </c>
      <c r="B165" s="22">
        <v>15845</v>
      </c>
      <c r="C165" s="39" t="s">
        <v>142</v>
      </c>
      <c r="D165" s="40">
        <f>VLOOKUP($B165,'[1]Franchise Rate List (2)'!$A$3:$I$670,7,0)</f>
        <v>8310</v>
      </c>
      <c r="E165" s="40" t="str">
        <f>VLOOKUP(B165,'[13]Final Sheet'!$A$2:$E$379,5,0)</f>
        <v>EA</v>
      </c>
      <c r="F165" s="114">
        <v>1</v>
      </c>
      <c r="G165" s="41" t="s">
        <v>53</v>
      </c>
      <c r="H165" s="40">
        <f>VLOOKUP(B165,'[14]Final Sheet'!$A$2:$F$379,6,0)</f>
        <v>140</v>
      </c>
      <c r="I165" s="42">
        <f t="shared" si="14"/>
        <v>140</v>
      </c>
      <c r="J165" s="43"/>
      <c r="K165" s="42">
        <f t="shared" si="15"/>
        <v>140</v>
      </c>
      <c r="L165" s="44">
        <f>VLOOKUP(B165,'[1]Franchise Rate List (2)'!$A$3:$L$670,12,0)</f>
        <v>0</v>
      </c>
      <c r="M165" s="42">
        <f t="shared" si="16"/>
        <v>0</v>
      </c>
      <c r="N165" s="45">
        <v>0</v>
      </c>
      <c r="O165" s="45">
        <f t="shared" si="17"/>
        <v>0</v>
      </c>
      <c r="P165" s="42">
        <v>0</v>
      </c>
      <c r="Q165" s="46">
        <f t="shared" si="18"/>
        <v>0</v>
      </c>
      <c r="R165" s="44">
        <f>VLOOKUP(B165,'[4]Franchise Rate List'!$A$3:$F$670,6,0)</f>
        <v>0.18</v>
      </c>
      <c r="S165" s="47">
        <f t="shared" si="19"/>
        <v>25.2</v>
      </c>
    </row>
    <row r="166" spans="1:19" s="48" customFormat="1" ht="18" customHeight="1">
      <c r="A166" s="38">
        <f t="shared" si="20"/>
        <v>153</v>
      </c>
      <c r="B166" s="22">
        <v>15846</v>
      </c>
      <c r="C166" s="39" t="s">
        <v>103</v>
      </c>
      <c r="D166" s="40">
        <f>VLOOKUP($B166,'[1]Franchise Rate List (2)'!$A$3:$I$670,7,0)</f>
        <v>8310</v>
      </c>
      <c r="E166" s="40" t="str">
        <f>VLOOKUP(B166,'[13]Final Sheet'!$A$2:$E$379,5,0)</f>
        <v>EA</v>
      </c>
      <c r="F166" s="114">
        <v>1</v>
      </c>
      <c r="G166" s="41" t="s">
        <v>53</v>
      </c>
      <c r="H166" s="40">
        <f>VLOOKUP(B166,'[14]Final Sheet'!$A$2:$F$379,6,0)</f>
        <v>140</v>
      </c>
      <c r="I166" s="42">
        <f t="shared" si="14"/>
        <v>140</v>
      </c>
      <c r="J166" s="43"/>
      <c r="K166" s="42">
        <f t="shared" si="15"/>
        <v>140</v>
      </c>
      <c r="L166" s="44">
        <f>VLOOKUP(B166,'[1]Franchise Rate List (2)'!$A$3:$L$670,12,0)</f>
        <v>0</v>
      </c>
      <c r="M166" s="42">
        <f t="shared" si="16"/>
        <v>0</v>
      </c>
      <c r="N166" s="45">
        <v>0</v>
      </c>
      <c r="O166" s="45">
        <f t="shared" si="17"/>
        <v>0</v>
      </c>
      <c r="P166" s="42">
        <v>0</v>
      </c>
      <c r="Q166" s="46">
        <f t="shared" si="18"/>
        <v>0</v>
      </c>
      <c r="R166" s="44">
        <f>VLOOKUP(B166,'[4]Franchise Rate List'!$A$3:$F$670,6,0)</f>
        <v>0.18</v>
      </c>
      <c r="S166" s="47">
        <f t="shared" si="19"/>
        <v>25.2</v>
      </c>
    </row>
    <row r="167" spans="1:19" s="48" customFormat="1" ht="18" customHeight="1">
      <c r="A167" s="38">
        <f t="shared" si="20"/>
        <v>154</v>
      </c>
      <c r="B167" s="22">
        <v>5700</v>
      </c>
      <c r="C167" s="39" t="s">
        <v>177</v>
      </c>
      <c r="D167" s="40" t="str">
        <f>VLOOKUP($B167,'[1]Franchise Rate List (2)'!$A$3:$I$670,7,0)</f>
        <v>732399</v>
      </c>
      <c r="E167" s="40" t="str">
        <f>VLOOKUP(B167,'[13]Final Sheet'!$A$2:$E$379,5,0)</f>
        <v>EA</v>
      </c>
      <c r="F167" s="114">
        <v>1</v>
      </c>
      <c r="G167" s="41" t="s">
        <v>53</v>
      </c>
      <c r="H167" s="40">
        <f>VLOOKUP(B167,'[14]Final Sheet'!$A$2:$F$379,6,0)</f>
        <v>74.25</v>
      </c>
      <c r="I167" s="42">
        <f t="shared" si="14"/>
        <v>74.25</v>
      </c>
      <c r="J167" s="43"/>
      <c r="K167" s="42">
        <f t="shared" si="15"/>
        <v>74.25</v>
      </c>
      <c r="L167" s="44">
        <f>VLOOKUP(B167,'[1]Franchise Rate List (2)'!$A$3:$L$670,12,0)</f>
        <v>0</v>
      </c>
      <c r="M167" s="42">
        <f t="shared" si="16"/>
        <v>0</v>
      </c>
      <c r="N167" s="45">
        <v>0</v>
      </c>
      <c r="O167" s="45">
        <f t="shared" si="17"/>
        <v>0</v>
      </c>
      <c r="P167" s="42">
        <v>0</v>
      </c>
      <c r="Q167" s="46">
        <f t="shared" si="18"/>
        <v>0</v>
      </c>
      <c r="R167" s="44">
        <f>VLOOKUP(B167,'[4]Franchise Rate List'!$A$3:$F$670,6,0)</f>
        <v>0.12</v>
      </c>
      <c r="S167" s="47">
        <f t="shared" si="19"/>
        <v>8.91</v>
      </c>
    </row>
    <row r="168" spans="1:19" s="48" customFormat="1" ht="18" customHeight="1">
      <c r="A168" s="38">
        <f t="shared" si="20"/>
        <v>155</v>
      </c>
      <c r="B168" s="22">
        <v>22262</v>
      </c>
      <c r="C168" s="39" t="s">
        <v>279</v>
      </c>
      <c r="D168" s="40">
        <f>VLOOKUP($B168,'[1]Franchise Rate List (2)'!$A$3:$I$670,7,0)</f>
        <v>22029920</v>
      </c>
      <c r="E168" s="40" t="str">
        <f>VLOOKUP(B168,'[13]Final Sheet'!$A$2:$E$379,5,0)</f>
        <v>1 box = 24 ea</v>
      </c>
      <c r="F168" s="114">
        <v>6</v>
      </c>
      <c r="G168" s="41" t="s">
        <v>53</v>
      </c>
      <c r="H168" s="40">
        <f>VLOOKUP(B168,'[14]Final Sheet'!$A$2:$F$379,6,0)</f>
        <v>71.430000000000007</v>
      </c>
      <c r="I168" s="42">
        <f t="shared" si="14"/>
        <v>428.58000000000004</v>
      </c>
      <c r="J168" s="43"/>
      <c r="K168" s="42">
        <f t="shared" si="15"/>
        <v>428.58000000000004</v>
      </c>
      <c r="L168" s="44">
        <f>VLOOKUP(B168,'[1]Franchise Rate List (2)'!$A$3:$L$670,12,0)</f>
        <v>0</v>
      </c>
      <c r="M168" s="42">
        <f t="shared" si="16"/>
        <v>0</v>
      </c>
      <c r="N168" s="45">
        <v>0</v>
      </c>
      <c r="O168" s="45">
        <f t="shared" si="17"/>
        <v>0</v>
      </c>
      <c r="P168" s="42">
        <v>0</v>
      </c>
      <c r="Q168" s="46">
        <f t="shared" si="18"/>
        <v>0</v>
      </c>
      <c r="R168" s="44">
        <f>VLOOKUP(B168,'[4]Franchise Rate List'!$A$3:$F$670,6,0)</f>
        <v>0.12</v>
      </c>
      <c r="S168" s="47">
        <f t="shared" si="19"/>
        <v>51.429600000000001</v>
      </c>
    </row>
    <row r="169" spans="1:19" s="48" customFormat="1" ht="18" customHeight="1">
      <c r="A169" s="38">
        <f t="shared" si="20"/>
        <v>156</v>
      </c>
      <c r="B169" s="22">
        <v>22263</v>
      </c>
      <c r="C169" s="39" t="s">
        <v>282</v>
      </c>
      <c r="D169" s="40">
        <f>VLOOKUP($B169,'[1]Franchise Rate List (2)'!$A$3:$I$670,7,0)</f>
        <v>22029920</v>
      </c>
      <c r="E169" s="40" t="str">
        <f>VLOOKUP(B169,'[13]Final Sheet'!$A$2:$E$379,5,0)</f>
        <v>1 box = 24 ea</v>
      </c>
      <c r="F169" s="114">
        <v>6</v>
      </c>
      <c r="G169" s="41" t="s">
        <v>53</v>
      </c>
      <c r="H169" s="40">
        <f>VLOOKUP(B169,'[14]Final Sheet'!$A$2:$F$379,6,0)</f>
        <v>71.430000000000007</v>
      </c>
      <c r="I169" s="42">
        <f t="shared" si="14"/>
        <v>428.58000000000004</v>
      </c>
      <c r="J169" s="43"/>
      <c r="K169" s="42">
        <f t="shared" si="15"/>
        <v>428.58000000000004</v>
      </c>
      <c r="L169" s="44">
        <f>VLOOKUP(B169,'[1]Franchise Rate List (2)'!$A$3:$L$670,12,0)</f>
        <v>0</v>
      </c>
      <c r="M169" s="42">
        <f t="shared" si="16"/>
        <v>0</v>
      </c>
      <c r="N169" s="45">
        <v>0</v>
      </c>
      <c r="O169" s="45">
        <f t="shared" si="17"/>
        <v>0</v>
      </c>
      <c r="P169" s="42">
        <v>0</v>
      </c>
      <c r="Q169" s="46">
        <f t="shared" si="18"/>
        <v>0</v>
      </c>
      <c r="R169" s="44">
        <f>VLOOKUP(B169,'[4]Franchise Rate List'!$A$3:$F$670,6,0)</f>
        <v>0.12</v>
      </c>
      <c r="S169" s="47">
        <f t="shared" si="19"/>
        <v>51.429600000000001</v>
      </c>
    </row>
    <row r="170" spans="1:19" s="48" customFormat="1" ht="18" customHeight="1">
      <c r="A170" s="38">
        <f t="shared" si="20"/>
        <v>157</v>
      </c>
      <c r="B170" s="22">
        <v>22264</v>
      </c>
      <c r="C170" s="39" t="s">
        <v>280</v>
      </c>
      <c r="D170" s="40">
        <f>VLOOKUP($B170,'[1]Franchise Rate List (2)'!$A$3:$I$670,7,0)</f>
        <v>22029920</v>
      </c>
      <c r="E170" s="40" t="str">
        <f>VLOOKUP(B170,'[13]Final Sheet'!$A$2:$E$379,5,0)</f>
        <v>1 box = 24 ea</v>
      </c>
      <c r="F170" s="114">
        <v>6</v>
      </c>
      <c r="G170" s="41" t="s">
        <v>53</v>
      </c>
      <c r="H170" s="40">
        <f>VLOOKUP(B170,'[14]Final Sheet'!$A$2:$F$379,6,0)</f>
        <v>71.430000000000007</v>
      </c>
      <c r="I170" s="42">
        <f t="shared" si="14"/>
        <v>428.58000000000004</v>
      </c>
      <c r="J170" s="43"/>
      <c r="K170" s="42">
        <f t="shared" si="15"/>
        <v>428.58000000000004</v>
      </c>
      <c r="L170" s="44">
        <f>VLOOKUP(B170,'[1]Franchise Rate List (2)'!$A$3:$L$670,12,0)</f>
        <v>0</v>
      </c>
      <c r="M170" s="42">
        <f t="shared" si="16"/>
        <v>0</v>
      </c>
      <c r="N170" s="45">
        <v>0</v>
      </c>
      <c r="O170" s="45">
        <f t="shared" si="17"/>
        <v>0</v>
      </c>
      <c r="P170" s="42">
        <v>0</v>
      </c>
      <c r="Q170" s="46">
        <f t="shared" si="18"/>
        <v>0</v>
      </c>
      <c r="R170" s="44">
        <f>VLOOKUP(B170,'[4]Franchise Rate List'!$A$3:$F$670,6,0)</f>
        <v>0.12</v>
      </c>
      <c r="S170" s="47">
        <f t="shared" si="19"/>
        <v>51.429600000000001</v>
      </c>
    </row>
    <row r="171" spans="1:19" s="48" customFormat="1" ht="18" customHeight="1">
      <c r="A171" s="38">
        <f t="shared" si="20"/>
        <v>158</v>
      </c>
      <c r="B171" s="22">
        <v>22265</v>
      </c>
      <c r="C171" s="39" t="s">
        <v>281</v>
      </c>
      <c r="D171" s="40">
        <f>VLOOKUP($B171,'[1]Franchise Rate List (2)'!$A$3:$I$670,7,0)</f>
        <v>22029920</v>
      </c>
      <c r="E171" s="40" t="str">
        <f>VLOOKUP(B171,'[13]Final Sheet'!$A$2:$E$379,5,0)</f>
        <v>1 box = 24 ea</v>
      </c>
      <c r="F171" s="114">
        <v>6</v>
      </c>
      <c r="G171" s="41" t="s">
        <v>53</v>
      </c>
      <c r="H171" s="40">
        <f>VLOOKUP(B171,'[14]Final Sheet'!$A$2:$F$379,6,0)</f>
        <v>71.430000000000007</v>
      </c>
      <c r="I171" s="42">
        <f t="shared" si="14"/>
        <v>428.58000000000004</v>
      </c>
      <c r="J171" s="43"/>
      <c r="K171" s="42">
        <f t="shared" si="15"/>
        <v>428.58000000000004</v>
      </c>
      <c r="L171" s="44">
        <f>VLOOKUP(B171,'[1]Franchise Rate List (2)'!$A$3:$L$670,12,0)</f>
        <v>0</v>
      </c>
      <c r="M171" s="42">
        <f t="shared" si="16"/>
        <v>0</v>
      </c>
      <c r="N171" s="45">
        <v>0</v>
      </c>
      <c r="O171" s="45">
        <f t="shared" si="17"/>
        <v>0</v>
      </c>
      <c r="P171" s="42">
        <v>0</v>
      </c>
      <c r="Q171" s="46">
        <f t="shared" si="18"/>
        <v>0</v>
      </c>
      <c r="R171" s="44">
        <f>VLOOKUP(B171,'[4]Franchise Rate List'!$A$3:$F$670,6,0)</f>
        <v>0.12</v>
      </c>
      <c r="S171" s="47">
        <f t="shared" si="19"/>
        <v>51.429600000000001</v>
      </c>
    </row>
    <row r="172" spans="1:19" s="48" customFormat="1" ht="18" customHeight="1">
      <c r="A172" s="38">
        <f t="shared" si="20"/>
        <v>159</v>
      </c>
      <c r="B172" s="22">
        <v>23546</v>
      </c>
      <c r="C172" s="39" t="s">
        <v>283</v>
      </c>
      <c r="D172" s="40">
        <f>VLOOKUP($B172,'[1]Franchise Rate List (2)'!$A$3:$I$670,7,0)</f>
        <v>21069099</v>
      </c>
      <c r="E172" s="40" t="str">
        <f>VLOOKUP(B172,'[13]Final Sheet'!$A$2:$E$379,5,0)</f>
        <v>1 box = 24 ea</v>
      </c>
      <c r="F172" s="114">
        <v>6</v>
      </c>
      <c r="G172" s="41" t="s">
        <v>53</v>
      </c>
      <c r="H172" s="40">
        <f>VLOOKUP(B172,'[14]Final Sheet'!$A$2:$F$379,6,0)</f>
        <v>49.11</v>
      </c>
      <c r="I172" s="42">
        <f t="shared" si="14"/>
        <v>294.65999999999997</v>
      </c>
      <c r="J172" s="43"/>
      <c r="K172" s="42">
        <f t="shared" si="15"/>
        <v>294.65999999999997</v>
      </c>
      <c r="L172" s="44">
        <f>VLOOKUP(B172,'[1]Franchise Rate List (2)'!$A$3:$L$670,12,0)</f>
        <v>0</v>
      </c>
      <c r="M172" s="42">
        <f t="shared" si="16"/>
        <v>0</v>
      </c>
      <c r="N172" s="45">
        <v>0</v>
      </c>
      <c r="O172" s="45">
        <f t="shared" si="17"/>
        <v>0</v>
      </c>
      <c r="P172" s="42">
        <v>0</v>
      </c>
      <c r="Q172" s="46">
        <f t="shared" si="18"/>
        <v>0</v>
      </c>
      <c r="R172" s="44">
        <f>VLOOKUP(B172,'[4]Franchise Rate List'!$A$3:$F$670,6,0)</f>
        <v>0.12</v>
      </c>
      <c r="S172" s="47">
        <f t="shared" si="19"/>
        <v>35.359199999999994</v>
      </c>
    </row>
    <row r="173" spans="1:19" s="48" customFormat="1" ht="18" customHeight="1">
      <c r="A173" s="38">
        <f t="shared" si="20"/>
        <v>160</v>
      </c>
      <c r="B173" s="22">
        <v>23468</v>
      </c>
      <c r="C173" s="39" t="s">
        <v>284</v>
      </c>
      <c r="D173" s="40">
        <f>VLOOKUP($B173,'[1]Franchise Rate List (2)'!$A$3:$I$670,7,0)</f>
        <v>22029920</v>
      </c>
      <c r="E173" s="40" t="str">
        <f>VLOOKUP(B173,'[13]Final Sheet'!$A$2:$E$379,5,0)</f>
        <v>1 box = 24 ea</v>
      </c>
      <c r="F173" s="114">
        <v>6</v>
      </c>
      <c r="G173" s="41" t="s">
        <v>53</v>
      </c>
      <c r="H173" s="40">
        <f>VLOOKUP(B173,'[14]Final Sheet'!$A$2:$F$379,6,0)</f>
        <v>57.46</v>
      </c>
      <c r="I173" s="42">
        <f t="shared" si="14"/>
        <v>344.76</v>
      </c>
      <c r="J173" s="43"/>
      <c r="K173" s="42">
        <f t="shared" si="15"/>
        <v>344.76</v>
      </c>
      <c r="L173" s="44">
        <f>VLOOKUP(B173,'[1]Franchise Rate List (2)'!$A$3:$L$670,12,0)</f>
        <v>0</v>
      </c>
      <c r="M173" s="42">
        <f t="shared" si="16"/>
        <v>0</v>
      </c>
      <c r="N173" s="45">
        <v>0</v>
      </c>
      <c r="O173" s="45">
        <f t="shared" si="17"/>
        <v>0</v>
      </c>
      <c r="P173" s="42">
        <v>0</v>
      </c>
      <c r="Q173" s="46">
        <f t="shared" si="18"/>
        <v>0</v>
      </c>
      <c r="R173" s="44">
        <f>VLOOKUP(B173,'[4]Franchise Rate List'!$A$3:$F$670,6,0)</f>
        <v>0.12</v>
      </c>
      <c r="S173" s="47">
        <f t="shared" si="19"/>
        <v>41.371199999999995</v>
      </c>
    </row>
    <row r="174" spans="1:19" s="48" customFormat="1" ht="18" customHeight="1">
      <c r="A174" s="38">
        <f t="shared" si="20"/>
        <v>161</v>
      </c>
      <c r="B174" s="22">
        <v>23507</v>
      </c>
      <c r="C174" s="39" t="s">
        <v>218</v>
      </c>
      <c r="D174" s="40">
        <f>VLOOKUP($B174,'[1]Franchise Rate List (2)'!$A$3:$I$670,7,0)</f>
        <v>44191900</v>
      </c>
      <c r="E174" s="40" t="str">
        <f>VLOOKUP(B174,'[13]Final Sheet'!$A$2:$E$379,5,0)</f>
        <v>1 pkt =500 ea</v>
      </c>
      <c r="F174" s="114">
        <v>4</v>
      </c>
      <c r="G174" s="41" t="s">
        <v>37</v>
      </c>
      <c r="H174" s="40">
        <f>VLOOKUP(B174,'[14]Final Sheet'!$A$2:$F$379,6,0)</f>
        <v>100.8</v>
      </c>
      <c r="I174" s="42">
        <f t="shared" si="14"/>
        <v>403.2</v>
      </c>
      <c r="J174" s="43"/>
      <c r="K174" s="42">
        <f t="shared" si="15"/>
        <v>403.2</v>
      </c>
      <c r="L174" s="44">
        <f>VLOOKUP(B174,'[1]Franchise Rate List (2)'!$A$3:$L$670,12,0)</f>
        <v>0</v>
      </c>
      <c r="M174" s="42">
        <f t="shared" si="16"/>
        <v>0</v>
      </c>
      <c r="N174" s="45">
        <v>0</v>
      </c>
      <c r="O174" s="45">
        <f t="shared" si="17"/>
        <v>0</v>
      </c>
      <c r="P174" s="42">
        <v>0</v>
      </c>
      <c r="Q174" s="46">
        <f t="shared" si="18"/>
        <v>0</v>
      </c>
      <c r="R174" s="44">
        <f>VLOOKUP(B174,'[4]Franchise Rate List'!$A$3:$F$670,6,0)</f>
        <v>0.12</v>
      </c>
      <c r="S174" s="47">
        <f t="shared" si="19"/>
        <v>48.384</v>
      </c>
    </row>
    <row r="175" spans="1:19" s="48" customFormat="1" ht="18" customHeight="1">
      <c r="A175" s="38">
        <f t="shared" si="20"/>
        <v>162</v>
      </c>
      <c r="B175" s="22">
        <v>22492</v>
      </c>
      <c r="C175" s="39" t="s">
        <v>219</v>
      </c>
      <c r="D175" s="40">
        <f>VLOOKUP($B175,'[1]Franchise Rate List (2)'!$A$3:$I$670,7,0)</f>
        <v>39239090</v>
      </c>
      <c r="E175" s="40" t="str">
        <f>VLOOKUP(B175,'[13]Final Sheet'!$A$2:$E$379,5,0)</f>
        <v>EA</v>
      </c>
      <c r="F175" s="114">
        <v>4</v>
      </c>
      <c r="G175" s="41" t="s">
        <v>53</v>
      </c>
      <c r="H175" s="40">
        <f>VLOOKUP(B175,'[14]Final Sheet'!$A$2:$F$379,6,0)</f>
        <v>179.2</v>
      </c>
      <c r="I175" s="42">
        <f t="shared" si="14"/>
        <v>716.8</v>
      </c>
      <c r="J175" s="43"/>
      <c r="K175" s="42">
        <f t="shared" si="15"/>
        <v>716.8</v>
      </c>
      <c r="L175" s="44">
        <f>VLOOKUP(B175,'[1]Franchise Rate List (2)'!$A$3:$L$670,12,0)</f>
        <v>0</v>
      </c>
      <c r="M175" s="42">
        <f t="shared" si="16"/>
        <v>0</v>
      </c>
      <c r="N175" s="45">
        <v>0</v>
      </c>
      <c r="O175" s="45">
        <f t="shared" si="17"/>
        <v>0</v>
      </c>
      <c r="P175" s="42">
        <v>0</v>
      </c>
      <c r="Q175" s="46">
        <f t="shared" si="18"/>
        <v>0</v>
      </c>
      <c r="R175" s="44">
        <f>VLOOKUP(B175,'[4]Franchise Rate List'!$A$3:$F$670,6,0)</f>
        <v>0.18</v>
      </c>
      <c r="S175" s="47">
        <f t="shared" si="19"/>
        <v>129.024</v>
      </c>
    </row>
    <row r="176" spans="1:19" s="48" customFormat="1" ht="18" customHeight="1">
      <c r="A176" s="38">
        <f t="shared" si="20"/>
        <v>163</v>
      </c>
      <c r="B176" s="22">
        <v>11654</v>
      </c>
      <c r="C176" s="39" t="s">
        <v>58</v>
      </c>
      <c r="D176" s="40">
        <f>VLOOKUP($B176,'[1]Franchise Rate List (2)'!$A$3:$I$670,7,0)</f>
        <v>2106</v>
      </c>
      <c r="E176" s="40" t="str">
        <f>VLOOKUP(B176,'[13]Final Sheet'!$A$2:$E$379,5,0)</f>
        <v>EA=12 ea</v>
      </c>
      <c r="F176" s="114">
        <v>6</v>
      </c>
      <c r="G176" s="41" t="s">
        <v>55</v>
      </c>
      <c r="H176" s="40">
        <f>VLOOKUP(B176,'[14]Final Sheet'!$A$2:$F$379,6,0)</f>
        <v>104</v>
      </c>
      <c r="I176" s="42">
        <f t="shared" si="14"/>
        <v>624</v>
      </c>
      <c r="J176" s="43"/>
      <c r="K176" s="42">
        <f t="shared" si="15"/>
        <v>624</v>
      </c>
      <c r="L176" s="44">
        <f>VLOOKUP(B176,'[1]Franchise Rate List (2)'!$A$3:$L$670,12,0)</f>
        <v>0</v>
      </c>
      <c r="M176" s="42">
        <f t="shared" si="16"/>
        <v>0</v>
      </c>
      <c r="N176" s="45">
        <v>0</v>
      </c>
      <c r="O176" s="45">
        <f t="shared" si="17"/>
        <v>0</v>
      </c>
      <c r="P176" s="42">
        <v>0</v>
      </c>
      <c r="Q176" s="46">
        <f t="shared" si="18"/>
        <v>0</v>
      </c>
      <c r="R176" s="44">
        <f>VLOOKUP(B176,'[4]Franchise Rate List'!$A$3:$F$670,6,0)</f>
        <v>0.18</v>
      </c>
      <c r="S176" s="47">
        <f t="shared" si="19"/>
        <v>112.32</v>
      </c>
    </row>
    <row r="177" spans="1:19" s="48" customFormat="1" ht="18" customHeight="1">
      <c r="A177" s="38">
        <f t="shared" si="20"/>
        <v>164</v>
      </c>
      <c r="B177" s="22">
        <v>23596</v>
      </c>
      <c r="C177" s="39" t="s">
        <v>220</v>
      </c>
      <c r="D177" s="40">
        <f>VLOOKUP($B177,'[1]Franchise Rate List (2)'!$A$3:$I$670,7,0)</f>
        <v>74181010</v>
      </c>
      <c r="E177" s="40" t="str">
        <f>VLOOKUP(B177,'[13]Final Sheet'!$A$2:$E$379,5,0)</f>
        <v>EA</v>
      </c>
      <c r="F177" s="114">
        <v>6</v>
      </c>
      <c r="G177" s="41" t="s">
        <v>53</v>
      </c>
      <c r="H177" s="40">
        <f>VLOOKUP(B177,'[14]Final Sheet'!$A$2:$F$379,6,0)</f>
        <v>476</v>
      </c>
      <c r="I177" s="42">
        <f t="shared" si="14"/>
        <v>2856</v>
      </c>
      <c r="J177" s="43"/>
      <c r="K177" s="42">
        <f t="shared" si="15"/>
        <v>2856</v>
      </c>
      <c r="L177" s="44">
        <f>VLOOKUP(B177,'[1]Franchise Rate List (2)'!$A$3:$L$670,12,0)</f>
        <v>0</v>
      </c>
      <c r="M177" s="42">
        <f t="shared" si="16"/>
        <v>0</v>
      </c>
      <c r="N177" s="45">
        <v>0</v>
      </c>
      <c r="O177" s="45">
        <f t="shared" si="17"/>
        <v>0</v>
      </c>
      <c r="P177" s="42">
        <v>0</v>
      </c>
      <c r="Q177" s="46">
        <f t="shared" si="18"/>
        <v>0</v>
      </c>
      <c r="R177" s="44">
        <f>VLOOKUP(B177,'[4]Franchise Rate List'!$A$3:$F$670,6,0)</f>
        <v>0.12</v>
      </c>
      <c r="S177" s="47">
        <f t="shared" si="19"/>
        <v>342.71999999999997</v>
      </c>
    </row>
    <row r="178" spans="1:19" s="48" customFormat="1" ht="18" customHeight="1">
      <c r="A178" s="38">
        <f t="shared" si="20"/>
        <v>165</v>
      </c>
      <c r="B178" s="22">
        <v>5904</v>
      </c>
      <c r="C178" s="39" t="s">
        <v>115</v>
      </c>
      <c r="D178" s="40">
        <f>VLOOKUP($B178,'[1]Franchise Rate List (2)'!$A$3:$I$670,7,0)</f>
        <v>3919</v>
      </c>
      <c r="E178" s="40" t="str">
        <f>VLOOKUP(B178,'[13]Final Sheet'!$A$2:$E$379,5,0)</f>
        <v>Ea=1 EA</v>
      </c>
      <c r="F178" s="114">
        <v>2</v>
      </c>
      <c r="G178" s="41" t="s">
        <v>53</v>
      </c>
      <c r="H178" s="40">
        <f>VLOOKUP(B178,'[14]Final Sheet'!$A$2:$F$379,6,0)</f>
        <v>30</v>
      </c>
      <c r="I178" s="42">
        <f t="shared" si="14"/>
        <v>60</v>
      </c>
      <c r="J178" s="43"/>
      <c r="K178" s="42">
        <f t="shared" si="15"/>
        <v>60</v>
      </c>
      <c r="L178" s="44">
        <f>VLOOKUP(B178,'[1]Franchise Rate List (2)'!$A$3:$L$670,12,0)</f>
        <v>0</v>
      </c>
      <c r="M178" s="42">
        <f t="shared" si="16"/>
        <v>0</v>
      </c>
      <c r="N178" s="45">
        <v>0</v>
      </c>
      <c r="O178" s="45">
        <f t="shared" si="17"/>
        <v>0</v>
      </c>
      <c r="P178" s="42">
        <v>0</v>
      </c>
      <c r="Q178" s="46">
        <f t="shared" si="18"/>
        <v>0</v>
      </c>
      <c r="R178" s="44">
        <f>VLOOKUP(B178,'[4]Franchise Rate List'!$A$3:$F$670,6,0)</f>
        <v>0.18</v>
      </c>
      <c r="S178" s="47">
        <f t="shared" si="19"/>
        <v>10.799999999999999</v>
      </c>
    </row>
    <row r="179" spans="1:19" s="48" customFormat="1" ht="18" customHeight="1">
      <c r="A179" s="38">
        <f t="shared" si="20"/>
        <v>166</v>
      </c>
      <c r="B179" s="22">
        <v>5908</v>
      </c>
      <c r="C179" s="39" t="s">
        <v>116</v>
      </c>
      <c r="D179" s="40">
        <f>VLOOKUP($B179,'[1]Franchise Rate List (2)'!$A$3:$I$670,7,0)</f>
        <v>4819</v>
      </c>
      <c r="E179" s="40" t="str">
        <f>VLOOKUP(B179,'[13]Final Sheet'!$A$2:$E$379,5,0)</f>
        <v>Ea=1 EA</v>
      </c>
      <c r="F179" s="114">
        <v>1</v>
      </c>
      <c r="G179" s="41" t="s">
        <v>53</v>
      </c>
      <c r="H179" s="40">
        <f>VLOOKUP(B179,'[14]Final Sheet'!$A$2:$F$379,6,0)</f>
        <v>43</v>
      </c>
      <c r="I179" s="42">
        <f t="shared" si="14"/>
        <v>43</v>
      </c>
      <c r="J179" s="43"/>
      <c r="K179" s="42">
        <f t="shared" si="15"/>
        <v>43</v>
      </c>
      <c r="L179" s="44">
        <f>VLOOKUP(B179,'[1]Franchise Rate List (2)'!$A$3:$L$670,12,0)</f>
        <v>0</v>
      </c>
      <c r="M179" s="42">
        <f t="shared" si="16"/>
        <v>0</v>
      </c>
      <c r="N179" s="45">
        <v>0</v>
      </c>
      <c r="O179" s="45">
        <f t="shared" si="17"/>
        <v>0</v>
      </c>
      <c r="P179" s="42">
        <v>0</v>
      </c>
      <c r="Q179" s="46">
        <f t="shared" si="18"/>
        <v>0</v>
      </c>
      <c r="R179" s="44">
        <f>VLOOKUP(B179,'[4]Franchise Rate List'!$A$3:$F$670,6,0)</f>
        <v>0.12</v>
      </c>
      <c r="S179" s="47">
        <f t="shared" si="19"/>
        <v>5.16</v>
      </c>
    </row>
    <row r="180" spans="1:19" ht="23.25" customHeight="1">
      <c r="A180" s="38">
        <f t="shared" si="20"/>
        <v>167</v>
      </c>
      <c r="B180" s="22">
        <v>5753</v>
      </c>
      <c r="C180" s="39" t="s">
        <v>117</v>
      </c>
      <c r="D180" s="40">
        <f>VLOOKUP($B180,'[1]Franchise Rate List (2)'!$A$3:$I$670,7,0)</f>
        <v>4819</v>
      </c>
      <c r="E180" s="40" t="str">
        <f>VLOOKUP(B180,'[13]Final Sheet'!$A$2:$E$379,5,0)</f>
        <v>Ea=1 EA</v>
      </c>
      <c r="F180" s="114">
        <v>5</v>
      </c>
      <c r="G180" s="41" t="s">
        <v>53</v>
      </c>
      <c r="H180" s="40">
        <f>VLOOKUP(B180,'[14]Final Sheet'!$A$2:$F$379,6,0)</f>
        <v>37</v>
      </c>
      <c r="I180" s="42">
        <f t="shared" si="14"/>
        <v>185</v>
      </c>
      <c r="J180" s="43"/>
      <c r="K180" s="42">
        <f t="shared" si="15"/>
        <v>185</v>
      </c>
      <c r="L180" s="44">
        <f>VLOOKUP(B180,'[1]Franchise Rate List (2)'!$A$3:$L$670,12,0)</f>
        <v>0</v>
      </c>
      <c r="M180" s="42">
        <f t="shared" si="16"/>
        <v>0</v>
      </c>
      <c r="N180" s="45">
        <v>0</v>
      </c>
      <c r="O180" s="45">
        <f t="shared" si="17"/>
        <v>0</v>
      </c>
      <c r="P180" s="42">
        <v>0</v>
      </c>
      <c r="Q180" s="46">
        <f t="shared" si="18"/>
        <v>0</v>
      </c>
      <c r="R180" s="44">
        <f>VLOOKUP(B180,'[4]Franchise Rate List'!$A$3:$F$670,6,0)</f>
        <v>0.12</v>
      </c>
      <c r="S180" s="47">
        <f t="shared" si="19"/>
        <v>22.2</v>
      </c>
    </row>
    <row r="181" spans="1:19" ht="14.25" customHeight="1">
      <c r="A181" s="38">
        <f t="shared" si="20"/>
        <v>168</v>
      </c>
      <c r="B181" s="22">
        <v>1120</v>
      </c>
      <c r="C181" s="39" t="s">
        <v>221</v>
      </c>
      <c r="D181" s="40">
        <f>VLOOKUP($B181,'[1]Franchise Rate List (2)'!$A$3:$I$670,7,0)</f>
        <v>7013</v>
      </c>
      <c r="E181" s="40" t="str">
        <f>VLOOKUP(B181,'[13]Final Sheet'!$A$2:$E$379,5,0)</f>
        <v>EA</v>
      </c>
      <c r="F181" s="114">
        <v>1</v>
      </c>
      <c r="G181" s="41" t="s">
        <v>53</v>
      </c>
      <c r="H181" s="40">
        <f>VLOOKUP(B181,'[14]Final Sheet'!$A$2:$F$379,6,0)</f>
        <v>616</v>
      </c>
      <c r="I181" s="42">
        <f t="shared" si="14"/>
        <v>616</v>
      </c>
      <c r="J181" s="43"/>
      <c r="K181" s="42">
        <f t="shared" si="15"/>
        <v>616</v>
      </c>
      <c r="L181" s="44">
        <f>VLOOKUP(B181,'[1]Franchise Rate List (2)'!$A$3:$L$670,12,0)</f>
        <v>0</v>
      </c>
      <c r="M181" s="42">
        <f t="shared" si="16"/>
        <v>0</v>
      </c>
      <c r="N181" s="45">
        <v>0</v>
      </c>
      <c r="O181" s="45">
        <f t="shared" si="17"/>
        <v>0</v>
      </c>
      <c r="P181" s="42">
        <v>0</v>
      </c>
      <c r="Q181" s="46">
        <f t="shared" si="18"/>
        <v>0</v>
      </c>
      <c r="R181" s="44">
        <f>VLOOKUP(B181,'[4]Franchise Rate List'!$A$3:$F$670,6,0)</f>
        <v>0.18</v>
      </c>
      <c r="S181" s="47">
        <f t="shared" si="19"/>
        <v>110.88</v>
      </c>
    </row>
    <row r="182" spans="1:19" s="65" customFormat="1" ht="20.100000000000001" customHeight="1">
      <c r="A182" s="38"/>
      <c r="B182" s="22"/>
      <c r="C182" s="39"/>
      <c r="D182" s="40"/>
      <c r="E182" s="41"/>
      <c r="F182" s="114"/>
      <c r="G182" s="41"/>
      <c r="H182" s="41"/>
      <c r="I182" s="42"/>
      <c r="J182" s="43"/>
      <c r="K182" s="42"/>
      <c r="L182" s="49"/>
      <c r="M182" s="42"/>
      <c r="N182" s="45"/>
      <c r="O182" s="45"/>
      <c r="P182" s="42"/>
      <c r="Q182" s="46"/>
      <c r="R182" s="44"/>
      <c r="S182" s="47"/>
    </row>
    <row r="183" spans="1:19" ht="20.100000000000001" customHeight="1">
      <c r="A183" s="38"/>
      <c r="B183" s="22"/>
      <c r="C183" s="39"/>
      <c r="D183" s="40"/>
      <c r="E183" s="41"/>
      <c r="F183" s="114"/>
      <c r="G183" s="41"/>
      <c r="H183" s="41"/>
      <c r="I183" s="42"/>
      <c r="J183" s="43"/>
      <c r="K183" s="42"/>
      <c r="L183" s="49"/>
      <c r="M183" s="42"/>
      <c r="N183" s="45"/>
      <c r="O183" s="45"/>
      <c r="P183" s="42"/>
      <c r="Q183" s="46"/>
      <c r="R183" s="44"/>
      <c r="S183" s="47"/>
    </row>
    <row r="184" spans="1:19" ht="15" customHeight="1">
      <c r="A184" s="38"/>
      <c r="B184" s="22"/>
      <c r="C184" s="39"/>
      <c r="D184" s="40"/>
      <c r="E184" s="41"/>
      <c r="F184" s="114"/>
      <c r="G184" s="41"/>
      <c r="H184" s="41"/>
      <c r="I184" s="42"/>
      <c r="J184" s="43"/>
      <c r="K184" s="42"/>
      <c r="L184" s="49"/>
      <c r="M184" s="42"/>
      <c r="N184" s="45"/>
      <c r="O184" s="45"/>
      <c r="P184" s="42"/>
      <c r="Q184" s="46"/>
      <c r="R184" s="44"/>
      <c r="S184" s="47"/>
    </row>
    <row r="185" spans="1:19" ht="15" customHeight="1">
      <c r="A185" s="38"/>
      <c r="B185" s="22"/>
      <c r="C185" s="39"/>
      <c r="D185" s="40"/>
      <c r="E185" s="41"/>
      <c r="F185" s="114"/>
      <c r="G185" s="41"/>
      <c r="H185" s="41"/>
      <c r="I185" s="42"/>
      <c r="J185" s="43"/>
      <c r="K185" s="42"/>
      <c r="L185" s="49"/>
      <c r="M185" s="42"/>
      <c r="N185" s="45"/>
      <c r="O185" s="45"/>
      <c r="P185" s="42"/>
      <c r="Q185" s="46"/>
      <c r="R185" s="44"/>
      <c r="S185" s="47"/>
    </row>
    <row r="186" spans="1:19" ht="15" customHeight="1">
      <c r="A186" s="38"/>
      <c r="B186" s="22"/>
      <c r="C186" s="39"/>
      <c r="D186" s="40"/>
      <c r="E186" s="41"/>
      <c r="F186" s="114"/>
      <c r="G186" s="41"/>
      <c r="H186" s="41"/>
      <c r="I186" s="42"/>
      <c r="J186" s="43"/>
      <c r="K186" s="42"/>
      <c r="L186" s="49"/>
      <c r="M186" s="42"/>
      <c r="N186" s="45"/>
      <c r="O186" s="45"/>
      <c r="P186" s="42"/>
      <c r="Q186" s="46"/>
      <c r="R186" s="44"/>
      <c r="S186" s="47"/>
    </row>
    <row r="187" spans="1:19" ht="15" customHeight="1">
      <c r="A187" s="38"/>
      <c r="B187" s="22"/>
      <c r="C187" s="39"/>
      <c r="D187" s="40"/>
      <c r="E187" s="41"/>
      <c r="F187" s="114"/>
      <c r="G187" s="41"/>
      <c r="H187" s="41"/>
      <c r="I187" s="42"/>
      <c r="J187" s="43"/>
      <c r="K187" s="42"/>
      <c r="L187" s="49"/>
      <c r="M187" s="42"/>
      <c r="N187" s="45"/>
      <c r="O187" s="45"/>
      <c r="P187" s="42"/>
      <c r="Q187" s="46"/>
      <c r="R187" s="44"/>
      <c r="S187" s="47"/>
    </row>
    <row r="188" spans="1:19" ht="24" customHeight="1">
      <c r="A188" s="50"/>
      <c r="B188" s="51"/>
      <c r="C188" s="52" t="s">
        <v>286</v>
      </c>
      <c r="D188" s="53"/>
      <c r="E188" s="121"/>
      <c r="F188" s="54"/>
      <c r="G188" s="54"/>
      <c r="H188" s="54"/>
      <c r="I188" s="54"/>
      <c r="J188" s="54"/>
      <c r="K188" s="54"/>
      <c r="L188" s="54"/>
      <c r="M188" s="54"/>
      <c r="N188" s="55"/>
      <c r="O188" s="55"/>
      <c r="P188" s="55"/>
      <c r="Q188" s="55"/>
      <c r="R188" s="55"/>
      <c r="S188" s="56"/>
    </row>
    <row r="189" spans="1:19" ht="20.100000000000001" customHeight="1" thickBot="1">
      <c r="A189" s="50"/>
      <c r="B189" s="51"/>
      <c r="C189" s="57" t="s">
        <v>287</v>
      </c>
      <c r="D189" s="58"/>
      <c r="E189" s="121"/>
      <c r="F189" s="54"/>
      <c r="G189" s="54"/>
      <c r="H189" s="54"/>
      <c r="I189" s="54"/>
      <c r="J189" s="54"/>
      <c r="K189" s="54"/>
      <c r="L189" s="54"/>
      <c r="M189" s="54"/>
      <c r="N189" s="55"/>
      <c r="O189" s="55"/>
      <c r="P189" s="55"/>
      <c r="Q189" s="55"/>
      <c r="R189" s="55"/>
      <c r="S189" s="56"/>
    </row>
    <row r="190" spans="1:19" ht="18.75" customHeight="1">
      <c r="A190" s="202"/>
      <c r="B190" s="203"/>
      <c r="C190" s="203"/>
      <c r="D190" s="59"/>
      <c r="E190" s="59"/>
      <c r="F190" s="60"/>
      <c r="G190" s="60"/>
      <c r="H190" s="60"/>
      <c r="I190" s="61" t="s">
        <v>31</v>
      </c>
      <c r="J190" s="62"/>
      <c r="K190" s="62">
        <f>SUM(K14:K189)</f>
        <v>198876.82000000007</v>
      </c>
      <c r="L190" s="62"/>
      <c r="M190" s="63">
        <f>SUM(M14:M189)</f>
        <v>0</v>
      </c>
      <c r="N190" s="63"/>
      <c r="O190" s="63">
        <f>SUM(O14:O189)</f>
        <v>0</v>
      </c>
      <c r="P190" s="63"/>
      <c r="Q190" s="63">
        <f>SUM(Q14:Q189)</f>
        <v>0</v>
      </c>
      <c r="R190" s="60"/>
      <c r="S190" s="64">
        <f>SUM(S14:S189)</f>
        <v>24768.55</v>
      </c>
    </row>
    <row r="191" spans="1:19" ht="15" customHeight="1">
      <c r="A191" s="66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 t="s">
        <v>30</v>
      </c>
      <c r="R191" s="175">
        <f>ROUND(K190+O190+Q190+S190+L190+M190,0)</f>
        <v>223645</v>
      </c>
      <c r="S191" s="176"/>
    </row>
    <row r="192" spans="1:19" ht="15" customHeight="1">
      <c r="A192" s="177" t="s">
        <v>118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9"/>
      <c r="L192" s="68"/>
      <c r="M192" s="68"/>
      <c r="N192" s="69" t="s">
        <v>26</v>
      </c>
      <c r="O192" s="70"/>
      <c r="P192" s="70"/>
      <c r="Q192" s="70"/>
      <c r="R192" s="186">
        <v>29000</v>
      </c>
      <c r="S192" s="187"/>
    </row>
    <row r="193" spans="1:19" ht="18" customHeight="1">
      <c r="A193" s="180"/>
      <c r="B193" s="181"/>
      <c r="C193" s="181"/>
      <c r="D193" s="181"/>
      <c r="E193" s="181"/>
      <c r="F193" s="181"/>
      <c r="G193" s="181"/>
      <c r="H193" s="181"/>
      <c r="I193" s="181"/>
      <c r="J193" s="181"/>
      <c r="K193" s="182"/>
      <c r="L193" s="71"/>
      <c r="M193" s="71"/>
      <c r="N193" s="72" t="s">
        <v>97</v>
      </c>
      <c r="O193" s="73"/>
      <c r="P193" s="73"/>
      <c r="Q193" s="73"/>
      <c r="R193" s="74"/>
      <c r="S193" s="75">
        <f>+R192*18%</f>
        <v>5220</v>
      </c>
    </row>
    <row r="194" spans="1:19" ht="15" customHeight="1">
      <c r="A194" s="180"/>
      <c r="B194" s="181"/>
      <c r="C194" s="181"/>
      <c r="D194" s="181"/>
      <c r="E194" s="181"/>
      <c r="F194" s="181"/>
      <c r="G194" s="181"/>
      <c r="H194" s="181"/>
      <c r="I194" s="181"/>
      <c r="J194" s="181"/>
      <c r="K194" s="182"/>
      <c r="L194" s="71"/>
      <c r="M194" s="71"/>
      <c r="N194" s="72" t="s">
        <v>28</v>
      </c>
      <c r="O194" s="73"/>
      <c r="P194" s="73"/>
      <c r="Q194" s="73"/>
      <c r="R194" s="74"/>
      <c r="S194" s="75">
        <v>0</v>
      </c>
    </row>
    <row r="195" spans="1:19" ht="15" customHeight="1">
      <c r="A195" s="180"/>
      <c r="B195" s="181"/>
      <c r="C195" s="181"/>
      <c r="D195" s="181"/>
      <c r="E195" s="181"/>
      <c r="F195" s="181"/>
      <c r="G195" s="181"/>
      <c r="H195" s="181"/>
      <c r="I195" s="181"/>
      <c r="J195" s="181"/>
      <c r="K195" s="182"/>
      <c r="L195" s="71"/>
      <c r="M195" s="71"/>
      <c r="N195" s="76" t="s">
        <v>27</v>
      </c>
      <c r="O195" s="77"/>
      <c r="P195" s="77"/>
      <c r="Q195" s="77"/>
      <c r="R195" s="78"/>
      <c r="S195" s="79">
        <v>0</v>
      </c>
    </row>
    <row r="196" spans="1:19" ht="21.75" customHeight="1" thickBot="1">
      <c r="A196" s="183"/>
      <c r="B196" s="184"/>
      <c r="C196" s="184"/>
      <c r="D196" s="184"/>
      <c r="E196" s="184"/>
      <c r="F196" s="184"/>
      <c r="G196" s="184"/>
      <c r="H196" s="184"/>
      <c r="I196" s="184"/>
      <c r="J196" s="184"/>
      <c r="K196" s="185"/>
      <c r="L196" s="80"/>
      <c r="M196" s="80"/>
      <c r="N196" s="188" t="s">
        <v>4</v>
      </c>
      <c r="O196" s="189"/>
      <c r="P196" s="189"/>
      <c r="Q196" s="190"/>
      <c r="R196" s="191">
        <f>R191+R192+S194+S195+S193</f>
        <v>257865</v>
      </c>
      <c r="S196" s="192"/>
    </row>
    <row r="197" spans="1:19" ht="15" customHeight="1">
      <c r="A197" s="8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82"/>
    </row>
    <row r="198" spans="1:19" ht="15" customHeight="1">
      <c r="A198" s="5" t="s">
        <v>18</v>
      </c>
      <c r="B198" s="10"/>
      <c r="C198" s="83"/>
      <c r="D198" s="84"/>
      <c r="E198" s="84"/>
      <c r="F198" s="84"/>
      <c r="G198" s="84"/>
      <c r="H198" s="84"/>
      <c r="I198" s="84"/>
      <c r="J198" s="85"/>
      <c r="K198" s="86"/>
      <c r="L198" s="87"/>
      <c r="M198" s="87"/>
      <c r="N198" s="87"/>
      <c r="O198" s="87"/>
      <c r="P198" s="87"/>
      <c r="Q198" s="87"/>
      <c r="R198" s="87"/>
      <c r="S198" s="88"/>
    </row>
    <row r="199" spans="1:19" ht="15" customHeight="1">
      <c r="A199" s="6" t="s">
        <v>19</v>
      </c>
      <c r="B199" s="2"/>
      <c r="C199" s="89"/>
      <c r="D199" s="90"/>
      <c r="E199" s="90"/>
      <c r="F199" s="90"/>
      <c r="G199" s="90"/>
      <c r="H199" s="90"/>
      <c r="I199" s="90"/>
      <c r="J199" s="91"/>
      <c r="K199" s="92"/>
      <c r="L199" s="93"/>
      <c r="M199" s="93"/>
      <c r="N199" s="94"/>
      <c r="O199" s="193"/>
      <c r="P199" s="193"/>
      <c r="Q199" s="93"/>
      <c r="R199" s="93"/>
      <c r="S199" s="95"/>
    </row>
    <row r="200" spans="1:19" ht="15" customHeight="1">
      <c r="A200" s="6" t="s">
        <v>22</v>
      </c>
      <c r="B200" s="2"/>
      <c r="C200" s="89"/>
      <c r="D200" s="90"/>
      <c r="E200" s="90"/>
      <c r="F200" s="90"/>
      <c r="G200" s="90"/>
      <c r="H200" s="90"/>
      <c r="I200" s="90"/>
      <c r="J200" s="91"/>
      <c r="K200" s="92"/>
      <c r="L200" s="93"/>
      <c r="M200" s="93"/>
      <c r="N200" s="93"/>
      <c r="O200" s="93"/>
      <c r="P200" s="93"/>
      <c r="Q200" s="93"/>
      <c r="R200" s="93"/>
      <c r="S200" s="95"/>
    </row>
    <row r="201" spans="1:19" ht="21">
      <c r="A201" s="6" t="s">
        <v>23</v>
      </c>
      <c r="B201" s="2"/>
      <c r="C201" s="89"/>
      <c r="D201" s="90"/>
      <c r="E201" s="90"/>
      <c r="F201" s="90"/>
      <c r="G201" s="90"/>
      <c r="H201" s="90"/>
      <c r="I201" s="90"/>
      <c r="J201" s="91"/>
      <c r="K201" s="92"/>
      <c r="L201" s="93"/>
      <c r="M201" s="93"/>
      <c r="N201" s="172" t="s">
        <v>24</v>
      </c>
      <c r="O201" s="172"/>
      <c r="P201" s="172"/>
      <c r="Q201" s="172"/>
      <c r="R201" s="172"/>
      <c r="S201" s="96"/>
    </row>
    <row r="202" spans="1:19" ht="18.75">
      <c r="A202" s="6" t="s">
        <v>29</v>
      </c>
      <c r="B202" s="2"/>
      <c r="C202" s="97"/>
      <c r="D202" s="98"/>
      <c r="E202" s="98"/>
      <c r="F202" s="98"/>
      <c r="G202" s="98"/>
      <c r="H202" s="98"/>
      <c r="I202" s="98"/>
      <c r="J202" s="99"/>
      <c r="K202" s="92"/>
      <c r="L202" s="93"/>
      <c r="M202" s="93"/>
      <c r="N202" s="90"/>
      <c r="O202" s="90"/>
      <c r="P202" s="90"/>
      <c r="Q202" s="90"/>
      <c r="R202" s="90"/>
      <c r="S202" s="100"/>
    </row>
    <row r="203" spans="1:19" ht="18.75">
      <c r="A203" s="6" t="s">
        <v>20</v>
      </c>
      <c r="B203" s="2"/>
      <c r="C203" s="101"/>
      <c r="D203" s="102"/>
      <c r="E203" s="102"/>
      <c r="F203" s="102"/>
      <c r="G203" s="102"/>
      <c r="H203" s="102"/>
      <c r="I203" s="102"/>
      <c r="J203" s="103"/>
      <c r="K203" s="92"/>
      <c r="L203" s="93"/>
      <c r="M203" s="93"/>
      <c r="N203" s="171"/>
      <c r="O203" s="171"/>
      <c r="P203" s="171"/>
      <c r="Q203" s="171"/>
      <c r="R203" s="171"/>
      <c r="S203" s="100"/>
    </row>
    <row r="204" spans="1:19" ht="23.25">
      <c r="A204" s="173" t="s">
        <v>34</v>
      </c>
      <c r="B204" s="174"/>
      <c r="C204" s="174"/>
      <c r="D204" s="174"/>
      <c r="E204" s="117"/>
      <c r="F204" s="87"/>
      <c r="G204" s="87"/>
      <c r="H204" s="87"/>
      <c r="I204" s="87"/>
      <c r="J204" s="104"/>
      <c r="K204" s="105"/>
      <c r="L204" s="106"/>
      <c r="M204" s="106"/>
      <c r="N204" s="93"/>
      <c r="O204" s="169"/>
      <c r="P204" s="169"/>
      <c r="Q204" s="169"/>
      <c r="R204" s="169"/>
      <c r="S204" s="170"/>
    </row>
    <row r="205" spans="1:19" ht="18.75">
      <c r="A205" s="7" t="s">
        <v>21</v>
      </c>
      <c r="B205" s="11"/>
      <c r="C205" s="2" t="s">
        <v>35</v>
      </c>
      <c r="D205" s="90"/>
      <c r="E205" s="90"/>
      <c r="F205" s="90"/>
      <c r="G205" s="90"/>
      <c r="H205" s="90"/>
      <c r="I205" s="90"/>
      <c r="J205" s="91"/>
      <c r="K205" s="92"/>
      <c r="L205" s="93"/>
      <c r="M205" s="93"/>
      <c r="N205" s="171" t="s">
        <v>25</v>
      </c>
      <c r="O205" s="171"/>
      <c r="P205" s="171"/>
      <c r="Q205" s="171"/>
      <c r="R205" s="171"/>
      <c r="S205" s="95"/>
    </row>
    <row r="206" spans="1:19" ht="18.75">
      <c r="A206" s="7" t="s">
        <v>21</v>
      </c>
      <c r="B206" s="11"/>
      <c r="C206" s="2" t="s">
        <v>15</v>
      </c>
      <c r="D206" s="90"/>
      <c r="E206" s="90"/>
      <c r="F206" s="90"/>
      <c r="G206" s="90"/>
      <c r="H206" s="90"/>
      <c r="I206" s="90"/>
      <c r="J206" s="91"/>
      <c r="K206" s="92"/>
      <c r="L206" s="93"/>
      <c r="M206" s="93"/>
      <c r="N206" s="171"/>
      <c r="O206" s="171"/>
      <c r="P206" s="171"/>
      <c r="Q206" s="171"/>
      <c r="R206" s="171"/>
      <c r="S206" s="100"/>
    </row>
    <row r="207" spans="1:19" ht="18.75">
      <c r="A207" s="7" t="s">
        <v>21</v>
      </c>
      <c r="B207" s="11"/>
      <c r="C207" s="2" t="s">
        <v>16</v>
      </c>
      <c r="D207" s="90"/>
      <c r="E207" s="90"/>
      <c r="F207" s="90"/>
      <c r="G207" s="90"/>
      <c r="H207" s="90"/>
      <c r="I207" s="90"/>
      <c r="J207" s="91"/>
      <c r="K207" s="92"/>
      <c r="L207" s="93"/>
      <c r="M207" s="93"/>
      <c r="N207" s="93"/>
      <c r="O207" s="169"/>
      <c r="P207" s="169"/>
      <c r="Q207" s="169"/>
      <c r="R207" s="169"/>
      <c r="S207" s="170"/>
    </row>
    <row r="208" spans="1:19" ht="18.75">
      <c r="A208" s="7" t="s">
        <v>21</v>
      </c>
      <c r="B208" s="11"/>
      <c r="C208" s="2" t="s">
        <v>17</v>
      </c>
      <c r="D208" s="90"/>
      <c r="E208" s="90"/>
      <c r="F208" s="90"/>
      <c r="G208" s="90"/>
      <c r="H208" s="90"/>
      <c r="I208" s="90"/>
      <c r="J208" s="91"/>
      <c r="K208" s="92"/>
      <c r="L208" s="93"/>
      <c r="M208" s="93"/>
      <c r="N208" s="171"/>
      <c r="O208" s="171"/>
      <c r="P208" s="171"/>
      <c r="Q208" s="171"/>
      <c r="R208" s="171"/>
      <c r="S208" s="95"/>
    </row>
    <row r="209" spans="1:19" ht="19.5" thickBot="1">
      <c r="A209" s="8"/>
      <c r="B209" s="12"/>
      <c r="C209" s="9"/>
      <c r="D209" s="107"/>
      <c r="E209" s="107"/>
      <c r="F209" s="107"/>
      <c r="G209" s="107"/>
      <c r="H209" s="107"/>
      <c r="I209" s="107"/>
      <c r="J209" s="108"/>
      <c r="K209" s="109"/>
      <c r="L209" s="110"/>
      <c r="M209" s="110"/>
      <c r="N209" s="110"/>
      <c r="O209" s="110"/>
      <c r="P209" s="110"/>
      <c r="Q209" s="110"/>
      <c r="R209" s="110"/>
      <c r="S209" s="111"/>
    </row>
    <row r="210" spans="1:19" ht="21">
      <c r="H210" s="112"/>
    </row>
    <row r="211" spans="1:19" ht="18.75"/>
    <row r="212" spans="1:19" ht="18.75"/>
    <row r="213" spans="1:19" ht="18.75"/>
    <row r="214" spans="1:19" ht="18.75"/>
    <row r="215" spans="1:19" ht="18.75"/>
    <row r="216" spans="1:19" ht="18.75"/>
    <row r="217" spans="1:19" ht="18.75"/>
    <row r="218" spans="1:19" ht="18.75"/>
    <row r="219" spans="1:19" ht="18.75"/>
    <row r="220" spans="1:19" ht="18.75"/>
    <row r="221" spans="1:19" ht="18.75"/>
    <row r="222" spans="1:19" ht="18.75"/>
    <row r="223" spans="1:19" ht="18.75"/>
    <row r="224" spans="1:19" ht="18.75"/>
    <row r="225" ht="18.75"/>
    <row r="226" ht="18.75"/>
    <row r="227" ht="18.75"/>
    <row r="228" ht="18.75"/>
    <row r="229" ht="18.75"/>
    <row r="230" ht="18.75"/>
    <row r="231" ht="18.75"/>
    <row r="232" ht="18.75"/>
    <row r="233" ht="18.75"/>
    <row r="234" ht="18.75"/>
    <row r="235" ht="18.75"/>
    <row r="236" ht="18.75"/>
    <row r="237" ht="18.75"/>
    <row r="238" ht="18.75"/>
    <row r="239" ht="18.75"/>
    <row r="240" ht="18.75"/>
    <row r="241" ht="18.75"/>
    <row r="242" ht="18.75"/>
    <row r="243" ht="18.75"/>
    <row r="244" ht="18.75"/>
    <row r="245" ht="18.75"/>
    <row r="246" ht="18.75"/>
    <row r="247" ht="18.75"/>
    <row r="248" ht="18.75"/>
    <row r="249" ht="18.75"/>
    <row r="250" ht="18.75"/>
    <row r="251" ht="18.75"/>
    <row r="252" ht="18.75"/>
    <row r="253" ht="18.75"/>
    <row r="254" ht="18.75"/>
    <row r="255" ht="18.75"/>
    <row r="256" ht="18.75"/>
    <row r="257" ht="18.75"/>
    <row r="258" ht="18.75"/>
    <row r="259" ht="18.75"/>
    <row r="260" ht="18.75"/>
    <row r="261" ht="18.75"/>
    <row r="262" ht="18.75"/>
    <row r="263" ht="18.75"/>
    <row r="264" ht="18.75"/>
    <row r="265" ht="18.75"/>
    <row r="266" ht="18.75"/>
    <row r="267" ht="18.75"/>
    <row r="268" ht="18.75"/>
    <row r="269" ht="18.75"/>
    <row r="270" ht="18.75"/>
    <row r="271" ht="18.75"/>
    <row r="272" ht="18.75"/>
    <row r="273" ht="18.75"/>
    <row r="274" ht="18.75"/>
    <row r="275" ht="18.75"/>
    <row r="276" ht="18.75"/>
    <row r="277" ht="18.75"/>
    <row r="278" ht="18.75"/>
    <row r="279" ht="18.75"/>
    <row r="280" ht="18.75"/>
    <row r="281" ht="18.75"/>
    <row r="282" ht="18.75"/>
    <row r="283" ht="18.75"/>
    <row r="284" ht="18.75"/>
    <row r="285" ht="18.75"/>
    <row r="286" ht="18.75"/>
    <row r="287" ht="18.75"/>
    <row r="288" ht="18.75"/>
    <row r="289" ht="18.75"/>
    <row r="290" ht="18.75"/>
    <row r="291" ht="18.75"/>
    <row r="292" ht="18.75"/>
    <row r="293" ht="18.75"/>
    <row r="294" ht="18.75"/>
    <row r="295" ht="18.75"/>
    <row r="296" ht="18.75"/>
    <row r="297" ht="18.75"/>
    <row r="298" ht="18.75"/>
    <row r="299" ht="18.75"/>
    <row r="300" ht="18.75"/>
    <row r="301" ht="18.75"/>
    <row r="302" ht="18.75"/>
    <row r="303" ht="18.75"/>
    <row r="304" ht="18.75"/>
    <row r="305" ht="18.75"/>
    <row r="306" ht="18.75"/>
    <row r="307" ht="18.75"/>
    <row r="308" ht="18.75"/>
    <row r="309" ht="18.75"/>
    <row r="310" ht="18.75"/>
    <row r="311" ht="18.75"/>
    <row r="312" ht="18.75"/>
    <row r="313" ht="18.75"/>
    <row r="314" ht="18.75"/>
    <row r="315" ht="18.75"/>
    <row r="316" ht="18.75"/>
    <row r="317" ht="18.75"/>
    <row r="318" ht="18.75"/>
    <row r="319" ht="18.75"/>
    <row r="320" ht="18.75"/>
    <row r="321" ht="18.75"/>
    <row r="322" ht="18.75"/>
    <row r="323" ht="18.75"/>
    <row r="324" ht="18.75"/>
    <row r="325" ht="18.75"/>
    <row r="326" ht="18.75"/>
    <row r="327" ht="18.75"/>
    <row r="328" ht="18.75"/>
    <row r="329" ht="18.75"/>
    <row r="330" ht="18.75"/>
    <row r="331" ht="18.75"/>
    <row r="332" ht="18.75"/>
    <row r="333" ht="18.75"/>
    <row r="334" ht="18.75"/>
    <row r="335" ht="18.75"/>
    <row r="336" ht="18.75"/>
    <row r="337" ht="18.75"/>
    <row r="338" ht="18.75"/>
    <row r="339" ht="18.75"/>
    <row r="340" ht="18.75"/>
    <row r="341" ht="18.75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0" hidden="1" customHeight="1"/>
    <row r="361" ht="0" hidden="1" customHeight="1"/>
    <row r="362" ht="0" hidden="1" customHeight="1"/>
    <row r="363" ht="0" hidden="1" customHeight="1"/>
    <row r="364" ht="0" hidden="1" customHeight="1"/>
    <row r="365" ht="0" hidden="1" customHeight="1"/>
    <row r="366" ht="0" hidden="1" customHeight="1"/>
    <row r="367" ht="0" hidden="1" customHeight="1"/>
    <row r="368" ht="0" hidden="1" customHeight="1"/>
    <row r="369" ht="0" hidden="1" customHeight="1"/>
    <row r="370" ht="0" hidden="1" customHeight="1"/>
    <row r="371" ht="0" hidden="1" customHeight="1"/>
    <row r="372" ht="0" hidden="1" customHeight="1"/>
    <row r="373" ht="0" hidden="1" customHeight="1"/>
    <row r="374" ht="0" hidden="1" customHeight="1"/>
    <row r="375" ht="0" hidden="1" customHeight="1"/>
    <row r="376" ht="0" hidden="1" customHeight="1"/>
    <row r="377" ht="0" hidden="1" customHeight="1"/>
    <row r="378" ht="0" hidden="1" customHeight="1"/>
    <row r="379" ht="0" hidden="1" customHeight="1"/>
    <row r="380" ht="0" hidden="1" customHeight="1"/>
    <row r="381" ht="0" hidden="1" customHeight="1"/>
    <row r="382" ht="0" hidden="1" customHeight="1"/>
    <row r="383" ht="0" hidden="1" customHeight="1"/>
    <row r="384" ht="0" hidden="1" customHeight="1"/>
    <row r="385" ht="0" hidden="1" customHeight="1"/>
    <row r="386" ht="0" hidden="1" customHeight="1"/>
    <row r="387" ht="0" hidden="1" customHeight="1"/>
    <row r="388" ht="0" hidden="1" customHeight="1"/>
    <row r="389" ht="0" hidden="1" customHeight="1"/>
    <row r="390" ht="0" hidden="1" customHeight="1"/>
    <row r="391" ht="0" hidden="1" customHeight="1"/>
    <row r="392" ht="0" hidden="1" customHeight="1"/>
    <row r="393" ht="0" hidden="1" customHeight="1"/>
    <row r="394" ht="0" hidden="1" customHeight="1"/>
    <row r="395" ht="0" hidden="1" customHeight="1"/>
    <row r="396" ht="0" hidden="1" customHeight="1"/>
    <row r="397" ht="0" hidden="1" customHeight="1"/>
    <row r="398" ht="0" hidden="1" customHeight="1"/>
    <row r="399" ht="0" hidden="1" customHeight="1"/>
    <row r="400" ht="0" hidden="1" customHeight="1"/>
    <row r="401" ht="0" hidden="1" customHeight="1"/>
    <row r="402" ht="0" hidden="1" customHeight="1"/>
    <row r="403" ht="0" hidden="1" customHeight="1"/>
    <row r="404" ht="0" hidden="1" customHeight="1"/>
    <row r="405" ht="0" hidden="1" customHeight="1"/>
    <row r="406" ht="0" hidden="1" customHeight="1"/>
    <row r="407" ht="0" hidden="1" customHeight="1"/>
    <row r="408" ht="0" hidden="1" customHeight="1"/>
    <row r="409" ht="0" hidden="1" customHeight="1"/>
    <row r="410" ht="0" hidden="1" customHeight="1"/>
    <row r="411" ht="0" hidden="1" customHeight="1"/>
    <row r="412" ht="0" hidden="1" customHeight="1"/>
    <row r="413" ht="0" hidden="1" customHeight="1"/>
    <row r="414" ht="0" hidden="1" customHeight="1"/>
    <row r="415" ht="0" hidden="1" customHeight="1"/>
    <row r="416" ht="0" hidden="1" customHeight="1"/>
    <row r="417" ht="0" hidden="1" customHeight="1"/>
    <row r="418" ht="0" hidden="1" customHeight="1"/>
    <row r="419" ht="0" hidden="1" customHeight="1"/>
    <row r="420" ht="0" hidden="1" customHeight="1"/>
    <row r="421" ht="0" hidden="1" customHeight="1"/>
    <row r="422" ht="0" hidden="1" customHeight="1"/>
  </sheetData>
  <mergeCells count="30">
    <mergeCell ref="O207:S207"/>
    <mergeCell ref="N208:R208"/>
    <mergeCell ref="N201:R201"/>
    <mergeCell ref="N203:R203"/>
    <mergeCell ref="A204:D204"/>
    <mergeCell ref="O204:S204"/>
    <mergeCell ref="N205:R205"/>
    <mergeCell ref="N206:R206"/>
    <mergeCell ref="R191:S191"/>
    <mergeCell ref="A192:K196"/>
    <mergeCell ref="R192:S192"/>
    <mergeCell ref="N196:Q196"/>
    <mergeCell ref="R196:S196"/>
    <mergeCell ref="O199:P199"/>
    <mergeCell ref="K12:K13"/>
    <mergeCell ref="L12:L13"/>
    <mergeCell ref="N12:O12"/>
    <mergeCell ref="P12:Q12"/>
    <mergeCell ref="R12:S12"/>
    <mergeCell ref="A190:C190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0"/>
  <dimension ref="D4:L28"/>
  <sheetViews>
    <sheetView workbookViewId="0">
      <selection activeCell="I4" sqref="I4:J12"/>
    </sheetView>
  </sheetViews>
  <sheetFormatPr defaultRowHeight="15"/>
  <cols>
    <col min="4" max="4" width="26.42578125" bestFit="1" customWidth="1"/>
    <col min="5" max="5" width="13.5703125" customWidth="1"/>
  </cols>
  <sheetData>
    <row r="4" spans="4:12">
      <c r="I4">
        <v>1</v>
      </c>
      <c r="J4">
        <v>2</v>
      </c>
      <c r="L4" t="s">
        <v>74</v>
      </c>
    </row>
    <row r="5" spans="4:12">
      <c r="I5">
        <v>1</v>
      </c>
      <c r="J5">
        <v>2</v>
      </c>
      <c r="L5" t="s">
        <v>74</v>
      </c>
    </row>
    <row r="6" spans="4:12">
      <c r="I6">
        <v>1</v>
      </c>
      <c r="J6">
        <v>2</v>
      </c>
      <c r="L6" t="s">
        <v>74</v>
      </c>
    </row>
    <row r="7" spans="4:12">
      <c r="I7">
        <v>1</v>
      </c>
      <c r="J7">
        <v>2</v>
      </c>
      <c r="L7" t="s">
        <v>74</v>
      </c>
    </row>
    <row r="8" spans="4:12">
      <c r="I8">
        <v>1</v>
      </c>
      <c r="J8">
        <v>2</v>
      </c>
      <c r="L8" t="s">
        <v>74</v>
      </c>
    </row>
    <row r="9" spans="4:12">
      <c r="I9">
        <v>1</v>
      </c>
      <c r="J9">
        <v>2</v>
      </c>
      <c r="L9" t="s">
        <v>74</v>
      </c>
    </row>
    <row r="10" spans="4:12">
      <c r="D10" s="29" t="s">
        <v>165</v>
      </c>
      <c r="E10" s="29">
        <v>92446.6</v>
      </c>
      <c r="F10" s="23"/>
      <c r="I10">
        <v>1</v>
      </c>
      <c r="J10">
        <v>2</v>
      </c>
      <c r="L10" t="s">
        <v>74</v>
      </c>
    </row>
    <row r="11" spans="4:12">
      <c r="D11" s="28" t="s">
        <v>166</v>
      </c>
      <c r="E11" s="28">
        <v>4897</v>
      </c>
      <c r="F11" s="24"/>
      <c r="I11">
        <v>1</v>
      </c>
      <c r="J11">
        <v>2</v>
      </c>
      <c r="L11" t="s">
        <v>74</v>
      </c>
    </row>
    <row r="12" spans="4:12">
      <c r="D12" s="27" t="s">
        <v>167</v>
      </c>
      <c r="E12" s="27">
        <f>+E10-E11</f>
        <v>87549.6</v>
      </c>
      <c r="I12">
        <v>1</v>
      </c>
      <c r="J12">
        <v>2</v>
      </c>
      <c r="L12" t="s">
        <v>74</v>
      </c>
    </row>
    <row r="13" spans="4:12">
      <c r="D13" s="26" t="s">
        <v>168</v>
      </c>
      <c r="E13" s="26">
        <v>176236.16</v>
      </c>
      <c r="I13">
        <v>1</v>
      </c>
      <c r="J13">
        <v>2</v>
      </c>
      <c r="L13" t="s">
        <v>74</v>
      </c>
    </row>
    <row r="14" spans="4:12">
      <c r="D14" s="25" t="s">
        <v>169</v>
      </c>
      <c r="E14" s="25">
        <f>+E13-E12</f>
        <v>88686.56</v>
      </c>
      <c r="I14">
        <v>1</v>
      </c>
      <c r="J14">
        <v>2</v>
      </c>
      <c r="L14" t="s">
        <v>74</v>
      </c>
    </row>
    <row r="15" spans="4:12">
      <c r="I15">
        <v>1</v>
      </c>
      <c r="J15">
        <v>2</v>
      </c>
      <c r="L15" t="s">
        <v>74</v>
      </c>
    </row>
    <row r="16" spans="4:12">
      <c r="I16">
        <v>1</v>
      </c>
      <c r="J16">
        <v>2</v>
      </c>
      <c r="L16" t="s">
        <v>74</v>
      </c>
    </row>
    <row r="18" spans="4:6">
      <c r="D18" s="25" t="s">
        <v>170</v>
      </c>
      <c r="E18" s="25">
        <v>87549.6</v>
      </c>
      <c r="F18" s="24"/>
    </row>
    <row r="19" spans="4:6">
      <c r="D19" s="30" t="s">
        <v>168</v>
      </c>
      <c r="E19" s="30">
        <v>148925.15</v>
      </c>
    </row>
    <row r="20" spans="4:6">
      <c r="D20" s="31" t="s">
        <v>169</v>
      </c>
      <c r="E20" s="31">
        <f>+E19-E18</f>
        <v>61375.549999999988</v>
      </c>
    </row>
    <row r="22" spans="4:6">
      <c r="E22">
        <v>5186</v>
      </c>
    </row>
    <row r="23" spans="4:6">
      <c r="E23">
        <v>3333.96</v>
      </c>
    </row>
    <row r="24" spans="4:6">
      <c r="E24">
        <f>+E22-E23</f>
        <v>1852.04</v>
      </c>
    </row>
    <row r="26" spans="4:6">
      <c r="D26">
        <v>155522</v>
      </c>
    </row>
    <row r="27" spans="4:6">
      <c r="D27">
        <v>152722</v>
      </c>
    </row>
    <row r="28" spans="4:6">
      <c r="D28">
        <f>+D26-D27</f>
        <v>2800</v>
      </c>
      <c r="E28" t="s">
        <v>185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21"/>
  <dimension ref="A1:E53"/>
  <sheetViews>
    <sheetView topLeftCell="A10" workbookViewId="0">
      <selection activeCell="D28" sqref="D28"/>
    </sheetView>
  </sheetViews>
  <sheetFormatPr defaultRowHeight="15"/>
  <cols>
    <col min="1" max="1" width="12.42578125" bestFit="1" customWidth="1"/>
    <col min="2" max="2" width="38.7109375" bestFit="1" customWidth="1"/>
    <col min="3" max="3" width="5.7109375" bestFit="1" customWidth="1"/>
    <col min="4" max="4" width="17.5703125" bestFit="1" customWidth="1"/>
    <col min="5" max="5" width="12.140625" bestFit="1" customWidth="1"/>
  </cols>
  <sheetData>
    <row r="1" spans="1:5" ht="15.75" thickBot="1">
      <c r="A1" s="13" t="s">
        <v>77</v>
      </c>
      <c r="B1" s="14" t="s">
        <v>78</v>
      </c>
      <c r="C1" s="14"/>
      <c r="D1" s="14"/>
      <c r="E1" s="15"/>
    </row>
    <row r="2" spans="1:5" ht="15.75" thickBot="1">
      <c r="A2" s="16" t="s">
        <v>79</v>
      </c>
      <c r="B2" s="17" t="s">
        <v>80</v>
      </c>
      <c r="C2" s="17" t="s">
        <v>81</v>
      </c>
      <c r="D2" s="17" t="s">
        <v>82</v>
      </c>
      <c r="E2" s="17" t="s">
        <v>83</v>
      </c>
    </row>
    <row r="3" spans="1:5" ht="15.75" thickBot="1">
      <c r="A3" s="18">
        <v>1001</v>
      </c>
      <c r="B3" s="19" t="s">
        <v>61</v>
      </c>
      <c r="C3" s="19" t="s">
        <v>37</v>
      </c>
      <c r="D3" s="19">
        <v>12</v>
      </c>
      <c r="E3" s="19">
        <v>12</v>
      </c>
    </row>
    <row r="4" spans="1:5" ht="15.75" thickBot="1">
      <c r="A4" s="18">
        <v>1002</v>
      </c>
      <c r="B4" s="19" t="s">
        <v>70</v>
      </c>
      <c r="C4" s="19" t="s">
        <v>37</v>
      </c>
      <c r="D4" s="19">
        <v>6</v>
      </c>
      <c r="E4" s="19">
        <v>6</v>
      </c>
    </row>
    <row r="5" spans="1:5" ht="15.75" thickBot="1">
      <c r="A5" s="20">
        <v>1009</v>
      </c>
      <c r="B5" s="21" t="s">
        <v>39</v>
      </c>
      <c r="C5" s="21" t="s">
        <v>37</v>
      </c>
      <c r="D5" s="21">
        <v>8</v>
      </c>
      <c r="E5" s="21">
        <v>10</v>
      </c>
    </row>
    <row r="6" spans="1:5" ht="15.75" thickBot="1">
      <c r="A6" s="18">
        <v>1058</v>
      </c>
      <c r="B6" s="19" t="s">
        <v>84</v>
      </c>
      <c r="C6" s="19" t="s">
        <v>37</v>
      </c>
      <c r="D6" s="19">
        <v>10</v>
      </c>
      <c r="E6" s="19">
        <v>10</v>
      </c>
    </row>
    <row r="7" spans="1:5" ht="15.75" thickBot="1">
      <c r="A7" s="18">
        <v>1063</v>
      </c>
      <c r="B7" s="19" t="s">
        <v>85</v>
      </c>
      <c r="C7" s="19" t="s">
        <v>53</v>
      </c>
      <c r="D7" s="19">
        <v>20</v>
      </c>
      <c r="E7" s="19">
        <v>20</v>
      </c>
    </row>
    <row r="8" spans="1:5" ht="15.75" thickBot="1">
      <c r="A8" s="18">
        <v>1071</v>
      </c>
      <c r="B8" s="19" t="s">
        <v>86</v>
      </c>
      <c r="C8" s="19" t="s">
        <v>53</v>
      </c>
      <c r="D8" s="19">
        <v>5</v>
      </c>
      <c r="E8" s="19">
        <v>5</v>
      </c>
    </row>
    <row r="9" spans="1:5" ht="15.75" thickBot="1">
      <c r="A9" s="18">
        <v>1082</v>
      </c>
      <c r="B9" s="19" t="s">
        <v>87</v>
      </c>
      <c r="C9" s="19" t="s">
        <v>53</v>
      </c>
      <c r="D9" s="19">
        <v>6</v>
      </c>
      <c r="E9" s="19">
        <v>6</v>
      </c>
    </row>
    <row r="10" spans="1:5" ht="15.75" thickBot="1">
      <c r="A10" s="18">
        <v>1131</v>
      </c>
      <c r="B10" s="19" t="s">
        <v>88</v>
      </c>
      <c r="C10" s="19" t="s">
        <v>53</v>
      </c>
      <c r="D10" s="19">
        <v>3</v>
      </c>
      <c r="E10" s="19">
        <v>3</v>
      </c>
    </row>
    <row r="11" spans="1:5" ht="15.75" thickBot="1">
      <c r="A11" s="20">
        <v>4962</v>
      </c>
      <c r="B11" s="21" t="s">
        <v>40</v>
      </c>
      <c r="C11" s="21" t="s">
        <v>54</v>
      </c>
      <c r="D11" s="21">
        <v>30</v>
      </c>
      <c r="E11" s="21">
        <v>32</v>
      </c>
    </row>
    <row r="12" spans="1:5" ht="15.75" thickBot="1">
      <c r="A12" s="20">
        <v>5415</v>
      </c>
      <c r="B12" s="21" t="s">
        <v>62</v>
      </c>
      <c r="C12" s="21" t="s">
        <v>37</v>
      </c>
      <c r="D12" s="21">
        <v>20</v>
      </c>
      <c r="E12" s="21">
        <v>24</v>
      </c>
    </row>
    <row r="13" spans="1:5" ht="15.75" thickBot="1">
      <c r="A13" s="18">
        <v>5492</v>
      </c>
      <c r="B13" s="19" t="s">
        <v>41</v>
      </c>
      <c r="C13" s="19" t="s">
        <v>37</v>
      </c>
      <c r="D13" s="19">
        <v>10</v>
      </c>
      <c r="E13" s="19">
        <v>10</v>
      </c>
    </row>
    <row r="14" spans="1:5" ht="15.75" thickBot="1">
      <c r="A14" s="18">
        <v>5493</v>
      </c>
      <c r="B14" s="19" t="s">
        <v>42</v>
      </c>
      <c r="C14" s="19" t="s">
        <v>53</v>
      </c>
      <c r="D14" s="19">
        <v>15</v>
      </c>
      <c r="E14" s="19">
        <v>15</v>
      </c>
    </row>
    <row r="15" spans="1:5" ht="15.75" thickBot="1">
      <c r="A15" s="18">
        <v>5648</v>
      </c>
      <c r="B15" s="19" t="s">
        <v>43</v>
      </c>
      <c r="C15" s="19" t="s">
        <v>53</v>
      </c>
      <c r="D15" s="19">
        <v>6</v>
      </c>
      <c r="E15" s="19">
        <v>6</v>
      </c>
    </row>
    <row r="16" spans="1:5" ht="15.75" thickBot="1">
      <c r="A16" s="18">
        <v>5649</v>
      </c>
      <c r="B16" s="19" t="s">
        <v>44</v>
      </c>
      <c r="C16" s="19" t="s">
        <v>53</v>
      </c>
      <c r="D16" s="19">
        <v>4</v>
      </c>
      <c r="E16" s="19">
        <v>4</v>
      </c>
    </row>
    <row r="17" spans="1:5" ht="15.75" thickBot="1">
      <c r="A17" s="18">
        <v>5988</v>
      </c>
      <c r="B17" s="19" t="s">
        <v>89</v>
      </c>
      <c r="C17" s="19" t="s">
        <v>37</v>
      </c>
      <c r="D17" s="19">
        <v>10</v>
      </c>
      <c r="E17" s="19">
        <v>10</v>
      </c>
    </row>
    <row r="18" spans="1:5" ht="15.75" thickBot="1">
      <c r="A18" s="20">
        <v>6572</v>
      </c>
      <c r="B18" s="21" t="s">
        <v>45</v>
      </c>
      <c r="C18" s="21" t="s">
        <v>37</v>
      </c>
      <c r="D18" s="21">
        <v>40</v>
      </c>
      <c r="E18" s="21">
        <v>50</v>
      </c>
    </row>
    <row r="19" spans="1:5" ht="15.75" thickBot="1">
      <c r="A19" s="18">
        <v>6573</v>
      </c>
      <c r="B19" s="19" t="s">
        <v>46</v>
      </c>
      <c r="C19" s="19" t="s">
        <v>37</v>
      </c>
      <c r="D19" s="19">
        <v>3</v>
      </c>
      <c r="E19" s="19">
        <v>3</v>
      </c>
    </row>
    <row r="20" spans="1:5" ht="15.75" thickBot="1">
      <c r="A20" s="18">
        <v>6574</v>
      </c>
      <c r="B20" s="19" t="s">
        <v>47</v>
      </c>
      <c r="C20" s="19" t="s">
        <v>37</v>
      </c>
      <c r="D20" s="19">
        <v>2</v>
      </c>
      <c r="E20" s="19">
        <v>2</v>
      </c>
    </row>
    <row r="21" spans="1:5" ht="15.75" thickBot="1">
      <c r="A21" s="18">
        <v>6578</v>
      </c>
      <c r="B21" s="19" t="s">
        <v>48</v>
      </c>
      <c r="C21" s="19" t="s">
        <v>37</v>
      </c>
      <c r="D21" s="19">
        <v>30</v>
      </c>
      <c r="E21" s="19">
        <v>30</v>
      </c>
    </row>
    <row r="22" spans="1:5" ht="15.75" thickBot="1">
      <c r="A22" s="18">
        <v>6597</v>
      </c>
      <c r="B22" s="19" t="s">
        <v>73</v>
      </c>
      <c r="C22" s="19" t="s">
        <v>37</v>
      </c>
      <c r="D22" s="19">
        <v>20</v>
      </c>
      <c r="E22" s="19">
        <v>20</v>
      </c>
    </row>
    <row r="23" spans="1:5" ht="15.75" thickBot="1">
      <c r="A23" s="18">
        <v>7508</v>
      </c>
      <c r="B23" s="19" t="s">
        <v>63</v>
      </c>
      <c r="C23" s="19" t="s">
        <v>55</v>
      </c>
      <c r="D23" s="19">
        <v>12</v>
      </c>
      <c r="E23" s="19">
        <v>12</v>
      </c>
    </row>
    <row r="24" spans="1:5" ht="15.75" thickBot="1">
      <c r="A24" s="18">
        <v>9313</v>
      </c>
      <c r="B24" s="19" t="s">
        <v>64</v>
      </c>
      <c r="C24" s="19" t="s">
        <v>37</v>
      </c>
      <c r="D24" s="19">
        <v>3</v>
      </c>
      <c r="E24" s="19">
        <v>3</v>
      </c>
    </row>
    <row r="25" spans="1:5" ht="15.75" thickBot="1">
      <c r="A25" s="18">
        <v>15171</v>
      </c>
      <c r="B25" s="19" t="s">
        <v>90</v>
      </c>
      <c r="C25" s="19" t="s">
        <v>37</v>
      </c>
      <c r="D25" s="19">
        <v>10</v>
      </c>
      <c r="E25" s="19">
        <v>10</v>
      </c>
    </row>
    <row r="26" spans="1:5" ht="15.75" thickBot="1">
      <c r="A26" s="18">
        <v>15172</v>
      </c>
      <c r="B26" s="19" t="s">
        <v>91</v>
      </c>
      <c r="C26" s="19" t="s">
        <v>37</v>
      </c>
      <c r="D26" s="19">
        <v>10</v>
      </c>
      <c r="E26" s="19">
        <v>10</v>
      </c>
    </row>
    <row r="27" spans="1:5" ht="15.75" thickBot="1">
      <c r="A27" s="18">
        <v>16198</v>
      </c>
      <c r="B27" s="19" t="s">
        <v>51</v>
      </c>
      <c r="C27" s="19" t="s">
        <v>56</v>
      </c>
      <c r="D27" s="19">
        <v>2</v>
      </c>
      <c r="E27" s="19">
        <v>2</v>
      </c>
    </row>
    <row r="28" spans="1:5" ht="15.75" thickBot="1">
      <c r="A28" s="18">
        <v>17676</v>
      </c>
      <c r="B28" s="19" t="s">
        <v>52</v>
      </c>
      <c r="C28" s="19" t="s">
        <v>37</v>
      </c>
      <c r="D28" s="19">
        <v>3</v>
      </c>
      <c r="E28" s="19">
        <v>3</v>
      </c>
    </row>
    <row r="29" spans="1:5" ht="15.75" thickBot="1">
      <c r="A29" s="18">
        <v>12012</v>
      </c>
      <c r="B29" s="19" t="s">
        <v>57</v>
      </c>
      <c r="C29" s="19" t="s">
        <v>37</v>
      </c>
      <c r="D29" s="19">
        <v>150</v>
      </c>
      <c r="E29" s="19">
        <v>150</v>
      </c>
    </row>
    <row r="30" spans="1:5" ht="15.75" thickBot="1">
      <c r="A30" s="18">
        <v>12013</v>
      </c>
      <c r="B30" s="19" t="s">
        <v>92</v>
      </c>
      <c r="C30" s="19" t="s">
        <v>37</v>
      </c>
      <c r="D30" s="19">
        <v>10</v>
      </c>
      <c r="E30" s="19">
        <v>10</v>
      </c>
    </row>
    <row r="31" spans="1:5" ht="15.75" thickBot="1">
      <c r="A31" s="18">
        <v>17269</v>
      </c>
      <c r="B31" s="19" t="s">
        <v>93</v>
      </c>
      <c r="C31" s="19" t="s">
        <v>53</v>
      </c>
      <c r="D31" s="19">
        <v>50</v>
      </c>
      <c r="E31" s="19">
        <v>50</v>
      </c>
    </row>
    <row r="32" spans="1:5" ht="15.75" thickBot="1">
      <c r="A32" s="18">
        <v>18403</v>
      </c>
      <c r="B32" s="19" t="s">
        <v>66</v>
      </c>
      <c r="C32" s="19" t="s">
        <v>55</v>
      </c>
      <c r="D32" s="19">
        <v>2</v>
      </c>
      <c r="E32" s="19">
        <v>2</v>
      </c>
    </row>
    <row r="33" spans="1:5" ht="15.75" thickBot="1">
      <c r="A33" s="18">
        <v>18404</v>
      </c>
      <c r="B33" s="19" t="s">
        <v>67</v>
      </c>
      <c r="C33" s="19" t="s">
        <v>55</v>
      </c>
      <c r="D33" s="19">
        <v>2</v>
      </c>
      <c r="E33" s="19">
        <v>2</v>
      </c>
    </row>
    <row r="34" spans="1:5" ht="15.75" thickBot="1">
      <c r="A34" s="18">
        <v>18405</v>
      </c>
      <c r="B34" s="19" t="s">
        <v>68</v>
      </c>
      <c r="C34" s="19" t="s">
        <v>55</v>
      </c>
      <c r="D34" s="19">
        <v>2</v>
      </c>
      <c r="E34" s="19">
        <v>2</v>
      </c>
    </row>
    <row r="35" spans="1:5" ht="15.75" thickBot="1">
      <c r="A35" s="18">
        <v>18406</v>
      </c>
      <c r="B35" s="19" t="s">
        <v>69</v>
      </c>
      <c r="C35" s="19" t="s">
        <v>55</v>
      </c>
      <c r="D35" s="19">
        <v>2</v>
      </c>
      <c r="E35" s="19">
        <v>2</v>
      </c>
    </row>
    <row r="36" spans="1:5" ht="15.75" thickBot="1">
      <c r="A36" s="18">
        <v>14593</v>
      </c>
      <c r="B36" s="19" t="s">
        <v>75</v>
      </c>
      <c r="C36" s="19" t="s">
        <v>37</v>
      </c>
      <c r="D36" s="19">
        <v>2</v>
      </c>
      <c r="E36" s="19">
        <v>2</v>
      </c>
    </row>
    <row r="44" spans="1:5" ht="15.75" thickBot="1">
      <c r="A44" s="20">
        <v>1003</v>
      </c>
      <c r="B44" s="21" t="s">
        <v>71</v>
      </c>
      <c r="C44" s="21" t="s">
        <v>37</v>
      </c>
      <c r="D44" s="21">
        <v>2</v>
      </c>
      <c r="E44" s="21">
        <v>0</v>
      </c>
    </row>
    <row r="45" spans="1:5" ht="15.75" thickBot="1">
      <c r="A45" s="20">
        <v>1008</v>
      </c>
      <c r="B45" s="21" t="s">
        <v>38</v>
      </c>
      <c r="C45" s="21" t="s">
        <v>37</v>
      </c>
      <c r="D45" s="21">
        <v>4</v>
      </c>
      <c r="E45" s="21">
        <v>0</v>
      </c>
    </row>
    <row r="46" spans="1:5" ht="15.75" thickBot="1">
      <c r="A46" s="20">
        <v>8658</v>
      </c>
      <c r="B46" s="21" t="s">
        <v>49</v>
      </c>
      <c r="C46" s="21" t="s">
        <v>53</v>
      </c>
      <c r="D46" s="21">
        <v>10</v>
      </c>
      <c r="E46" s="21">
        <v>0</v>
      </c>
    </row>
    <row r="47" spans="1:5" ht="15.75" thickBot="1">
      <c r="A47" s="20">
        <v>11654</v>
      </c>
      <c r="B47" s="21" t="s">
        <v>58</v>
      </c>
      <c r="C47" s="21" t="s">
        <v>55</v>
      </c>
      <c r="D47" s="21">
        <v>4</v>
      </c>
      <c r="E47" s="21">
        <v>0</v>
      </c>
    </row>
    <row r="48" spans="1:5" ht="15.75" thickBot="1">
      <c r="A48" s="20">
        <v>15089</v>
      </c>
      <c r="B48" s="21" t="s">
        <v>50</v>
      </c>
      <c r="C48" s="21" t="s">
        <v>55</v>
      </c>
      <c r="D48" s="21">
        <v>24</v>
      </c>
      <c r="E48" s="21">
        <v>0</v>
      </c>
    </row>
    <row r="49" spans="1:5" ht="15.75" thickBot="1">
      <c r="A49" s="20">
        <v>16628</v>
      </c>
      <c r="B49" s="21" t="s">
        <v>72</v>
      </c>
      <c r="C49" s="21" t="s">
        <v>53</v>
      </c>
      <c r="D49" s="21">
        <v>400</v>
      </c>
      <c r="E49" s="21">
        <v>0</v>
      </c>
    </row>
    <row r="50" spans="1:5" ht="15.75" thickBot="1">
      <c r="A50" s="20">
        <v>14594</v>
      </c>
      <c r="B50" s="21" t="s">
        <v>94</v>
      </c>
      <c r="C50" s="21" t="s">
        <v>37</v>
      </c>
      <c r="D50" s="21">
        <v>4</v>
      </c>
      <c r="E50" s="21">
        <v>0</v>
      </c>
    </row>
    <row r="51" spans="1:5" ht="15.75" thickBot="1">
      <c r="A51" s="20">
        <v>15483</v>
      </c>
      <c r="B51" s="21" t="s">
        <v>65</v>
      </c>
      <c r="C51" s="21" t="s">
        <v>37</v>
      </c>
      <c r="D51" s="21">
        <v>2</v>
      </c>
      <c r="E51" s="21">
        <v>0</v>
      </c>
    </row>
    <row r="52" spans="1:5" ht="15.75" thickBot="1">
      <c r="A52" s="20">
        <v>15484</v>
      </c>
      <c r="B52" s="21" t="s">
        <v>95</v>
      </c>
      <c r="C52" s="21" t="s">
        <v>37</v>
      </c>
      <c r="D52" s="21">
        <v>2</v>
      </c>
      <c r="E52" s="21">
        <v>0</v>
      </c>
    </row>
    <row r="53" spans="1:5" ht="15.75" thickBot="1">
      <c r="A53" s="20">
        <v>11286</v>
      </c>
      <c r="B53" s="21" t="s">
        <v>76</v>
      </c>
      <c r="C53" s="21" t="s">
        <v>37</v>
      </c>
      <c r="D53" s="21">
        <v>2</v>
      </c>
      <c r="E53" s="2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3:S294"/>
  <sheetViews>
    <sheetView showGridLines="0" topLeftCell="A72" zoomScaleSheetLayoutView="100" workbookViewId="0">
      <selection activeCell="E60" sqref="E60"/>
    </sheetView>
  </sheetViews>
  <sheetFormatPr defaultColWidth="9.140625" defaultRowHeight="0" customHeight="1" zeroHeight="1"/>
  <cols>
    <col min="1" max="1" width="6.28515625" style="32" customWidth="1"/>
    <col min="2" max="2" width="11.28515625" style="32" customWidth="1"/>
    <col min="3" max="3" width="30.14062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7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1.5703125" style="32" customWidth="1"/>
    <col min="12" max="12" width="14.42578125" style="32" customWidth="1"/>
    <col min="13" max="14" width="6.42578125" style="32" customWidth="1"/>
    <col min="15" max="15" width="9.140625" style="32" customWidth="1"/>
    <col min="16" max="16" width="6.28515625" style="32" customWidth="1"/>
    <col min="17" max="17" width="8.7109375" style="32" customWidth="1"/>
    <col min="18" max="18" width="6.5703125" style="32" customWidth="1"/>
    <col min="19" max="19" width="12.42578125" style="32" customWidth="1"/>
    <col min="20" max="20" width="0.28515625" style="32" customWidth="1"/>
    <col min="21" max="25" width="9.140625" style="32" customWidth="1"/>
    <col min="26" max="27" width="6.5703125" style="32" customWidth="1"/>
    <col min="28" max="16384" width="9.140625" style="32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148">
        <v>1001</v>
      </c>
      <c r="C14" s="39" t="s">
        <v>289</v>
      </c>
      <c r="D14" s="40">
        <f>VLOOKUP($B14,'[1]Franchise Rate List (2)'!$A$3:$I$800,7,0)</f>
        <v>1701</v>
      </c>
      <c r="E14" s="40" t="str">
        <f>VLOOKUP(B14,[2]Bangalore!$A$2:$F$354,6,0)</f>
        <v>Pac=200sc</v>
      </c>
      <c r="F14" s="150">
        <v>10</v>
      </c>
      <c r="G14" s="41" t="s">
        <v>352</v>
      </c>
      <c r="H14" s="40">
        <f>VLOOKUP(B14,'[3]Farukh Ngr'!$A$2:$G$341,7,0)</f>
        <v>75.900000000000006</v>
      </c>
      <c r="I14" s="42">
        <f>F14*H14</f>
        <v>759</v>
      </c>
      <c r="J14" s="43">
        <v>0</v>
      </c>
      <c r="K14" s="135">
        <f>+I14-J14</f>
        <v>759</v>
      </c>
      <c r="L14" s="44">
        <f>VLOOKUP(B14,'[1]Franchise Rate List (2)'!$A$3:$L$800,12,0)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137">
        <f>VLOOKUP(B14,'[4]Franchise Rate List'!$A$3:$F$800,6,0)</f>
        <v>0.05</v>
      </c>
      <c r="S14" s="47">
        <f>+K14*R14</f>
        <v>37.950000000000003</v>
      </c>
    </row>
    <row r="15" spans="1:19" s="48" customFormat="1" ht="18" customHeight="1">
      <c r="A15" s="38">
        <f>+A14+1</f>
        <v>2</v>
      </c>
      <c r="B15" s="148">
        <v>1002</v>
      </c>
      <c r="C15" s="39" t="s">
        <v>290</v>
      </c>
      <c r="D15" s="40">
        <f>VLOOKUP($B15,'[1]Franchise Rate List (2)'!$A$3:$I$800,7,0)</f>
        <v>1701</v>
      </c>
      <c r="E15" s="40" t="str">
        <f>VLOOKUP(B15,[2]Bangalore!$A$2:$F$354,6,0)</f>
        <v>Pac=200sc</v>
      </c>
      <c r="F15" s="151">
        <v>7</v>
      </c>
      <c r="G15" s="41" t="s">
        <v>352</v>
      </c>
      <c r="H15" s="40">
        <f>VLOOKUP(B15,'[3]Farukh Ngr'!$A$2:$G$341,7,0)</f>
        <v>80.5</v>
      </c>
      <c r="I15" s="42">
        <f t="shared" ref="I15:I49" si="0">F15*H15</f>
        <v>563.5</v>
      </c>
      <c r="J15" s="43">
        <v>0</v>
      </c>
      <c r="K15" s="135">
        <f t="shared" ref="K15:K49" si="1">+I15-J15</f>
        <v>563.5</v>
      </c>
      <c r="L15" s="44">
        <f>VLOOKUP(B15,'[1]Franchise Rate List (2)'!$A$3:$L$800,12,0)</f>
        <v>0</v>
      </c>
      <c r="M15" s="42">
        <f t="shared" ref="M15:M49" si="2">+K15*L15</f>
        <v>0</v>
      </c>
      <c r="N15" s="45">
        <v>0</v>
      </c>
      <c r="O15" s="45">
        <f t="shared" ref="O15:O49" si="3">+K15*N15</f>
        <v>0</v>
      </c>
      <c r="P15" s="42">
        <v>0</v>
      </c>
      <c r="Q15" s="46">
        <f t="shared" ref="Q15:Q49" si="4">+K15*P15</f>
        <v>0</v>
      </c>
      <c r="R15" s="137">
        <f>VLOOKUP(B15,'[4]Franchise Rate List'!$A$3:$F$800,6,0)</f>
        <v>0.05</v>
      </c>
      <c r="S15" s="47">
        <f t="shared" ref="S15:S49" si="5">+K15*R15</f>
        <v>28.175000000000001</v>
      </c>
    </row>
    <row r="16" spans="1:19" s="48" customFormat="1" ht="18" customHeight="1">
      <c r="A16" s="38">
        <f t="shared" ref="A16:A53" si="6">+A15+1</f>
        <v>3</v>
      </c>
      <c r="B16" s="148">
        <v>7508</v>
      </c>
      <c r="C16" s="39" t="s">
        <v>63</v>
      </c>
      <c r="D16" s="40">
        <f>VLOOKUP($B16,'[1]Franchise Rate List (2)'!$A$3:$I$800,7,0)</f>
        <v>1901</v>
      </c>
      <c r="E16" s="40" t="str">
        <f>VLOOKUP(B16,[2]Bangalore!$A$2:$F$354,6,0)</f>
        <v>Kg=1000g</v>
      </c>
      <c r="F16" s="151">
        <v>10</v>
      </c>
      <c r="G16" s="41" t="s">
        <v>353</v>
      </c>
      <c r="H16" s="40">
        <f>VLOOKUP(B16,'[3]Farukh Ngr'!$A$2:$G$341,7,0)</f>
        <v>142.6</v>
      </c>
      <c r="I16" s="42">
        <f t="shared" si="0"/>
        <v>1426</v>
      </c>
      <c r="J16" s="43">
        <v>0</v>
      </c>
      <c r="K16" s="135">
        <f t="shared" si="1"/>
        <v>1426</v>
      </c>
      <c r="L16" s="44">
        <f>VLOOKUP(B16,'[1]Franchise Rate List (2)'!$A$3:$L$800,12,0)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137">
        <f>VLOOKUP(B16,'[4]Franchise Rate List'!$A$3:$F$800,6,0)</f>
        <v>0.18</v>
      </c>
      <c r="S16" s="47">
        <f t="shared" si="5"/>
        <v>256.68</v>
      </c>
    </row>
    <row r="17" spans="1:19" s="48" customFormat="1" ht="18" customHeight="1">
      <c r="A17" s="38">
        <f t="shared" si="6"/>
        <v>4</v>
      </c>
      <c r="B17" s="148">
        <v>18931</v>
      </c>
      <c r="C17" s="39" t="s">
        <v>156</v>
      </c>
      <c r="D17" s="40">
        <f>VLOOKUP($B17,'[1]Franchise Rate List (2)'!$A$3:$I$800,7,0)</f>
        <v>2008</v>
      </c>
      <c r="E17" s="40" t="str">
        <f>VLOOKUP(B17,[2]Bangalore!$A$2:$F$354,6,0)</f>
        <v>Box =12 BT</v>
      </c>
      <c r="F17" s="151">
        <v>3</v>
      </c>
      <c r="G17" s="41" t="s">
        <v>353</v>
      </c>
      <c r="H17" s="40">
        <f>VLOOKUP(B17,'[3]Farukh Ngr'!$A$2:$G$341,7,0)</f>
        <v>155.25</v>
      </c>
      <c r="I17" s="42">
        <f t="shared" si="0"/>
        <v>465.75</v>
      </c>
      <c r="J17" s="43">
        <v>0</v>
      </c>
      <c r="K17" s="135">
        <f t="shared" si="1"/>
        <v>465.75</v>
      </c>
      <c r="L17" s="44">
        <f>VLOOKUP(B17,'[1]Franchise Rate List (2)'!$A$3:$L$800,12,0)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137">
        <f>VLOOKUP(B17,'[4]Franchise Rate List'!$A$3:$F$800,6,0)</f>
        <v>0.12</v>
      </c>
      <c r="S17" s="47">
        <f t="shared" si="5"/>
        <v>55.89</v>
      </c>
    </row>
    <row r="18" spans="1:19" s="48" customFormat="1" ht="18" customHeight="1">
      <c r="A18" s="38">
        <f t="shared" si="6"/>
        <v>5</v>
      </c>
      <c r="B18" s="148">
        <v>11286</v>
      </c>
      <c r="C18" s="39" t="s">
        <v>162</v>
      </c>
      <c r="D18" s="40">
        <f>VLOOKUP($B18,'[1]Franchise Rate List (2)'!$A$3:$I$800,7,0)</f>
        <v>9021</v>
      </c>
      <c r="E18" s="40" t="str">
        <f>VLOOKUP(B18,[2]Bangalore!$A$2:$F$354,6,0)</f>
        <v>1 PAC = 250G</v>
      </c>
      <c r="F18" s="151">
        <v>3</v>
      </c>
      <c r="G18" s="41" t="s">
        <v>352</v>
      </c>
      <c r="H18" s="40">
        <f>VLOOKUP(B18,'[3]Farukh Ngr'!$A$2:$G$341,7,0)</f>
        <v>287.5</v>
      </c>
      <c r="I18" s="42">
        <f t="shared" si="0"/>
        <v>862.5</v>
      </c>
      <c r="J18" s="43">
        <v>0</v>
      </c>
      <c r="K18" s="135">
        <f t="shared" si="1"/>
        <v>862.5</v>
      </c>
      <c r="L18" s="44">
        <f>VLOOKUP(B18,'[1]Franchise Rate List (2)'!$A$3:$L$800,12,0)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137">
        <f>VLOOKUP(B18,'[4]Franchise Rate List'!$A$3:$F$800,6,0)</f>
        <v>0.05</v>
      </c>
      <c r="S18" s="47">
        <f t="shared" si="5"/>
        <v>43.125</v>
      </c>
    </row>
    <row r="19" spans="1:19" s="48" customFormat="1" ht="18" customHeight="1">
      <c r="A19" s="38">
        <f t="shared" si="6"/>
        <v>6</v>
      </c>
      <c r="B19" s="148">
        <v>15483</v>
      </c>
      <c r="C19" s="39" t="s">
        <v>65</v>
      </c>
      <c r="D19" s="40">
        <f>VLOOKUP($B19,'[1]Franchise Rate List (2)'!$A$3:$I$800,7,0)</f>
        <v>9021</v>
      </c>
      <c r="E19" s="40" t="str">
        <f>VLOOKUP(B19,[2]Bangalore!$A$2:$F$354,6,0)</f>
        <v>1 PAC = 250G</v>
      </c>
      <c r="F19" s="151">
        <v>2</v>
      </c>
      <c r="G19" s="41" t="s">
        <v>352</v>
      </c>
      <c r="H19" s="40">
        <f>VLOOKUP(B19,'[3]Farukh Ngr'!$A$2:$G$341,7,0)</f>
        <v>281.75</v>
      </c>
      <c r="I19" s="42">
        <f t="shared" si="0"/>
        <v>563.5</v>
      </c>
      <c r="J19" s="43">
        <v>0</v>
      </c>
      <c r="K19" s="135">
        <f t="shared" si="1"/>
        <v>563.5</v>
      </c>
      <c r="L19" s="44">
        <f>VLOOKUP(B19,'[1]Franchise Rate List (2)'!$A$3:$L$800,12,0)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162">
        <f>VLOOKUP(B19,'[4]Franchise Rate List'!$A$3:$F$800,6,0)</f>
        <v>0.05</v>
      </c>
      <c r="S19" s="47">
        <f t="shared" si="5"/>
        <v>28.175000000000001</v>
      </c>
    </row>
    <row r="20" spans="1:19" s="48" customFormat="1" ht="18" customHeight="1">
      <c r="A20" s="38">
        <f t="shared" si="6"/>
        <v>7</v>
      </c>
      <c r="B20" s="148">
        <v>15484</v>
      </c>
      <c r="C20" s="39" t="s">
        <v>95</v>
      </c>
      <c r="D20" s="40">
        <f>VLOOKUP($B20,'[1]Franchise Rate List (2)'!$A$3:$I$800,7,0)</f>
        <v>9021</v>
      </c>
      <c r="E20" s="40" t="str">
        <f>VLOOKUP(B20,[2]Bangalore!$A$2:$F$354,6,0)</f>
        <v>1 PAC = 250G</v>
      </c>
      <c r="F20" s="151">
        <v>3</v>
      </c>
      <c r="G20" s="41" t="s">
        <v>352</v>
      </c>
      <c r="H20" s="40">
        <f>VLOOKUP(B20,'[3]Farukh Ngr'!$A$2:$G$341,7,0)</f>
        <v>132.25</v>
      </c>
      <c r="I20" s="42">
        <f t="shared" si="0"/>
        <v>396.75</v>
      </c>
      <c r="J20" s="43">
        <v>0</v>
      </c>
      <c r="K20" s="135">
        <f t="shared" si="1"/>
        <v>396.75</v>
      </c>
      <c r="L20" s="44">
        <f>VLOOKUP(B20,'[1]Franchise Rate List (2)'!$A$3:$L$800,12,0)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137">
        <f>VLOOKUP(B20,'[4]Franchise Rate List'!$A$3:$F$800,6,0)</f>
        <v>0.05</v>
      </c>
      <c r="S20" s="47">
        <f t="shared" si="5"/>
        <v>19.837500000000002</v>
      </c>
    </row>
    <row r="21" spans="1:19" s="48" customFormat="1" ht="18" customHeight="1">
      <c r="A21" s="38">
        <f t="shared" si="6"/>
        <v>8</v>
      </c>
      <c r="B21" s="148">
        <v>4962</v>
      </c>
      <c r="C21" s="39" t="s">
        <v>139</v>
      </c>
      <c r="D21" s="40">
        <f>VLOOKUP($B21,'[1]Franchise Rate List (2)'!$A$3:$I$800,7,0)</f>
        <v>9012</v>
      </c>
      <c r="E21" s="40" t="str">
        <f>VLOOKUP(B21,[2]Bangalore!$A$2:$F$354,6,0)</f>
        <v>Box =15 kg</v>
      </c>
      <c r="F21" s="151">
        <v>25</v>
      </c>
      <c r="G21" s="41" t="s">
        <v>355</v>
      </c>
      <c r="H21" s="40">
        <f>VLOOKUP(B21,'[3]Farukh Ngr'!$A$2:$G$341,7,0)</f>
        <v>810</v>
      </c>
      <c r="I21" s="42">
        <f t="shared" si="0"/>
        <v>20250</v>
      </c>
      <c r="J21" s="43">
        <v>0</v>
      </c>
      <c r="K21" s="135">
        <f t="shared" si="1"/>
        <v>20250</v>
      </c>
      <c r="L21" s="44">
        <f>VLOOKUP(B21,'[1]Franchise Rate List (2)'!$A$3:$L$800,12,0)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137">
        <f>VLOOKUP(B21,'[4]Franchise Rate List'!$A$3:$F$800,6,0)</f>
        <v>0.05</v>
      </c>
      <c r="S21" s="47">
        <f t="shared" si="5"/>
        <v>1012.5</v>
      </c>
    </row>
    <row r="22" spans="1:19" s="48" customFormat="1" ht="18" customHeight="1">
      <c r="A22" s="38">
        <f t="shared" si="6"/>
        <v>9</v>
      </c>
      <c r="B22" s="148">
        <v>18051</v>
      </c>
      <c r="C22" s="39" t="s">
        <v>294</v>
      </c>
      <c r="D22" s="40">
        <f>VLOOKUP($B22,'[1]Franchise Rate List (2)'!$A$3:$I$800,7,0)</f>
        <v>2106</v>
      </c>
      <c r="E22" s="40" t="str">
        <f>VLOOKUP(B22,[2]Bangalore!$A$2:$F$354,6,0)</f>
        <v>1 Box = 6 ea</v>
      </c>
      <c r="F22" s="151">
        <v>5</v>
      </c>
      <c r="G22" s="41" t="s">
        <v>353</v>
      </c>
      <c r="H22" s="40">
        <f>VLOOKUP(B22,'[3]Farukh Ngr'!$A$2:$G$341,7,0)</f>
        <v>287.5</v>
      </c>
      <c r="I22" s="42">
        <f t="shared" si="0"/>
        <v>1437.5</v>
      </c>
      <c r="J22" s="43">
        <v>0</v>
      </c>
      <c r="K22" s="135">
        <f t="shared" si="1"/>
        <v>1437.5</v>
      </c>
      <c r="L22" s="44">
        <f>VLOOKUP(B22,'[1]Franchise Rate List (2)'!$A$3:$L$800,12,0)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137">
        <f>VLOOKUP(B22,'[4]Franchise Rate List'!$A$3:$F$800,6,0)</f>
        <v>0.18</v>
      </c>
      <c r="S22" s="47">
        <f t="shared" si="5"/>
        <v>258.75</v>
      </c>
    </row>
    <row r="23" spans="1:19" s="48" customFormat="1" ht="18" customHeight="1">
      <c r="A23" s="38">
        <f t="shared" si="6"/>
        <v>10</v>
      </c>
      <c r="B23" s="148">
        <v>18052</v>
      </c>
      <c r="C23" s="39" t="s">
        <v>295</v>
      </c>
      <c r="D23" s="40">
        <f>VLOOKUP($B23,'[1]Franchise Rate List (2)'!$A$3:$I$800,7,0)</f>
        <v>2106</v>
      </c>
      <c r="E23" s="40" t="str">
        <f>VLOOKUP(B23,[2]Bangalore!$A$2:$F$354,6,0)</f>
        <v>1 Box = 6 ea</v>
      </c>
      <c r="F23" s="151">
        <v>5</v>
      </c>
      <c r="G23" s="41" t="s">
        <v>353</v>
      </c>
      <c r="H23" s="40">
        <f>VLOOKUP(B23,'[3]Farukh Ngr'!$A$2:$G$341,7,0)</f>
        <v>287.5</v>
      </c>
      <c r="I23" s="42">
        <f t="shared" si="0"/>
        <v>1437.5</v>
      </c>
      <c r="J23" s="43">
        <v>0</v>
      </c>
      <c r="K23" s="135">
        <f t="shared" si="1"/>
        <v>1437.5</v>
      </c>
      <c r="L23" s="44">
        <f>VLOOKUP(B23,'[1]Franchise Rate List (2)'!$A$3:$L$800,12,0)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137">
        <f>VLOOKUP(B23,'[4]Franchise Rate List'!$A$3:$F$800,6,0)</f>
        <v>0.18</v>
      </c>
      <c r="S23" s="47">
        <f t="shared" si="5"/>
        <v>258.75</v>
      </c>
    </row>
    <row r="24" spans="1:19" s="141" customFormat="1" ht="18" customHeight="1">
      <c r="A24" s="130">
        <f t="shared" si="6"/>
        <v>11</v>
      </c>
      <c r="B24" s="148">
        <v>16825</v>
      </c>
      <c r="C24" s="39" t="s">
        <v>296</v>
      </c>
      <c r="D24" s="40">
        <f>VLOOKUP($B24,'[1]Franchise Rate List (2)'!$A$3:$I$800,7,0)</f>
        <v>2106</v>
      </c>
      <c r="E24" s="40" t="str">
        <f>VLOOKUP(B24,[2]Bangalore!$A$2:$F$354,6,0)</f>
        <v>1 Box = 6 ea</v>
      </c>
      <c r="F24" s="151">
        <v>2</v>
      </c>
      <c r="G24" s="41" t="s">
        <v>354</v>
      </c>
      <c r="H24" s="40">
        <f>VLOOKUP(B24,'[3]Farukh Ngr'!$A$2:$G$341,7,0)</f>
        <v>373.75</v>
      </c>
      <c r="I24" s="42">
        <f t="shared" si="0"/>
        <v>747.5</v>
      </c>
      <c r="J24" s="43">
        <v>0</v>
      </c>
      <c r="K24" s="135">
        <f t="shared" si="1"/>
        <v>747.5</v>
      </c>
      <c r="L24" s="44">
        <f>VLOOKUP(B24,'[1]Franchise Rate List (2)'!$A$3:$L$800,12,0)</f>
        <v>0</v>
      </c>
      <c r="M24" s="42">
        <f t="shared" si="2"/>
        <v>0</v>
      </c>
      <c r="N24" s="45">
        <v>0</v>
      </c>
      <c r="O24" s="45">
        <f t="shared" si="3"/>
        <v>0</v>
      </c>
      <c r="P24" s="42">
        <v>0</v>
      </c>
      <c r="Q24" s="46">
        <f t="shared" si="4"/>
        <v>0</v>
      </c>
      <c r="R24" s="137">
        <f>VLOOKUP(B24,'[4]Franchise Rate List'!$A$3:$F$800,6,0)</f>
        <v>0.18</v>
      </c>
      <c r="S24" s="47">
        <f t="shared" si="5"/>
        <v>134.54999999999998</v>
      </c>
    </row>
    <row r="25" spans="1:19" s="48" customFormat="1" ht="18" customHeight="1">
      <c r="A25" s="38">
        <f t="shared" si="6"/>
        <v>12</v>
      </c>
      <c r="B25" s="148">
        <v>17874</v>
      </c>
      <c r="C25" s="39" t="s">
        <v>297</v>
      </c>
      <c r="D25" s="40">
        <f>VLOOKUP($B25,'[1]Franchise Rate List (2)'!$A$3:$I$800,7,0)</f>
        <v>2106</v>
      </c>
      <c r="E25" s="40" t="str">
        <f>VLOOKUP(B25,[2]Bangalore!$A$2:$F$354,6,0)</f>
        <v>1 Box = 6 ea</v>
      </c>
      <c r="F25" s="151">
        <v>2</v>
      </c>
      <c r="G25" s="41" t="s">
        <v>353</v>
      </c>
      <c r="H25" s="40">
        <f>VLOOKUP(B25,'[3]Farukh Ngr'!$A$2:$G$341,7,0)</f>
        <v>237.19</v>
      </c>
      <c r="I25" s="42">
        <f t="shared" si="0"/>
        <v>474.38</v>
      </c>
      <c r="J25" s="43">
        <v>0</v>
      </c>
      <c r="K25" s="135">
        <f t="shared" si="1"/>
        <v>474.38</v>
      </c>
      <c r="L25" s="44">
        <f>VLOOKUP(B25,'[1]Franchise Rate List (2)'!$A$3:$L$800,12,0)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137">
        <f>VLOOKUP(B25,'[4]Franchise Rate List'!$A$3:$F$800,6,0)</f>
        <v>0.18</v>
      </c>
      <c r="S25" s="47">
        <f t="shared" si="5"/>
        <v>85.38839999999999</v>
      </c>
    </row>
    <row r="26" spans="1:19" s="48" customFormat="1" ht="18" customHeight="1">
      <c r="A26" s="38">
        <f t="shared" si="6"/>
        <v>13</v>
      </c>
      <c r="B26" s="148">
        <v>11654</v>
      </c>
      <c r="C26" s="39" t="s">
        <v>58</v>
      </c>
      <c r="D26" s="40">
        <f>VLOOKUP($B26,'[1]Franchise Rate List (2)'!$A$3:$I$800,7,0)</f>
        <v>2106</v>
      </c>
      <c r="E26" s="40" t="str">
        <f>VLOOKUP(B26,[2]Bangalore!$A$2:$F$354,6,0)</f>
        <v>EA=12 ea</v>
      </c>
      <c r="F26" s="151">
        <v>10</v>
      </c>
      <c r="G26" s="41" t="s">
        <v>353</v>
      </c>
      <c r="H26" s="40">
        <f>VLOOKUP(B26,'[3]Farukh Ngr'!$A$2:$G$341,7,0)</f>
        <v>122.72</v>
      </c>
      <c r="I26" s="42">
        <f t="shared" si="0"/>
        <v>1227.2</v>
      </c>
      <c r="J26" s="43"/>
      <c r="K26" s="135">
        <f t="shared" si="1"/>
        <v>1227.2</v>
      </c>
      <c r="L26" s="44">
        <f>VLOOKUP(B26,'[1]Franchise Rate List (2)'!$A$3:$L$800,12,0)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137">
        <f>VLOOKUP(B26,'[4]Franchise Rate List'!$A$3:$F$800,6,0)</f>
        <v>0.18</v>
      </c>
      <c r="S26" s="47">
        <f t="shared" si="5"/>
        <v>220.89599999999999</v>
      </c>
    </row>
    <row r="27" spans="1:19" s="48" customFormat="1" ht="18" customHeight="1">
      <c r="A27" s="38">
        <f t="shared" si="6"/>
        <v>14</v>
      </c>
      <c r="B27" s="148">
        <v>19457</v>
      </c>
      <c r="C27" s="39" t="s">
        <v>298</v>
      </c>
      <c r="D27" s="40">
        <f>VLOOKUP($B27,'[1]Franchise Rate List (2)'!$A$3:$I$800,7,0)</f>
        <v>1806</v>
      </c>
      <c r="E27" s="40" t="str">
        <f>VLOOKUP(B27,[2]Bangalore!$A$2:$F$354,6,0)</f>
        <v>1 box = 1 slab</v>
      </c>
      <c r="F27" s="151">
        <v>3</v>
      </c>
      <c r="G27" s="41" t="s">
        <v>399</v>
      </c>
      <c r="H27" s="40">
        <f>VLOOKUP(B27,'[3]Farukh Ngr'!$A$2:$G$341,7,0)</f>
        <v>64</v>
      </c>
      <c r="I27" s="42">
        <f t="shared" si="0"/>
        <v>192</v>
      </c>
      <c r="J27" s="43"/>
      <c r="K27" s="135">
        <f t="shared" si="1"/>
        <v>192</v>
      </c>
      <c r="L27" s="44">
        <f>VLOOKUP(B27,'[1]Franchise Rate List (2)'!$A$3:$L$800,12,0)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137">
        <f>VLOOKUP(B27,'[4]Franchise Rate List'!$A$3:$F$800,6,0)</f>
        <v>0.18</v>
      </c>
      <c r="S27" s="47">
        <f t="shared" si="5"/>
        <v>34.56</v>
      </c>
    </row>
    <row r="28" spans="1:19" s="48" customFormat="1" ht="18" customHeight="1">
      <c r="A28" s="38">
        <f t="shared" si="6"/>
        <v>15</v>
      </c>
      <c r="B28" s="148">
        <v>19458</v>
      </c>
      <c r="C28" s="39" t="s">
        <v>299</v>
      </c>
      <c r="D28" s="40">
        <f>VLOOKUP($B28,'[1]Franchise Rate List (2)'!$A$3:$I$800,7,0)</f>
        <v>1806</v>
      </c>
      <c r="E28" s="40" t="str">
        <f>VLOOKUP(B28,[2]Bangalore!$A$2:$F$354,6,0)</f>
        <v>1 box = 1 slab</v>
      </c>
      <c r="F28" s="151">
        <v>3</v>
      </c>
      <c r="G28" s="41" t="s">
        <v>399</v>
      </c>
      <c r="H28" s="40">
        <f>VLOOKUP(B28,'[3]Farukh Ngr'!$A$2:$G$341,7,0)</f>
        <v>64</v>
      </c>
      <c r="I28" s="42">
        <f t="shared" si="0"/>
        <v>192</v>
      </c>
      <c r="J28" s="43"/>
      <c r="K28" s="135">
        <f t="shared" si="1"/>
        <v>192</v>
      </c>
      <c r="L28" s="44">
        <f>VLOOKUP(B28,'[1]Franchise Rate List (2)'!$A$3:$L$800,12,0)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137">
        <f>VLOOKUP(B28,'[4]Franchise Rate List'!$A$3:$F$800,6,0)</f>
        <v>0.18</v>
      </c>
      <c r="S28" s="47">
        <f t="shared" si="5"/>
        <v>34.56</v>
      </c>
    </row>
    <row r="29" spans="1:19" s="48" customFormat="1" ht="18" customHeight="1">
      <c r="A29" s="38">
        <f t="shared" si="6"/>
        <v>16</v>
      </c>
      <c r="B29" s="148">
        <v>22255</v>
      </c>
      <c r="C29" s="39" t="s">
        <v>305</v>
      </c>
      <c r="D29" s="40">
        <f>VLOOKUP($B29,'[1]Franchise Rate List (2)'!$A$3:$I$800,7,0)</f>
        <v>22029920</v>
      </c>
      <c r="E29" s="40" t="str">
        <f>VLOOKUP(B29,[2]Bangalore!$A$2:$F$354,6,0)</f>
        <v>1 box = 24 ea</v>
      </c>
      <c r="F29" s="151">
        <v>24</v>
      </c>
      <c r="G29" s="41" t="s">
        <v>53</v>
      </c>
      <c r="H29" s="40">
        <f>VLOOKUP(B29,'[3]Farukh Ngr'!$A$2:$G$341,7,0)</f>
        <v>57.46</v>
      </c>
      <c r="I29" s="42">
        <f t="shared" si="0"/>
        <v>1379.04</v>
      </c>
      <c r="J29" s="43"/>
      <c r="K29" s="135">
        <f t="shared" si="1"/>
        <v>1379.04</v>
      </c>
      <c r="L29" s="44">
        <f>VLOOKUP(B29,'[1]Franchise Rate List (2)'!$A$3:$L$800,12,0)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137">
        <f>VLOOKUP(B29,'[4]Franchise Rate List'!$A$3:$F$800,6,0)</f>
        <v>0.12</v>
      </c>
      <c r="S29" s="47">
        <f t="shared" si="5"/>
        <v>165.48479999999998</v>
      </c>
    </row>
    <row r="30" spans="1:19" s="48" customFormat="1" ht="18" customHeight="1">
      <c r="A30" s="38">
        <f t="shared" si="6"/>
        <v>17</v>
      </c>
      <c r="B30" s="148">
        <v>22256</v>
      </c>
      <c r="C30" s="39" t="s">
        <v>306</v>
      </c>
      <c r="D30" s="40">
        <f>VLOOKUP($B30,'[1]Franchise Rate List (2)'!$A$3:$I$800,7,0)</f>
        <v>22029920</v>
      </c>
      <c r="E30" s="40" t="str">
        <f>VLOOKUP(B30,[2]Bangalore!$A$2:$F$354,6,0)</f>
        <v>Box = 24 EA</v>
      </c>
      <c r="F30" s="151">
        <v>24</v>
      </c>
      <c r="G30" s="41" t="s">
        <v>53</v>
      </c>
      <c r="H30" s="40">
        <f>VLOOKUP(B30,'[3]Farukh Ngr'!$A$2:$G$341,7,0)</f>
        <v>57.46</v>
      </c>
      <c r="I30" s="42">
        <f t="shared" si="0"/>
        <v>1379.04</v>
      </c>
      <c r="J30" s="43"/>
      <c r="K30" s="135">
        <f t="shared" si="1"/>
        <v>1379.04</v>
      </c>
      <c r="L30" s="44">
        <f>VLOOKUP(B30,'[1]Franchise Rate List (2)'!$A$3:$L$800,12,0)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137">
        <f>VLOOKUP(B30,'[4]Franchise Rate List'!$A$3:$F$800,6,0)</f>
        <v>0.12</v>
      </c>
      <c r="S30" s="47">
        <f t="shared" si="5"/>
        <v>165.48479999999998</v>
      </c>
    </row>
    <row r="31" spans="1:19" s="48" customFormat="1" ht="18" customHeight="1">
      <c r="A31" s="38">
        <f t="shared" si="6"/>
        <v>18</v>
      </c>
      <c r="B31" s="148">
        <v>22258</v>
      </c>
      <c r="C31" s="39" t="s">
        <v>307</v>
      </c>
      <c r="D31" s="40">
        <f>VLOOKUP($B31,'[1]Franchise Rate List (2)'!$A$3:$I$800,7,0)</f>
        <v>22029920</v>
      </c>
      <c r="E31" s="40" t="str">
        <f>VLOOKUP(B31,[2]Bangalore!$A$2:$F$354,6,0)</f>
        <v>1 box = 24 ea</v>
      </c>
      <c r="F31" s="151">
        <v>17</v>
      </c>
      <c r="G31" s="41" t="s">
        <v>53</v>
      </c>
      <c r="H31" s="40">
        <v>57.46</v>
      </c>
      <c r="I31" s="42">
        <f t="shared" si="0"/>
        <v>976.82</v>
      </c>
      <c r="J31" s="43"/>
      <c r="K31" s="135">
        <f t="shared" si="1"/>
        <v>976.82</v>
      </c>
      <c r="L31" s="44">
        <f>VLOOKUP(B31,'[1]Franchise Rate List (2)'!$A$3:$L$800,12,0)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137">
        <f>VLOOKUP(B31,'[4]Franchise Rate List'!$A$3:$F$800,6,0)</f>
        <v>0.12</v>
      </c>
      <c r="S31" s="47">
        <f t="shared" si="5"/>
        <v>117.2184</v>
      </c>
    </row>
    <row r="32" spans="1:19" s="48" customFormat="1" ht="18" customHeight="1">
      <c r="A32" s="38">
        <f t="shared" si="6"/>
        <v>19</v>
      </c>
      <c r="B32" s="148">
        <v>12012</v>
      </c>
      <c r="C32" s="39" t="s">
        <v>129</v>
      </c>
      <c r="D32" s="40">
        <f>VLOOKUP($B32,'[1]Franchise Rate List (2)'!$A$3:$I$800,7,0)</f>
        <v>4823</v>
      </c>
      <c r="E32" s="40" t="str">
        <f>VLOOKUP(B32,[2]Bangalore!$A$2:$F$354,6,0)</f>
        <v>PAC=20PC</v>
      </c>
      <c r="F32" s="151">
        <v>75</v>
      </c>
      <c r="G32" s="41" t="s">
        <v>352</v>
      </c>
      <c r="H32" s="40">
        <f>VLOOKUP(B32,'[3]Farukh Ngr'!$A$2:$G$341,7,0)</f>
        <v>58.989999999999995</v>
      </c>
      <c r="I32" s="42">
        <f t="shared" si="0"/>
        <v>4424.25</v>
      </c>
      <c r="J32" s="43"/>
      <c r="K32" s="135">
        <f t="shared" si="1"/>
        <v>4424.25</v>
      </c>
      <c r="L32" s="44">
        <f>VLOOKUP(B32,'[1]Franchise Rate List (2)'!$A$3:$L$800,12,0)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137">
        <f>VLOOKUP(B32,'[4]Franchise Rate List'!$A$3:$F$800,6,0)</f>
        <v>0.18</v>
      </c>
      <c r="S32" s="47">
        <f t="shared" si="5"/>
        <v>796.36500000000001</v>
      </c>
    </row>
    <row r="33" spans="1:19" s="48" customFormat="1" ht="18" customHeight="1">
      <c r="A33" s="38">
        <f t="shared" si="6"/>
        <v>20</v>
      </c>
      <c r="B33" s="148">
        <v>12013</v>
      </c>
      <c r="C33" s="39" t="s">
        <v>130</v>
      </c>
      <c r="D33" s="40">
        <f>VLOOKUP($B33,'[1]Franchise Rate List (2)'!$A$3:$I$800,7,0)</f>
        <v>4823</v>
      </c>
      <c r="E33" s="40" t="str">
        <f>VLOOKUP(B33,[2]Bangalore!$A$2:$F$354,6,0)</f>
        <v>PAC=20PC</v>
      </c>
      <c r="F33" s="151">
        <v>50</v>
      </c>
      <c r="G33" s="41" t="s">
        <v>352</v>
      </c>
      <c r="H33" s="40">
        <f>VLOOKUP(B33,'[3]Farukh Ngr'!$A$2:$G$341,7,0)</f>
        <v>82.68</v>
      </c>
      <c r="I33" s="42">
        <f t="shared" si="0"/>
        <v>4134</v>
      </c>
      <c r="J33" s="43"/>
      <c r="K33" s="135">
        <f t="shared" si="1"/>
        <v>4134</v>
      </c>
      <c r="L33" s="44">
        <f>VLOOKUP(B33,'[1]Franchise Rate List (2)'!$A$3:$L$800,12,0)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137">
        <f>VLOOKUP(B33,'[4]Franchise Rate List'!$A$3:$F$800,6,0)</f>
        <v>0.18</v>
      </c>
      <c r="S33" s="47">
        <f t="shared" si="5"/>
        <v>744.12</v>
      </c>
    </row>
    <row r="34" spans="1:19" s="48" customFormat="1" ht="18" customHeight="1">
      <c r="A34" s="38">
        <f t="shared" si="6"/>
        <v>21</v>
      </c>
      <c r="B34" s="148">
        <v>20399</v>
      </c>
      <c r="C34" s="39" t="s">
        <v>133</v>
      </c>
      <c r="D34" s="40">
        <f>VLOOKUP($B34,'[1]Franchise Rate List (2)'!$A$3:$I$800,7,0)</f>
        <v>4823</v>
      </c>
      <c r="E34" s="40" t="str">
        <f>VLOOKUP(B34,[2]Bangalore!$A$2:$F$354,6,0)</f>
        <v>1 PAC=20 PCS</v>
      </c>
      <c r="F34" s="151">
        <v>50</v>
      </c>
      <c r="G34" s="41" t="s">
        <v>352</v>
      </c>
      <c r="H34" s="40">
        <f>VLOOKUP(B34,'[3]Farukh Ngr'!$A$2:$G$341,7,0)</f>
        <v>92.87</v>
      </c>
      <c r="I34" s="42">
        <f t="shared" si="0"/>
        <v>4643.5</v>
      </c>
      <c r="J34" s="43"/>
      <c r="K34" s="135">
        <f t="shared" si="1"/>
        <v>4643.5</v>
      </c>
      <c r="L34" s="44">
        <f>VLOOKUP(B34,'[1]Franchise Rate List (2)'!$A$3:$L$800,12,0)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137">
        <f>VLOOKUP(B34,'[4]Franchise Rate List'!$A$3:$F$800,6,0)</f>
        <v>0.18</v>
      </c>
      <c r="S34" s="47">
        <f t="shared" si="5"/>
        <v>835.82999999999993</v>
      </c>
    </row>
    <row r="35" spans="1:19" s="48" customFormat="1" ht="18" customHeight="1">
      <c r="A35" s="38">
        <f t="shared" si="6"/>
        <v>22</v>
      </c>
      <c r="B35" s="148">
        <v>20400</v>
      </c>
      <c r="C35" s="39" t="s">
        <v>136</v>
      </c>
      <c r="D35" s="40">
        <f>VLOOKUP($B35,'[1]Franchise Rate List (2)'!$A$3:$I$800,7,0)</f>
        <v>4823</v>
      </c>
      <c r="E35" s="40" t="str">
        <f>VLOOKUP(B35,[2]Bangalore!$A$2:$F$354,6,0)</f>
        <v>1 PAC=20 PCS</v>
      </c>
      <c r="F35" s="151">
        <v>50</v>
      </c>
      <c r="G35" s="41" t="s">
        <v>352</v>
      </c>
      <c r="H35" s="40">
        <f>VLOOKUP(B35,'[3]Farukh Ngr'!$A$2:$G$341,7,0)</f>
        <v>67.75</v>
      </c>
      <c r="I35" s="42">
        <f t="shared" si="0"/>
        <v>3387.5</v>
      </c>
      <c r="J35" s="43"/>
      <c r="K35" s="135">
        <f t="shared" si="1"/>
        <v>3387.5</v>
      </c>
      <c r="L35" s="44">
        <f>VLOOKUP(B35,'[1]Franchise Rate List (2)'!$A$3:$L$800,12,0)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137">
        <f>VLOOKUP(B35,'[4]Franchise Rate List'!$A$3:$F$800,6,0)</f>
        <v>0.18</v>
      </c>
      <c r="S35" s="47">
        <f t="shared" si="5"/>
        <v>609.75</v>
      </c>
    </row>
    <row r="36" spans="1:19" s="48" customFormat="1" ht="18" customHeight="1">
      <c r="A36" s="38">
        <f t="shared" si="6"/>
        <v>23</v>
      </c>
      <c r="B36" s="148">
        <v>16234</v>
      </c>
      <c r="C36" s="39" t="s">
        <v>178</v>
      </c>
      <c r="D36" s="40">
        <f>VLOOKUP($B36,'[1]Franchise Rate List (2)'!$A$3:$I$800,7,0)</f>
        <v>4819</v>
      </c>
      <c r="E36" s="40" t="str">
        <f>VLOOKUP(B36,[2]Bangalore!$A$2:$F$354,6,0)</f>
        <v>Ea=1 ea</v>
      </c>
      <c r="F36" s="151">
        <v>500</v>
      </c>
      <c r="G36" s="41" t="s">
        <v>53</v>
      </c>
      <c r="H36" s="40">
        <f>VLOOKUP(B36,'[3]Farukh Ngr'!$A$2:$G$341,7,0)</f>
        <v>7.36</v>
      </c>
      <c r="I36" s="42">
        <f t="shared" si="0"/>
        <v>3680</v>
      </c>
      <c r="J36" s="43"/>
      <c r="K36" s="135">
        <f t="shared" si="1"/>
        <v>3680</v>
      </c>
      <c r="L36" s="44">
        <f>VLOOKUP(B36,'[1]Franchise Rate List (2)'!$A$3:$L$800,12,0)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137">
        <f>VLOOKUP(B36,'[4]Franchise Rate List'!$A$3:$F$800,6,0)</f>
        <v>0.18</v>
      </c>
      <c r="S36" s="47">
        <f t="shared" si="5"/>
        <v>662.4</v>
      </c>
    </row>
    <row r="37" spans="1:19" s="48" customFormat="1" ht="18" customHeight="1">
      <c r="A37" s="38">
        <f t="shared" si="6"/>
        <v>24</v>
      </c>
      <c r="B37" s="148">
        <v>3676</v>
      </c>
      <c r="C37" s="39" t="s">
        <v>153</v>
      </c>
      <c r="D37" s="40">
        <f>VLOOKUP($B37,'[1]Franchise Rate List (2)'!$A$3:$I$800,7,0)</f>
        <v>4821</v>
      </c>
      <c r="E37" s="40" t="str">
        <f>VLOOKUP(B37,[2]Bangalore!$A$2:$F$354,6,0)</f>
        <v>EA</v>
      </c>
      <c r="F37" s="151">
        <v>600</v>
      </c>
      <c r="G37" s="41" t="s">
        <v>53</v>
      </c>
      <c r="H37" s="40">
        <f>VLOOKUP(B37,'[3]Farukh Ngr'!$A$2:$G$341,7,0)</f>
        <v>1.73</v>
      </c>
      <c r="I37" s="42">
        <f t="shared" si="0"/>
        <v>1038</v>
      </c>
      <c r="J37" s="43"/>
      <c r="K37" s="135">
        <f t="shared" si="1"/>
        <v>1038</v>
      </c>
      <c r="L37" s="44">
        <f>VLOOKUP(B37,'[1]Franchise Rate List (2)'!$A$3:$L$800,12,0)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137">
        <f>VLOOKUP(B37,'[4]Franchise Rate List'!$A$3:$F$800,6,0)</f>
        <v>0.18</v>
      </c>
      <c r="S37" s="47">
        <f t="shared" si="5"/>
        <v>186.84</v>
      </c>
    </row>
    <row r="38" spans="1:19" s="48" customFormat="1" ht="18" customHeight="1">
      <c r="A38" s="38">
        <f t="shared" si="6"/>
        <v>25</v>
      </c>
      <c r="B38" s="148">
        <v>21138</v>
      </c>
      <c r="C38" s="39" t="s">
        <v>159</v>
      </c>
      <c r="D38" s="40">
        <f>VLOOKUP($B38,'[1]Franchise Rate List (2)'!$A$3:$I$800,7,0)</f>
        <v>480700</v>
      </c>
      <c r="E38" s="40" t="str">
        <f>VLOOKUP(B38,[2]Bangalore!$A$2:$F$354,6,0)</f>
        <v>Pac =100 Ea</v>
      </c>
      <c r="F38" s="151">
        <v>5</v>
      </c>
      <c r="G38" s="41" t="s">
        <v>352</v>
      </c>
      <c r="H38" s="40">
        <f>VLOOKUP(B38,'[3]Farukh Ngr'!$A$2:$G$341,7,0)</f>
        <v>120.75</v>
      </c>
      <c r="I38" s="42">
        <f t="shared" si="0"/>
        <v>603.75</v>
      </c>
      <c r="J38" s="43"/>
      <c r="K38" s="135">
        <f t="shared" si="1"/>
        <v>603.75</v>
      </c>
      <c r="L38" s="44">
        <f>VLOOKUP(B38,'[1]Franchise Rate List (2)'!$A$3:$L$800,12,0)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137">
        <f>VLOOKUP(B38,'[4]Franchise Rate List'!$A$3:$F$800,6,0)</f>
        <v>0.18</v>
      </c>
      <c r="S38" s="47">
        <f t="shared" si="5"/>
        <v>108.675</v>
      </c>
    </row>
    <row r="39" spans="1:19" s="48" customFormat="1" ht="18" customHeight="1">
      <c r="A39" s="38">
        <f t="shared" si="6"/>
        <v>26</v>
      </c>
      <c r="B39" s="148">
        <v>15966</v>
      </c>
      <c r="C39" s="39" t="s">
        <v>112</v>
      </c>
      <c r="D39" s="40">
        <f>VLOOKUP($B39,'[1]Franchise Rate List (2)'!$A$3:$I$800,7,0)</f>
        <v>6505</v>
      </c>
      <c r="E39" s="40" t="str">
        <f>VLOOKUP(B39,[2]Bangalore!$A$2:$F$354,6,0)</f>
        <v>Ea=1 ea</v>
      </c>
      <c r="F39" s="151">
        <v>5</v>
      </c>
      <c r="G39" s="41" t="s">
        <v>53</v>
      </c>
      <c r="H39" s="40">
        <f>VLOOKUP(B39,'[3]Farukh Ngr'!$A$2:$G$341,7,0)</f>
        <v>71.3</v>
      </c>
      <c r="I39" s="42">
        <f t="shared" si="0"/>
        <v>356.5</v>
      </c>
      <c r="J39" s="43"/>
      <c r="K39" s="135">
        <f t="shared" si="1"/>
        <v>356.5</v>
      </c>
      <c r="L39" s="44">
        <f>VLOOKUP(B39,'[1]Franchise Rate List (2)'!$A$3:$L$800,12,0)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137">
        <f>VLOOKUP(B39,'[4]Franchise Rate List'!$A$3:$F$800,6,0)</f>
        <v>0.05</v>
      </c>
      <c r="S39" s="47">
        <f t="shared" si="5"/>
        <v>17.824999999999999</v>
      </c>
    </row>
    <row r="40" spans="1:19" s="48" customFormat="1" ht="18" customHeight="1">
      <c r="A40" s="38">
        <f t="shared" si="6"/>
        <v>27</v>
      </c>
      <c r="B40" s="148">
        <v>6041</v>
      </c>
      <c r="C40" s="39" t="s">
        <v>194</v>
      </c>
      <c r="D40" s="40">
        <f>VLOOKUP($B40,'[1]Franchise Rate List (2)'!$A$3:$I$800,7,0)</f>
        <v>5211</v>
      </c>
      <c r="E40" s="40" t="str">
        <f>VLOOKUP(B40,[2]Bangalore!$A$2:$F$354,6,0)</f>
        <v>Ea=1 ea</v>
      </c>
      <c r="F40" s="151">
        <v>4</v>
      </c>
      <c r="G40" s="41" t="s">
        <v>53</v>
      </c>
      <c r="H40" s="40">
        <f>VLOOKUP(B40,'[3]Farukh Ngr'!$A$2:$G$341,7,0)</f>
        <v>448.5</v>
      </c>
      <c r="I40" s="135">
        <f t="shared" si="0"/>
        <v>1794</v>
      </c>
      <c r="J40" s="43"/>
      <c r="K40" s="135">
        <f t="shared" si="1"/>
        <v>1794</v>
      </c>
      <c r="L40" s="44">
        <f>VLOOKUP(B40,'[1]Franchise Rate List (2)'!$A$3:$L$800,12,0)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137">
        <f>VLOOKUP(B40,'[4]Franchise Rate List'!$A$3:$F$800,6,0)</f>
        <v>0.05</v>
      </c>
      <c r="S40" s="47">
        <f t="shared" si="5"/>
        <v>89.7</v>
      </c>
    </row>
    <row r="41" spans="1:19" s="48" customFormat="1" ht="18" customHeight="1">
      <c r="A41" s="38">
        <f t="shared" si="6"/>
        <v>28</v>
      </c>
      <c r="B41" s="148">
        <v>5600</v>
      </c>
      <c r="C41" s="39" t="s">
        <v>195</v>
      </c>
      <c r="D41" s="40">
        <f>VLOOKUP($B41,'[1]Franchise Rate List (2)'!$A$3:$I$800,7,0)</f>
        <v>5211</v>
      </c>
      <c r="E41" s="40" t="str">
        <f>VLOOKUP(B41,[2]Bangalore!$A$2:$F$354,6,0)</f>
        <v>Ea=1 ea</v>
      </c>
      <c r="F41" s="151">
        <v>4</v>
      </c>
      <c r="G41" s="41" t="s">
        <v>53</v>
      </c>
      <c r="H41" s="40">
        <f>VLOOKUP(B41,'[3]Farukh Ngr'!$A$2:$G$341,7,0)</f>
        <v>448.5</v>
      </c>
      <c r="I41" s="135">
        <f t="shared" si="0"/>
        <v>1794</v>
      </c>
      <c r="J41" s="43"/>
      <c r="K41" s="135">
        <f t="shared" si="1"/>
        <v>1794</v>
      </c>
      <c r="L41" s="44">
        <f>VLOOKUP(B41,'[1]Franchise Rate List (2)'!$A$3:$L$800,12,0)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137">
        <f>VLOOKUP(B41,'[4]Franchise Rate List'!$A$3:$F$800,6,0)</f>
        <v>0.05</v>
      </c>
      <c r="S41" s="47">
        <f t="shared" si="5"/>
        <v>89.7</v>
      </c>
    </row>
    <row r="42" spans="1:19" s="48" customFormat="1" ht="18" customHeight="1">
      <c r="A42" s="38">
        <f t="shared" si="6"/>
        <v>29</v>
      </c>
      <c r="B42" s="148">
        <v>5601</v>
      </c>
      <c r="C42" s="39" t="s">
        <v>407</v>
      </c>
      <c r="D42" s="40">
        <f>VLOOKUP($B42,'[1]Franchise Rate List (2)'!$A$3:$I$800,7,0)</f>
        <v>5211</v>
      </c>
      <c r="E42" s="40" t="str">
        <f>VLOOKUP(B42,[2]Bangalore!$A$2:$F$354,6,0)</f>
        <v>Ea=1 ea</v>
      </c>
      <c r="F42" s="151">
        <v>4</v>
      </c>
      <c r="G42" s="41" t="s">
        <v>53</v>
      </c>
      <c r="H42" s="40">
        <f>VLOOKUP(B42,'[3]Farukh Ngr'!$A$2:$G$341,7,0)</f>
        <v>448.5</v>
      </c>
      <c r="I42" s="135">
        <f t="shared" si="0"/>
        <v>1794</v>
      </c>
      <c r="J42" s="43"/>
      <c r="K42" s="135">
        <f t="shared" si="1"/>
        <v>1794</v>
      </c>
      <c r="L42" s="44">
        <f>VLOOKUP(B42,'[1]Franchise Rate List (2)'!$A$3:$L$800,12,0)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137">
        <f>VLOOKUP(B42,'[4]Franchise Rate List'!$A$3:$F$800,6,0)</f>
        <v>0.05</v>
      </c>
      <c r="S42" s="47">
        <f t="shared" si="5"/>
        <v>89.7</v>
      </c>
    </row>
    <row r="43" spans="1:19" s="48" customFormat="1" ht="18" customHeight="1">
      <c r="A43" s="38">
        <f t="shared" si="6"/>
        <v>30</v>
      </c>
      <c r="B43" s="148">
        <v>19903</v>
      </c>
      <c r="C43" s="39" t="s">
        <v>151</v>
      </c>
      <c r="D43" s="40">
        <f>VLOOKUP($B43,'[1]Franchise Rate List (2)'!$A$3:$I$800,7,0)</f>
        <v>4203</v>
      </c>
      <c r="E43" s="40" t="str">
        <f>VLOOKUP(B43,[2]Bangalore!$A$2:$F$354,6,0)</f>
        <v>EA</v>
      </c>
      <c r="F43" s="151">
        <v>1</v>
      </c>
      <c r="G43" s="41" t="s">
        <v>53</v>
      </c>
      <c r="H43" s="40">
        <f>VLOOKUP(B43,'[3]Farukh Ngr'!$A$2:$G$341,7,0)</f>
        <v>396.75</v>
      </c>
      <c r="I43" s="42">
        <f t="shared" si="0"/>
        <v>396.75</v>
      </c>
      <c r="J43" s="43"/>
      <c r="K43" s="135">
        <f t="shared" si="1"/>
        <v>396.75</v>
      </c>
      <c r="L43" s="44">
        <f>VLOOKUP(B43,'[1]Franchise Rate List (2)'!$A$3:$L$800,12,0)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137">
        <f>VLOOKUP(B43,'[4]Franchise Rate List'!$A$3:$F$800,6,0)</f>
        <v>0.05</v>
      </c>
      <c r="S43" s="47">
        <f t="shared" si="5"/>
        <v>19.837500000000002</v>
      </c>
    </row>
    <row r="44" spans="1:19" s="48" customFormat="1" ht="18" customHeight="1">
      <c r="A44" s="38">
        <f t="shared" si="6"/>
        <v>31</v>
      </c>
      <c r="B44" s="148">
        <v>20198</v>
      </c>
      <c r="C44" s="39" t="s">
        <v>128</v>
      </c>
      <c r="D44" s="40">
        <f>VLOOKUP($B44,'[1]Franchise Rate List (2)'!$A$3:$I$800,7,0)</f>
        <v>6210</v>
      </c>
      <c r="E44" s="40" t="str">
        <f>VLOOKUP(B44,[2]Bangalore!$A$2:$F$354,6,0)</f>
        <v>EA</v>
      </c>
      <c r="F44" s="151">
        <v>3</v>
      </c>
      <c r="G44" s="41" t="s">
        <v>53</v>
      </c>
      <c r="H44" s="40">
        <f>VLOOKUP(B44,'[3]Farukh Ngr'!$A$2:$G$341,7,0)</f>
        <v>511.75</v>
      </c>
      <c r="I44" s="42">
        <f t="shared" si="0"/>
        <v>1535.25</v>
      </c>
      <c r="J44" s="43"/>
      <c r="K44" s="135">
        <f t="shared" si="1"/>
        <v>1535.25</v>
      </c>
      <c r="L44" s="44">
        <f>VLOOKUP(B44,'[1]Franchise Rate List (2)'!$A$3:$L$800,12,0)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137">
        <f>VLOOKUP(B44,'[4]Franchise Rate List'!$A$3:$F$800,6,0)</f>
        <v>0.05</v>
      </c>
      <c r="S44" s="47">
        <f t="shared" si="5"/>
        <v>76.762500000000003</v>
      </c>
    </row>
    <row r="45" spans="1:19" s="48" customFormat="1" ht="18" customHeight="1">
      <c r="A45" s="38">
        <f t="shared" si="6"/>
        <v>32</v>
      </c>
      <c r="B45" s="148">
        <v>20199</v>
      </c>
      <c r="C45" s="39" t="s">
        <v>408</v>
      </c>
      <c r="D45" s="40">
        <f>VLOOKUP($B45,'[1]Franchise Rate List (2)'!$A$3:$I$800,7,0)</f>
        <v>6210</v>
      </c>
      <c r="E45" s="40" t="str">
        <f>VLOOKUP(B45,[2]Bangalore!$A$2:$F$354,6,0)</f>
        <v>EA</v>
      </c>
      <c r="F45" s="151">
        <v>2</v>
      </c>
      <c r="G45" s="41" t="s">
        <v>53</v>
      </c>
      <c r="H45" s="40">
        <f>VLOOKUP(B45,'[3]Farukh Ngr'!$A$2:$G$341,7,0)</f>
        <v>511.75</v>
      </c>
      <c r="I45" s="42">
        <f t="shared" si="0"/>
        <v>1023.5</v>
      </c>
      <c r="J45" s="43"/>
      <c r="K45" s="135">
        <f t="shared" si="1"/>
        <v>1023.5</v>
      </c>
      <c r="L45" s="44">
        <f>VLOOKUP(B45,'[1]Franchise Rate List (2)'!$A$3:$L$800,12,0)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137">
        <f>VLOOKUP(B45,'[4]Franchise Rate List'!$A$3:$F$800,6,0)</f>
        <v>0.05</v>
      </c>
      <c r="S45" s="47">
        <f t="shared" si="5"/>
        <v>51.175000000000004</v>
      </c>
    </row>
    <row r="46" spans="1:19" s="48" customFormat="1" ht="18" customHeight="1">
      <c r="A46" s="38">
        <f t="shared" si="6"/>
        <v>33</v>
      </c>
      <c r="B46" s="148">
        <v>1123</v>
      </c>
      <c r="C46" s="39" t="s">
        <v>144</v>
      </c>
      <c r="D46" s="40">
        <f>VLOOKUP($B46,'[1]Franchise Rate List (2)'!$A$3:$I$800,7,0)</f>
        <v>7323</v>
      </c>
      <c r="E46" s="40" t="str">
        <f>VLOOKUP(B46,[2]Bangalore!$A$2:$F$354,6,0)</f>
        <v>EA</v>
      </c>
      <c r="F46" s="151">
        <v>2</v>
      </c>
      <c r="G46" s="41" t="s">
        <v>53</v>
      </c>
      <c r="H46" s="40">
        <f>VLOOKUP(B46,'[3]Farukh Ngr'!$A$2:$G$341,7,0)</f>
        <v>67.849999999999994</v>
      </c>
      <c r="I46" s="135">
        <f t="shared" si="0"/>
        <v>135.69999999999999</v>
      </c>
      <c r="J46" s="43"/>
      <c r="K46" s="135">
        <f t="shared" si="1"/>
        <v>135.69999999999999</v>
      </c>
      <c r="L46" s="44">
        <f>VLOOKUP(B46,'[1]Franchise Rate List (2)'!$A$3:$L$800,12,0)</f>
        <v>0</v>
      </c>
      <c r="M46" s="42">
        <f t="shared" si="2"/>
        <v>0</v>
      </c>
      <c r="N46" s="45">
        <v>0</v>
      </c>
      <c r="O46" s="45">
        <f t="shared" si="3"/>
        <v>0</v>
      </c>
      <c r="P46" s="42">
        <v>0</v>
      </c>
      <c r="Q46" s="46">
        <f t="shared" si="4"/>
        <v>0</v>
      </c>
      <c r="R46" s="137">
        <f>VLOOKUP(B46,'[4]Franchise Rate List'!$A$3:$F$800,6,0)</f>
        <v>0.12</v>
      </c>
      <c r="S46" s="47">
        <f t="shared" si="5"/>
        <v>16.283999999999999</v>
      </c>
    </row>
    <row r="47" spans="1:19" s="48" customFormat="1" ht="18" customHeight="1">
      <c r="A47" s="38">
        <f t="shared" si="6"/>
        <v>34</v>
      </c>
      <c r="B47" s="148">
        <v>6090</v>
      </c>
      <c r="C47" s="39" t="s">
        <v>176</v>
      </c>
      <c r="D47" s="40">
        <f>VLOOKUP($B47,'[1]Franchise Rate List (2)'!$A$3:$I$800,7,0)</f>
        <v>2811</v>
      </c>
      <c r="E47" s="40" t="str">
        <f>VLOOKUP(B47,[2]Bangalore!$A$2:$F$354,6,0)</f>
        <v>PAC=10ea</v>
      </c>
      <c r="F47" s="151">
        <v>5</v>
      </c>
      <c r="G47" s="41" t="s">
        <v>352</v>
      </c>
      <c r="H47" s="40">
        <f>VLOOKUP(B47,'[3]Farukh Ngr'!$A$2:$G$341,7,0)</f>
        <v>333.5</v>
      </c>
      <c r="I47" s="42">
        <f t="shared" si="0"/>
        <v>1667.5</v>
      </c>
      <c r="J47" s="43"/>
      <c r="K47" s="135">
        <f t="shared" si="1"/>
        <v>1667.5</v>
      </c>
      <c r="L47" s="44">
        <f>VLOOKUP(B47,'[1]Franchise Rate List (2)'!$A$3:$L$800,12,0)</f>
        <v>0</v>
      </c>
      <c r="M47" s="42">
        <f t="shared" si="2"/>
        <v>0</v>
      </c>
      <c r="N47" s="45">
        <v>0</v>
      </c>
      <c r="O47" s="45">
        <f t="shared" si="3"/>
        <v>0</v>
      </c>
      <c r="P47" s="42">
        <v>0</v>
      </c>
      <c r="Q47" s="46">
        <f t="shared" si="4"/>
        <v>0</v>
      </c>
      <c r="R47" s="137">
        <f>VLOOKUP(B47,'[4]Franchise Rate List'!$A$3:$F$800,6,0)</f>
        <v>0.18</v>
      </c>
      <c r="S47" s="47">
        <f t="shared" si="5"/>
        <v>300.14999999999998</v>
      </c>
    </row>
    <row r="48" spans="1:19" s="48" customFormat="1" ht="18" customHeight="1">
      <c r="A48" s="38">
        <f t="shared" si="6"/>
        <v>35</v>
      </c>
      <c r="B48" s="148">
        <v>24205</v>
      </c>
      <c r="C48" s="39" t="s">
        <v>391</v>
      </c>
      <c r="D48" s="40">
        <f>VLOOKUP($B48,'[1]Franchise Rate List (2)'!$A$3:$I$800,7,0)</f>
        <v>48237090</v>
      </c>
      <c r="E48" s="40" t="str">
        <f>VLOOKUP(B48,[2]Bangalore!$A$2:$F$354,6,0)</f>
        <v>1 Pkt = 50 Ea</v>
      </c>
      <c r="F48" s="151">
        <v>5</v>
      </c>
      <c r="G48" s="41" t="s">
        <v>352</v>
      </c>
      <c r="H48" s="40">
        <f>VLOOKUP(B48,'[3]Farukh Ngr'!$A$2:$G$341,7,0)</f>
        <v>126.5</v>
      </c>
      <c r="I48" s="42">
        <f t="shared" si="0"/>
        <v>632.5</v>
      </c>
      <c r="J48" s="43"/>
      <c r="K48" s="135">
        <f t="shared" si="1"/>
        <v>632.5</v>
      </c>
      <c r="L48" s="44">
        <f>VLOOKUP(B48,'[1]Franchise Rate List (2)'!$A$3:$L$800,12,0)</f>
        <v>0</v>
      </c>
      <c r="M48" s="42">
        <f t="shared" si="2"/>
        <v>0</v>
      </c>
      <c r="N48" s="45">
        <v>0</v>
      </c>
      <c r="O48" s="45">
        <f t="shared" si="3"/>
        <v>0</v>
      </c>
      <c r="P48" s="42">
        <v>0</v>
      </c>
      <c r="Q48" s="46">
        <f t="shared" si="4"/>
        <v>0</v>
      </c>
      <c r="R48" s="137">
        <f>VLOOKUP(B48,'[4]Franchise Rate List'!$A$3:$F$800,6,0)</f>
        <v>0.12</v>
      </c>
      <c r="S48" s="47">
        <f t="shared" si="5"/>
        <v>75.899999999999991</v>
      </c>
    </row>
    <row r="49" spans="1:19" s="48" customFormat="1" ht="18" customHeight="1">
      <c r="A49" s="38">
        <f t="shared" si="6"/>
        <v>36</v>
      </c>
      <c r="B49" s="149">
        <v>24206</v>
      </c>
      <c r="C49" s="132" t="s">
        <v>386</v>
      </c>
      <c r="D49" s="40">
        <f>VLOOKUP($B49,'[1]Franchise Rate List (2)'!$A$3:$I$800,7,0)</f>
        <v>48237090</v>
      </c>
      <c r="E49" s="40" t="str">
        <f>VLOOKUP(B49,[2]Bangalore!$A$2:$F$354,6,0)</f>
        <v>1 Pkt = 50 Ea</v>
      </c>
      <c r="F49" s="152">
        <v>5</v>
      </c>
      <c r="G49" s="41" t="s">
        <v>352</v>
      </c>
      <c r="H49" s="40">
        <f>VLOOKUP(B49,'[3]Farukh Ngr'!$A$2:$G$341,7,0)</f>
        <v>132.25</v>
      </c>
      <c r="I49" s="42">
        <f t="shared" si="0"/>
        <v>661.25</v>
      </c>
      <c r="J49" s="43"/>
      <c r="K49" s="135">
        <f t="shared" si="1"/>
        <v>661.25</v>
      </c>
      <c r="L49" s="44">
        <f>VLOOKUP(B49,'[1]Franchise Rate List (2)'!$A$3:$L$800,12,0)</f>
        <v>0</v>
      </c>
      <c r="M49" s="42">
        <f t="shared" si="2"/>
        <v>0</v>
      </c>
      <c r="N49" s="45">
        <v>0</v>
      </c>
      <c r="O49" s="45">
        <f t="shared" si="3"/>
        <v>0</v>
      </c>
      <c r="P49" s="42">
        <v>0</v>
      </c>
      <c r="Q49" s="46">
        <f t="shared" si="4"/>
        <v>0</v>
      </c>
      <c r="R49" s="137">
        <f>VLOOKUP(B49,'[4]Franchise Rate List'!$A$3:$F$800,6,0)</f>
        <v>0.12</v>
      </c>
      <c r="S49" s="47">
        <f t="shared" si="5"/>
        <v>79.349999999999994</v>
      </c>
    </row>
    <row r="50" spans="1:19" s="48" customFormat="1" ht="18" customHeight="1">
      <c r="A50" s="38">
        <f t="shared" si="6"/>
        <v>37</v>
      </c>
      <c r="B50" s="149">
        <v>24350</v>
      </c>
      <c r="C50" s="132" t="s">
        <v>390</v>
      </c>
      <c r="D50" s="40">
        <f>VLOOKUP($B50,'[1]Franchise Rate List (2)'!$A$3:$I$800,7,0)</f>
        <v>39235090</v>
      </c>
      <c r="E50" s="40" t="str">
        <f>VLOOKUP(B50,[2]Bangalore!$A$2:$F$354,6,0)</f>
        <v>1 Pkt = 100 Ea</v>
      </c>
      <c r="F50" s="152">
        <v>10</v>
      </c>
      <c r="G50" s="41" t="s">
        <v>352</v>
      </c>
      <c r="H50" s="40">
        <f>VLOOKUP(B50,'[3]Farukh Ngr'!$A$2:$G$341,7,0)</f>
        <v>356.5</v>
      </c>
      <c r="I50" s="42">
        <f t="shared" ref="I50:I53" si="7">F50*H50</f>
        <v>3565</v>
      </c>
      <c r="J50" s="43"/>
      <c r="K50" s="135">
        <f t="shared" ref="K50:K53" si="8">+I50-J50</f>
        <v>3565</v>
      </c>
      <c r="L50" s="44">
        <f>VLOOKUP(B50,'[1]Franchise Rate List (2)'!$A$3:$L$800,12,0)</f>
        <v>0</v>
      </c>
      <c r="M50" s="42">
        <f t="shared" ref="M50:M53" si="9">+K50*L50</f>
        <v>0</v>
      </c>
      <c r="N50" s="45">
        <v>0</v>
      </c>
      <c r="O50" s="45">
        <f t="shared" ref="O50:O53" si="10">+K50*N50</f>
        <v>0</v>
      </c>
      <c r="P50" s="42">
        <v>0</v>
      </c>
      <c r="Q50" s="46">
        <f t="shared" ref="Q50:Q53" si="11">+K50*P50</f>
        <v>0</v>
      </c>
      <c r="R50" s="137">
        <f>VLOOKUP(B50,'[4]Franchise Rate List'!$A$3:$F$800,6,0)</f>
        <v>0.18</v>
      </c>
      <c r="S50" s="47">
        <f t="shared" ref="S50:S53" si="12">+K50*R50</f>
        <v>641.69999999999993</v>
      </c>
    </row>
    <row r="51" spans="1:19" s="48" customFormat="1" ht="18" customHeight="1">
      <c r="A51" s="38">
        <f t="shared" si="6"/>
        <v>38</v>
      </c>
      <c r="B51" s="149">
        <v>24971</v>
      </c>
      <c r="C51" s="132" t="s">
        <v>409</v>
      </c>
      <c r="D51" s="40">
        <f>VLOOKUP($B51,'[1]Franchise Rate List (2)'!$A$3:$I$800,7,0)</f>
        <v>21069099</v>
      </c>
      <c r="E51" s="40" t="s">
        <v>56</v>
      </c>
      <c r="F51" s="152">
        <v>3</v>
      </c>
      <c r="G51" s="41" t="s">
        <v>56</v>
      </c>
      <c r="H51" s="40">
        <f>VLOOKUP(B51,'[3]Farukh Ngr'!$A$2:$G$341,7,0)</f>
        <v>552</v>
      </c>
      <c r="I51" s="42">
        <f t="shared" si="7"/>
        <v>1656</v>
      </c>
      <c r="J51" s="43"/>
      <c r="K51" s="135">
        <f t="shared" si="8"/>
        <v>1656</v>
      </c>
      <c r="L51" s="44">
        <f>VLOOKUP(B51,'[1]Franchise Rate List (2)'!$A$3:$L$800,12,0)</f>
        <v>0</v>
      </c>
      <c r="M51" s="42">
        <f t="shared" si="9"/>
        <v>0</v>
      </c>
      <c r="N51" s="45">
        <v>0</v>
      </c>
      <c r="O51" s="45">
        <f t="shared" si="10"/>
        <v>0</v>
      </c>
      <c r="P51" s="42">
        <v>0</v>
      </c>
      <c r="Q51" s="46">
        <f t="shared" si="11"/>
        <v>0</v>
      </c>
      <c r="R51" s="137">
        <f>VLOOKUP(B51,'[4]Franchise Rate List'!$A$3:$F$800,6,0)</f>
        <v>0.18</v>
      </c>
      <c r="S51" s="47">
        <f t="shared" si="12"/>
        <v>298.08</v>
      </c>
    </row>
    <row r="52" spans="1:19" s="48" customFormat="1" ht="18" customHeight="1">
      <c r="A52" s="38">
        <f t="shared" si="6"/>
        <v>39</v>
      </c>
      <c r="B52" s="149">
        <v>5753</v>
      </c>
      <c r="C52" s="132" t="s">
        <v>117</v>
      </c>
      <c r="D52" s="40">
        <f>VLOOKUP($B52,'[1]Franchise Rate List (2)'!$A$3:$I$800,7,0)</f>
        <v>4819</v>
      </c>
      <c r="E52" s="40" t="str">
        <f>VLOOKUP(B52,[2]Bangalore!$A$2:$F$354,6,0)</f>
        <v>EA</v>
      </c>
      <c r="F52" s="152">
        <v>1</v>
      </c>
      <c r="G52" s="41" t="s">
        <v>53</v>
      </c>
      <c r="H52" s="40">
        <f>VLOOKUP(B52,'[3]Farukh Ngr'!$A$2:$G$341,7,0)</f>
        <v>70</v>
      </c>
      <c r="I52" s="42">
        <f t="shared" si="7"/>
        <v>70</v>
      </c>
      <c r="J52" s="43"/>
      <c r="K52" s="135">
        <f t="shared" si="8"/>
        <v>70</v>
      </c>
      <c r="L52" s="44">
        <f>VLOOKUP(B52,'[1]Franchise Rate List (2)'!$A$3:$L$800,12,0)</f>
        <v>0</v>
      </c>
      <c r="M52" s="42">
        <f t="shared" si="9"/>
        <v>0</v>
      </c>
      <c r="N52" s="45">
        <v>0</v>
      </c>
      <c r="O52" s="45">
        <f t="shared" si="10"/>
        <v>0</v>
      </c>
      <c r="P52" s="42">
        <v>0</v>
      </c>
      <c r="Q52" s="46">
        <f t="shared" si="11"/>
        <v>0</v>
      </c>
      <c r="R52" s="137">
        <f>VLOOKUP(B52,'[4]Franchise Rate List'!$A$3:$F$800,6,0)</f>
        <v>0.12</v>
      </c>
      <c r="S52" s="47">
        <f t="shared" si="12"/>
        <v>8.4</v>
      </c>
    </row>
    <row r="53" spans="1:19" s="48" customFormat="1" ht="18" customHeight="1">
      <c r="A53" s="38">
        <f t="shared" si="6"/>
        <v>40</v>
      </c>
      <c r="B53" s="149">
        <v>8226</v>
      </c>
      <c r="C53" s="132" t="s">
        <v>336</v>
      </c>
      <c r="D53" s="40">
        <f>VLOOKUP($B53,'[1]Franchise Rate List (2)'!$A$3:$I$800,7,0)</f>
        <v>392390</v>
      </c>
      <c r="E53" s="40" t="str">
        <f>VLOOKUP(B53,[2]Bangalore!$A$2:$F$354,6,0)</f>
        <v>M</v>
      </c>
      <c r="F53" s="152">
        <v>6</v>
      </c>
      <c r="G53" s="41" t="s">
        <v>337</v>
      </c>
      <c r="H53" s="40">
        <f>VLOOKUP(B53,'[3]Farukh Ngr'!$A$2:$G$341,7,0)</f>
        <v>12.5</v>
      </c>
      <c r="I53" s="42">
        <f t="shared" si="7"/>
        <v>75</v>
      </c>
      <c r="J53" s="43"/>
      <c r="K53" s="135">
        <f t="shared" si="8"/>
        <v>75</v>
      </c>
      <c r="L53" s="44">
        <f>VLOOKUP(B53,'[1]Franchise Rate List (2)'!$A$3:$L$800,12,0)</f>
        <v>0</v>
      </c>
      <c r="M53" s="42">
        <f t="shared" si="9"/>
        <v>0</v>
      </c>
      <c r="N53" s="45">
        <v>0</v>
      </c>
      <c r="O53" s="45">
        <f t="shared" si="10"/>
        <v>0</v>
      </c>
      <c r="P53" s="42">
        <v>0</v>
      </c>
      <c r="Q53" s="46">
        <f t="shared" si="11"/>
        <v>0</v>
      </c>
      <c r="R53" s="137">
        <f>VLOOKUP(B53,'[4]Franchise Rate List'!$A$3:$F$800,6,0)</f>
        <v>0.18</v>
      </c>
      <c r="S53" s="47">
        <f t="shared" si="12"/>
        <v>13.5</v>
      </c>
    </row>
    <row r="54" spans="1:19" s="48" customFormat="1" ht="18" customHeight="1">
      <c r="A54" s="38"/>
      <c r="B54" s="22"/>
      <c r="C54" s="39"/>
      <c r="D54" s="40"/>
      <c r="E54" s="41"/>
      <c r="F54" s="151"/>
      <c r="G54" s="41"/>
      <c r="H54" s="41"/>
      <c r="I54" s="42"/>
      <c r="J54" s="43"/>
      <c r="K54" s="42"/>
      <c r="L54" s="49"/>
      <c r="M54" s="42"/>
      <c r="N54" s="45"/>
      <c r="O54" s="45"/>
      <c r="P54" s="42"/>
      <c r="Q54" s="46"/>
      <c r="R54" s="44"/>
      <c r="S54" s="47"/>
    </row>
    <row r="55" spans="1:19" s="48" customFormat="1" ht="18" customHeight="1">
      <c r="A55" s="38"/>
      <c r="B55" s="22"/>
      <c r="C55" s="39"/>
      <c r="D55" s="40"/>
      <c r="E55" s="41"/>
      <c r="F55" s="151"/>
      <c r="G55" s="41"/>
      <c r="H55" s="41"/>
      <c r="I55" s="42"/>
      <c r="J55" s="43"/>
      <c r="K55" s="42"/>
      <c r="L55" s="49"/>
      <c r="M55" s="42"/>
      <c r="N55" s="45"/>
      <c r="O55" s="45"/>
      <c r="P55" s="42"/>
      <c r="Q55" s="46"/>
      <c r="R55" s="44"/>
      <c r="S55" s="47"/>
    </row>
    <row r="56" spans="1:19" s="48" customFormat="1" ht="18" customHeight="1">
      <c r="A56" s="38"/>
      <c r="B56" s="22"/>
      <c r="C56" s="39"/>
      <c r="D56" s="40"/>
      <c r="E56" s="41"/>
      <c r="F56" s="151"/>
      <c r="G56" s="41"/>
      <c r="H56" s="41"/>
      <c r="I56" s="42"/>
      <c r="J56" s="43"/>
      <c r="K56" s="42"/>
      <c r="L56" s="49"/>
      <c r="M56" s="42"/>
      <c r="N56" s="45"/>
      <c r="O56" s="45"/>
      <c r="P56" s="42"/>
      <c r="Q56" s="46"/>
      <c r="R56" s="44"/>
      <c r="S56" s="47"/>
    </row>
    <row r="57" spans="1:19" s="48" customFormat="1" ht="18" customHeight="1">
      <c r="A57" s="38"/>
      <c r="B57" s="22"/>
      <c r="C57" s="39"/>
      <c r="D57" s="40"/>
      <c r="E57" s="41"/>
      <c r="F57" s="151"/>
      <c r="G57" s="41"/>
      <c r="H57" s="41"/>
      <c r="I57" s="42"/>
      <c r="J57" s="43"/>
      <c r="K57" s="42"/>
      <c r="L57" s="49"/>
      <c r="M57" s="42"/>
      <c r="N57" s="45"/>
      <c r="O57" s="45"/>
      <c r="P57" s="42"/>
      <c r="Q57" s="46"/>
      <c r="R57" s="44"/>
      <c r="S57" s="47"/>
    </row>
    <row r="58" spans="1:19" ht="15" customHeight="1">
      <c r="A58" s="38"/>
      <c r="B58" s="22"/>
      <c r="C58" s="39"/>
      <c r="D58" s="40"/>
      <c r="E58" s="41"/>
      <c r="F58" s="114"/>
      <c r="G58" s="41"/>
      <c r="H58" s="41"/>
      <c r="I58" s="42"/>
      <c r="J58" s="43"/>
      <c r="K58" s="42"/>
      <c r="L58" s="49"/>
      <c r="M58" s="42"/>
      <c r="N58" s="45"/>
      <c r="O58" s="45"/>
      <c r="P58" s="42"/>
      <c r="Q58" s="46"/>
      <c r="R58" s="44"/>
      <c r="S58" s="47"/>
    </row>
    <row r="59" spans="1:19" ht="15" customHeight="1">
      <c r="A59" s="38"/>
      <c r="B59" s="22"/>
      <c r="C59" s="39"/>
      <c r="D59" s="40"/>
      <c r="E59" s="41"/>
      <c r="F59" s="114"/>
      <c r="G59" s="41"/>
      <c r="H59" s="41"/>
      <c r="I59" s="42"/>
      <c r="J59" s="43"/>
      <c r="K59" s="42"/>
      <c r="L59" s="49"/>
      <c r="M59" s="42"/>
      <c r="N59" s="45"/>
      <c r="O59" s="45"/>
      <c r="P59" s="42"/>
      <c r="Q59" s="46"/>
      <c r="R59" s="44"/>
      <c r="S59" s="47"/>
    </row>
    <row r="60" spans="1:19" ht="24" customHeight="1">
      <c r="A60" s="50"/>
      <c r="B60" s="51"/>
      <c r="C60" s="52" t="s">
        <v>405</v>
      </c>
      <c r="D60" s="53"/>
      <c r="E60" s="121"/>
      <c r="F60" s="54"/>
      <c r="G60" s="54"/>
      <c r="H60" s="54"/>
      <c r="I60" s="54"/>
      <c r="J60" s="54"/>
      <c r="K60" s="54"/>
      <c r="L60" s="54"/>
      <c r="M60" s="54"/>
      <c r="N60" s="55"/>
      <c r="O60" s="55"/>
      <c r="P60" s="55"/>
      <c r="Q60" s="55"/>
      <c r="R60" s="55"/>
      <c r="S60" s="56"/>
    </row>
    <row r="61" spans="1:19" ht="20.100000000000001" customHeight="1" thickBot="1">
      <c r="A61" s="50"/>
      <c r="B61" s="51"/>
      <c r="C61" s="57" t="s">
        <v>406</v>
      </c>
      <c r="D61" s="58"/>
      <c r="E61" s="126"/>
      <c r="F61" s="54"/>
      <c r="G61" s="54"/>
      <c r="H61" s="54"/>
      <c r="I61" s="54"/>
      <c r="J61" s="54"/>
      <c r="K61" s="54"/>
      <c r="L61" s="54"/>
      <c r="M61" s="54"/>
      <c r="N61" s="55"/>
      <c r="O61" s="55"/>
      <c r="P61" s="55"/>
      <c r="Q61" s="55"/>
      <c r="R61" s="55"/>
      <c r="S61" s="56"/>
    </row>
    <row r="62" spans="1:19" ht="18.75" customHeight="1">
      <c r="A62" s="202"/>
      <c r="B62" s="203"/>
      <c r="C62" s="203"/>
      <c r="D62" s="59"/>
      <c r="E62" s="59"/>
      <c r="F62" s="60"/>
      <c r="G62" s="60"/>
      <c r="H62" s="60"/>
      <c r="I62" s="61" t="s">
        <v>31</v>
      </c>
      <c r="J62" s="62"/>
      <c r="K62" s="62">
        <f>SUM(K14:K61)</f>
        <v>73797.929999999993</v>
      </c>
      <c r="L62" s="62"/>
      <c r="M62" s="63">
        <f>SUM(M14:M61)</f>
        <v>0</v>
      </c>
      <c r="N62" s="63"/>
      <c r="O62" s="63">
        <f>SUM(O14:O61)</f>
        <v>0</v>
      </c>
      <c r="P62" s="63"/>
      <c r="Q62" s="63">
        <f>SUM(Q14:Q61)</f>
        <v>0</v>
      </c>
      <c r="R62" s="60"/>
      <c r="S62" s="64">
        <f>SUM(S14:S61)</f>
        <v>8770.0188999999991</v>
      </c>
    </row>
    <row r="63" spans="1:19" ht="15" customHeight="1">
      <c r="A63" s="6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 t="s">
        <v>30</v>
      </c>
      <c r="R63" s="175">
        <f>ROUND(K62+O62+Q62+S62+L62+M62,0)</f>
        <v>82568</v>
      </c>
      <c r="S63" s="176"/>
    </row>
    <row r="64" spans="1:19" ht="15" customHeight="1">
      <c r="A64" s="177" t="s">
        <v>410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9"/>
      <c r="L64" s="68"/>
      <c r="M64" s="68"/>
      <c r="N64" s="69" t="s">
        <v>26</v>
      </c>
      <c r="O64" s="70"/>
      <c r="P64" s="70"/>
      <c r="Q64" s="70"/>
      <c r="R64" s="186"/>
      <c r="S64" s="187"/>
    </row>
    <row r="65" spans="1:19" ht="18" customHeight="1">
      <c r="A65" s="180"/>
      <c r="B65" s="181"/>
      <c r="C65" s="181"/>
      <c r="D65" s="181"/>
      <c r="E65" s="181"/>
      <c r="F65" s="181"/>
      <c r="G65" s="181"/>
      <c r="H65" s="181"/>
      <c r="I65" s="181"/>
      <c r="J65" s="181"/>
      <c r="K65" s="182"/>
      <c r="L65" s="71"/>
      <c r="M65" s="71"/>
      <c r="N65" s="72" t="s">
        <v>97</v>
      </c>
      <c r="O65" s="73"/>
      <c r="P65" s="73"/>
      <c r="Q65" s="73"/>
      <c r="R65" s="74"/>
      <c r="S65" s="75">
        <f>+R64*18%</f>
        <v>0</v>
      </c>
    </row>
    <row r="66" spans="1:19" ht="15" customHeight="1">
      <c r="A66" s="180"/>
      <c r="B66" s="181"/>
      <c r="C66" s="181"/>
      <c r="D66" s="181"/>
      <c r="E66" s="181"/>
      <c r="F66" s="181"/>
      <c r="G66" s="181"/>
      <c r="H66" s="181"/>
      <c r="I66" s="181"/>
      <c r="J66" s="181"/>
      <c r="K66" s="182"/>
      <c r="L66" s="71"/>
      <c r="M66" s="71"/>
      <c r="N66" s="72" t="s">
        <v>28</v>
      </c>
      <c r="O66" s="73"/>
      <c r="P66" s="73"/>
      <c r="Q66" s="73"/>
      <c r="R66" s="74"/>
      <c r="S66" s="75">
        <v>0</v>
      </c>
    </row>
    <row r="67" spans="1:19" ht="15" customHeight="1">
      <c r="A67" s="180"/>
      <c r="B67" s="181"/>
      <c r="C67" s="181"/>
      <c r="D67" s="181"/>
      <c r="E67" s="181"/>
      <c r="F67" s="181"/>
      <c r="G67" s="181"/>
      <c r="H67" s="181"/>
      <c r="I67" s="181"/>
      <c r="J67" s="181"/>
      <c r="K67" s="182"/>
      <c r="L67" s="71"/>
      <c r="M67" s="71"/>
      <c r="N67" s="76" t="s">
        <v>27</v>
      </c>
      <c r="O67" s="77"/>
      <c r="P67" s="77"/>
      <c r="Q67" s="77"/>
      <c r="R67" s="78"/>
      <c r="S67" s="79">
        <v>0</v>
      </c>
    </row>
    <row r="68" spans="1:19" ht="21.75" customHeight="1" thickBot="1">
      <c r="A68" s="183"/>
      <c r="B68" s="184"/>
      <c r="C68" s="184"/>
      <c r="D68" s="184"/>
      <c r="E68" s="184"/>
      <c r="F68" s="184"/>
      <c r="G68" s="184"/>
      <c r="H68" s="184"/>
      <c r="I68" s="184"/>
      <c r="J68" s="184"/>
      <c r="K68" s="185"/>
      <c r="L68" s="80"/>
      <c r="M68" s="80"/>
      <c r="N68" s="188" t="s">
        <v>4</v>
      </c>
      <c r="O68" s="189"/>
      <c r="P68" s="189"/>
      <c r="Q68" s="190"/>
      <c r="R68" s="191">
        <f>R63+R64+S66+S67+S65</f>
        <v>82568</v>
      </c>
      <c r="S68" s="192"/>
    </row>
    <row r="69" spans="1:19" ht="15" customHeight="1">
      <c r="A69" s="8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82"/>
    </row>
    <row r="70" spans="1:19" ht="15" customHeight="1">
      <c r="A70" s="5" t="s">
        <v>18</v>
      </c>
      <c r="B70" s="10"/>
      <c r="C70" s="83"/>
      <c r="D70" s="84"/>
      <c r="E70" s="84"/>
      <c r="F70" s="84"/>
      <c r="G70" s="84"/>
      <c r="H70" s="84"/>
      <c r="I70" s="84"/>
      <c r="J70" s="85"/>
      <c r="K70" s="86"/>
      <c r="L70" s="87"/>
      <c r="M70" s="87"/>
      <c r="N70" s="87"/>
      <c r="O70" s="87"/>
      <c r="P70" s="87"/>
      <c r="Q70" s="87"/>
      <c r="R70" s="87"/>
      <c r="S70" s="88"/>
    </row>
    <row r="71" spans="1:19" ht="15" customHeight="1">
      <c r="A71" s="6" t="s">
        <v>19</v>
      </c>
      <c r="B71" s="2"/>
      <c r="C71" s="89"/>
      <c r="D71" s="90"/>
      <c r="E71" s="90"/>
      <c r="F71" s="90"/>
      <c r="G71" s="90"/>
      <c r="H71" s="90"/>
      <c r="I71" s="90"/>
      <c r="J71" s="91"/>
      <c r="K71" s="92"/>
      <c r="L71" s="93"/>
      <c r="M71" s="93"/>
      <c r="N71" s="94"/>
      <c r="O71" s="193"/>
      <c r="P71" s="193"/>
      <c r="Q71" s="93"/>
      <c r="R71" s="93"/>
      <c r="S71" s="95"/>
    </row>
    <row r="72" spans="1:19" ht="15" customHeight="1">
      <c r="A72" s="6" t="s">
        <v>22</v>
      </c>
      <c r="B72" s="2"/>
      <c r="C72" s="89"/>
      <c r="D72" s="90"/>
      <c r="E72" s="90"/>
      <c r="F72" s="90"/>
      <c r="G72" s="90"/>
      <c r="H72" s="90"/>
      <c r="I72" s="90"/>
      <c r="J72" s="91"/>
      <c r="K72" s="92"/>
      <c r="L72" s="93"/>
      <c r="M72" s="93"/>
      <c r="N72" s="93"/>
      <c r="O72" s="93"/>
      <c r="P72" s="93"/>
      <c r="Q72" s="93"/>
      <c r="R72" s="93"/>
      <c r="S72" s="95"/>
    </row>
    <row r="73" spans="1:19" ht="21">
      <c r="A73" s="6" t="s">
        <v>23</v>
      </c>
      <c r="B73" s="2"/>
      <c r="C73" s="89"/>
      <c r="D73" s="90"/>
      <c r="E73" s="90"/>
      <c r="F73" s="90"/>
      <c r="G73" s="90"/>
      <c r="H73" s="90"/>
      <c r="I73" s="90"/>
      <c r="J73" s="91"/>
      <c r="K73" s="92"/>
      <c r="L73" s="93"/>
      <c r="M73" s="93"/>
      <c r="N73" s="172" t="s">
        <v>24</v>
      </c>
      <c r="O73" s="172"/>
      <c r="P73" s="172"/>
      <c r="Q73" s="172"/>
      <c r="R73" s="172"/>
      <c r="S73" s="96"/>
    </row>
    <row r="74" spans="1:19" ht="18.75">
      <c r="A74" s="6" t="s">
        <v>29</v>
      </c>
      <c r="B74" s="2"/>
      <c r="C74" s="97"/>
      <c r="D74" s="98"/>
      <c r="E74" s="98"/>
      <c r="F74" s="98"/>
      <c r="G74" s="98"/>
      <c r="H74" s="98"/>
      <c r="I74" s="98"/>
      <c r="J74" s="99"/>
      <c r="K74" s="92"/>
      <c r="L74" s="93"/>
      <c r="M74" s="93"/>
      <c r="N74" s="90"/>
      <c r="O74" s="90"/>
      <c r="P74" s="90"/>
      <c r="Q74" s="90"/>
      <c r="R74" s="90"/>
      <c r="S74" s="100"/>
    </row>
    <row r="75" spans="1:19" ht="18.75">
      <c r="A75" s="6" t="s">
        <v>20</v>
      </c>
      <c r="B75" s="2"/>
      <c r="C75" s="101"/>
      <c r="D75" s="102"/>
      <c r="E75" s="102"/>
      <c r="F75" s="102"/>
      <c r="G75" s="102"/>
      <c r="H75" s="102"/>
      <c r="I75" s="102"/>
      <c r="J75" s="103"/>
      <c r="K75" s="92"/>
      <c r="L75" s="93"/>
      <c r="M75" s="93"/>
      <c r="N75" s="171"/>
      <c r="O75" s="171"/>
      <c r="P75" s="171"/>
      <c r="Q75" s="171"/>
      <c r="R75" s="171"/>
      <c r="S75" s="100"/>
    </row>
    <row r="76" spans="1:19" ht="23.25">
      <c r="A76" s="173" t="s">
        <v>34</v>
      </c>
      <c r="B76" s="174"/>
      <c r="C76" s="174"/>
      <c r="D76" s="174"/>
      <c r="E76" s="165"/>
      <c r="F76" s="87"/>
      <c r="G76" s="87"/>
      <c r="H76" s="87"/>
      <c r="I76" s="87"/>
      <c r="J76" s="104"/>
      <c r="K76" s="105"/>
      <c r="L76" s="106"/>
      <c r="M76" s="106"/>
      <c r="N76" s="93"/>
      <c r="O76" s="169"/>
      <c r="P76" s="169"/>
      <c r="Q76" s="169"/>
      <c r="R76" s="169"/>
      <c r="S76" s="170"/>
    </row>
    <row r="77" spans="1:19" ht="18.75">
      <c r="A77" s="7" t="s">
        <v>21</v>
      </c>
      <c r="B77" s="11"/>
      <c r="C77" s="2" t="s">
        <v>35</v>
      </c>
      <c r="D77" s="90"/>
      <c r="E77" s="90"/>
      <c r="F77" s="90"/>
      <c r="G77" s="90"/>
      <c r="H77" s="90"/>
      <c r="I77" s="90"/>
      <c r="J77" s="91"/>
      <c r="K77" s="92"/>
      <c r="L77" s="93"/>
      <c r="M77" s="93"/>
      <c r="N77" s="171" t="s">
        <v>25</v>
      </c>
      <c r="O77" s="171"/>
      <c r="P77" s="171"/>
      <c r="Q77" s="171"/>
      <c r="R77" s="171"/>
      <c r="S77" s="95"/>
    </row>
    <row r="78" spans="1:19" ht="18.75">
      <c r="A78" s="7" t="s">
        <v>21</v>
      </c>
      <c r="B78" s="11"/>
      <c r="C78" s="2" t="s">
        <v>15</v>
      </c>
      <c r="D78" s="90"/>
      <c r="E78" s="90"/>
      <c r="F78" s="90"/>
      <c r="G78" s="90"/>
      <c r="H78" s="90"/>
      <c r="I78" s="90"/>
      <c r="J78" s="91"/>
      <c r="K78" s="92"/>
      <c r="L78" s="93"/>
      <c r="M78" s="93"/>
      <c r="N78" s="171"/>
      <c r="O78" s="171"/>
      <c r="P78" s="171"/>
      <c r="Q78" s="171"/>
      <c r="R78" s="171"/>
      <c r="S78" s="100"/>
    </row>
    <row r="79" spans="1:19" ht="18.75">
      <c r="A79" s="7" t="s">
        <v>21</v>
      </c>
      <c r="B79" s="11"/>
      <c r="C79" s="2" t="s">
        <v>16</v>
      </c>
      <c r="D79" s="90"/>
      <c r="E79" s="90"/>
      <c r="F79" s="90"/>
      <c r="G79" s="90"/>
      <c r="H79" s="90"/>
      <c r="I79" s="90"/>
      <c r="J79" s="91"/>
      <c r="K79" s="92"/>
      <c r="L79" s="93"/>
      <c r="M79" s="93"/>
      <c r="N79" s="93"/>
      <c r="O79" s="169"/>
      <c r="P79" s="169"/>
      <c r="Q79" s="169"/>
      <c r="R79" s="169"/>
      <c r="S79" s="170"/>
    </row>
    <row r="80" spans="1:19" ht="18.75">
      <c r="A80" s="7" t="s">
        <v>21</v>
      </c>
      <c r="B80" s="11"/>
      <c r="C80" s="2" t="s">
        <v>17</v>
      </c>
      <c r="D80" s="90"/>
      <c r="E80" s="90"/>
      <c r="F80" s="90"/>
      <c r="G80" s="90"/>
      <c r="H80" s="90"/>
      <c r="I80" s="90"/>
      <c r="J80" s="91"/>
      <c r="K80" s="92"/>
      <c r="L80" s="93"/>
      <c r="M80" s="93"/>
      <c r="N80" s="171"/>
      <c r="O80" s="171"/>
      <c r="P80" s="171"/>
      <c r="Q80" s="171"/>
      <c r="R80" s="171"/>
      <c r="S80" s="95"/>
    </row>
    <row r="81" spans="1:19" ht="19.5" thickBot="1">
      <c r="A81" s="8"/>
      <c r="B81" s="12"/>
      <c r="C81" s="9"/>
      <c r="D81" s="107"/>
      <c r="E81" s="107"/>
      <c r="F81" s="107"/>
      <c r="G81" s="107"/>
      <c r="H81" s="107"/>
      <c r="I81" s="107"/>
      <c r="J81" s="108"/>
      <c r="K81" s="109"/>
      <c r="L81" s="110"/>
      <c r="M81" s="110"/>
      <c r="N81" s="110"/>
      <c r="O81" s="110"/>
      <c r="P81" s="110"/>
      <c r="Q81" s="110"/>
      <c r="R81" s="110"/>
      <c r="S81" s="111"/>
    </row>
    <row r="82" spans="1:19" ht="21">
      <c r="H82" s="112"/>
    </row>
    <row r="83" spans="1:19" ht="18.75"/>
    <row r="84" spans="1:19" ht="18.75"/>
    <row r="85" spans="1:19" ht="18.75"/>
    <row r="86" spans="1:19" ht="18.75"/>
    <row r="87" spans="1:19" ht="18.75"/>
    <row r="88" spans="1:19" ht="18.75"/>
    <row r="89" spans="1:19" ht="18.75"/>
    <row r="90" spans="1:19" ht="18.75"/>
    <row r="91" spans="1:19" ht="18.75"/>
    <row r="92" spans="1:19" ht="18.75"/>
    <row r="93" spans="1:19" ht="18.75"/>
    <row r="94" spans="1:19" ht="18.75"/>
    <row r="95" spans="1:19" ht="18.75"/>
    <row r="96" spans="1:19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/>
    <row r="208" ht="18.75"/>
    <row r="209" ht="18.75"/>
    <row r="210" ht="18.75"/>
    <row r="211" ht="18.75"/>
    <row r="212" ht="18.75"/>
    <row r="213" ht="18.75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0" hidden="1" customHeight="1"/>
    <row r="233" ht="0" hidden="1" customHeight="1"/>
    <row r="234" ht="0" hidden="1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  <row r="288" ht="0" hidden="1" customHeight="1"/>
    <row r="289" ht="0" hidden="1" customHeight="1"/>
    <row r="290" ht="0" hidden="1" customHeight="1"/>
    <row r="291" ht="0" hidden="1" customHeight="1"/>
    <row r="292" ht="0" hidden="1" customHeight="1"/>
    <row r="293" ht="0" hidden="1" customHeight="1"/>
    <row r="294" ht="0" hidden="1" customHeight="1"/>
  </sheetData>
  <mergeCells count="30">
    <mergeCell ref="R12:S12"/>
    <mergeCell ref="A62:C62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71:P71"/>
    <mergeCell ref="K12:K13"/>
    <mergeCell ref="L12:L13"/>
    <mergeCell ref="N12:O12"/>
    <mergeCell ref="P12:Q12"/>
    <mergeCell ref="R63:S63"/>
    <mergeCell ref="A64:K68"/>
    <mergeCell ref="R64:S64"/>
    <mergeCell ref="N68:Q68"/>
    <mergeCell ref="R68:S68"/>
    <mergeCell ref="O79:S79"/>
    <mergeCell ref="N80:R80"/>
    <mergeCell ref="N73:R73"/>
    <mergeCell ref="N75:R75"/>
    <mergeCell ref="A76:D76"/>
    <mergeCell ref="O76:S76"/>
    <mergeCell ref="N77:R77"/>
    <mergeCell ref="N78:R78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3:S290"/>
  <sheetViews>
    <sheetView showGridLines="0" topLeftCell="A45" zoomScaleSheetLayoutView="100" workbookViewId="0">
      <selection activeCell="K58" sqref="K58"/>
    </sheetView>
  </sheetViews>
  <sheetFormatPr defaultColWidth="9.140625" defaultRowHeight="0" customHeight="1" zeroHeight="1"/>
  <cols>
    <col min="1" max="1" width="6.28515625" style="32" customWidth="1"/>
    <col min="2" max="2" width="11.28515625" style="32" customWidth="1"/>
    <col min="3" max="3" width="30.14062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7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4.7109375" style="32" customWidth="1"/>
    <col min="12" max="12" width="14.42578125" style="32" customWidth="1"/>
    <col min="13" max="14" width="6.42578125" style="32" customWidth="1"/>
    <col min="15" max="15" width="9.140625" style="32" customWidth="1"/>
    <col min="16" max="16" width="6.28515625" style="32" customWidth="1"/>
    <col min="17" max="17" width="8.7109375" style="32" customWidth="1"/>
    <col min="18" max="18" width="6.5703125" style="32" customWidth="1"/>
    <col min="19" max="19" width="12.42578125" style="32" customWidth="1"/>
    <col min="20" max="20" width="0.28515625" style="32" customWidth="1"/>
    <col min="21" max="25" width="9.140625" style="32" customWidth="1"/>
    <col min="26" max="27" width="6.5703125" style="32" customWidth="1"/>
    <col min="28" max="16384" width="9.140625" style="32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148">
        <v>1001</v>
      </c>
      <c r="C14" s="39" t="s">
        <v>289</v>
      </c>
      <c r="D14" s="40">
        <f>VLOOKUP($B14,'[1]Franchise Rate List (2)'!$A$3:$I$800,7,0)</f>
        <v>1701</v>
      </c>
      <c r="E14" s="40" t="str">
        <f>VLOOKUP(B14,[2]Bangalore!$A$2:$F$354,6,0)</f>
        <v>Pac=200sc</v>
      </c>
      <c r="F14" s="150">
        <v>10</v>
      </c>
      <c r="G14" s="41" t="s">
        <v>352</v>
      </c>
      <c r="H14" s="40">
        <f>VLOOKUP(B14,[5]Bangalore!$A$2:$G$346,7,0)</f>
        <v>75.900000000000006</v>
      </c>
      <c r="I14" s="42">
        <f>F14*H14</f>
        <v>759</v>
      </c>
      <c r="J14" s="43">
        <v>0</v>
      </c>
      <c r="K14" s="135">
        <f>+I14-J14</f>
        <v>759</v>
      </c>
      <c r="L14" s="44">
        <f>VLOOKUP(B14,'[1]Franchise Rate List (2)'!$A$3:$L$800,12,0)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137">
        <f>VLOOKUP(B14,'[4]Franchise Rate List'!$A$3:$F$800,6,0)</f>
        <v>0.05</v>
      </c>
      <c r="S14" s="47">
        <f>+K14*R14</f>
        <v>37.950000000000003</v>
      </c>
    </row>
    <row r="15" spans="1:19" s="48" customFormat="1" ht="18" customHeight="1">
      <c r="A15" s="38">
        <f>+A14+1</f>
        <v>2</v>
      </c>
      <c r="B15" s="148">
        <v>1002</v>
      </c>
      <c r="C15" s="39" t="s">
        <v>290</v>
      </c>
      <c r="D15" s="40">
        <f>VLOOKUP($B15,'[1]Franchise Rate List (2)'!$A$3:$I$800,7,0)</f>
        <v>1701</v>
      </c>
      <c r="E15" s="40" t="str">
        <f>VLOOKUP(B15,[2]Bangalore!$A$2:$F$354,6,0)</f>
        <v>Pac=200sc</v>
      </c>
      <c r="F15" s="151">
        <v>10</v>
      </c>
      <c r="G15" s="41" t="s">
        <v>352</v>
      </c>
      <c r="H15" s="40">
        <f>VLOOKUP(B15,[5]Bangalore!$A$2:$G$346,7,0)</f>
        <v>80.5</v>
      </c>
      <c r="I15" s="42">
        <f t="shared" ref="I15:I49" si="0">F15*H15</f>
        <v>805</v>
      </c>
      <c r="J15" s="43">
        <v>0</v>
      </c>
      <c r="K15" s="135">
        <f t="shared" ref="K15:K49" si="1">+I15-J15</f>
        <v>805</v>
      </c>
      <c r="L15" s="44">
        <f>VLOOKUP(B15,'[1]Franchise Rate List (2)'!$A$3:$L$800,12,0)</f>
        <v>0</v>
      </c>
      <c r="M15" s="42">
        <f t="shared" ref="M15:M49" si="2">+K15*L15</f>
        <v>0</v>
      </c>
      <c r="N15" s="45">
        <v>0</v>
      </c>
      <c r="O15" s="45">
        <f t="shared" ref="O15:O49" si="3">+K15*N15</f>
        <v>0</v>
      </c>
      <c r="P15" s="42">
        <v>0</v>
      </c>
      <c r="Q15" s="46">
        <f t="shared" ref="Q15:Q49" si="4">+K15*P15</f>
        <v>0</v>
      </c>
      <c r="R15" s="137">
        <f>VLOOKUP(B15,'[4]Franchise Rate List'!$A$3:$F$800,6,0)</f>
        <v>0.05</v>
      </c>
      <c r="S15" s="47">
        <f t="shared" ref="S15:S49" si="5">+K15*R15</f>
        <v>40.25</v>
      </c>
    </row>
    <row r="16" spans="1:19" s="48" customFormat="1" ht="18" customHeight="1">
      <c r="A16" s="38">
        <f t="shared" ref="A16:A49" si="6">+A15+1</f>
        <v>3</v>
      </c>
      <c r="B16" s="148">
        <v>1008</v>
      </c>
      <c r="C16" s="39" t="s">
        <v>150</v>
      </c>
      <c r="D16" s="40">
        <f>VLOOKUP($B16,'[1]Franchise Rate List (2)'!$A$3:$I$800,7,0)</f>
        <v>2103</v>
      </c>
      <c r="E16" s="40" t="str">
        <f>VLOOKUP(B16,[2]Bangalore!$A$2:$F$354,6,0)</f>
        <v>PAC=100 sc</v>
      </c>
      <c r="F16" s="151">
        <v>5</v>
      </c>
      <c r="G16" s="41" t="s">
        <v>352</v>
      </c>
      <c r="H16" s="40">
        <f>VLOOKUP(B16,[5]Bangalore!$A$2:$G$346,7,0)</f>
        <v>92</v>
      </c>
      <c r="I16" s="42">
        <f t="shared" si="0"/>
        <v>460</v>
      </c>
      <c r="J16" s="43">
        <v>0</v>
      </c>
      <c r="K16" s="135">
        <f t="shared" si="1"/>
        <v>460</v>
      </c>
      <c r="L16" s="44">
        <f>VLOOKUP(B16,'[1]Franchise Rate List (2)'!$A$3:$L$800,12,0)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137">
        <f>VLOOKUP(B16,'[4]Franchise Rate List'!$A$3:$F$800,6,0)</f>
        <v>0.12</v>
      </c>
      <c r="S16" s="47">
        <f t="shared" si="5"/>
        <v>55.199999999999996</v>
      </c>
    </row>
    <row r="17" spans="1:19" s="48" customFormat="1" ht="18" customHeight="1">
      <c r="A17" s="38">
        <f t="shared" si="6"/>
        <v>4</v>
      </c>
      <c r="B17" s="148">
        <v>7508</v>
      </c>
      <c r="C17" s="39" t="s">
        <v>63</v>
      </c>
      <c r="D17" s="40">
        <f>VLOOKUP($B17,'[1]Franchise Rate List (2)'!$A$3:$I$800,7,0)</f>
        <v>1901</v>
      </c>
      <c r="E17" s="40" t="str">
        <f>VLOOKUP(B17,[2]Bangalore!$A$2:$F$354,6,0)</f>
        <v>Kg=1000g</v>
      </c>
      <c r="F17" s="151">
        <v>3</v>
      </c>
      <c r="G17" s="41" t="s">
        <v>353</v>
      </c>
      <c r="H17" s="40">
        <f>VLOOKUP(B17,[5]Bangalore!$A$2:$G$346,7,0)</f>
        <v>142.6</v>
      </c>
      <c r="I17" s="42">
        <f t="shared" si="0"/>
        <v>427.79999999999995</v>
      </c>
      <c r="J17" s="43">
        <v>0</v>
      </c>
      <c r="K17" s="135">
        <f t="shared" si="1"/>
        <v>427.79999999999995</v>
      </c>
      <c r="L17" s="44">
        <f>VLOOKUP(B17,'[1]Franchise Rate List (2)'!$A$3:$L$800,12,0)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137">
        <f>VLOOKUP(B17,'[4]Franchise Rate List'!$A$3:$F$800,6,0)</f>
        <v>0.18</v>
      </c>
      <c r="S17" s="47">
        <f t="shared" si="5"/>
        <v>77.003999999999991</v>
      </c>
    </row>
    <row r="18" spans="1:19" s="48" customFormat="1" ht="18" customHeight="1">
      <c r="A18" s="38">
        <f t="shared" si="6"/>
        <v>5</v>
      </c>
      <c r="B18" s="148">
        <v>18931</v>
      </c>
      <c r="C18" s="39" t="s">
        <v>156</v>
      </c>
      <c r="D18" s="40">
        <f>VLOOKUP($B18,'[1]Franchise Rate List (2)'!$A$3:$I$800,7,0)</f>
        <v>2008</v>
      </c>
      <c r="E18" s="40" t="str">
        <f>VLOOKUP(B18,[2]Bangalore!$A$2:$F$354,6,0)</f>
        <v>Box =12 BT</v>
      </c>
      <c r="F18" s="151">
        <v>3</v>
      </c>
      <c r="G18" s="41" t="s">
        <v>353</v>
      </c>
      <c r="H18" s="40">
        <f>VLOOKUP(B18,[5]Bangalore!$A$2:$G$346,7,0)</f>
        <v>155.25</v>
      </c>
      <c r="I18" s="42">
        <f t="shared" si="0"/>
        <v>465.75</v>
      </c>
      <c r="J18" s="43">
        <v>0</v>
      </c>
      <c r="K18" s="135">
        <f t="shared" si="1"/>
        <v>465.75</v>
      </c>
      <c r="L18" s="44">
        <f>VLOOKUP(B18,'[1]Franchise Rate List (2)'!$A$3:$L$800,12,0)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137">
        <f>VLOOKUP(B18,'[4]Franchise Rate List'!$A$3:$F$800,6,0)</f>
        <v>0.12</v>
      </c>
      <c r="S18" s="47">
        <f t="shared" si="5"/>
        <v>55.89</v>
      </c>
    </row>
    <row r="19" spans="1:19" s="48" customFormat="1" ht="18" customHeight="1">
      <c r="A19" s="38">
        <f t="shared" si="6"/>
        <v>6</v>
      </c>
      <c r="B19" s="148">
        <v>11286</v>
      </c>
      <c r="C19" s="39" t="s">
        <v>162</v>
      </c>
      <c r="D19" s="40">
        <f>VLOOKUP($B19,'[1]Franchise Rate List (2)'!$A$3:$I$800,7,0)</f>
        <v>9021</v>
      </c>
      <c r="E19" s="40" t="str">
        <f>VLOOKUP(B19,[2]Bangalore!$A$2:$F$354,6,0)</f>
        <v>1 PAC = 250G</v>
      </c>
      <c r="F19" s="151">
        <v>3</v>
      </c>
      <c r="G19" s="41" t="s">
        <v>352</v>
      </c>
      <c r="H19" s="40">
        <f>VLOOKUP(B19,[5]Bangalore!$A$2:$G$346,7,0)</f>
        <v>287.5</v>
      </c>
      <c r="I19" s="42">
        <f t="shared" si="0"/>
        <v>862.5</v>
      </c>
      <c r="J19" s="43">
        <v>0</v>
      </c>
      <c r="K19" s="135">
        <f t="shared" si="1"/>
        <v>862.5</v>
      </c>
      <c r="L19" s="44">
        <f>VLOOKUP(B19,'[1]Franchise Rate List (2)'!$A$3:$L$800,12,0)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162">
        <f>VLOOKUP(B19,'[4]Franchise Rate List'!$A$3:$F$800,6,0)</f>
        <v>0.05</v>
      </c>
      <c r="S19" s="47">
        <f t="shared" si="5"/>
        <v>43.125</v>
      </c>
    </row>
    <row r="20" spans="1:19" s="48" customFormat="1" ht="18" customHeight="1">
      <c r="A20" s="38">
        <f t="shared" si="6"/>
        <v>7</v>
      </c>
      <c r="B20" s="148">
        <v>15483</v>
      </c>
      <c r="C20" s="39" t="s">
        <v>65</v>
      </c>
      <c r="D20" s="40">
        <f>VLOOKUP($B20,'[1]Franchise Rate List (2)'!$A$3:$I$800,7,0)</f>
        <v>9021</v>
      </c>
      <c r="E20" s="40" t="str">
        <f>VLOOKUP(B20,[2]Bangalore!$A$2:$F$354,6,0)</f>
        <v>1 PAC = 250G</v>
      </c>
      <c r="F20" s="151">
        <v>1</v>
      </c>
      <c r="G20" s="41" t="s">
        <v>352</v>
      </c>
      <c r="H20" s="40">
        <f>VLOOKUP(B20,[5]Bangalore!$A$2:$G$346,7,0)</f>
        <v>281.75</v>
      </c>
      <c r="I20" s="42">
        <f t="shared" si="0"/>
        <v>281.75</v>
      </c>
      <c r="J20" s="43">
        <v>0</v>
      </c>
      <c r="K20" s="135">
        <f t="shared" si="1"/>
        <v>281.75</v>
      </c>
      <c r="L20" s="44">
        <f>VLOOKUP(B20,'[1]Franchise Rate List (2)'!$A$3:$L$800,12,0)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137">
        <f>VLOOKUP(B20,'[4]Franchise Rate List'!$A$3:$F$800,6,0)</f>
        <v>0.05</v>
      </c>
      <c r="S20" s="47">
        <f t="shared" si="5"/>
        <v>14.0875</v>
      </c>
    </row>
    <row r="21" spans="1:19" s="48" customFormat="1" ht="18" customHeight="1">
      <c r="A21" s="38">
        <f t="shared" si="6"/>
        <v>8</v>
      </c>
      <c r="B21" s="148">
        <v>15484</v>
      </c>
      <c r="C21" s="39" t="s">
        <v>95</v>
      </c>
      <c r="D21" s="40">
        <f>VLOOKUP($B21,'[1]Franchise Rate List (2)'!$A$3:$I$800,7,0)</f>
        <v>9021</v>
      </c>
      <c r="E21" s="40" t="str">
        <f>VLOOKUP(B21,[2]Bangalore!$A$2:$F$354,6,0)</f>
        <v>1 PAC = 250G</v>
      </c>
      <c r="F21" s="151">
        <v>2</v>
      </c>
      <c r="G21" s="41" t="s">
        <v>352</v>
      </c>
      <c r="H21" s="40">
        <f>VLOOKUP(B21,[5]Bangalore!$A$2:$G$346,7,0)</f>
        <v>132.25</v>
      </c>
      <c r="I21" s="42">
        <f t="shared" si="0"/>
        <v>264.5</v>
      </c>
      <c r="J21" s="43">
        <v>0</v>
      </c>
      <c r="K21" s="135">
        <f t="shared" si="1"/>
        <v>264.5</v>
      </c>
      <c r="L21" s="44">
        <f>VLOOKUP(B21,'[1]Franchise Rate List (2)'!$A$3:$L$800,12,0)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137">
        <f>VLOOKUP(B21,'[4]Franchise Rate List'!$A$3:$F$800,6,0)</f>
        <v>0.05</v>
      </c>
      <c r="S21" s="47">
        <f t="shared" si="5"/>
        <v>13.225000000000001</v>
      </c>
    </row>
    <row r="22" spans="1:19" s="48" customFormat="1" ht="18" customHeight="1">
      <c r="A22" s="38">
        <f t="shared" si="6"/>
        <v>9</v>
      </c>
      <c r="B22" s="148">
        <v>17818</v>
      </c>
      <c r="C22" s="39" t="s">
        <v>148</v>
      </c>
      <c r="D22" s="40" t="str">
        <f>VLOOKUP($B22,'[1]Franchise Rate List (2)'!$A$3:$I$800,7,0)</f>
        <v>0902</v>
      </c>
      <c r="E22" s="40" t="str">
        <f>VLOOKUP(B22,[2]Bangalore!$A$2:$F$354,6,0)</f>
        <v>1 PAC = 250G</v>
      </c>
      <c r="F22" s="151">
        <v>2</v>
      </c>
      <c r="G22" s="41" t="s">
        <v>352</v>
      </c>
      <c r="H22" s="40">
        <f>VLOOKUP(B22,[5]Bangalore!$A$2:$G$346,7,0)</f>
        <v>105.8</v>
      </c>
      <c r="I22" s="42">
        <f t="shared" si="0"/>
        <v>211.6</v>
      </c>
      <c r="J22" s="43">
        <v>0</v>
      </c>
      <c r="K22" s="135">
        <f t="shared" si="1"/>
        <v>211.6</v>
      </c>
      <c r="L22" s="44">
        <f>VLOOKUP(B22,'[1]Franchise Rate List (2)'!$A$3:$L$800,12,0)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137">
        <f>VLOOKUP(B22,'[4]Franchise Rate List'!$A$3:$F$800,6,0)</f>
        <v>0.05</v>
      </c>
      <c r="S22" s="47">
        <f t="shared" si="5"/>
        <v>10.58</v>
      </c>
    </row>
    <row r="23" spans="1:19" s="48" customFormat="1" ht="18" customHeight="1">
      <c r="A23" s="38">
        <f t="shared" si="6"/>
        <v>10</v>
      </c>
      <c r="B23" s="148">
        <v>4962</v>
      </c>
      <c r="C23" s="39" t="s">
        <v>139</v>
      </c>
      <c r="D23" s="40">
        <f>VLOOKUP($B23,'[1]Franchise Rate List (2)'!$A$3:$I$800,7,0)</f>
        <v>9012</v>
      </c>
      <c r="E23" s="40" t="str">
        <f>VLOOKUP(B23,[2]Bangalore!$A$2:$F$354,6,0)</f>
        <v>Box =15 kg</v>
      </c>
      <c r="F23" s="151">
        <v>80</v>
      </c>
      <c r="G23" s="41" t="s">
        <v>355</v>
      </c>
      <c r="H23" s="40">
        <f>VLOOKUP(B23,[5]Bangalore!$A$2:$G$346,7,0)</f>
        <v>810</v>
      </c>
      <c r="I23" s="42">
        <f t="shared" si="0"/>
        <v>64800</v>
      </c>
      <c r="J23" s="43">
        <v>0</v>
      </c>
      <c r="K23" s="135">
        <f t="shared" si="1"/>
        <v>64800</v>
      </c>
      <c r="L23" s="44">
        <f>VLOOKUP(B23,'[1]Franchise Rate List (2)'!$A$3:$L$800,12,0)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137">
        <f>VLOOKUP(B23,'[4]Franchise Rate List'!$A$3:$F$800,6,0)</f>
        <v>0.05</v>
      </c>
      <c r="S23" s="47">
        <f t="shared" si="5"/>
        <v>3240</v>
      </c>
    </row>
    <row r="24" spans="1:19" s="141" customFormat="1" ht="18" customHeight="1">
      <c r="A24" s="130">
        <f t="shared" si="6"/>
        <v>11</v>
      </c>
      <c r="B24" s="148">
        <v>18404</v>
      </c>
      <c r="C24" s="39" t="s">
        <v>67</v>
      </c>
      <c r="D24" s="40">
        <f>VLOOKUP($B24,'[1]Franchise Rate List (2)'!$A$3:$I$800,7,0)</f>
        <v>20088000</v>
      </c>
      <c r="E24" s="40" t="str">
        <f>VLOOKUP(B24,[2]Bangalore!$A$2:$F$354,6,0)</f>
        <v>1 Box = 12 ea</v>
      </c>
      <c r="F24" s="151">
        <v>3</v>
      </c>
      <c r="G24" s="41" t="s">
        <v>353</v>
      </c>
      <c r="H24" s="40">
        <f>VLOOKUP(B24,[5]Bangalore!$A$2:$G$346,7,0)</f>
        <v>272.55</v>
      </c>
      <c r="I24" s="42">
        <f t="shared" si="0"/>
        <v>817.65000000000009</v>
      </c>
      <c r="J24" s="43">
        <v>0</v>
      </c>
      <c r="K24" s="135">
        <f t="shared" si="1"/>
        <v>817.65000000000009</v>
      </c>
      <c r="L24" s="44">
        <f>VLOOKUP(B24,'[1]Franchise Rate List (2)'!$A$3:$L$800,12,0)</f>
        <v>0</v>
      </c>
      <c r="M24" s="42">
        <f t="shared" si="2"/>
        <v>0</v>
      </c>
      <c r="N24" s="45">
        <v>0</v>
      </c>
      <c r="O24" s="45">
        <f t="shared" si="3"/>
        <v>0</v>
      </c>
      <c r="P24" s="42">
        <v>0</v>
      </c>
      <c r="Q24" s="46">
        <f t="shared" si="4"/>
        <v>0</v>
      </c>
      <c r="R24" s="137">
        <f>VLOOKUP(B24,'[4]Franchise Rate List'!$A$3:$F$800,6,0)</f>
        <v>0.12</v>
      </c>
      <c r="S24" s="47">
        <f t="shared" si="5"/>
        <v>98.118000000000009</v>
      </c>
    </row>
    <row r="25" spans="1:19" s="48" customFormat="1" ht="18" customHeight="1">
      <c r="A25" s="38">
        <f t="shared" si="6"/>
        <v>12</v>
      </c>
      <c r="B25" s="148">
        <v>18902</v>
      </c>
      <c r="C25" s="39" t="s">
        <v>330</v>
      </c>
      <c r="D25" s="40">
        <f>VLOOKUP($B25,'[1]Franchise Rate List (2)'!$A$3:$I$800,7,0)</f>
        <v>20083090</v>
      </c>
      <c r="E25" s="40" t="str">
        <f>VLOOKUP(B25,[2]Bangalore!$A$2:$F$354,6,0)</f>
        <v>1 Box = 12 ea</v>
      </c>
      <c r="F25" s="151">
        <v>2</v>
      </c>
      <c r="G25" s="41" t="s">
        <v>353</v>
      </c>
      <c r="H25" s="40">
        <f>VLOOKUP(B25,[5]Bangalore!$A$2:$G$346,7,0)</f>
        <v>310.5</v>
      </c>
      <c r="I25" s="42">
        <f t="shared" si="0"/>
        <v>621</v>
      </c>
      <c r="J25" s="43">
        <v>0</v>
      </c>
      <c r="K25" s="135">
        <f t="shared" si="1"/>
        <v>621</v>
      </c>
      <c r="L25" s="44">
        <f>VLOOKUP(B25,'[1]Franchise Rate List (2)'!$A$3:$L$800,12,0)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137">
        <f>VLOOKUP(B25,'[4]Franchise Rate List'!$A$3:$F$800,6,0)</f>
        <v>0.18</v>
      </c>
      <c r="S25" s="47">
        <f t="shared" si="5"/>
        <v>111.78</v>
      </c>
    </row>
    <row r="26" spans="1:19" s="48" customFormat="1" ht="18" customHeight="1">
      <c r="A26" s="38">
        <f t="shared" si="6"/>
        <v>13</v>
      </c>
      <c r="B26" s="148">
        <v>18051</v>
      </c>
      <c r="C26" s="39" t="s">
        <v>294</v>
      </c>
      <c r="D26" s="40">
        <f>VLOOKUP($B26,'[1]Franchise Rate List (2)'!$A$3:$I$800,7,0)</f>
        <v>2106</v>
      </c>
      <c r="E26" s="40" t="str">
        <f>VLOOKUP(B26,[2]Bangalore!$A$2:$F$354,6,0)</f>
        <v>1 Box = 6 ea</v>
      </c>
      <c r="F26" s="151">
        <v>2</v>
      </c>
      <c r="G26" s="41" t="s">
        <v>353</v>
      </c>
      <c r="H26" s="40">
        <f>VLOOKUP(B26,[5]Bangalore!$A$2:$G$346,7,0)</f>
        <v>287.5</v>
      </c>
      <c r="I26" s="42">
        <f t="shared" si="0"/>
        <v>575</v>
      </c>
      <c r="J26" s="43"/>
      <c r="K26" s="135">
        <f t="shared" si="1"/>
        <v>575</v>
      </c>
      <c r="L26" s="44">
        <f>VLOOKUP(B26,'[1]Franchise Rate List (2)'!$A$3:$L$800,12,0)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137">
        <f>VLOOKUP(B26,'[4]Franchise Rate List'!$A$3:$F$800,6,0)</f>
        <v>0.18</v>
      </c>
      <c r="S26" s="47">
        <f t="shared" si="5"/>
        <v>103.5</v>
      </c>
    </row>
    <row r="27" spans="1:19" s="48" customFormat="1" ht="18" customHeight="1">
      <c r="A27" s="38">
        <f t="shared" si="6"/>
        <v>14</v>
      </c>
      <c r="B27" s="148">
        <v>18052</v>
      </c>
      <c r="C27" s="39" t="s">
        <v>295</v>
      </c>
      <c r="D27" s="40">
        <f>VLOOKUP($B27,'[1]Franchise Rate List (2)'!$A$3:$I$800,7,0)</f>
        <v>2106</v>
      </c>
      <c r="E27" s="40" t="str">
        <f>VLOOKUP(B27,[2]Bangalore!$A$2:$F$354,6,0)</f>
        <v>1 Box = 6 ea</v>
      </c>
      <c r="F27" s="151">
        <v>2</v>
      </c>
      <c r="G27" s="41" t="s">
        <v>353</v>
      </c>
      <c r="H27" s="40">
        <f>VLOOKUP(B27,[5]Bangalore!$A$2:$G$346,7,0)</f>
        <v>287.5</v>
      </c>
      <c r="I27" s="42">
        <f t="shared" si="0"/>
        <v>575</v>
      </c>
      <c r="J27" s="43"/>
      <c r="K27" s="135">
        <f t="shared" si="1"/>
        <v>575</v>
      </c>
      <c r="L27" s="44">
        <f>VLOOKUP(B27,'[1]Franchise Rate List (2)'!$A$3:$L$800,12,0)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137">
        <f>VLOOKUP(B27,'[4]Franchise Rate List'!$A$3:$F$800,6,0)</f>
        <v>0.18</v>
      </c>
      <c r="S27" s="47">
        <f t="shared" si="5"/>
        <v>103.5</v>
      </c>
    </row>
    <row r="28" spans="1:19" s="48" customFormat="1" ht="18" customHeight="1">
      <c r="A28" s="38">
        <f t="shared" si="6"/>
        <v>15</v>
      </c>
      <c r="B28" s="148">
        <v>16825</v>
      </c>
      <c r="C28" s="39" t="s">
        <v>296</v>
      </c>
      <c r="D28" s="40">
        <f>VLOOKUP($B28,'[1]Franchise Rate List (2)'!$A$3:$I$800,7,0)</f>
        <v>2106</v>
      </c>
      <c r="E28" s="40" t="str">
        <f>VLOOKUP(B28,[2]Bangalore!$A$2:$F$354,6,0)</f>
        <v>1 Box = 6 ea</v>
      </c>
      <c r="F28" s="151">
        <v>2</v>
      </c>
      <c r="G28" s="41" t="s">
        <v>354</v>
      </c>
      <c r="H28" s="40">
        <f>VLOOKUP(B28,[5]Bangalore!$A$2:$G$346,7,0)</f>
        <v>373.75</v>
      </c>
      <c r="I28" s="42">
        <f t="shared" si="0"/>
        <v>747.5</v>
      </c>
      <c r="J28" s="43"/>
      <c r="K28" s="135">
        <f t="shared" si="1"/>
        <v>747.5</v>
      </c>
      <c r="L28" s="44">
        <f>VLOOKUP(B28,'[1]Franchise Rate List (2)'!$A$3:$L$800,12,0)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137">
        <f>VLOOKUP(B28,'[4]Franchise Rate List'!$A$3:$F$800,6,0)</f>
        <v>0.18</v>
      </c>
      <c r="S28" s="47">
        <f t="shared" si="5"/>
        <v>134.54999999999998</v>
      </c>
    </row>
    <row r="29" spans="1:19" s="48" customFormat="1" ht="18" customHeight="1">
      <c r="A29" s="38">
        <f t="shared" si="6"/>
        <v>16</v>
      </c>
      <c r="B29" s="148">
        <v>17874</v>
      </c>
      <c r="C29" s="39" t="s">
        <v>297</v>
      </c>
      <c r="D29" s="40">
        <f>VLOOKUP($B29,'[1]Franchise Rate List (2)'!$A$3:$I$800,7,0)</f>
        <v>2106</v>
      </c>
      <c r="E29" s="40" t="str">
        <f>VLOOKUP(B29,[2]Bangalore!$A$2:$F$354,6,0)</f>
        <v>1 Box = 6 ea</v>
      </c>
      <c r="F29" s="151">
        <v>1</v>
      </c>
      <c r="G29" s="41" t="s">
        <v>353</v>
      </c>
      <c r="H29" s="40">
        <f>VLOOKUP(B29,[5]Bangalore!$A$2:$G$346,7,0)</f>
        <v>237.19</v>
      </c>
      <c r="I29" s="42">
        <f t="shared" si="0"/>
        <v>237.19</v>
      </c>
      <c r="J29" s="43"/>
      <c r="K29" s="135">
        <f t="shared" si="1"/>
        <v>237.19</v>
      </c>
      <c r="L29" s="44">
        <f>VLOOKUP(B29,'[1]Franchise Rate List (2)'!$A$3:$L$800,12,0)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137">
        <f>VLOOKUP(B29,'[4]Franchise Rate List'!$A$3:$F$800,6,0)</f>
        <v>0.18</v>
      </c>
      <c r="S29" s="47">
        <f t="shared" si="5"/>
        <v>42.694199999999995</v>
      </c>
    </row>
    <row r="30" spans="1:19" s="48" customFormat="1" ht="18" customHeight="1">
      <c r="A30" s="38">
        <f t="shared" si="6"/>
        <v>17</v>
      </c>
      <c r="B30" s="148">
        <v>17676</v>
      </c>
      <c r="C30" s="39" t="s">
        <v>52</v>
      </c>
      <c r="D30" s="40">
        <f>VLOOKUP($B30,'[1]Franchise Rate List (2)'!$A$3:$I$800,7,0)</f>
        <v>2106</v>
      </c>
      <c r="E30" s="40" t="str">
        <f>VLOOKUP(B30,[2]Bangalore!$A$2:$F$354,6,0)</f>
        <v>PAC=1000ML</v>
      </c>
      <c r="F30" s="151">
        <v>10</v>
      </c>
      <c r="G30" s="41" t="s">
        <v>352</v>
      </c>
      <c r="H30" s="40">
        <f>VLOOKUP(B30,[5]Bangalore!$A$2:$G$346,7,0)</f>
        <v>381.8</v>
      </c>
      <c r="I30" s="42">
        <f t="shared" si="0"/>
        <v>3818</v>
      </c>
      <c r="J30" s="43"/>
      <c r="K30" s="135">
        <f t="shared" si="1"/>
        <v>3818</v>
      </c>
      <c r="L30" s="44">
        <f>VLOOKUP(B30,'[1]Franchise Rate List (2)'!$A$3:$L$800,12,0)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137">
        <f>VLOOKUP(B30,'[4]Franchise Rate List'!$A$3:$F$800,6,0)</f>
        <v>0.18</v>
      </c>
      <c r="S30" s="47">
        <f t="shared" si="5"/>
        <v>687.24</v>
      </c>
    </row>
    <row r="31" spans="1:19" s="48" customFormat="1" ht="18" customHeight="1">
      <c r="A31" s="38">
        <f t="shared" si="6"/>
        <v>18</v>
      </c>
      <c r="B31" s="148">
        <v>17875</v>
      </c>
      <c r="C31" s="39" t="s">
        <v>121</v>
      </c>
      <c r="D31" s="40">
        <f>VLOOKUP($B31,'[1]Franchise Rate List (2)'!$A$3:$I$800,7,0)</f>
        <v>2106</v>
      </c>
      <c r="E31" s="40" t="str">
        <f>VLOOKUP(B31,[2]Bangalore!$A$2:$F$354,6,0)</f>
        <v>BT-750ML</v>
      </c>
      <c r="F31" s="151">
        <v>2</v>
      </c>
      <c r="G31" s="41" t="s">
        <v>353</v>
      </c>
      <c r="H31" s="40">
        <f>VLOOKUP(B31,[5]Bangalore!$A$2:$G$346,7,0)</f>
        <v>232.87</v>
      </c>
      <c r="I31" s="42">
        <f t="shared" si="0"/>
        <v>465.74</v>
      </c>
      <c r="J31" s="43"/>
      <c r="K31" s="135">
        <f t="shared" si="1"/>
        <v>465.74</v>
      </c>
      <c r="L31" s="44">
        <f>VLOOKUP(B31,'[1]Franchise Rate List (2)'!$A$3:$L$800,12,0)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137">
        <f>VLOOKUP(B31,'[4]Franchise Rate List'!$A$3:$F$800,6,0)</f>
        <v>0.18</v>
      </c>
      <c r="S31" s="47">
        <f t="shared" si="5"/>
        <v>83.833200000000005</v>
      </c>
    </row>
    <row r="32" spans="1:19" s="48" customFormat="1" ht="18" customHeight="1">
      <c r="A32" s="38">
        <f t="shared" si="6"/>
        <v>19</v>
      </c>
      <c r="B32" s="148">
        <v>17876</v>
      </c>
      <c r="C32" s="39" t="s">
        <v>114</v>
      </c>
      <c r="D32" s="40">
        <f>VLOOKUP($B32,'[1]Franchise Rate List (2)'!$A$3:$I$800,7,0)</f>
        <v>2106</v>
      </c>
      <c r="E32" s="40" t="str">
        <f>VLOOKUP(B32,[2]Bangalore!$A$2:$F$354,6,0)</f>
        <v>BT-750ML</v>
      </c>
      <c r="F32" s="151">
        <v>2</v>
      </c>
      <c r="G32" s="41" t="s">
        <v>353</v>
      </c>
      <c r="H32" s="40">
        <f>VLOOKUP(B32,[5]Bangalore!$A$2:$G$346,7,0)</f>
        <v>232.87</v>
      </c>
      <c r="I32" s="42">
        <f t="shared" si="0"/>
        <v>465.74</v>
      </c>
      <c r="J32" s="43"/>
      <c r="K32" s="135">
        <f t="shared" si="1"/>
        <v>465.74</v>
      </c>
      <c r="L32" s="44">
        <f>VLOOKUP(B32,'[1]Franchise Rate List (2)'!$A$3:$L$800,12,0)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137">
        <f>VLOOKUP(B32,'[4]Franchise Rate List'!$A$3:$F$800,6,0)</f>
        <v>0.18</v>
      </c>
      <c r="S32" s="47">
        <f t="shared" si="5"/>
        <v>83.833200000000005</v>
      </c>
    </row>
    <row r="33" spans="1:19" s="48" customFormat="1" ht="18" customHeight="1">
      <c r="A33" s="38">
        <f t="shared" si="6"/>
        <v>20</v>
      </c>
      <c r="B33" s="148">
        <v>17877</v>
      </c>
      <c r="C33" s="39" t="s">
        <v>113</v>
      </c>
      <c r="D33" s="40">
        <f>VLOOKUP($B33,'[1]Franchise Rate List (2)'!$A$3:$I$800,7,0)</f>
        <v>2106</v>
      </c>
      <c r="E33" s="40" t="str">
        <f>VLOOKUP(B33,[2]Bangalore!$A$2:$F$354,6,0)</f>
        <v>BT-750ML</v>
      </c>
      <c r="F33" s="151">
        <v>2</v>
      </c>
      <c r="G33" s="41" t="s">
        <v>353</v>
      </c>
      <c r="H33" s="40">
        <f>VLOOKUP(B33,[5]Bangalore!$A$2:$G$346,7,0)</f>
        <v>232.87</v>
      </c>
      <c r="I33" s="42">
        <f t="shared" si="0"/>
        <v>465.74</v>
      </c>
      <c r="J33" s="43"/>
      <c r="K33" s="135">
        <f t="shared" si="1"/>
        <v>465.74</v>
      </c>
      <c r="L33" s="44">
        <f>VLOOKUP(B33,'[1]Franchise Rate List (2)'!$A$3:$L$800,12,0)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137">
        <f>VLOOKUP(B33,'[4]Franchise Rate List'!$A$3:$F$800,6,0)</f>
        <v>0.18</v>
      </c>
      <c r="S33" s="47">
        <f t="shared" si="5"/>
        <v>83.833200000000005</v>
      </c>
    </row>
    <row r="34" spans="1:19" s="48" customFormat="1" ht="18" customHeight="1">
      <c r="A34" s="38">
        <f t="shared" si="6"/>
        <v>21</v>
      </c>
      <c r="B34" s="148">
        <v>11654</v>
      </c>
      <c r="C34" s="39" t="s">
        <v>58</v>
      </c>
      <c r="D34" s="40">
        <f>VLOOKUP($B34,'[1]Franchise Rate List (2)'!$A$3:$I$800,7,0)</f>
        <v>2106</v>
      </c>
      <c r="E34" s="40" t="str">
        <f>VLOOKUP(B34,[2]Bangalore!$A$2:$F$354,6,0)</f>
        <v>EA=12 ea</v>
      </c>
      <c r="F34" s="151">
        <v>6</v>
      </c>
      <c r="G34" s="41" t="s">
        <v>353</v>
      </c>
      <c r="H34" s="40">
        <f>VLOOKUP(B34,[5]Bangalore!$A$2:$G$346,7,0)</f>
        <v>122.72</v>
      </c>
      <c r="I34" s="42">
        <f t="shared" si="0"/>
        <v>736.31999999999994</v>
      </c>
      <c r="J34" s="43"/>
      <c r="K34" s="135">
        <f t="shared" si="1"/>
        <v>736.31999999999994</v>
      </c>
      <c r="L34" s="44">
        <f>VLOOKUP(B34,'[1]Franchise Rate List (2)'!$A$3:$L$800,12,0)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137">
        <f>VLOOKUP(B34,'[4]Franchise Rate List'!$A$3:$F$800,6,0)</f>
        <v>0.18</v>
      </c>
      <c r="S34" s="47">
        <f t="shared" si="5"/>
        <v>132.5376</v>
      </c>
    </row>
    <row r="35" spans="1:19" s="48" customFormat="1" ht="18" customHeight="1">
      <c r="A35" s="38">
        <f t="shared" si="6"/>
        <v>22</v>
      </c>
      <c r="B35" s="148">
        <v>19457</v>
      </c>
      <c r="C35" s="39" t="s">
        <v>298</v>
      </c>
      <c r="D35" s="40">
        <f>VLOOKUP($B35,'[1]Franchise Rate List (2)'!$A$3:$I$800,7,0)</f>
        <v>1806</v>
      </c>
      <c r="E35" s="40" t="str">
        <f>VLOOKUP(B35,[2]Bangalore!$A$2:$F$354,6,0)</f>
        <v>1 box = 1 slab</v>
      </c>
      <c r="F35" s="151">
        <v>2</v>
      </c>
      <c r="G35" s="41" t="s">
        <v>399</v>
      </c>
      <c r="H35" s="40">
        <f>VLOOKUP(B35,[5]Bangalore!$A$2:$G$346,7,0)</f>
        <v>64</v>
      </c>
      <c r="I35" s="42">
        <f t="shared" si="0"/>
        <v>128</v>
      </c>
      <c r="J35" s="43"/>
      <c r="K35" s="135">
        <f t="shared" si="1"/>
        <v>128</v>
      </c>
      <c r="L35" s="44">
        <f>VLOOKUP(B35,'[1]Franchise Rate List (2)'!$A$3:$L$800,12,0)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137">
        <f>VLOOKUP(B35,'[4]Franchise Rate List'!$A$3:$F$800,6,0)</f>
        <v>0.18</v>
      </c>
      <c r="S35" s="47">
        <f t="shared" si="5"/>
        <v>23.04</v>
      </c>
    </row>
    <row r="36" spans="1:19" s="48" customFormat="1" ht="18" customHeight="1">
      <c r="A36" s="38">
        <f t="shared" si="6"/>
        <v>23</v>
      </c>
      <c r="B36" s="148">
        <v>19458</v>
      </c>
      <c r="C36" s="39" t="s">
        <v>299</v>
      </c>
      <c r="D36" s="40">
        <f>VLOOKUP($B36,'[1]Franchise Rate List (2)'!$A$3:$I$800,7,0)</f>
        <v>1806</v>
      </c>
      <c r="E36" s="40" t="str">
        <f>VLOOKUP(B36,[2]Bangalore!$A$2:$F$354,6,0)</f>
        <v>1 box = 1 slab</v>
      </c>
      <c r="F36" s="151">
        <v>2</v>
      </c>
      <c r="G36" s="41" t="s">
        <v>399</v>
      </c>
      <c r="H36" s="40">
        <f>VLOOKUP(B36,[5]Bangalore!$A$2:$G$346,7,0)</f>
        <v>64</v>
      </c>
      <c r="I36" s="42">
        <f t="shared" si="0"/>
        <v>128</v>
      </c>
      <c r="J36" s="43"/>
      <c r="K36" s="135">
        <f t="shared" si="1"/>
        <v>128</v>
      </c>
      <c r="L36" s="44">
        <f>VLOOKUP(B36,'[1]Franchise Rate List (2)'!$A$3:$L$800,12,0)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137">
        <f>VLOOKUP(B36,'[4]Franchise Rate List'!$A$3:$F$800,6,0)</f>
        <v>0.18</v>
      </c>
      <c r="S36" s="47">
        <f t="shared" si="5"/>
        <v>23.04</v>
      </c>
    </row>
    <row r="37" spans="1:19" s="48" customFormat="1" ht="18" customHeight="1">
      <c r="A37" s="38">
        <f t="shared" si="6"/>
        <v>24</v>
      </c>
      <c r="B37" s="148">
        <v>22256</v>
      </c>
      <c r="C37" s="39" t="s">
        <v>306</v>
      </c>
      <c r="D37" s="40">
        <f>VLOOKUP($B37,'[1]Franchise Rate List (2)'!$A$3:$I$800,7,0)</f>
        <v>22029920</v>
      </c>
      <c r="E37" s="40" t="str">
        <f>VLOOKUP(B37,[2]Bangalore!$A$2:$F$354,6,0)</f>
        <v>Box = 24 EA</v>
      </c>
      <c r="F37" s="151">
        <v>11</v>
      </c>
      <c r="G37" s="41" t="s">
        <v>53</v>
      </c>
      <c r="H37" s="40">
        <f>VLOOKUP(B37,[5]Bangalore!$A$2:$G$346,7,0)</f>
        <v>57.46</v>
      </c>
      <c r="I37" s="42">
        <f t="shared" si="0"/>
        <v>632.06000000000006</v>
      </c>
      <c r="J37" s="43"/>
      <c r="K37" s="135">
        <f t="shared" si="1"/>
        <v>632.06000000000006</v>
      </c>
      <c r="L37" s="44">
        <f>VLOOKUP(B37,'[1]Franchise Rate List (2)'!$A$3:$L$800,12,0)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137">
        <f>VLOOKUP(B37,'[4]Franchise Rate List'!$A$3:$F$800,6,0)</f>
        <v>0.12</v>
      </c>
      <c r="S37" s="47">
        <f t="shared" si="5"/>
        <v>75.847200000000001</v>
      </c>
    </row>
    <row r="38" spans="1:19" s="48" customFormat="1" ht="18" customHeight="1">
      <c r="A38" s="38">
        <f t="shared" si="6"/>
        <v>25</v>
      </c>
      <c r="B38" s="148">
        <v>12012</v>
      </c>
      <c r="C38" s="39" t="s">
        <v>129</v>
      </c>
      <c r="D38" s="40">
        <f>VLOOKUP($B38,'[1]Franchise Rate List (2)'!$A$3:$I$800,7,0)</f>
        <v>4823</v>
      </c>
      <c r="E38" s="40" t="str">
        <f>VLOOKUP(B38,[2]Bangalore!$A$2:$F$354,6,0)</f>
        <v>PAC=20PC</v>
      </c>
      <c r="F38" s="151">
        <v>75</v>
      </c>
      <c r="G38" s="41" t="s">
        <v>352</v>
      </c>
      <c r="H38" s="40">
        <f>VLOOKUP(B38,[5]Bangalore!$A$2:$G$346,7,0)</f>
        <v>58.989999999999995</v>
      </c>
      <c r="I38" s="42">
        <f t="shared" si="0"/>
        <v>4424.25</v>
      </c>
      <c r="J38" s="43"/>
      <c r="K38" s="135">
        <f t="shared" si="1"/>
        <v>4424.25</v>
      </c>
      <c r="L38" s="44">
        <f>VLOOKUP(B38,'[1]Franchise Rate List (2)'!$A$3:$L$800,12,0)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137">
        <f>VLOOKUP(B38,'[4]Franchise Rate List'!$A$3:$F$800,6,0)</f>
        <v>0.18</v>
      </c>
      <c r="S38" s="47">
        <f t="shared" si="5"/>
        <v>796.36500000000001</v>
      </c>
    </row>
    <row r="39" spans="1:19" s="48" customFormat="1" ht="18" customHeight="1">
      <c r="A39" s="38">
        <f t="shared" si="6"/>
        <v>26</v>
      </c>
      <c r="B39" s="148">
        <v>12013</v>
      </c>
      <c r="C39" s="39" t="s">
        <v>130</v>
      </c>
      <c r="D39" s="40">
        <f>VLOOKUP($B39,'[1]Franchise Rate List (2)'!$A$3:$I$800,7,0)</f>
        <v>4823</v>
      </c>
      <c r="E39" s="40" t="str">
        <f>VLOOKUP(B39,[2]Bangalore!$A$2:$F$354,6,0)</f>
        <v>PAC=20PC</v>
      </c>
      <c r="F39" s="151">
        <v>75</v>
      </c>
      <c r="G39" s="41" t="s">
        <v>352</v>
      </c>
      <c r="H39" s="40">
        <f>VLOOKUP(B39,[5]Bangalore!$A$2:$G$346,7,0)</f>
        <v>82.68</v>
      </c>
      <c r="I39" s="42">
        <f t="shared" si="0"/>
        <v>6201.0000000000009</v>
      </c>
      <c r="J39" s="43"/>
      <c r="K39" s="135">
        <f t="shared" si="1"/>
        <v>6201.0000000000009</v>
      </c>
      <c r="L39" s="44">
        <f>VLOOKUP(B39,'[1]Franchise Rate List (2)'!$A$3:$L$800,12,0)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137">
        <f>VLOOKUP(B39,'[4]Franchise Rate List'!$A$3:$F$800,6,0)</f>
        <v>0.18</v>
      </c>
      <c r="S39" s="47">
        <f t="shared" si="5"/>
        <v>1116.18</v>
      </c>
    </row>
    <row r="40" spans="1:19" s="48" customFormat="1" ht="18" customHeight="1">
      <c r="A40" s="38">
        <f t="shared" si="6"/>
        <v>27</v>
      </c>
      <c r="B40" s="148">
        <v>20399</v>
      </c>
      <c r="C40" s="39" t="s">
        <v>133</v>
      </c>
      <c r="D40" s="40">
        <f>VLOOKUP($B40,'[1]Franchise Rate List (2)'!$A$3:$I$800,7,0)</f>
        <v>4823</v>
      </c>
      <c r="E40" s="40" t="str">
        <f>VLOOKUP(B40,[2]Bangalore!$A$2:$F$354,6,0)</f>
        <v>1 PAC=20 PCS</v>
      </c>
      <c r="F40" s="151">
        <v>50</v>
      </c>
      <c r="G40" s="41" t="s">
        <v>352</v>
      </c>
      <c r="H40" s="40">
        <f>VLOOKUP(B40,[5]Bangalore!$A$2:$G$346,7,0)</f>
        <v>92.87</v>
      </c>
      <c r="I40" s="135">
        <f t="shared" si="0"/>
        <v>4643.5</v>
      </c>
      <c r="J40" s="43"/>
      <c r="K40" s="135">
        <f t="shared" si="1"/>
        <v>4643.5</v>
      </c>
      <c r="L40" s="44">
        <f>VLOOKUP(B40,'[1]Franchise Rate List (2)'!$A$3:$L$800,12,0)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137">
        <f>VLOOKUP(B40,'[4]Franchise Rate List'!$A$3:$F$800,6,0)</f>
        <v>0.18</v>
      </c>
      <c r="S40" s="47">
        <f t="shared" si="5"/>
        <v>835.82999999999993</v>
      </c>
    </row>
    <row r="41" spans="1:19" s="48" customFormat="1" ht="18" customHeight="1">
      <c r="A41" s="38">
        <f t="shared" si="6"/>
        <v>28</v>
      </c>
      <c r="B41" s="148">
        <v>20400</v>
      </c>
      <c r="C41" s="39" t="s">
        <v>136</v>
      </c>
      <c r="D41" s="40">
        <f>VLOOKUP($B41,'[1]Franchise Rate List (2)'!$A$3:$I$800,7,0)</f>
        <v>4823</v>
      </c>
      <c r="E41" s="40" t="str">
        <f>VLOOKUP(B41,[2]Bangalore!$A$2:$F$354,6,0)</f>
        <v>1 PAC=20 PCS</v>
      </c>
      <c r="F41" s="151">
        <v>50</v>
      </c>
      <c r="G41" s="41" t="s">
        <v>352</v>
      </c>
      <c r="H41" s="40">
        <f>VLOOKUP(B41,[5]Bangalore!$A$2:$G$346,7,0)</f>
        <v>67.75</v>
      </c>
      <c r="I41" s="135">
        <f t="shared" si="0"/>
        <v>3387.5</v>
      </c>
      <c r="J41" s="43"/>
      <c r="K41" s="135">
        <f t="shared" si="1"/>
        <v>3387.5</v>
      </c>
      <c r="L41" s="44">
        <f>VLOOKUP(B41,'[1]Franchise Rate List (2)'!$A$3:$L$800,12,0)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137">
        <f>VLOOKUP(B41,'[4]Franchise Rate List'!$A$3:$F$800,6,0)</f>
        <v>0.18</v>
      </c>
      <c r="S41" s="47">
        <f t="shared" si="5"/>
        <v>609.75</v>
      </c>
    </row>
    <row r="42" spans="1:19" s="48" customFormat="1" ht="18" customHeight="1">
      <c r="A42" s="38">
        <f t="shared" si="6"/>
        <v>29</v>
      </c>
      <c r="B42" s="148">
        <v>21164</v>
      </c>
      <c r="C42" s="39" t="s">
        <v>350</v>
      </c>
      <c r="D42" s="40">
        <f>VLOOKUP($B42,'[1]Franchise Rate List (2)'!$A$3:$I$800,7,0)</f>
        <v>481710</v>
      </c>
      <c r="E42" s="40" t="str">
        <f>VLOOKUP(B42,[2]Bangalore!$A$2:$F$354,6,0)</f>
        <v>PAC=100ea</v>
      </c>
      <c r="F42" s="151">
        <v>3</v>
      </c>
      <c r="G42" s="41" t="s">
        <v>352</v>
      </c>
      <c r="H42" s="40">
        <f>VLOOKUP(B42,[5]Bangalore!$A$2:$G$346,7,0)</f>
        <v>276</v>
      </c>
      <c r="I42" s="135">
        <f t="shared" si="0"/>
        <v>828</v>
      </c>
      <c r="J42" s="43"/>
      <c r="K42" s="135">
        <f t="shared" si="1"/>
        <v>828</v>
      </c>
      <c r="L42" s="44">
        <f>VLOOKUP(B42,'[1]Franchise Rate List (2)'!$A$3:$L$800,12,0)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137">
        <f>VLOOKUP(B42,'[4]Franchise Rate List'!$A$3:$F$800,6,0)</f>
        <v>0.18</v>
      </c>
      <c r="S42" s="47">
        <f t="shared" si="5"/>
        <v>149.04</v>
      </c>
    </row>
    <row r="43" spans="1:19" s="48" customFormat="1" ht="18" customHeight="1">
      <c r="A43" s="38">
        <f t="shared" si="6"/>
        <v>30</v>
      </c>
      <c r="B43" s="148">
        <v>16234</v>
      </c>
      <c r="C43" s="39" t="s">
        <v>178</v>
      </c>
      <c r="D43" s="40">
        <f>VLOOKUP($B43,'[1]Franchise Rate List (2)'!$A$3:$I$800,7,0)</f>
        <v>4819</v>
      </c>
      <c r="E43" s="40" t="str">
        <f>VLOOKUP(B43,[2]Bangalore!$A$2:$F$354,6,0)</f>
        <v>Ea=1 ea</v>
      </c>
      <c r="F43" s="151">
        <v>1000</v>
      </c>
      <c r="G43" s="41" t="s">
        <v>53</v>
      </c>
      <c r="H43" s="40">
        <f>VLOOKUP(B43,[5]Bangalore!$A$2:$G$346,7,0)</f>
        <v>7.36</v>
      </c>
      <c r="I43" s="42">
        <f t="shared" si="0"/>
        <v>7360</v>
      </c>
      <c r="J43" s="43"/>
      <c r="K43" s="135">
        <f t="shared" si="1"/>
        <v>7360</v>
      </c>
      <c r="L43" s="44">
        <f>VLOOKUP(B43,'[1]Franchise Rate List (2)'!$A$3:$L$800,12,0)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137">
        <f>VLOOKUP(B43,'[4]Franchise Rate List'!$A$3:$F$800,6,0)</f>
        <v>0.18</v>
      </c>
      <c r="S43" s="47">
        <f t="shared" si="5"/>
        <v>1324.8</v>
      </c>
    </row>
    <row r="44" spans="1:19" s="48" customFormat="1" ht="18" customHeight="1">
      <c r="A44" s="38">
        <f t="shared" si="6"/>
        <v>31</v>
      </c>
      <c r="B44" s="148">
        <v>3676</v>
      </c>
      <c r="C44" s="39" t="s">
        <v>153</v>
      </c>
      <c r="D44" s="40">
        <f>VLOOKUP($B44,'[1]Franchise Rate List (2)'!$A$3:$I$800,7,0)</f>
        <v>4821</v>
      </c>
      <c r="E44" s="40" t="str">
        <f>VLOOKUP(B44,[2]Bangalore!$A$2:$F$354,6,0)</f>
        <v>EA</v>
      </c>
      <c r="F44" s="151">
        <v>800</v>
      </c>
      <c r="G44" s="41" t="s">
        <v>53</v>
      </c>
      <c r="H44" s="40">
        <f>VLOOKUP(B44,[5]Bangalore!$A$2:$G$346,7,0)</f>
        <v>1.73</v>
      </c>
      <c r="I44" s="42">
        <f t="shared" si="0"/>
        <v>1384</v>
      </c>
      <c r="J44" s="43"/>
      <c r="K44" s="135">
        <f t="shared" si="1"/>
        <v>1384</v>
      </c>
      <c r="L44" s="44">
        <f>VLOOKUP(B44,'[1]Franchise Rate List (2)'!$A$3:$L$800,12,0)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137">
        <f>VLOOKUP(B44,'[4]Franchise Rate List'!$A$3:$F$800,6,0)</f>
        <v>0.18</v>
      </c>
      <c r="S44" s="47">
        <f t="shared" si="5"/>
        <v>249.12</v>
      </c>
    </row>
    <row r="45" spans="1:19" s="48" customFormat="1" ht="18" customHeight="1">
      <c r="A45" s="38">
        <f t="shared" si="6"/>
        <v>32</v>
      </c>
      <c r="B45" s="148">
        <v>21138</v>
      </c>
      <c r="C45" s="39" t="s">
        <v>159</v>
      </c>
      <c r="D45" s="40">
        <f>VLOOKUP($B45,'[1]Franchise Rate List (2)'!$A$3:$I$800,7,0)</f>
        <v>480700</v>
      </c>
      <c r="E45" s="40" t="str">
        <f>VLOOKUP(B45,[2]Bangalore!$A$2:$F$354,6,0)</f>
        <v>Pac =100 Ea</v>
      </c>
      <c r="F45" s="151">
        <v>10</v>
      </c>
      <c r="G45" s="41" t="s">
        <v>352</v>
      </c>
      <c r="H45" s="40">
        <f>VLOOKUP(B45,[5]Bangalore!$A$2:$G$346,7,0)</f>
        <v>120.75</v>
      </c>
      <c r="I45" s="42">
        <f t="shared" si="0"/>
        <v>1207.5</v>
      </c>
      <c r="J45" s="43"/>
      <c r="K45" s="135">
        <f t="shared" si="1"/>
        <v>1207.5</v>
      </c>
      <c r="L45" s="44">
        <f>VLOOKUP(B45,'[1]Franchise Rate List (2)'!$A$3:$L$800,12,0)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137">
        <f>VLOOKUP(B45,'[4]Franchise Rate List'!$A$3:$F$800,6,0)</f>
        <v>0.18</v>
      </c>
      <c r="S45" s="47">
        <f t="shared" si="5"/>
        <v>217.35</v>
      </c>
    </row>
    <row r="46" spans="1:19" s="48" customFormat="1" ht="18" customHeight="1">
      <c r="A46" s="38">
        <f t="shared" si="6"/>
        <v>33</v>
      </c>
      <c r="B46" s="148">
        <v>15341</v>
      </c>
      <c r="C46" s="39" t="s">
        <v>141</v>
      </c>
      <c r="D46" s="40">
        <f>VLOOKUP($B46,'[1]Franchise Rate List (2)'!$A$3:$I$800,7,0)</f>
        <v>3402</v>
      </c>
      <c r="E46" s="40" t="str">
        <f>VLOOKUP(B46,[2]Bangalore!$A$2:$F$354,6,0)</f>
        <v>1 PAC X 100</v>
      </c>
      <c r="F46" s="151">
        <v>10</v>
      </c>
      <c r="G46" s="41" t="s">
        <v>356</v>
      </c>
      <c r="H46" s="40">
        <f>VLOOKUP(B46,[5]Bangalore!$A$2:$G$346,7,0)</f>
        <v>9.35</v>
      </c>
      <c r="I46" s="135">
        <f t="shared" si="0"/>
        <v>93.5</v>
      </c>
      <c r="J46" s="43"/>
      <c r="K46" s="135">
        <f t="shared" si="1"/>
        <v>93.5</v>
      </c>
      <c r="L46" s="44">
        <f>VLOOKUP(B46,'[1]Franchise Rate List (2)'!$A$3:$L$800,12,0)</f>
        <v>0</v>
      </c>
      <c r="M46" s="42">
        <f t="shared" si="2"/>
        <v>0</v>
      </c>
      <c r="N46" s="45">
        <v>0</v>
      </c>
      <c r="O46" s="45">
        <f t="shared" si="3"/>
        <v>0</v>
      </c>
      <c r="P46" s="42">
        <v>0</v>
      </c>
      <c r="Q46" s="46">
        <f t="shared" si="4"/>
        <v>0</v>
      </c>
      <c r="R46" s="137">
        <f>VLOOKUP(B46,'[4]Franchise Rate List'!$A$3:$F$800,6,0)</f>
        <v>0.18</v>
      </c>
      <c r="S46" s="47">
        <f t="shared" si="5"/>
        <v>16.829999999999998</v>
      </c>
    </row>
    <row r="47" spans="1:19" s="48" customFormat="1" ht="18" customHeight="1">
      <c r="A47" s="38">
        <f t="shared" si="6"/>
        <v>34</v>
      </c>
      <c r="B47" s="148">
        <v>20657</v>
      </c>
      <c r="C47" s="39" t="s">
        <v>160</v>
      </c>
      <c r="D47" s="40">
        <f>VLOOKUP($B47,'[1]Franchise Rate List (2)'!$A$3:$I$800,7,0)</f>
        <v>960390</v>
      </c>
      <c r="E47" s="40" t="str">
        <f>VLOOKUP(B47,[2]Bangalore!$A$2:$F$354,6,0)</f>
        <v>EA</v>
      </c>
      <c r="F47" s="151">
        <v>3</v>
      </c>
      <c r="G47" s="41" t="s">
        <v>53</v>
      </c>
      <c r="H47" s="40">
        <f>VLOOKUP(B47,[5]Bangalore!$A$2:$G$346,7,0)</f>
        <v>241.5</v>
      </c>
      <c r="I47" s="42">
        <f t="shared" si="0"/>
        <v>724.5</v>
      </c>
      <c r="J47" s="43"/>
      <c r="K47" s="135">
        <f t="shared" si="1"/>
        <v>724.5</v>
      </c>
      <c r="L47" s="44">
        <f>VLOOKUP(B47,'[1]Franchise Rate List (2)'!$A$3:$L$800,12,0)</f>
        <v>0</v>
      </c>
      <c r="M47" s="42">
        <f t="shared" si="2"/>
        <v>0</v>
      </c>
      <c r="N47" s="45">
        <v>0</v>
      </c>
      <c r="O47" s="45">
        <f t="shared" si="3"/>
        <v>0</v>
      </c>
      <c r="P47" s="42">
        <v>0</v>
      </c>
      <c r="Q47" s="46">
        <f t="shared" si="4"/>
        <v>0</v>
      </c>
      <c r="R47" s="137">
        <f>VLOOKUP(B47,'[4]Franchise Rate List'!$A$3:$F$800,6,0)</f>
        <v>0.18</v>
      </c>
      <c r="S47" s="47">
        <f t="shared" si="5"/>
        <v>130.41</v>
      </c>
    </row>
    <row r="48" spans="1:19" s="48" customFormat="1" ht="18" customHeight="1">
      <c r="A48" s="38">
        <f t="shared" si="6"/>
        <v>35</v>
      </c>
      <c r="B48" s="148">
        <v>24350</v>
      </c>
      <c r="C48" s="39" t="s">
        <v>390</v>
      </c>
      <c r="D48" s="40">
        <f>VLOOKUP($B48,'[1]Franchise Rate List (2)'!$A$3:$I$800,7,0)</f>
        <v>39235090</v>
      </c>
      <c r="E48" s="40" t="str">
        <f>VLOOKUP(B48,[2]Bangalore!$A$2:$F$354,6,0)</f>
        <v>1 Pkt = 100 Ea</v>
      </c>
      <c r="F48" s="151">
        <v>10</v>
      </c>
      <c r="G48" s="41" t="s">
        <v>352</v>
      </c>
      <c r="H48" s="40">
        <f>VLOOKUP(B48,[5]Bangalore!$A$2:$G$346,7,0)</f>
        <v>356.5</v>
      </c>
      <c r="I48" s="42">
        <f t="shared" si="0"/>
        <v>3565</v>
      </c>
      <c r="J48" s="43"/>
      <c r="K48" s="135">
        <f t="shared" si="1"/>
        <v>3565</v>
      </c>
      <c r="L48" s="44">
        <f>VLOOKUP(B48,'[1]Franchise Rate List (2)'!$A$3:$L$800,12,0)</f>
        <v>0</v>
      </c>
      <c r="M48" s="42">
        <f t="shared" si="2"/>
        <v>0</v>
      </c>
      <c r="N48" s="45">
        <v>0</v>
      </c>
      <c r="O48" s="45">
        <f t="shared" si="3"/>
        <v>0</v>
      </c>
      <c r="P48" s="42">
        <v>0</v>
      </c>
      <c r="Q48" s="46">
        <f t="shared" si="4"/>
        <v>0</v>
      </c>
      <c r="R48" s="137">
        <f>VLOOKUP(B48,'[4]Franchise Rate List'!$A$3:$F$800,6,0)</f>
        <v>0.18</v>
      </c>
      <c r="S48" s="47">
        <f t="shared" si="5"/>
        <v>641.69999999999993</v>
      </c>
    </row>
    <row r="49" spans="1:19" s="48" customFormat="1" ht="18" customHeight="1">
      <c r="A49" s="38">
        <f t="shared" si="6"/>
        <v>36</v>
      </c>
      <c r="B49" s="131">
        <v>8226</v>
      </c>
      <c r="C49" s="132" t="s">
        <v>336</v>
      </c>
      <c r="D49" s="40">
        <f>VLOOKUP($B49,'[1]Franchise Rate List (2)'!$A$3:$I$800,7,0)</f>
        <v>392390</v>
      </c>
      <c r="E49" s="40" t="str">
        <f>VLOOKUP(B49,[2]Bangalore!$A$2:$F$354,6,0)</f>
        <v>M</v>
      </c>
      <c r="F49" s="152">
        <v>3</v>
      </c>
      <c r="G49" s="41" t="s">
        <v>337</v>
      </c>
      <c r="H49" s="40">
        <f>VLOOKUP(B49,[5]Bangalore!$A$2:$G$346,7,0)</f>
        <v>12.5</v>
      </c>
      <c r="I49" s="42">
        <f t="shared" si="0"/>
        <v>37.5</v>
      </c>
      <c r="J49" s="43"/>
      <c r="K49" s="135">
        <f t="shared" si="1"/>
        <v>37.5</v>
      </c>
      <c r="L49" s="44">
        <f>VLOOKUP(B49,'[1]Franchise Rate List (2)'!$A$3:$L$800,12,0)</f>
        <v>0</v>
      </c>
      <c r="M49" s="42">
        <f t="shared" si="2"/>
        <v>0</v>
      </c>
      <c r="N49" s="45">
        <v>0</v>
      </c>
      <c r="O49" s="45">
        <f t="shared" si="3"/>
        <v>0</v>
      </c>
      <c r="P49" s="42">
        <v>0</v>
      </c>
      <c r="Q49" s="46">
        <f t="shared" si="4"/>
        <v>0</v>
      </c>
      <c r="R49" s="137">
        <f>VLOOKUP(B49,'[4]Franchise Rate List'!$A$3:$F$800,6,0)</f>
        <v>0.18</v>
      </c>
      <c r="S49" s="47">
        <f t="shared" si="5"/>
        <v>6.75</v>
      </c>
    </row>
    <row r="50" spans="1:19" s="48" customFormat="1" ht="18" customHeight="1">
      <c r="A50" s="38"/>
      <c r="B50" s="22"/>
      <c r="C50" s="39"/>
      <c r="D50" s="40"/>
      <c r="E50" s="41"/>
      <c r="F50" s="41"/>
      <c r="G50" s="41"/>
      <c r="H50" s="41"/>
      <c r="I50" s="42"/>
      <c r="J50" s="43"/>
      <c r="K50" s="42"/>
      <c r="L50" s="49"/>
      <c r="M50" s="42"/>
      <c r="N50" s="45"/>
      <c r="O50" s="45"/>
      <c r="P50" s="42"/>
      <c r="Q50" s="46"/>
      <c r="R50" s="44"/>
      <c r="S50" s="47"/>
    </row>
    <row r="51" spans="1:19" s="48" customFormat="1" ht="18" customHeight="1">
      <c r="A51" s="38"/>
      <c r="B51" s="22"/>
      <c r="C51" s="39"/>
      <c r="D51" s="40"/>
      <c r="E51" s="41"/>
      <c r="F51" s="41"/>
      <c r="G51" s="41"/>
      <c r="H51" s="41"/>
      <c r="I51" s="42"/>
      <c r="J51" s="43"/>
      <c r="K51" s="42"/>
      <c r="L51" s="49"/>
      <c r="M51" s="42"/>
      <c r="N51" s="45"/>
      <c r="O51" s="45"/>
      <c r="P51" s="42"/>
      <c r="Q51" s="46"/>
      <c r="R51" s="44"/>
      <c r="S51" s="47"/>
    </row>
    <row r="52" spans="1:19" s="48" customFormat="1" ht="18" customHeight="1">
      <c r="A52" s="38"/>
      <c r="B52" s="22"/>
      <c r="C52" s="39"/>
      <c r="D52" s="40"/>
      <c r="E52" s="41"/>
      <c r="F52" s="41"/>
      <c r="G52" s="41"/>
      <c r="H52" s="41"/>
      <c r="I52" s="42"/>
      <c r="J52" s="43"/>
      <c r="K52" s="42"/>
      <c r="L52" s="49"/>
      <c r="M52" s="42"/>
      <c r="N52" s="45"/>
      <c r="O52" s="45"/>
      <c r="P52" s="42"/>
      <c r="Q52" s="46"/>
      <c r="R52" s="44"/>
      <c r="S52" s="47"/>
    </row>
    <row r="53" spans="1:19" s="48" customFormat="1" ht="18" customHeight="1">
      <c r="A53" s="38"/>
      <c r="B53" s="22"/>
      <c r="C53" s="39"/>
      <c r="D53" s="40"/>
      <c r="E53" s="41"/>
      <c r="F53" s="41"/>
      <c r="G53" s="41"/>
      <c r="H53" s="41"/>
      <c r="I53" s="42"/>
      <c r="J53" s="43"/>
      <c r="K53" s="42"/>
      <c r="L53" s="49"/>
      <c r="M53" s="42"/>
      <c r="N53" s="45"/>
      <c r="O53" s="45"/>
      <c r="P53" s="42"/>
      <c r="Q53" s="46"/>
      <c r="R53" s="44"/>
      <c r="S53" s="47"/>
    </row>
    <row r="54" spans="1:19" ht="15" customHeight="1">
      <c r="A54" s="38"/>
      <c r="B54" s="22"/>
      <c r="C54" s="39"/>
      <c r="D54" s="40"/>
      <c r="E54" s="41"/>
      <c r="F54" s="114"/>
      <c r="G54" s="41"/>
      <c r="H54" s="41"/>
      <c r="I54" s="42"/>
      <c r="J54" s="43"/>
      <c r="K54" s="42"/>
      <c r="L54" s="49"/>
      <c r="M54" s="42"/>
      <c r="N54" s="45"/>
      <c r="O54" s="45"/>
      <c r="P54" s="42"/>
      <c r="Q54" s="46"/>
      <c r="R54" s="44"/>
      <c r="S54" s="47"/>
    </row>
    <row r="55" spans="1:19" ht="15" customHeight="1">
      <c r="A55" s="38"/>
      <c r="B55" s="22"/>
      <c r="C55" s="39"/>
      <c r="D55" s="40"/>
      <c r="E55" s="41"/>
      <c r="F55" s="114"/>
      <c r="G55" s="41"/>
      <c r="H55" s="41"/>
      <c r="I55" s="42"/>
      <c r="J55" s="43"/>
      <c r="K55" s="42"/>
      <c r="L55" s="49"/>
      <c r="M55" s="42"/>
      <c r="N55" s="45"/>
      <c r="O55" s="45"/>
      <c r="P55" s="42"/>
      <c r="Q55" s="46"/>
      <c r="R55" s="44"/>
      <c r="S55" s="47"/>
    </row>
    <row r="56" spans="1:19" ht="24" customHeight="1">
      <c r="A56" s="50"/>
      <c r="B56" s="51"/>
      <c r="C56" s="52" t="s">
        <v>403</v>
      </c>
      <c r="D56" s="53"/>
      <c r="E56" s="121"/>
      <c r="F56" s="54"/>
      <c r="G56" s="54"/>
      <c r="H56" s="54"/>
      <c r="I56" s="54"/>
      <c r="J56" s="54"/>
      <c r="K56" s="54"/>
      <c r="L56" s="54"/>
      <c r="M56" s="54"/>
      <c r="N56" s="55"/>
      <c r="O56" s="55"/>
      <c r="P56" s="55"/>
      <c r="Q56" s="55"/>
      <c r="R56" s="55"/>
      <c r="S56" s="56"/>
    </row>
    <row r="57" spans="1:19" ht="20.100000000000001" customHeight="1" thickBot="1">
      <c r="A57" s="50"/>
      <c r="B57" s="51"/>
      <c r="C57" s="57" t="s">
        <v>404</v>
      </c>
      <c r="D57" s="58"/>
      <c r="E57" s="126"/>
      <c r="F57" s="54"/>
      <c r="G57" s="54"/>
      <c r="H57" s="54"/>
      <c r="I57" s="54"/>
      <c r="J57" s="54"/>
      <c r="K57" s="54"/>
      <c r="L57" s="54"/>
      <c r="M57" s="54"/>
      <c r="N57" s="55"/>
      <c r="O57" s="55"/>
      <c r="P57" s="55"/>
      <c r="Q57" s="55"/>
      <c r="R57" s="55"/>
      <c r="S57" s="56"/>
    </row>
    <row r="58" spans="1:19" ht="18.75" customHeight="1">
      <c r="A58" s="202"/>
      <c r="B58" s="203"/>
      <c r="C58" s="203"/>
      <c r="D58" s="59"/>
      <c r="E58" s="59"/>
      <c r="F58" s="60"/>
      <c r="G58" s="60"/>
      <c r="H58" s="60"/>
      <c r="I58" s="61" t="s">
        <v>31</v>
      </c>
      <c r="J58" s="62"/>
      <c r="K58" s="62">
        <f>SUM(K14:K57)</f>
        <v>113607.09000000001</v>
      </c>
      <c r="L58" s="62"/>
      <c r="M58" s="63">
        <f>SUM(M14:M57)</f>
        <v>0</v>
      </c>
      <c r="N58" s="63"/>
      <c r="O58" s="63">
        <f>SUM(O14:O57)</f>
        <v>0</v>
      </c>
      <c r="P58" s="63"/>
      <c r="Q58" s="63">
        <f>SUM(Q14:Q57)</f>
        <v>0</v>
      </c>
      <c r="R58" s="60"/>
      <c r="S58" s="64">
        <f>SUM(S14:S57)</f>
        <v>11468.783100000002</v>
      </c>
    </row>
    <row r="59" spans="1:19" ht="15" customHeight="1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 t="s">
        <v>30</v>
      </c>
      <c r="R59" s="175">
        <f>ROUND(K58+O58+Q58+S58+L58+M58,0)</f>
        <v>125076</v>
      </c>
      <c r="S59" s="176"/>
    </row>
    <row r="60" spans="1:19" ht="15" customHeight="1">
      <c r="A60" s="177" t="s">
        <v>385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9"/>
      <c r="L60" s="68"/>
      <c r="M60" s="68"/>
      <c r="N60" s="69" t="s">
        <v>26</v>
      </c>
      <c r="O60" s="70"/>
      <c r="P60" s="70"/>
      <c r="Q60" s="70"/>
      <c r="R60" s="186"/>
      <c r="S60" s="187"/>
    </row>
    <row r="61" spans="1:19" ht="18" customHeight="1">
      <c r="A61" s="180"/>
      <c r="B61" s="181"/>
      <c r="C61" s="181"/>
      <c r="D61" s="181"/>
      <c r="E61" s="181"/>
      <c r="F61" s="181"/>
      <c r="G61" s="181"/>
      <c r="H61" s="181"/>
      <c r="I61" s="181"/>
      <c r="J61" s="181"/>
      <c r="K61" s="182"/>
      <c r="L61" s="71"/>
      <c r="M61" s="71"/>
      <c r="N61" s="72" t="s">
        <v>97</v>
      </c>
      <c r="O61" s="73"/>
      <c r="P61" s="73"/>
      <c r="Q61" s="73"/>
      <c r="R61" s="74"/>
      <c r="S61" s="75">
        <f>+R60*18%</f>
        <v>0</v>
      </c>
    </row>
    <row r="62" spans="1:19" ht="15" customHeight="1">
      <c r="A62" s="180"/>
      <c r="B62" s="181"/>
      <c r="C62" s="181"/>
      <c r="D62" s="181"/>
      <c r="E62" s="181"/>
      <c r="F62" s="181"/>
      <c r="G62" s="181"/>
      <c r="H62" s="181"/>
      <c r="I62" s="181"/>
      <c r="J62" s="181"/>
      <c r="K62" s="182"/>
      <c r="L62" s="71">
        <f>+L61+L60</f>
        <v>0</v>
      </c>
      <c r="M62" s="71"/>
      <c r="N62" s="72" t="s">
        <v>28</v>
      </c>
      <c r="O62" s="73"/>
      <c r="P62" s="73"/>
      <c r="Q62" s="73"/>
      <c r="R62" s="74"/>
      <c r="S62" s="75">
        <v>0</v>
      </c>
    </row>
    <row r="63" spans="1:19" ht="15" customHeight="1">
      <c r="A63" s="180"/>
      <c r="B63" s="181"/>
      <c r="C63" s="181"/>
      <c r="D63" s="181"/>
      <c r="E63" s="181"/>
      <c r="F63" s="181"/>
      <c r="G63" s="181"/>
      <c r="H63" s="181"/>
      <c r="I63" s="181"/>
      <c r="J63" s="181"/>
      <c r="K63" s="182"/>
      <c r="L63" s="71"/>
      <c r="M63" s="71"/>
      <c r="N63" s="76" t="s">
        <v>27</v>
      </c>
      <c r="O63" s="77"/>
      <c r="P63" s="77"/>
      <c r="Q63" s="77"/>
      <c r="R63" s="78"/>
      <c r="S63" s="79">
        <v>0</v>
      </c>
    </row>
    <row r="64" spans="1:19" ht="21.75" customHeight="1" thickBot="1">
      <c r="A64" s="183"/>
      <c r="B64" s="184"/>
      <c r="C64" s="184"/>
      <c r="D64" s="184"/>
      <c r="E64" s="184"/>
      <c r="F64" s="184"/>
      <c r="G64" s="184"/>
      <c r="H64" s="184"/>
      <c r="I64" s="184"/>
      <c r="J64" s="184"/>
      <c r="K64" s="185"/>
      <c r="L64" s="80"/>
      <c r="M64" s="80"/>
      <c r="N64" s="188" t="s">
        <v>4</v>
      </c>
      <c r="O64" s="189"/>
      <c r="P64" s="189"/>
      <c r="Q64" s="190"/>
      <c r="R64" s="191">
        <f>R59+R60+S62+S63+S61</f>
        <v>125076</v>
      </c>
      <c r="S64" s="192"/>
    </row>
    <row r="65" spans="1:19" ht="15" customHeight="1">
      <c r="A65" s="8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82"/>
    </row>
    <row r="66" spans="1:19" ht="15" customHeight="1">
      <c r="A66" s="5" t="s">
        <v>18</v>
      </c>
      <c r="B66" s="10"/>
      <c r="C66" s="83"/>
      <c r="D66" s="84"/>
      <c r="E66" s="84"/>
      <c r="F66" s="84"/>
      <c r="G66" s="84"/>
      <c r="H66" s="84"/>
      <c r="I66" s="84"/>
      <c r="J66" s="85"/>
      <c r="K66" s="86">
        <v>125029.21</v>
      </c>
      <c r="L66" s="87"/>
      <c r="M66" s="87"/>
      <c r="N66" s="87"/>
      <c r="O66" s="87"/>
      <c r="P66" s="87"/>
      <c r="Q66" s="87"/>
      <c r="R66" s="87"/>
      <c r="S66" s="88"/>
    </row>
    <row r="67" spans="1:19" ht="15" customHeight="1">
      <c r="A67" s="6" t="s">
        <v>19</v>
      </c>
      <c r="B67" s="2"/>
      <c r="C67" s="89"/>
      <c r="D67" s="90"/>
      <c r="E67" s="90"/>
      <c r="F67" s="90"/>
      <c r="G67" s="90"/>
      <c r="H67" s="90"/>
      <c r="I67" s="90"/>
      <c r="J67" s="91"/>
      <c r="K67" s="92">
        <v>8689.9500000000007</v>
      </c>
      <c r="L67" s="93"/>
      <c r="M67" s="93"/>
      <c r="N67" s="94"/>
      <c r="O67" s="193"/>
      <c r="P67" s="193"/>
      <c r="Q67" s="93"/>
      <c r="R67" s="93"/>
      <c r="S67" s="95"/>
    </row>
    <row r="68" spans="1:19" ht="15" customHeight="1">
      <c r="A68" s="6" t="s">
        <v>22</v>
      </c>
      <c r="B68" s="2"/>
      <c r="C68" s="89"/>
      <c r="D68" s="90"/>
      <c r="E68" s="90"/>
      <c r="F68" s="90"/>
      <c r="G68" s="90"/>
      <c r="H68" s="90"/>
      <c r="I68" s="90"/>
      <c r="J68" s="91"/>
      <c r="K68" s="92">
        <f>+K67+K66</f>
        <v>133719.16</v>
      </c>
      <c r="L68" s="93"/>
      <c r="M68" s="93"/>
      <c r="N68" s="93"/>
      <c r="O68" s="93"/>
      <c r="P68" s="93"/>
      <c r="Q68" s="93"/>
      <c r="R68" s="93"/>
      <c r="S68" s="95"/>
    </row>
    <row r="69" spans="1:19" ht="21">
      <c r="A69" s="6" t="s">
        <v>23</v>
      </c>
      <c r="B69" s="2"/>
      <c r="C69" s="89"/>
      <c r="D69" s="90"/>
      <c r="E69" s="90"/>
      <c r="F69" s="90"/>
      <c r="G69" s="90"/>
      <c r="H69" s="90"/>
      <c r="I69" s="90"/>
      <c r="J69" s="91"/>
      <c r="K69" s="92"/>
      <c r="L69" s="93"/>
      <c r="M69" s="93"/>
      <c r="N69" s="172" t="s">
        <v>24</v>
      </c>
      <c r="O69" s="172"/>
      <c r="P69" s="172"/>
      <c r="Q69" s="172"/>
      <c r="R69" s="172"/>
      <c r="S69" s="96"/>
    </row>
    <row r="70" spans="1:19" ht="18.75">
      <c r="A70" s="6" t="s">
        <v>29</v>
      </c>
      <c r="B70" s="2"/>
      <c r="C70" s="97"/>
      <c r="D70" s="98"/>
      <c r="E70" s="98"/>
      <c r="F70" s="98"/>
      <c r="G70" s="98"/>
      <c r="H70" s="98"/>
      <c r="I70" s="98"/>
      <c r="J70" s="99"/>
      <c r="K70" s="92"/>
      <c r="L70" s="93"/>
      <c r="M70" s="93"/>
      <c r="N70" s="90"/>
      <c r="O70" s="90"/>
      <c r="P70" s="90"/>
      <c r="Q70" s="90"/>
      <c r="R70" s="90"/>
      <c r="S70" s="100"/>
    </row>
    <row r="71" spans="1:19" ht="18.75">
      <c r="A71" s="6" t="s">
        <v>20</v>
      </c>
      <c r="B71" s="2"/>
      <c r="C71" s="101"/>
      <c r="D71" s="102"/>
      <c r="E71" s="102"/>
      <c r="F71" s="102"/>
      <c r="G71" s="102"/>
      <c r="H71" s="102"/>
      <c r="I71" s="102"/>
      <c r="J71" s="103"/>
      <c r="K71" s="92"/>
      <c r="L71" s="93"/>
      <c r="M71" s="93"/>
      <c r="N71" s="171"/>
      <c r="O71" s="171"/>
      <c r="P71" s="171"/>
      <c r="Q71" s="171"/>
      <c r="R71" s="171"/>
      <c r="S71" s="100"/>
    </row>
    <row r="72" spans="1:19" ht="23.25">
      <c r="A72" s="173" t="s">
        <v>34</v>
      </c>
      <c r="B72" s="174"/>
      <c r="C72" s="174"/>
      <c r="D72" s="174"/>
      <c r="E72" s="163"/>
      <c r="F72" s="87"/>
      <c r="G72" s="87"/>
      <c r="H72" s="87"/>
      <c r="I72" s="87"/>
      <c r="J72" s="104"/>
      <c r="K72" s="105"/>
      <c r="L72" s="106"/>
      <c r="M72" s="106"/>
      <c r="N72" s="93"/>
      <c r="O72" s="169"/>
      <c r="P72" s="169"/>
      <c r="Q72" s="169"/>
      <c r="R72" s="169"/>
      <c r="S72" s="170"/>
    </row>
    <row r="73" spans="1:19" ht="18.75">
      <c r="A73" s="7" t="s">
        <v>21</v>
      </c>
      <c r="B73" s="11"/>
      <c r="C73" s="2" t="s">
        <v>35</v>
      </c>
      <c r="D73" s="90"/>
      <c r="E73" s="90"/>
      <c r="F73" s="90"/>
      <c r="G73" s="90"/>
      <c r="H73" s="90"/>
      <c r="I73" s="90"/>
      <c r="J73" s="91"/>
      <c r="K73" s="92"/>
      <c r="L73" s="93"/>
      <c r="M73" s="93"/>
      <c r="N73" s="171" t="s">
        <v>25</v>
      </c>
      <c r="O73" s="171"/>
      <c r="P73" s="171"/>
      <c r="Q73" s="171"/>
      <c r="R73" s="171"/>
      <c r="S73" s="95"/>
    </row>
    <row r="74" spans="1:19" ht="18.75">
      <c r="A74" s="7" t="s">
        <v>21</v>
      </c>
      <c r="B74" s="11"/>
      <c r="C74" s="2" t="s">
        <v>15</v>
      </c>
      <c r="D74" s="90"/>
      <c r="E74" s="90"/>
      <c r="F74" s="90"/>
      <c r="G74" s="90"/>
      <c r="H74" s="90"/>
      <c r="I74" s="90"/>
      <c r="J74" s="91"/>
      <c r="K74" s="92"/>
      <c r="L74" s="93"/>
      <c r="M74" s="93"/>
      <c r="N74" s="171"/>
      <c r="O74" s="171"/>
      <c r="P74" s="171"/>
      <c r="Q74" s="171"/>
      <c r="R74" s="171"/>
      <c r="S74" s="100"/>
    </row>
    <row r="75" spans="1:19" ht="18.75">
      <c r="A75" s="7" t="s">
        <v>21</v>
      </c>
      <c r="B75" s="11"/>
      <c r="C75" s="2" t="s">
        <v>16</v>
      </c>
      <c r="D75" s="90"/>
      <c r="E75" s="90"/>
      <c r="F75" s="90"/>
      <c r="G75" s="90"/>
      <c r="H75" s="90"/>
      <c r="I75" s="90"/>
      <c r="J75" s="91"/>
      <c r="K75" s="92"/>
      <c r="L75" s="93"/>
      <c r="M75" s="93"/>
      <c r="N75" s="93"/>
      <c r="O75" s="169"/>
      <c r="P75" s="169"/>
      <c r="Q75" s="169"/>
      <c r="R75" s="169"/>
      <c r="S75" s="170"/>
    </row>
    <row r="76" spans="1:19" ht="18.75">
      <c r="A76" s="7" t="s">
        <v>21</v>
      </c>
      <c r="B76" s="11"/>
      <c r="C76" s="2" t="s">
        <v>17</v>
      </c>
      <c r="D76" s="90"/>
      <c r="E76" s="90"/>
      <c r="F76" s="90"/>
      <c r="G76" s="90"/>
      <c r="H76" s="90"/>
      <c r="I76" s="90"/>
      <c r="J76" s="91"/>
      <c r="K76" s="92"/>
      <c r="L76" s="93"/>
      <c r="M76" s="93"/>
      <c r="N76" s="171"/>
      <c r="O76" s="171"/>
      <c r="P76" s="171"/>
      <c r="Q76" s="171"/>
      <c r="R76" s="171"/>
      <c r="S76" s="95"/>
    </row>
    <row r="77" spans="1:19" ht="19.5" thickBot="1">
      <c r="A77" s="8"/>
      <c r="B77" s="12"/>
      <c r="C77" s="9"/>
      <c r="D77" s="107"/>
      <c r="E77" s="107"/>
      <c r="F77" s="107"/>
      <c r="G77" s="107"/>
      <c r="H77" s="107"/>
      <c r="I77" s="107"/>
      <c r="J77" s="108"/>
      <c r="K77" s="109"/>
      <c r="L77" s="110"/>
      <c r="M77" s="110"/>
      <c r="N77" s="110"/>
      <c r="O77" s="110"/>
      <c r="P77" s="110"/>
      <c r="Q77" s="110"/>
      <c r="R77" s="110"/>
      <c r="S77" s="111"/>
    </row>
    <row r="78" spans="1:19" ht="21">
      <c r="H78" s="112"/>
    </row>
    <row r="79" spans="1:19" ht="18.75"/>
    <row r="80" spans="1:19" ht="18.75"/>
    <row r="81" ht="18.75"/>
    <row r="82" ht="18.75"/>
    <row r="83" ht="18.75"/>
    <row r="84" ht="18.75"/>
    <row r="85" ht="18.75"/>
    <row r="86" ht="18.75"/>
    <row r="87" ht="18.75"/>
    <row r="88" ht="18.75"/>
    <row r="89" ht="18.75"/>
    <row r="90" ht="18.75"/>
    <row r="91" ht="18.75"/>
    <row r="92" ht="18.75"/>
    <row r="93" ht="18.75"/>
    <row r="94" ht="18.75"/>
    <row r="95" ht="18.75"/>
    <row r="96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/>
    <row r="208" ht="18.75"/>
    <row r="209" ht="18.75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0" hidden="1" customHeight="1"/>
    <row r="229" ht="0" hidden="1" customHeight="1"/>
    <row r="230" ht="0" hidden="1" customHeight="1"/>
    <row r="231" ht="0" hidden="1" customHeight="1"/>
    <row r="232" ht="0" hidden="1" customHeight="1"/>
    <row r="233" ht="0" hidden="1" customHeight="1"/>
    <row r="234" ht="0" hidden="1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  <row r="288" ht="0" hidden="1" customHeight="1"/>
    <row r="289" ht="0" hidden="1" customHeight="1"/>
    <row r="290" ht="0" hidden="1" customHeight="1"/>
  </sheetData>
  <mergeCells count="30">
    <mergeCell ref="R12:S12"/>
    <mergeCell ref="A58:C58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67:P67"/>
    <mergeCell ref="K12:K13"/>
    <mergeCell ref="L12:L13"/>
    <mergeCell ref="N12:O12"/>
    <mergeCell ref="P12:Q12"/>
    <mergeCell ref="R59:S59"/>
    <mergeCell ref="A60:K64"/>
    <mergeCell ref="R60:S60"/>
    <mergeCell ref="N64:Q64"/>
    <mergeCell ref="R64:S64"/>
    <mergeCell ref="O75:S75"/>
    <mergeCell ref="N76:R76"/>
    <mergeCell ref="N69:R69"/>
    <mergeCell ref="N71:R71"/>
    <mergeCell ref="A72:D72"/>
    <mergeCell ref="O72:S72"/>
    <mergeCell ref="N73:R73"/>
    <mergeCell ref="N74:R74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3:S297"/>
  <sheetViews>
    <sheetView showGridLines="0" topLeftCell="A53" zoomScaleSheetLayoutView="100" workbookViewId="0">
      <selection activeCell="L74" sqref="L74"/>
    </sheetView>
  </sheetViews>
  <sheetFormatPr defaultColWidth="9.140625" defaultRowHeight="0" customHeight="1" zeroHeight="1"/>
  <cols>
    <col min="1" max="1" width="6.28515625" style="32" customWidth="1"/>
    <col min="2" max="2" width="11.28515625" style="32" customWidth="1"/>
    <col min="3" max="3" width="28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7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4.7109375" style="32" customWidth="1"/>
    <col min="12" max="12" width="14.42578125" style="32" customWidth="1"/>
    <col min="13" max="14" width="6.42578125" style="32" customWidth="1"/>
    <col min="15" max="15" width="9.140625" style="32" customWidth="1"/>
    <col min="16" max="16" width="6.28515625" style="32" customWidth="1"/>
    <col min="17" max="17" width="8.7109375" style="32" customWidth="1"/>
    <col min="18" max="18" width="6.5703125" style="32" customWidth="1"/>
    <col min="19" max="19" width="12.42578125" style="32" customWidth="1"/>
    <col min="20" max="20" width="0.28515625" style="32" customWidth="1"/>
    <col min="21" max="25" width="9.140625" style="32" customWidth="1"/>
    <col min="26" max="27" width="6.5703125" style="32" customWidth="1"/>
    <col min="28" max="16384" width="9.140625" style="32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148">
        <v>1001</v>
      </c>
      <c r="C14" s="39" t="s">
        <v>289</v>
      </c>
      <c r="D14" s="40">
        <f>VLOOKUP($B14,'[1]Franchise Rate List (2)'!$A$3:$I$800,7,0)</f>
        <v>1701</v>
      </c>
      <c r="E14" s="40" t="str">
        <f>VLOOKUP(B14,[2]Bangalore!$A$2:$F$354,6,0)</f>
        <v>Pac=200sc</v>
      </c>
      <c r="F14" s="150">
        <v>15</v>
      </c>
      <c r="G14" s="41" t="s">
        <v>352</v>
      </c>
      <c r="H14" s="40">
        <f>VLOOKUP(B14,[2]Bangalore!$A$2:$G$354,7,0)</f>
        <v>75.900000000000006</v>
      </c>
      <c r="I14" s="42">
        <f>F14*H14</f>
        <v>1138.5</v>
      </c>
      <c r="J14" s="43">
        <v>0</v>
      </c>
      <c r="K14" s="135">
        <f>+I14-J14</f>
        <v>1138.5</v>
      </c>
      <c r="L14" s="44">
        <f>VLOOKUP(B14,'[1]Franchise Rate List (2)'!$A$3:$L$800,12,0)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137">
        <f>VLOOKUP(B14,'[4]Franchise Rate List'!$A$3:$F$800,6,0)</f>
        <v>0.05</v>
      </c>
      <c r="S14" s="47">
        <f>+K14*R14</f>
        <v>56.925000000000004</v>
      </c>
    </row>
    <row r="15" spans="1:19" s="48" customFormat="1" ht="18" customHeight="1">
      <c r="A15" s="38">
        <f>+A14+1</f>
        <v>2</v>
      </c>
      <c r="B15" s="148">
        <v>1002</v>
      </c>
      <c r="C15" s="39" t="s">
        <v>290</v>
      </c>
      <c r="D15" s="40">
        <f>VLOOKUP($B15,'[1]Franchise Rate List (2)'!$A$3:$I$800,7,0)</f>
        <v>1701</v>
      </c>
      <c r="E15" s="40" t="str">
        <f>VLOOKUP(B15,[2]Bangalore!$A$2:$F$354,6,0)</f>
        <v>Pac=200sc</v>
      </c>
      <c r="F15" s="151">
        <v>15</v>
      </c>
      <c r="G15" s="41" t="s">
        <v>352</v>
      </c>
      <c r="H15" s="40">
        <f>VLOOKUP(B15,[2]Bangalore!$A$2:$G$354,7,0)</f>
        <v>80.5</v>
      </c>
      <c r="I15" s="42">
        <f t="shared" ref="I15:I52" si="0">F15*H15</f>
        <v>1207.5</v>
      </c>
      <c r="J15" s="43">
        <v>0</v>
      </c>
      <c r="K15" s="135">
        <f t="shared" ref="K15:K52" si="1">+I15-J15</f>
        <v>1207.5</v>
      </c>
      <c r="L15" s="44">
        <f>VLOOKUP(B15,'[1]Franchise Rate List (2)'!$A$3:$L$800,12,0)</f>
        <v>0</v>
      </c>
      <c r="M15" s="42">
        <f t="shared" ref="M15:M52" si="2">+K15*L15</f>
        <v>0</v>
      </c>
      <c r="N15" s="45">
        <v>0</v>
      </c>
      <c r="O15" s="45">
        <f t="shared" ref="O15:O52" si="3">+K15*N15</f>
        <v>0</v>
      </c>
      <c r="P15" s="42">
        <v>0</v>
      </c>
      <c r="Q15" s="46">
        <f t="shared" ref="Q15:Q52" si="4">+K15*P15</f>
        <v>0</v>
      </c>
      <c r="R15" s="137">
        <f>VLOOKUP(B15,'[4]Franchise Rate List'!$A$3:$F$800,6,0)</f>
        <v>0.05</v>
      </c>
      <c r="S15" s="47">
        <f t="shared" ref="S15:S52" si="5">+K15*R15</f>
        <v>60.375</v>
      </c>
    </row>
    <row r="16" spans="1:19" s="48" customFormat="1" ht="18" customHeight="1">
      <c r="A16" s="38">
        <f t="shared" ref="A16:A56" si="6">+A15+1</f>
        <v>3</v>
      </c>
      <c r="B16" s="148">
        <v>1008</v>
      </c>
      <c r="C16" s="39" t="s">
        <v>150</v>
      </c>
      <c r="D16" s="40">
        <f>VLOOKUP($B16,'[1]Franchise Rate List (2)'!$A$3:$I$800,7,0)</f>
        <v>2103</v>
      </c>
      <c r="E16" s="40" t="str">
        <f>VLOOKUP(B16,[2]Bangalore!$A$2:$F$354,6,0)</f>
        <v>PAC=100 sc</v>
      </c>
      <c r="F16" s="151">
        <v>5</v>
      </c>
      <c r="G16" s="41" t="s">
        <v>352</v>
      </c>
      <c r="H16" s="40">
        <f>VLOOKUP(B16,[2]Bangalore!$A$2:$G$354,7,0)</f>
        <v>92</v>
      </c>
      <c r="I16" s="42">
        <f t="shared" si="0"/>
        <v>460</v>
      </c>
      <c r="J16" s="43">
        <v>0</v>
      </c>
      <c r="K16" s="135">
        <f t="shared" si="1"/>
        <v>460</v>
      </c>
      <c r="L16" s="44">
        <f>VLOOKUP(B16,'[1]Franchise Rate List (2)'!$A$3:$L$800,12,0)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137">
        <f>VLOOKUP(B16,'[4]Franchise Rate List'!$A$3:$F$800,6,0)</f>
        <v>0.12</v>
      </c>
      <c r="S16" s="47">
        <f t="shared" si="5"/>
        <v>55.199999999999996</v>
      </c>
    </row>
    <row r="17" spans="1:19" s="48" customFormat="1" ht="18" customHeight="1">
      <c r="A17" s="38">
        <f t="shared" si="6"/>
        <v>4</v>
      </c>
      <c r="B17" s="148">
        <v>1009</v>
      </c>
      <c r="C17" s="39" t="s">
        <v>291</v>
      </c>
      <c r="D17" s="40">
        <f>VLOOKUP($B17,'[1]Franchise Rate List (2)'!$A$3:$I$800,7,0)</f>
        <v>2103</v>
      </c>
      <c r="E17" s="40" t="str">
        <f>VLOOKUP(B17,[2]Bangalore!$A$2:$F$354,6,0)</f>
        <v>PAC-100 sc</v>
      </c>
      <c r="F17" s="151">
        <v>10</v>
      </c>
      <c r="G17" s="41" t="s">
        <v>352</v>
      </c>
      <c r="H17" s="40">
        <f>VLOOKUP(B17,[2]Bangalore!$A$2:$G$354,7,0)</f>
        <v>74.75</v>
      </c>
      <c r="I17" s="42">
        <f t="shared" si="0"/>
        <v>747.5</v>
      </c>
      <c r="J17" s="43">
        <v>0</v>
      </c>
      <c r="K17" s="135">
        <f t="shared" si="1"/>
        <v>747.5</v>
      </c>
      <c r="L17" s="44">
        <f>VLOOKUP(B17,'[1]Franchise Rate List (2)'!$A$3:$L$800,12,0)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137">
        <f>VLOOKUP(B17,'[4]Franchise Rate List'!$A$3:$F$800,6,0)</f>
        <v>0.12</v>
      </c>
      <c r="S17" s="47">
        <f t="shared" si="5"/>
        <v>89.7</v>
      </c>
    </row>
    <row r="18" spans="1:19" s="48" customFormat="1" ht="18" customHeight="1">
      <c r="A18" s="38">
        <f t="shared" si="6"/>
        <v>5</v>
      </c>
      <c r="B18" s="148">
        <v>18931</v>
      </c>
      <c r="C18" s="39" t="s">
        <v>156</v>
      </c>
      <c r="D18" s="40">
        <f>VLOOKUP($B18,'[1]Franchise Rate List (2)'!$A$3:$I$800,7,0)</f>
        <v>2008</v>
      </c>
      <c r="E18" s="40" t="str">
        <f>VLOOKUP(B18,[2]Bangalore!$A$2:$F$354,6,0)</f>
        <v>Box =12 BT</v>
      </c>
      <c r="F18" s="151">
        <v>3</v>
      </c>
      <c r="G18" s="41" t="s">
        <v>353</v>
      </c>
      <c r="H18" s="40">
        <f>VLOOKUP(B18,[2]Bangalore!$A$2:$G$354,7,0)</f>
        <v>155.25</v>
      </c>
      <c r="I18" s="42">
        <f t="shared" si="0"/>
        <v>465.75</v>
      </c>
      <c r="J18" s="43">
        <v>0</v>
      </c>
      <c r="K18" s="135">
        <f t="shared" si="1"/>
        <v>465.75</v>
      </c>
      <c r="L18" s="44">
        <f>VLOOKUP(B18,'[1]Franchise Rate List (2)'!$A$3:$L$800,12,0)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137">
        <f>VLOOKUP(B18,'[4]Franchise Rate List'!$A$3:$F$800,6,0)</f>
        <v>0.12</v>
      </c>
      <c r="S18" s="47">
        <f t="shared" si="5"/>
        <v>55.89</v>
      </c>
    </row>
    <row r="19" spans="1:19" s="48" customFormat="1" ht="18" customHeight="1">
      <c r="A19" s="38">
        <f t="shared" si="6"/>
        <v>6</v>
      </c>
      <c r="B19" s="148">
        <v>11286</v>
      </c>
      <c r="C19" s="39" t="s">
        <v>162</v>
      </c>
      <c r="D19" s="40">
        <f>VLOOKUP($B19,'[1]Franchise Rate List (2)'!$A$3:$I$800,7,0)</f>
        <v>9021</v>
      </c>
      <c r="E19" s="40" t="str">
        <f>VLOOKUP(B19,[2]Bangalore!$A$2:$F$354,6,0)</f>
        <v>1 PAC = 250G</v>
      </c>
      <c r="F19" s="151">
        <v>10</v>
      </c>
      <c r="G19" s="41" t="s">
        <v>352</v>
      </c>
      <c r="H19" s="40">
        <f>VLOOKUP(B19,[2]Bangalore!$A$2:$G$354,7,0)</f>
        <v>287.5</v>
      </c>
      <c r="I19" s="42">
        <f t="shared" si="0"/>
        <v>2875</v>
      </c>
      <c r="J19" s="43">
        <v>0</v>
      </c>
      <c r="K19" s="135">
        <f t="shared" si="1"/>
        <v>2875</v>
      </c>
      <c r="L19" s="44">
        <f>VLOOKUP(B19,'[1]Franchise Rate List (2)'!$A$3:$L$800,12,0)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162">
        <f>VLOOKUP(B19,'[4]Franchise Rate List'!$A$3:$F$800,6,0)</f>
        <v>0.05</v>
      </c>
      <c r="S19" s="47">
        <f t="shared" si="5"/>
        <v>143.75</v>
      </c>
    </row>
    <row r="20" spans="1:19" s="48" customFormat="1" ht="18" customHeight="1">
      <c r="A20" s="38">
        <f t="shared" si="6"/>
        <v>7</v>
      </c>
      <c r="B20" s="148">
        <v>15483</v>
      </c>
      <c r="C20" s="39" t="s">
        <v>65</v>
      </c>
      <c r="D20" s="40">
        <f>VLOOKUP($B20,'[1]Franchise Rate List (2)'!$A$3:$I$800,7,0)</f>
        <v>9021</v>
      </c>
      <c r="E20" s="40" t="str">
        <f>VLOOKUP(B20,[2]Bangalore!$A$2:$F$354,6,0)</f>
        <v>1 PAC = 250G</v>
      </c>
      <c r="F20" s="151">
        <v>5</v>
      </c>
      <c r="G20" s="41" t="s">
        <v>352</v>
      </c>
      <c r="H20" s="40">
        <f>VLOOKUP(B20,[2]Bangalore!$A$2:$G$354,7,0)</f>
        <v>281.75</v>
      </c>
      <c r="I20" s="42">
        <f t="shared" si="0"/>
        <v>1408.75</v>
      </c>
      <c r="J20" s="43">
        <v>0</v>
      </c>
      <c r="K20" s="135">
        <f t="shared" si="1"/>
        <v>1408.75</v>
      </c>
      <c r="L20" s="44">
        <f>VLOOKUP(B20,'[1]Franchise Rate List (2)'!$A$3:$L$800,12,0)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137">
        <f>VLOOKUP(B20,'[4]Franchise Rate List'!$A$3:$F$800,6,0)</f>
        <v>0.05</v>
      </c>
      <c r="S20" s="47">
        <f t="shared" si="5"/>
        <v>70.4375</v>
      </c>
    </row>
    <row r="21" spans="1:19" s="48" customFormat="1" ht="18" customHeight="1">
      <c r="A21" s="38">
        <f t="shared" si="6"/>
        <v>8</v>
      </c>
      <c r="B21" s="148">
        <v>15484</v>
      </c>
      <c r="C21" s="39" t="s">
        <v>95</v>
      </c>
      <c r="D21" s="40">
        <f>VLOOKUP($B21,'[1]Franchise Rate List (2)'!$A$3:$I$800,7,0)</f>
        <v>9021</v>
      </c>
      <c r="E21" s="40" t="str">
        <f>VLOOKUP(B21,[2]Bangalore!$A$2:$F$354,6,0)</f>
        <v>1 PAC = 250G</v>
      </c>
      <c r="F21" s="151">
        <v>10</v>
      </c>
      <c r="G21" s="41" t="s">
        <v>352</v>
      </c>
      <c r="H21" s="40">
        <f>VLOOKUP(B21,[2]Bangalore!$A$2:$G$354,7,0)</f>
        <v>132.25</v>
      </c>
      <c r="I21" s="42">
        <f t="shared" si="0"/>
        <v>1322.5</v>
      </c>
      <c r="J21" s="43">
        <v>0</v>
      </c>
      <c r="K21" s="135">
        <f t="shared" si="1"/>
        <v>1322.5</v>
      </c>
      <c r="L21" s="44">
        <f>VLOOKUP(B21,'[1]Franchise Rate List (2)'!$A$3:$L$800,12,0)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137">
        <f>VLOOKUP(B21,'[4]Franchise Rate List'!$A$3:$F$800,6,0)</f>
        <v>0.05</v>
      </c>
      <c r="S21" s="47">
        <f t="shared" si="5"/>
        <v>66.125</v>
      </c>
    </row>
    <row r="22" spans="1:19" s="48" customFormat="1" ht="18" customHeight="1">
      <c r="A22" s="38">
        <f t="shared" si="6"/>
        <v>9</v>
      </c>
      <c r="B22" s="148">
        <v>17818</v>
      </c>
      <c r="C22" s="39" t="s">
        <v>148</v>
      </c>
      <c r="D22" s="40" t="str">
        <f>VLOOKUP($B22,'[1]Franchise Rate List (2)'!$A$3:$I$800,7,0)</f>
        <v>0902</v>
      </c>
      <c r="E22" s="40" t="str">
        <f>VLOOKUP(B22,[2]Bangalore!$A$2:$F$354,6,0)</f>
        <v>1 PAC = 250G</v>
      </c>
      <c r="F22" s="151">
        <v>3</v>
      </c>
      <c r="G22" s="41" t="s">
        <v>352</v>
      </c>
      <c r="H22" s="40">
        <f>VLOOKUP(B22,[2]Bangalore!$A$2:$G$354,7,0)</f>
        <v>105.8</v>
      </c>
      <c r="I22" s="42">
        <f t="shared" si="0"/>
        <v>317.39999999999998</v>
      </c>
      <c r="J22" s="43">
        <v>0</v>
      </c>
      <c r="K22" s="135">
        <f t="shared" si="1"/>
        <v>317.39999999999998</v>
      </c>
      <c r="L22" s="44">
        <f>VLOOKUP(B22,'[1]Franchise Rate List (2)'!$A$3:$L$800,12,0)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137">
        <f>VLOOKUP(B22,'[4]Franchise Rate List'!$A$3:$F$800,6,0)</f>
        <v>0.05</v>
      </c>
      <c r="S22" s="47">
        <f t="shared" si="5"/>
        <v>15.87</v>
      </c>
    </row>
    <row r="23" spans="1:19" s="48" customFormat="1" ht="18" customHeight="1">
      <c r="A23" s="38">
        <f t="shared" si="6"/>
        <v>10</v>
      </c>
      <c r="B23" s="148">
        <v>18404</v>
      </c>
      <c r="C23" s="39" t="s">
        <v>67</v>
      </c>
      <c r="D23" s="40">
        <f>VLOOKUP($B23,'[1]Franchise Rate List (2)'!$A$3:$I$800,7,0)</f>
        <v>20088000</v>
      </c>
      <c r="E23" s="40" t="str">
        <f>VLOOKUP(B23,[2]Bangalore!$A$2:$F$354,6,0)</f>
        <v>1 Box = 12 ea</v>
      </c>
      <c r="F23" s="151">
        <v>4</v>
      </c>
      <c r="G23" s="41" t="s">
        <v>353</v>
      </c>
      <c r="H23" s="40">
        <f>VLOOKUP(B23,[2]Bangalore!$A$2:$G$354,7,0)</f>
        <v>272.55</v>
      </c>
      <c r="I23" s="42">
        <f t="shared" si="0"/>
        <v>1090.2</v>
      </c>
      <c r="J23" s="43">
        <v>0</v>
      </c>
      <c r="K23" s="135">
        <f t="shared" si="1"/>
        <v>1090.2</v>
      </c>
      <c r="L23" s="44">
        <f>VLOOKUP(B23,'[1]Franchise Rate List (2)'!$A$3:$L$800,12,0)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137">
        <f>VLOOKUP(B23,'[4]Franchise Rate List'!$A$3:$F$800,6,0)</f>
        <v>0.12</v>
      </c>
      <c r="S23" s="47">
        <f t="shared" si="5"/>
        <v>130.82400000000001</v>
      </c>
    </row>
    <row r="24" spans="1:19" s="141" customFormat="1" ht="18" customHeight="1">
      <c r="A24" s="130">
        <f t="shared" si="6"/>
        <v>11</v>
      </c>
      <c r="B24" s="148">
        <v>18902</v>
      </c>
      <c r="C24" s="39" t="s">
        <v>330</v>
      </c>
      <c r="D24" s="40">
        <f>VLOOKUP($B24,'[1]Franchise Rate List (2)'!$A$3:$I$800,7,0)</f>
        <v>20083090</v>
      </c>
      <c r="E24" s="40" t="str">
        <f>VLOOKUP(B24,[2]Bangalore!$A$2:$F$354,6,0)</f>
        <v>1 Box = 12 ea</v>
      </c>
      <c r="F24" s="151">
        <v>3</v>
      </c>
      <c r="G24" s="41" t="s">
        <v>353</v>
      </c>
      <c r="H24" s="40">
        <f>VLOOKUP(B24,[2]Bangalore!$A$2:$G$354,7,0)</f>
        <v>310.5</v>
      </c>
      <c r="I24" s="42">
        <f t="shared" si="0"/>
        <v>931.5</v>
      </c>
      <c r="J24" s="43">
        <v>0</v>
      </c>
      <c r="K24" s="135">
        <f t="shared" si="1"/>
        <v>931.5</v>
      </c>
      <c r="L24" s="44">
        <f>VLOOKUP(B24,'[1]Franchise Rate List (2)'!$A$3:$L$800,12,0)</f>
        <v>0</v>
      </c>
      <c r="M24" s="42">
        <f t="shared" si="2"/>
        <v>0</v>
      </c>
      <c r="N24" s="45">
        <v>0</v>
      </c>
      <c r="O24" s="45">
        <f t="shared" si="3"/>
        <v>0</v>
      </c>
      <c r="P24" s="42">
        <v>0</v>
      </c>
      <c r="Q24" s="46">
        <f t="shared" si="4"/>
        <v>0</v>
      </c>
      <c r="R24" s="137">
        <f>VLOOKUP(B24,'[4]Franchise Rate List'!$A$3:$F$800,6,0)</f>
        <v>0.18</v>
      </c>
      <c r="S24" s="47">
        <f t="shared" si="5"/>
        <v>167.67</v>
      </c>
    </row>
    <row r="25" spans="1:19" s="48" customFormat="1" ht="18" customHeight="1">
      <c r="A25" s="38">
        <f t="shared" si="6"/>
        <v>12</v>
      </c>
      <c r="B25" s="148">
        <v>18051</v>
      </c>
      <c r="C25" s="39" t="s">
        <v>294</v>
      </c>
      <c r="D25" s="40">
        <f>VLOOKUP($B25,'[1]Franchise Rate List (2)'!$A$3:$I$800,7,0)</f>
        <v>2106</v>
      </c>
      <c r="E25" s="40" t="str">
        <f>VLOOKUP(B25,[2]Bangalore!$A$2:$F$354,6,0)</f>
        <v>1 Box = 6 ea</v>
      </c>
      <c r="F25" s="151">
        <v>5</v>
      </c>
      <c r="G25" s="41" t="s">
        <v>353</v>
      </c>
      <c r="H25" s="40">
        <f>VLOOKUP(B25,[2]Bangalore!$A$2:$G$354,7,0)</f>
        <v>287.5</v>
      </c>
      <c r="I25" s="42">
        <f t="shared" si="0"/>
        <v>1437.5</v>
      </c>
      <c r="J25" s="43">
        <v>0</v>
      </c>
      <c r="K25" s="135">
        <f t="shared" si="1"/>
        <v>1437.5</v>
      </c>
      <c r="L25" s="44">
        <f>VLOOKUP(B25,'[1]Franchise Rate List (2)'!$A$3:$L$800,12,0)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137">
        <f>VLOOKUP(B25,'[4]Franchise Rate List'!$A$3:$F$800,6,0)</f>
        <v>0.18</v>
      </c>
      <c r="S25" s="47">
        <f t="shared" si="5"/>
        <v>258.75</v>
      </c>
    </row>
    <row r="26" spans="1:19" s="48" customFormat="1" ht="18" customHeight="1">
      <c r="A26" s="38">
        <f t="shared" si="6"/>
        <v>13</v>
      </c>
      <c r="B26" s="148">
        <v>18052</v>
      </c>
      <c r="C26" s="39" t="s">
        <v>295</v>
      </c>
      <c r="D26" s="40">
        <f>VLOOKUP($B26,'[1]Franchise Rate List (2)'!$A$3:$I$800,7,0)</f>
        <v>2106</v>
      </c>
      <c r="E26" s="40" t="str">
        <f>VLOOKUP(B26,[2]Bangalore!$A$2:$F$354,6,0)</f>
        <v>1 Box = 6 ea</v>
      </c>
      <c r="F26" s="151">
        <v>5</v>
      </c>
      <c r="G26" s="41" t="s">
        <v>353</v>
      </c>
      <c r="H26" s="40">
        <f>VLOOKUP(B26,[2]Bangalore!$A$2:$G$354,7,0)</f>
        <v>287.5</v>
      </c>
      <c r="I26" s="42">
        <f t="shared" si="0"/>
        <v>1437.5</v>
      </c>
      <c r="J26" s="43"/>
      <c r="K26" s="135">
        <f t="shared" si="1"/>
        <v>1437.5</v>
      </c>
      <c r="L26" s="44">
        <f>VLOOKUP(B26,'[1]Franchise Rate List (2)'!$A$3:$L$800,12,0)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137">
        <f>VLOOKUP(B26,'[4]Franchise Rate List'!$A$3:$F$800,6,0)</f>
        <v>0.18</v>
      </c>
      <c r="S26" s="47">
        <f t="shared" si="5"/>
        <v>258.75</v>
      </c>
    </row>
    <row r="27" spans="1:19" s="48" customFormat="1" ht="18" customHeight="1">
      <c r="A27" s="38">
        <f t="shared" si="6"/>
        <v>14</v>
      </c>
      <c r="B27" s="148">
        <v>16825</v>
      </c>
      <c r="C27" s="39" t="s">
        <v>296</v>
      </c>
      <c r="D27" s="40">
        <f>VLOOKUP($B27,'[1]Franchise Rate List (2)'!$A$3:$I$800,7,0)</f>
        <v>2106</v>
      </c>
      <c r="E27" s="40" t="str">
        <f>VLOOKUP(B27,[2]Bangalore!$A$2:$F$354,6,0)</f>
        <v>1 Box = 6 ea</v>
      </c>
      <c r="F27" s="151">
        <v>5</v>
      </c>
      <c r="G27" s="41" t="s">
        <v>354</v>
      </c>
      <c r="H27" s="40">
        <f>VLOOKUP(B27,[2]Bangalore!$A$2:$G$354,7,0)</f>
        <v>373.75</v>
      </c>
      <c r="I27" s="42">
        <f t="shared" si="0"/>
        <v>1868.75</v>
      </c>
      <c r="J27" s="43"/>
      <c r="K27" s="135">
        <f t="shared" si="1"/>
        <v>1868.75</v>
      </c>
      <c r="L27" s="44">
        <f>VLOOKUP(B27,'[1]Franchise Rate List (2)'!$A$3:$L$800,12,0)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137">
        <f>VLOOKUP(B27,'[4]Franchise Rate List'!$A$3:$F$800,6,0)</f>
        <v>0.18</v>
      </c>
      <c r="S27" s="47">
        <f t="shared" si="5"/>
        <v>336.375</v>
      </c>
    </row>
    <row r="28" spans="1:19" s="48" customFormat="1" ht="18" customHeight="1">
      <c r="A28" s="38">
        <f t="shared" si="6"/>
        <v>15</v>
      </c>
      <c r="B28" s="148">
        <v>17874</v>
      </c>
      <c r="C28" s="39" t="s">
        <v>297</v>
      </c>
      <c r="D28" s="40">
        <f>VLOOKUP($B28,'[1]Franchise Rate List (2)'!$A$3:$I$800,7,0)</f>
        <v>2106</v>
      </c>
      <c r="E28" s="40" t="str">
        <f>VLOOKUP(B28,[2]Bangalore!$A$2:$F$354,6,0)</f>
        <v>1 Box = 6 ea</v>
      </c>
      <c r="F28" s="151">
        <v>5</v>
      </c>
      <c r="G28" s="41" t="s">
        <v>353</v>
      </c>
      <c r="H28" s="40">
        <f>VLOOKUP(B28,[2]Bangalore!$A$2:$G$354,7,0)</f>
        <v>237.19</v>
      </c>
      <c r="I28" s="42">
        <f t="shared" si="0"/>
        <v>1185.95</v>
      </c>
      <c r="J28" s="43"/>
      <c r="K28" s="135">
        <f t="shared" si="1"/>
        <v>1185.95</v>
      </c>
      <c r="L28" s="44">
        <f>VLOOKUP(B28,'[1]Franchise Rate List (2)'!$A$3:$L$800,12,0)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137">
        <f>VLOOKUP(B28,'[4]Franchise Rate List'!$A$3:$F$800,6,0)</f>
        <v>0.18</v>
      </c>
      <c r="S28" s="47">
        <f t="shared" si="5"/>
        <v>213.471</v>
      </c>
    </row>
    <row r="29" spans="1:19" s="48" customFormat="1" ht="18" customHeight="1">
      <c r="A29" s="38">
        <f t="shared" si="6"/>
        <v>16</v>
      </c>
      <c r="B29" s="148">
        <v>17676</v>
      </c>
      <c r="C29" s="39" t="s">
        <v>52</v>
      </c>
      <c r="D29" s="40">
        <f>VLOOKUP($B29,'[1]Franchise Rate List (2)'!$A$3:$I$800,7,0)</f>
        <v>2106</v>
      </c>
      <c r="E29" s="40" t="str">
        <f>VLOOKUP(B29,[2]Bangalore!$A$2:$F$354,6,0)</f>
        <v>PAC=1000ML</v>
      </c>
      <c r="F29" s="151">
        <v>10</v>
      </c>
      <c r="G29" s="41" t="s">
        <v>352</v>
      </c>
      <c r="H29" s="40">
        <f>VLOOKUP(B29,[2]Bangalore!$A$2:$G$354,7,0)</f>
        <v>381.8</v>
      </c>
      <c r="I29" s="42">
        <f t="shared" si="0"/>
        <v>3818</v>
      </c>
      <c r="J29" s="43"/>
      <c r="K29" s="135">
        <f t="shared" si="1"/>
        <v>3818</v>
      </c>
      <c r="L29" s="44">
        <f>VLOOKUP(B29,'[1]Franchise Rate List (2)'!$A$3:$L$800,12,0)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137">
        <f>VLOOKUP(B29,'[4]Franchise Rate List'!$A$3:$F$800,6,0)</f>
        <v>0.18</v>
      </c>
      <c r="S29" s="47">
        <f t="shared" si="5"/>
        <v>687.24</v>
      </c>
    </row>
    <row r="30" spans="1:19" s="48" customFormat="1" ht="18" customHeight="1">
      <c r="A30" s="38">
        <f t="shared" si="6"/>
        <v>17</v>
      </c>
      <c r="B30" s="148">
        <v>17875</v>
      </c>
      <c r="C30" s="39" t="s">
        <v>121</v>
      </c>
      <c r="D30" s="40">
        <f>VLOOKUP($B30,'[1]Franchise Rate List (2)'!$A$3:$I$800,7,0)</f>
        <v>2106</v>
      </c>
      <c r="E30" s="40" t="str">
        <f>VLOOKUP(B30,[2]Bangalore!$A$2:$F$354,6,0)</f>
        <v>BT-750ML</v>
      </c>
      <c r="F30" s="151">
        <v>3</v>
      </c>
      <c r="G30" s="41" t="s">
        <v>353</v>
      </c>
      <c r="H30" s="40">
        <f>VLOOKUP(B30,[2]Bangalore!$A$2:$G$354,7,0)</f>
        <v>232.86</v>
      </c>
      <c r="I30" s="42">
        <f t="shared" si="0"/>
        <v>698.58</v>
      </c>
      <c r="J30" s="43"/>
      <c r="K30" s="135">
        <f t="shared" si="1"/>
        <v>698.58</v>
      </c>
      <c r="L30" s="44">
        <f>VLOOKUP(B30,'[1]Franchise Rate List (2)'!$A$3:$L$800,12,0)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137">
        <f>VLOOKUP(B30,'[4]Franchise Rate List'!$A$3:$F$800,6,0)</f>
        <v>0.18</v>
      </c>
      <c r="S30" s="47">
        <f t="shared" si="5"/>
        <v>125.7444</v>
      </c>
    </row>
    <row r="31" spans="1:19" s="48" customFormat="1" ht="18" customHeight="1">
      <c r="A31" s="38">
        <f t="shared" si="6"/>
        <v>18</v>
      </c>
      <c r="B31" s="148">
        <v>17876</v>
      </c>
      <c r="C31" s="39" t="s">
        <v>114</v>
      </c>
      <c r="D31" s="40">
        <f>VLOOKUP($B31,'[1]Franchise Rate List (2)'!$A$3:$I$800,7,0)</f>
        <v>2106</v>
      </c>
      <c r="E31" s="40" t="str">
        <f>VLOOKUP(B31,[2]Bangalore!$A$2:$F$354,6,0)</f>
        <v>BT-750ML</v>
      </c>
      <c r="F31" s="151">
        <v>3</v>
      </c>
      <c r="G31" s="41" t="s">
        <v>353</v>
      </c>
      <c r="H31" s="40">
        <f>VLOOKUP(B31,[2]Bangalore!$A$2:$G$354,7,0)</f>
        <v>232.86</v>
      </c>
      <c r="I31" s="42">
        <f t="shared" si="0"/>
        <v>698.58</v>
      </c>
      <c r="J31" s="43"/>
      <c r="K31" s="135">
        <f t="shared" si="1"/>
        <v>698.58</v>
      </c>
      <c r="L31" s="44">
        <f>VLOOKUP(B31,'[1]Franchise Rate List (2)'!$A$3:$L$800,12,0)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137">
        <f>VLOOKUP(B31,'[4]Franchise Rate List'!$A$3:$F$800,6,0)</f>
        <v>0.18</v>
      </c>
      <c r="S31" s="47">
        <f t="shared" si="5"/>
        <v>125.7444</v>
      </c>
    </row>
    <row r="32" spans="1:19" s="48" customFormat="1" ht="18" customHeight="1">
      <c r="A32" s="38">
        <f t="shared" si="6"/>
        <v>19</v>
      </c>
      <c r="B32" s="148">
        <v>17877</v>
      </c>
      <c r="C32" s="39" t="s">
        <v>113</v>
      </c>
      <c r="D32" s="40">
        <f>VLOOKUP($B32,'[1]Franchise Rate List (2)'!$A$3:$I$800,7,0)</f>
        <v>2106</v>
      </c>
      <c r="E32" s="40" t="str">
        <f>VLOOKUP(B32,[2]Bangalore!$A$2:$F$354,6,0)</f>
        <v>BT-750ML</v>
      </c>
      <c r="F32" s="151">
        <v>3</v>
      </c>
      <c r="G32" s="41" t="s">
        <v>353</v>
      </c>
      <c r="H32" s="40">
        <f>VLOOKUP(B32,[2]Bangalore!$A$2:$G$354,7,0)</f>
        <v>232.86</v>
      </c>
      <c r="I32" s="42">
        <f t="shared" si="0"/>
        <v>698.58</v>
      </c>
      <c r="J32" s="43"/>
      <c r="K32" s="135">
        <f t="shared" si="1"/>
        <v>698.58</v>
      </c>
      <c r="L32" s="44">
        <f>VLOOKUP(B32,'[1]Franchise Rate List (2)'!$A$3:$L$800,12,0)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137">
        <f>VLOOKUP(B32,'[4]Franchise Rate List'!$A$3:$F$800,6,0)</f>
        <v>0.18</v>
      </c>
      <c r="S32" s="47">
        <f t="shared" si="5"/>
        <v>125.7444</v>
      </c>
    </row>
    <row r="33" spans="1:19" s="48" customFormat="1" ht="18" customHeight="1">
      <c r="A33" s="38">
        <f t="shared" si="6"/>
        <v>20</v>
      </c>
      <c r="B33" s="148">
        <v>11654</v>
      </c>
      <c r="C33" s="39" t="s">
        <v>58</v>
      </c>
      <c r="D33" s="40">
        <f>VLOOKUP($B33,'[1]Franchise Rate List (2)'!$A$3:$I$800,7,0)</f>
        <v>2106</v>
      </c>
      <c r="E33" s="40" t="str">
        <f>VLOOKUP(B33,[2]Bangalore!$A$2:$F$354,6,0)</f>
        <v>EA=12 ea</v>
      </c>
      <c r="F33" s="151">
        <v>10</v>
      </c>
      <c r="G33" s="41" t="s">
        <v>353</v>
      </c>
      <c r="H33" s="40">
        <f>VLOOKUP(B33,[2]Bangalore!$A$2:$G$354,7,0)</f>
        <v>122.72</v>
      </c>
      <c r="I33" s="42">
        <f t="shared" si="0"/>
        <v>1227.2</v>
      </c>
      <c r="J33" s="43"/>
      <c r="K33" s="135">
        <f t="shared" si="1"/>
        <v>1227.2</v>
      </c>
      <c r="L33" s="44">
        <f>VLOOKUP(B33,'[1]Franchise Rate List (2)'!$A$3:$L$800,12,0)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137">
        <f>VLOOKUP(B33,'[4]Franchise Rate List'!$A$3:$F$800,6,0)</f>
        <v>0.18</v>
      </c>
      <c r="S33" s="47">
        <f t="shared" si="5"/>
        <v>220.89599999999999</v>
      </c>
    </row>
    <row r="34" spans="1:19" s="48" customFormat="1" ht="18" customHeight="1">
      <c r="A34" s="38">
        <f t="shared" si="6"/>
        <v>21</v>
      </c>
      <c r="B34" s="148">
        <v>19457</v>
      </c>
      <c r="C34" s="39" t="s">
        <v>298</v>
      </c>
      <c r="D34" s="40">
        <f>VLOOKUP($B34,'[1]Franchise Rate List (2)'!$A$3:$I$800,7,0)</f>
        <v>1806</v>
      </c>
      <c r="E34" s="40" t="str">
        <f>VLOOKUP(B34,[2]Bangalore!$A$2:$F$354,6,0)</f>
        <v>1 box = 1 slab</v>
      </c>
      <c r="F34" s="151">
        <v>10</v>
      </c>
      <c r="G34" s="41" t="s">
        <v>399</v>
      </c>
      <c r="H34" s="40">
        <f>VLOOKUP(B34,[2]Bangalore!$A$2:$G$354,7,0)</f>
        <v>64</v>
      </c>
      <c r="I34" s="42">
        <f t="shared" si="0"/>
        <v>640</v>
      </c>
      <c r="J34" s="43"/>
      <c r="K34" s="135">
        <f t="shared" si="1"/>
        <v>640</v>
      </c>
      <c r="L34" s="44">
        <f>VLOOKUP(B34,'[1]Franchise Rate List (2)'!$A$3:$L$800,12,0)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137">
        <f>VLOOKUP(B34,'[4]Franchise Rate List'!$A$3:$F$800,6,0)</f>
        <v>0.18</v>
      </c>
      <c r="S34" s="47">
        <f t="shared" si="5"/>
        <v>115.19999999999999</v>
      </c>
    </row>
    <row r="35" spans="1:19" s="48" customFormat="1" ht="18" customHeight="1">
      <c r="A35" s="38">
        <f t="shared" si="6"/>
        <v>22</v>
      </c>
      <c r="B35" s="148">
        <v>19458</v>
      </c>
      <c r="C35" s="39" t="s">
        <v>299</v>
      </c>
      <c r="D35" s="40">
        <f>VLOOKUP($B35,'[1]Franchise Rate List (2)'!$A$3:$I$800,7,0)</f>
        <v>1806</v>
      </c>
      <c r="E35" s="40" t="str">
        <f>VLOOKUP(B35,[2]Bangalore!$A$2:$F$354,6,0)</f>
        <v>1 box = 1 slab</v>
      </c>
      <c r="F35" s="151">
        <v>10</v>
      </c>
      <c r="G35" s="41" t="s">
        <v>399</v>
      </c>
      <c r="H35" s="40">
        <f>VLOOKUP(B35,[2]Bangalore!$A$2:$G$354,7,0)</f>
        <v>64</v>
      </c>
      <c r="I35" s="42">
        <f t="shared" si="0"/>
        <v>640</v>
      </c>
      <c r="J35" s="43"/>
      <c r="K35" s="135">
        <f t="shared" si="1"/>
        <v>640</v>
      </c>
      <c r="L35" s="44">
        <f>VLOOKUP(B35,'[1]Franchise Rate List (2)'!$A$3:$L$800,12,0)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137">
        <f>VLOOKUP(B35,'[4]Franchise Rate List'!$A$3:$F$800,6,0)</f>
        <v>0.18</v>
      </c>
      <c r="S35" s="47">
        <f t="shared" si="5"/>
        <v>115.19999999999999</v>
      </c>
    </row>
    <row r="36" spans="1:19" s="48" customFormat="1" ht="18" customHeight="1">
      <c r="A36" s="38">
        <f t="shared" si="6"/>
        <v>23</v>
      </c>
      <c r="B36" s="148">
        <v>22255</v>
      </c>
      <c r="C36" s="39" t="s">
        <v>305</v>
      </c>
      <c r="D36" s="40">
        <f>VLOOKUP($B36,'[1]Franchise Rate List (2)'!$A$3:$I$800,7,0)</f>
        <v>22029920</v>
      </c>
      <c r="E36" s="40" t="str">
        <f>VLOOKUP(B36,[2]Bangalore!$A$2:$F$354,6,0)</f>
        <v>1 box = 24 ea</v>
      </c>
      <c r="F36" s="151">
        <v>24</v>
      </c>
      <c r="G36" s="41" t="s">
        <v>53</v>
      </c>
      <c r="H36" s="40">
        <f>VLOOKUP(B36,[2]Bangalore!$A$2:$G$354,7,0)</f>
        <v>57.46</v>
      </c>
      <c r="I36" s="42">
        <f t="shared" si="0"/>
        <v>1379.04</v>
      </c>
      <c r="J36" s="43"/>
      <c r="K36" s="135">
        <f t="shared" si="1"/>
        <v>1379.04</v>
      </c>
      <c r="L36" s="44">
        <f>VLOOKUP(B36,'[1]Franchise Rate List (2)'!$A$3:$L$800,12,0)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137">
        <f>VLOOKUP(B36,'[4]Franchise Rate List'!$A$3:$F$800,6,0)</f>
        <v>0.12</v>
      </c>
      <c r="S36" s="47">
        <f t="shared" si="5"/>
        <v>165.48479999999998</v>
      </c>
    </row>
    <row r="37" spans="1:19" s="48" customFormat="1" ht="18" customHeight="1">
      <c r="A37" s="38">
        <f t="shared" si="6"/>
        <v>24</v>
      </c>
      <c r="B37" s="148">
        <v>22256</v>
      </c>
      <c r="C37" s="39" t="s">
        <v>306</v>
      </c>
      <c r="D37" s="40">
        <f>VLOOKUP($B37,'[1]Franchise Rate List (2)'!$A$3:$I$800,7,0)</f>
        <v>22029920</v>
      </c>
      <c r="E37" s="40" t="str">
        <f>VLOOKUP(B37,[2]Bangalore!$A$2:$F$354,6,0)</f>
        <v>Box = 24 EA</v>
      </c>
      <c r="F37" s="151">
        <v>48</v>
      </c>
      <c r="G37" s="41" t="s">
        <v>53</v>
      </c>
      <c r="H37" s="40">
        <f>VLOOKUP(B37,[2]Bangalore!$A$2:$G$354,7,0)</f>
        <v>57.46</v>
      </c>
      <c r="I37" s="42">
        <f t="shared" si="0"/>
        <v>2758.08</v>
      </c>
      <c r="J37" s="43"/>
      <c r="K37" s="135">
        <f t="shared" si="1"/>
        <v>2758.08</v>
      </c>
      <c r="L37" s="44">
        <f>VLOOKUP(B37,'[1]Franchise Rate List (2)'!$A$3:$L$800,12,0)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137">
        <f>VLOOKUP(B37,'[4]Franchise Rate List'!$A$3:$F$800,6,0)</f>
        <v>0.12</v>
      </c>
      <c r="S37" s="47">
        <f t="shared" si="5"/>
        <v>330.96959999999996</v>
      </c>
    </row>
    <row r="38" spans="1:19" s="48" customFormat="1" ht="18" customHeight="1">
      <c r="A38" s="38">
        <f t="shared" si="6"/>
        <v>25</v>
      </c>
      <c r="B38" s="148">
        <v>22258</v>
      </c>
      <c r="C38" s="39" t="s">
        <v>307</v>
      </c>
      <c r="D38" s="40">
        <f>VLOOKUP($B38,'[1]Franchise Rate List (2)'!$A$3:$I$800,7,0)</f>
        <v>22029920</v>
      </c>
      <c r="E38" s="40" t="str">
        <f>VLOOKUP(B38,[2]Bangalore!$A$2:$F$354,6,0)</f>
        <v>1 box = 24 ea</v>
      </c>
      <c r="F38" s="151">
        <v>48</v>
      </c>
      <c r="G38" s="41" t="s">
        <v>53</v>
      </c>
      <c r="H38" s="40">
        <f>VLOOKUP(B38,[2]Bangalore!$A$2:$G$354,7,0)</f>
        <v>57.46</v>
      </c>
      <c r="I38" s="42">
        <f t="shared" si="0"/>
        <v>2758.08</v>
      </c>
      <c r="J38" s="43"/>
      <c r="K38" s="135">
        <f t="shared" si="1"/>
        <v>2758.08</v>
      </c>
      <c r="L38" s="44">
        <f>VLOOKUP(B38,'[1]Franchise Rate List (2)'!$A$3:$L$800,12,0)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137">
        <f>VLOOKUP(B38,'[4]Franchise Rate List'!$A$3:$F$800,6,0)</f>
        <v>0.12</v>
      </c>
      <c r="S38" s="47">
        <f t="shared" si="5"/>
        <v>330.96959999999996</v>
      </c>
    </row>
    <row r="39" spans="1:19" s="48" customFormat="1" ht="18" customHeight="1">
      <c r="A39" s="38">
        <f t="shared" si="6"/>
        <v>26</v>
      </c>
      <c r="B39" s="148">
        <v>6582</v>
      </c>
      <c r="C39" s="39" t="s">
        <v>397</v>
      </c>
      <c r="D39" s="40">
        <f>VLOOKUP($B39,'[1]Franchise Rate List (2)'!$A$3:$I$800,7,0)</f>
        <v>1905</v>
      </c>
      <c r="E39" s="40" t="str">
        <f>VLOOKUP(B39,[2]Bangalore!$A$2:$F$354,6,0)</f>
        <v>Box =20 Ea</v>
      </c>
      <c r="F39" s="151">
        <v>20</v>
      </c>
      <c r="G39" s="41" t="s">
        <v>352</v>
      </c>
      <c r="H39" s="40">
        <f>VLOOKUP(B39,[2]Bangalore!$A$2:$G$354,7,0)</f>
        <v>51.47</v>
      </c>
      <c r="I39" s="42">
        <f t="shared" si="0"/>
        <v>1029.4000000000001</v>
      </c>
      <c r="J39" s="43"/>
      <c r="K39" s="135">
        <f t="shared" si="1"/>
        <v>1029.4000000000001</v>
      </c>
      <c r="L39" s="44">
        <f>VLOOKUP(B39,'[1]Franchise Rate List (2)'!$A$3:$L$800,12,0)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137">
        <f>VLOOKUP(B39,'[4]Franchise Rate List'!$A$3:$F$800,6,0)</f>
        <v>0.18</v>
      </c>
      <c r="S39" s="47">
        <f t="shared" si="5"/>
        <v>185.292</v>
      </c>
    </row>
    <row r="40" spans="1:19" s="48" customFormat="1" ht="18" customHeight="1">
      <c r="A40" s="38">
        <f t="shared" si="6"/>
        <v>27</v>
      </c>
      <c r="B40" s="148">
        <v>22262</v>
      </c>
      <c r="C40" s="39" t="s">
        <v>310</v>
      </c>
      <c r="D40" s="40">
        <f>VLOOKUP($B40,'[1]Franchise Rate List (2)'!$A$3:$I$800,7,0)</f>
        <v>22029920</v>
      </c>
      <c r="E40" s="40" t="str">
        <f>VLOOKUP(B40,[2]Bangalore!$A$2:$F$354,6,0)</f>
        <v>1 box = 24 ea</v>
      </c>
      <c r="F40" s="151">
        <v>4</v>
      </c>
      <c r="G40" s="41" t="s">
        <v>53</v>
      </c>
      <c r="H40" s="40">
        <f>VLOOKUP(B40,[2]Bangalore!$A$2:$G$354,7,0)</f>
        <v>71.430000000000007</v>
      </c>
      <c r="I40" s="42">
        <f t="shared" si="0"/>
        <v>285.72000000000003</v>
      </c>
      <c r="J40" s="43"/>
      <c r="K40" s="135">
        <f t="shared" si="1"/>
        <v>285.72000000000003</v>
      </c>
      <c r="L40" s="44">
        <f>VLOOKUP(B40,'[1]Franchise Rate List (2)'!$A$3:$L$800,12,0)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137">
        <f>VLOOKUP(B40,'[4]Franchise Rate List'!$A$3:$F$800,6,0)</f>
        <v>0.12</v>
      </c>
      <c r="S40" s="47">
        <f t="shared" si="5"/>
        <v>34.2864</v>
      </c>
    </row>
    <row r="41" spans="1:19" s="48" customFormat="1" ht="18" customHeight="1">
      <c r="A41" s="38">
        <f t="shared" si="6"/>
        <v>28</v>
      </c>
      <c r="B41" s="148">
        <v>22263</v>
      </c>
      <c r="C41" s="39" t="s">
        <v>311</v>
      </c>
      <c r="D41" s="40">
        <f>VLOOKUP($B41,'[1]Franchise Rate List (2)'!$A$3:$I$800,7,0)</f>
        <v>22029920</v>
      </c>
      <c r="E41" s="40" t="str">
        <f>VLOOKUP(B41,[2]Bangalore!$A$2:$F$354,6,0)</f>
        <v>1 box = 24 ea</v>
      </c>
      <c r="F41" s="151">
        <v>12</v>
      </c>
      <c r="G41" s="41" t="s">
        <v>53</v>
      </c>
      <c r="H41" s="40">
        <f>VLOOKUP(B41,[2]Bangalore!$A$2:$G$354,7,0)</f>
        <v>71.430000000000007</v>
      </c>
      <c r="I41" s="42">
        <f t="shared" si="0"/>
        <v>857.16000000000008</v>
      </c>
      <c r="J41" s="43"/>
      <c r="K41" s="135">
        <f t="shared" si="1"/>
        <v>857.16000000000008</v>
      </c>
      <c r="L41" s="44">
        <f>VLOOKUP(B41,'[1]Franchise Rate List (2)'!$A$3:$L$800,12,0)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137">
        <f>VLOOKUP(B41,'[4]Franchise Rate List'!$A$3:$F$800,6,0)</f>
        <v>0.12</v>
      </c>
      <c r="S41" s="47">
        <f t="shared" si="5"/>
        <v>102.8592</v>
      </c>
    </row>
    <row r="42" spans="1:19" s="48" customFormat="1" ht="18" customHeight="1">
      <c r="A42" s="38">
        <f t="shared" si="6"/>
        <v>29</v>
      </c>
      <c r="B42" s="148">
        <v>22265</v>
      </c>
      <c r="C42" s="39" t="s">
        <v>313</v>
      </c>
      <c r="D42" s="40">
        <f>VLOOKUP($B42,'[1]Franchise Rate List (2)'!$A$3:$I$800,7,0)</f>
        <v>22029920</v>
      </c>
      <c r="E42" s="40" t="str">
        <f>VLOOKUP(B42,[2]Bangalore!$A$2:$F$354,6,0)</f>
        <v>1 box = 24 ea</v>
      </c>
      <c r="F42" s="151">
        <v>24</v>
      </c>
      <c r="G42" s="41" t="s">
        <v>53</v>
      </c>
      <c r="H42" s="40">
        <f>VLOOKUP(B42,[2]Bangalore!$A$2:$G$354,7,0)</f>
        <v>71.430000000000007</v>
      </c>
      <c r="I42" s="42">
        <f t="shared" si="0"/>
        <v>1714.3200000000002</v>
      </c>
      <c r="J42" s="43"/>
      <c r="K42" s="135">
        <f t="shared" si="1"/>
        <v>1714.3200000000002</v>
      </c>
      <c r="L42" s="44">
        <f>VLOOKUP(B42,'[1]Franchise Rate List (2)'!$A$3:$L$800,12,0)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137">
        <f>VLOOKUP(B42,'[4]Franchise Rate List'!$A$3:$F$800,6,0)</f>
        <v>0.12</v>
      </c>
      <c r="S42" s="47">
        <f t="shared" si="5"/>
        <v>205.7184</v>
      </c>
    </row>
    <row r="43" spans="1:19" s="48" customFormat="1" ht="18" customHeight="1">
      <c r="A43" s="38">
        <f t="shared" si="6"/>
        <v>30</v>
      </c>
      <c r="B43" s="148">
        <v>12012</v>
      </c>
      <c r="C43" s="39" t="s">
        <v>129</v>
      </c>
      <c r="D43" s="40">
        <f>VLOOKUP($B43,'[1]Franchise Rate List (2)'!$A$3:$I$800,7,0)</f>
        <v>4823</v>
      </c>
      <c r="E43" s="40" t="str">
        <f>VLOOKUP(B43,[2]Bangalore!$A$2:$F$354,6,0)</f>
        <v>PAC=20PC</v>
      </c>
      <c r="F43" s="151">
        <v>75</v>
      </c>
      <c r="G43" s="41" t="s">
        <v>352</v>
      </c>
      <c r="H43" s="40">
        <f>VLOOKUP(B43,[2]Bangalore!$A$2:$G$354,7,0)</f>
        <v>58.98</v>
      </c>
      <c r="I43" s="42">
        <f t="shared" si="0"/>
        <v>4423.5</v>
      </c>
      <c r="J43" s="43"/>
      <c r="K43" s="135">
        <f t="shared" si="1"/>
        <v>4423.5</v>
      </c>
      <c r="L43" s="44">
        <f>VLOOKUP(B43,'[1]Franchise Rate List (2)'!$A$3:$L$800,12,0)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137">
        <f>VLOOKUP(B43,'[4]Franchise Rate List'!$A$3:$F$800,6,0)</f>
        <v>0.18</v>
      </c>
      <c r="S43" s="47">
        <f t="shared" si="5"/>
        <v>796.23</v>
      </c>
    </row>
    <row r="44" spans="1:19" s="48" customFormat="1" ht="18" customHeight="1">
      <c r="A44" s="38">
        <f t="shared" si="6"/>
        <v>31</v>
      </c>
      <c r="B44" s="148">
        <v>19443</v>
      </c>
      <c r="C44" s="39" t="s">
        <v>111</v>
      </c>
      <c r="D44" s="40">
        <f>VLOOKUP($B44,'[1]Franchise Rate List (2)'!$A$3:$I$800,7,0)</f>
        <v>4823</v>
      </c>
      <c r="E44" s="40" t="str">
        <f>VLOOKUP(B44,[2]Bangalore!$A$2:$F$354,6,0)</f>
        <v>PAC</v>
      </c>
      <c r="F44" s="151">
        <v>5</v>
      </c>
      <c r="G44" s="41" t="s">
        <v>352</v>
      </c>
      <c r="H44" s="40">
        <f>VLOOKUP(B44,[2]Bangalore!$A$2:$G$354,7,0)</f>
        <v>56.35</v>
      </c>
      <c r="I44" s="42">
        <f t="shared" si="0"/>
        <v>281.75</v>
      </c>
      <c r="J44" s="43"/>
      <c r="K44" s="135">
        <f t="shared" si="1"/>
        <v>281.75</v>
      </c>
      <c r="L44" s="44">
        <f>VLOOKUP(B44,'[1]Franchise Rate List (2)'!$A$3:$L$800,12,0)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137">
        <f>VLOOKUP(B44,'[4]Franchise Rate List'!$A$3:$F$800,6,0)</f>
        <v>0.18</v>
      </c>
      <c r="S44" s="47">
        <f t="shared" si="5"/>
        <v>50.714999999999996</v>
      </c>
    </row>
    <row r="45" spans="1:19" s="48" customFormat="1" ht="18" customHeight="1">
      <c r="A45" s="38">
        <f t="shared" si="6"/>
        <v>32</v>
      </c>
      <c r="B45" s="148">
        <v>16234</v>
      </c>
      <c r="C45" s="39" t="s">
        <v>178</v>
      </c>
      <c r="D45" s="40">
        <f>VLOOKUP($B45,'[1]Franchise Rate List (2)'!$A$3:$I$800,7,0)</f>
        <v>4819</v>
      </c>
      <c r="E45" s="40" t="str">
        <f>VLOOKUP(B45,[2]Bangalore!$A$2:$F$354,6,0)</f>
        <v>Ea=1 ea</v>
      </c>
      <c r="F45" s="151">
        <v>1000</v>
      </c>
      <c r="G45" s="41" t="s">
        <v>53</v>
      </c>
      <c r="H45" s="40">
        <f>VLOOKUP(B45,[2]Bangalore!$A$2:$G$354,7,0)</f>
        <v>7.36</v>
      </c>
      <c r="I45" s="42">
        <f t="shared" si="0"/>
        <v>7360</v>
      </c>
      <c r="J45" s="43"/>
      <c r="K45" s="135">
        <f t="shared" si="1"/>
        <v>7360</v>
      </c>
      <c r="L45" s="44">
        <f>VLOOKUP(B45,'[1]Franchise Rate List (2)'!$A$3:$L$800,12,0)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137">
        <f>VLOOKUP(B45,'[4]Franchise Rate List'!$A$3:$F$800,6,0)</f>
        <v>0.18</v>
      </c>
      <c r="S45" s="47">
        <f t="shared" si="5"/>
        <v>1324.8</v>
      </c>
    </row>
    <row r="46" spans="1:19" s="48" customFormat="1" ht="18" customHeight="1">
      <c r="A46" s="38">
        <f t="shared" si="6"/>
        <v>33</v>
      </c>
      <c r="B46" s="148">
        <v>3676</v>
      </c>
      <c r="C46" s="39" t="s">
        <v>153</v>
      </c>
      <c r="D46" s="40">
        <f>VLOOKUP($B46,'[1]Franchise Rate List (2)'!$A$3:$I$800,7,0)</f>
        <v>4821</v>
      </c>
      <c r="E46" s="40" t="str">
        <f>VLOOKUP(B46,[2]Bangalore!$A$2:$F$354,6,0)</f>
        <v>EA</v>
      </c>
      <c r="F46" s="151">
        <v>500</v>
      </c>
      <c r="G46" s="41" t="s">
        <v>53</v>
      </c>
      <c r="H46" s="40">
        <f>VLOOKUP(B46,[2]Bangalore!$A$2:$G$354,7,0)</f>
        <v>1.73</v>
      </c>
      <c r="I46" s="42">
        <f t="shared" si="0"/>
        <v>865</v>
      </c>
      <c r="J46" s="43"/>
      <c r="K46" s="135">
        <f t="shared" si="1"/>
        <v>865</v>
      </c>
      <c r="L46" s="44">
        <f>VLOOKUP(B46,'[1]Franchise Rate List (2)'!$A$3:$L$800,12,0)</f>
        <v>0</v>
      </c>
      <c r="M46" s="42">
        <f t="shared" si="2"/>
        <v>0</v>
      </c>
      <c r="N46" s="45">
        <v>0</v>
      </c>
      <c r="O46" s="45">
        <f t="shared" si="3"/>
        <v>0</v>
      </c>
      <c r="P46" s="42">
        <v>0</v>
      </c>
      <c r="Q46" s="46">
        <f t="shared" si="4"/>
        <v>0</v>
      </c>
      <c r="R46" s="137">
        <f>VLOOKUP(B46,'[4]Franchise Rate List'!$A$3:$F$800,6,0)</f>
        <v>0.18</v>
      </c>
      <c r="S46" s="47">
        <f t="shared" si="5"/>
        <v>155.69999999999999</v>
      </c>
    </row>
    <row r="47" spans="1:19" s="48" customFormat="1" ht="18" customHeight="1">
      <c r="A47" s="38">
        <f t="shared" si="6"/>
        <v>34</v>
      </c>
      <c r="B47" s="148">
        <v>5411</v>
      </c>
      <c r="C47" s="39" t="s">
        <v>199</v>
      </c>
      <c r="D47" s="40">
        <f>VLOOKUP($B47,'[1]Franchise Rate List (2)'!$A$3:$I$800,7,0)</f>
        <v>7323</v>
      </c>
      <c r="E47" s="40" t="str">
        <f>VLOOKUP(B47,[2]Bangalore!$A$2:$F$354,6,0)</f>
        <v>EA</v>
      </c>
      <c r="F47" s="151">
        <v>5</v>
      </c>
      <c r="G47" s="41" t="s">
        <v>53</v>
      </c>
      <c r="H47" s="40">
        <f>VLOOKUP(B47,[2]Bangalore!$A$2:$G$354,7,0)</f>
        <v>29.9</v>
      </c>
      <c r="I47" s="42">
        <f t="shared" si="0"/>
        <v>149.5</v>
      </c>
      <c r="J47" s="43"/>
      <c r="K47" s="135">
        <f t="shared" si="1"/>
        <v>149.5</v>
      </c>
      <c r="L47" s="44">
        <f>VLOOKUP(B47,'[1]Franchise Rate List (2)'!$A$3:$L$800,12,0)</f>
        <v>0</v>
      </c>
      <c r="M47" s="42">
        <f t="shared" si="2"/>
        <v>0</v>
      </c>
      <c r="N47" s="45">
        <v>0</v>
      </c>
      <c r="O47" s="45">
        <f t="shared" si="3"/>
        <v>0</v>
      </c>
      <c r="P47" s="42">
        <v>0</v>
      </c>
      <c r="Q47" s="46">
        <f t="shared" si="4"/>
        <v>0</v>
      </c>
      <c r="R47" s="137">
        <f>VLOOKUP(B47,'[4]Franchise Rate List'!$A$3:$F$800,6,0)</f>
        <v>0.18</v>
      </c>
      <c r="S47" s="47">
        <f t="shared" si="5"/>
        <v>26.91</v>
      </c>
    </row>
    <row r="48" spans="1:19" s="48" customFormat="1" ht="18" customHeight="1">
      <c r="A48" s="38">
        <f t="shared" si="6"/>
        <v>35</v>
      </c>
      <c r="B48" s="148">
        <v>24205</v>
      </c>
      <c r="C48" s="39" t="s">
        <v>391</v>
      </c>
      <c r="D48" s="40">
        <f>VLOOKUP($B48,'[1]Franchise Rate List (2)'!$A$3:$I$800,7,0)</f>
        <v>48237090</v>
      </c>
      <c r="E48" s="40" t="str">
        <f>VLOOKUP(B48,[2]Bangalore!$A$2:$F$354,6,0)</f>
        <v>1 Pkt = 50 Ea</v>
      </c>
      <c r="F48" s="41">
        <v>40</v>
      </c>
      <c r="G48" s="41" t="s">
        <v>56</v>
      </c>
      <c r="H48" s="40">
        <f>VLOOKUP(B48,[2]Bangalore!$A$2:$G$354,7,0)</f>
        <v>126.5</v>
      </c>
      <c r="I48" s="42">
        <f t="shared" si="0"/>
        <v>5060</v>
      </c>
      <c r="J48" s="43"/>
      <c r="K48" s="135">
        <f t="shared" si="1"/>
        <v>5060</v>
      </c>
      <c r="L48" s="44">
        <f>VLOOKUP(B48,'[1]Franchise Rate List (2)'!$A$3:$L$800,12,0)</f>
        <v>0</v>
      </c>
      <c r="M48" s="42">
        <f t="shared" si="2"/>
        <v>0</v>
      </c>
      <c r="N48" s="45">
        <v>0</v>
      </c>
      <c r="O48" s="45">
        <f t="shared" si="3"/>
        <v>0</v>
      </c>
      <c r="P48" s="42">
        <v>0</v>
      </c>
      <c r="Q48" s="46">
        <f t="shared" si="4"/>
        <v>0</v>
      </c>
      <c r="R48" s="137">
        <f>VLOOKUP(B48,'[4]Franchise Rate List'!$A$3:$F$800,6,0)</f>
        <v>0.12</v>
      </c>
      <c r="S48" s="47">
        <f t="shared" si="5"/>
        <v>607.19999999999993</v>
      </c>
    </row>
    <row r="49" spans="1:19" s="48" customFormat="1" ht="18" customHeight="1">
      <c r="A49" s="38">
        <f t="shared" si="6"/>
        <v>36</v>
      </c>
      <c r="B49" s="148">
        <v>24206</v>
      </c>
      <c r="C49" s="39" t="s">
        <v>386</v>
      </c>
      <c r="D49" s="40">
        <f>VLOOKUP($B49,'[1]Franchise Rate List (2)'!$A$3:$I$800,7,0)</f>
        <v>48237090</v>
      </c>
      <c r="E49" s="40" t="str">
        <f>VLOOKUP(B49,[2]Bangalore!$A$2:$F$354,6,0)</f>
        <v>1 Pkt = 50 Ea</v>
      </c>
      <c r="F49" s="41">
        <v>40</v>
      </c>
      <c r="G49" s="41" t="s">
        <v>56</v>
      </c>
      <c r="H49" s="40">
        <f>VLOOKUP(B49,[2]Bangalore!$A$2:$G$354,7,0)</f>
        <v>132.25</v>
      </c>
      <c r="I49" s="42">
        <f t="shared" si="0"/>
        <v>5290</v>
      </c>
      <c r="J49" s="43"/>
      <c r="K49" s="135">
        <f t="shared" si="1"/>
        <v>5290</v>
      </c>
      <c r="L49" s="44">
        <f>VLOOKUP(B49,'[1]Franchise Rate List (2)'!$A$3:$L$800,12,0)</f>
        <v>0</v>
      </c>
      <c r="M49" s="42">
        <f t="shared" si="2"/>
        <v>0</v>
      </c>
      <c r="N49" s="45">
        <v>0</v>
      </c>
      <c r="O49" s="45">
        <f t="shared" si="3"/>
        <v>0</v>
      </c>
      <c r="P49" s="42">
        <v>0</v>
      </c>
      <c r="Q49" s="46">
        <f t="shared" si="4"/>
        <v>0</v>
      </c>
      <c r="R49" s="137">
        <f>VLOOKUP(B49,'[4]Franchise Rate List'!$A$3:$F$800,6,0)</f>
        <v>0.12</v>
      </c>
      <c r="S49" s="47">
        <f t="shared" si="5"/>
        <v>634.79999999999995</v>
      </c>
    </row>
    <row r="50" spans="1:19" s="48" customFormat="1" ht="18" customHeight="1">
      <c r="A50" s="38">
        <f t="shared" si="6"/>
        <v>37</v>
      </c>
      <c r="B50" s="148">
        <v>24350</v>
      </c>
      <c r="C50" s="39" t="s">
        <v>396</v>
      </c>
      <c r="D50" s="40">
        <f>VLOOKUP($B50,'[1]Franchise Rate List (2)'!$A$3:$I$800,7,0)</f>
        <v>39235090</v>
      </c>
      <c r="E50" s="40" t="str">
        <f>VLOOKUP(B50,[2]Bangalore!$A$2:$F$354,6,0)</f>
        <v>1 Pkt = 100 Ea</v>
      </c>
      <c r="F50" s="41">
        <v>15</v>
      </c>
      <c r="G50" s="41" t="s">
        <v>56</v>
      </c>
      <c r="H50" s="40">
        <f>VLOOKUP(B50,[2]Bangalore!$A$2:$G$354,7,0)</f>
        <v>356.5</v>
      </c>
      <c r="I50" s="42">
        <f t="shared" si="0"/>
        <v>5347.5</v>
      </c>
      <c r="J50" s="43"/>
      <c r="K50" s="135">
        <f t="shared" si="1"/>
        <v>5347.5</v>
      </c>
      <c r="L50" s="44">
        <f>VLOOKUP(B50,'[1]Franchise Rate List (2)'!$A$3:$L$800,12,0)</f>
        <v>0</v>
      </c>
      <c r="M50" s="42">
        <f t="shared" si="2"/>
        <v>0</v>
      </c>
      <c r="N50" s="45">
        <v>0</v>
      </c>
      <c r="O50" s="45">
        <f t="shared" si="3"/>
        <v>0</v>
      </c>
      <c r="P50" s="42">
        <v>0</v>
      </c>
      <c r="Q50" s="46">
        <f t="shared" si="4"/>
        <v>0</v>
      </c>
      <c r="R50" s="137">
        <f>VLOOKUP(B50,'[4]Franchise Rate List'!$A$3:$F$800,6,0)</f>
        <v>0.18</v>
      </c>
      <c r="S50" s="47">
        <f t="shared" si="5"/>
        <v>962.55</v>
      </c>
    </row>
    <row r="51" spans="1:19" s="48" customFormat="1" ht="18" customHeight="1">
      <c r="A51" s="38">
        <f t="shared" si="6"/>
        <v>38</v>
      </c>
      <c r="B51" s="148">
        <v>23507</v>
      </c>
      <c r="C51" s="39" t="s">
        <v>335</v>
      </c>
      <c r="D51" s="40">
        <f>VLOOKUP($B51,'[1]Franchise Rate List (2)'!$A$3:$I$800,7,0)</f>
        <v>44191900</v>
      </c>
      <c r="E51" s="40" t="str">
        <f>VLOOKUP(B51,[2]Bangalore!$A$2:$F$354,6,0)</f>
        <v>1 pkt =500 ea</v>
      </c>
      <c r="F51" s="41">
        <v>5</v>
      </c>
      <c r="G51" s="41" t="s">
        <v>56</v>
      </c>
      <c r="H51" s="40">
        <f>VLOOKUP(B51,[2]Bangalore!$A$2:$G$354,7,0)</f>
        <v>103.5</v>
      </c>
      <c r="I51" s="42">
        <f t="shared" si="0"/>
        <v>517.5</v>
      </c>
      <c r="J51" s="43"/>
      <c r="K51" s="135">
        <f t="shared" si="1"/>
        <v>517.5</v>
      </c>
      <c r="L51" s="44">
        <f>VLOOKUP(B51,'[1]Franchise Rate List (2)'!$A$3:$L$800,12,0)</f>
        <v>0</v>
      </c>
      <c r="M51" s="42">
        <f t="shared" si="2"/>
        <v>0</v>
      </c>
      <c r="N51" s="45">
        <v>0</v>
      </c>
      <c r="O51" s="45">
        <f t="shared" si="3"/>
        <v>0</v>
      </c>
      <c r="P51" s="42">
        <v>0</v>
      </c>
      <c r="Q51" s="46">
        <f t="shared" si="4"/>
        <v>0</v>
      </c>
      <c r="R51" s="137">
        <f>VLOOKUP(B51,'[4]Franchise Rate List'!$A$3:$F$800,6,0)</f>
        <v>0.12</v>
      </c>
      <c r="S51" s="47">
        <f t="shared" si="5"/>
        <v>62.099999999999994</v>
      </c>
    </row>
    <row r="52" spans="1:19" s="48" customFormat="1" ht="18" customHeight="1">
      <c r="A52" s="38">
        <f t="shared" si="6"/>
        <v>39</v>
      </c>
      <c r="B52" s="149">
        <v>11403</v>
      </c>
      <c r="C52" s="132" t="s">
        <v>398</v>
      </c>
      <c r="D52" s="40" t="str">
        <f>VLOOKUP($B52,'[1]Franchise Rate List (2)'!$A$3:$I$800,7,0)</f>
        <v>09012190</v>
      </c>
      <c r="E52" s="40" t="str">
        <f>VLOOKUP(B52,[2]Bangalore!$A$2:$F$354,6,0)</f>
        <v>1 box = 60 ea</v>
      </c>
      <c r="F52" s="134">
        <v>30</v>
      </c>
      <c r="G52" s="41" t="s">
        <v>137</v>
      </c>
      <c r="H52" s="40">
        <f>VLOOKUP(B52,[2]Bangalore!$A$2:$G$354,7,0)</f>
        <v>182</v>
      </c>
      <c r="I52" s="42">
        <f t="shared" si="0"/>
        <v>5460</v>
      </c>
      <c r="J52" s="43"/>
      <c r="K52" s="135">
        <f t="shared" si="1"/>
        <v>5460</v>
      </c>
      <c r="L52" s="44">
        <f>VLOOKUP(B52,'[1]Franchise Rate List (2)'!$A$3:$L$800,12,0)</f>
        <v>0</v>
      </c>
      <c r="M52" s="42">
        <f t="shared" si="2"/>
        <v>0</v>
      </c>
      <c r="N52" s="45">
        <v>0</v>
      </c>
      <c r="O52" s="45">
        <f t="shared" si="3"/>
        <v>0</v>
      </c>
      <c r="P52" s="42">
        <v>0</v>
      </c>
      <c r="Q52" s="46">
        <f t="shared" si="4"/>
        <v>0</v>
      </c>
      <c r="R52" s="137">
        <f>VLOOKUP(B52,'[4]Franchise Rate List'!$A$3:$F$800,6,0)</f>
        <v>0.05</v>
      </c>
      <c r="S52" s="47">
        <f t="shared" si="5"/>
        <v>273</v>
      </c>
    </row>
    <row r="53" spans="1:19" s="48" customFormat="1" ht="18" customHeight="1">
      <c r="A53" s="38">
        <f t="shared" si="6"/>
        <v>40</v>
      </c>
      <c r="B53" s="22">
        <v>21138</v>
      </c>
      <c r="C53" s="39" t="s">
        <v>159</v>
      </c>
      <c r="D53" s="40">
        <f>VLOOKUP($B53,'[1]Franchise Rate List (2)'!$A$3:$I$800,7,0)</f>
        <v>480700</v>
      </c>
      <c r="E53" s="40" t="str">
        <f>VLOOKUP(B53,[2]Bangalore!$A$2:$F$354,6,0)</f>
        <v>Pac =100 Ea</v>
      </c>
      <c r="F53" s="41">
        <v>10</v>
      </c>
      <c r="G53" s="41" t="s">
        <v>56</v>
      </c>
      <c r="H53" s="40">
        <f>VLOOKUP(B53,[2]Bangalore!$A$2:$G$354,7,0)</f>
        <v>120.75</v>
      </c>
      <c r="I53" s="42">
        <f t="shared" ref="I53:I56" si="7">F53*H53</f>
        <v>1207.5</v>
      </c>
      <c r="J53" s="43"/>
      <c r="K53" s="135">
        <f t="shared" ref="K53:K56" si="8">+I53-J53</f>
        <v>1207.5</v>
      </c>
      <c r="L53" s="44">
        <f>VLOOKUP(B53,'[1]Franchise Rate List (2)'!$A$3:$L$800,12,0)</f>
        <v>0</v>
      </c>
      <c r="M53" s="42">
        <f t="shared" ref="M53:M56" si="9">+K53*L53</f>
        <v>0</v>
      </c>
      <c r="N53" s="45">
        <v>0</v>
      </c>
      <c r="O53" s="45">
        <f t="shared" ref="O53:O56" si="10">+K53*N53</f>
        <v>0</v>
      </c>
      <c r="P53" s="42">
        <v>0</v>
      </c>
      <c r="Q53" s="46">
        <f t="shared" ref="Q53:Q56" si="11">+K53*P53</f>
        <v>0</v>
      </c>
      <c r="R53" s="137">
        <f>VLOOKUP(B53,'[4]Franchise Rate List'!$A$3:$F$800,6,0)</f>
        <v>0.18</v>
      </c>
      <c r="S53" s="47">
        <f t="shared" ref="S53:S56" si="12">+K53*R53</f>
        <v>217.35</v>
      </c>
    </row>
    <row r="54" spans="1:19" s="48" customFormat="1" ht="18" customHeight="1">
      <c r="A54" s="38">
        <f t="shared" si="6"/>
        <v>41</v>
      </c>
      <c r="B54" s="148">
        <v>5904</v>
      </c>
      <c r="C54" s="39" t="s">
        <v>115</v>
      </c>
      <c r="D54" s="40">
        <f>VLOOKUP($B54,'[1]Franchise Rate List (2)'!$A$3:$I$800,7,0)</f>
        <v>3919</v>
      </c>
      <c r="E54" s="40" t="str">
        <f>VLOOKUP(B54,[2]Bangalore!$A$2:$F$354,6,0)</f>
        <v>EA</v>
      </c>
      <c r="F54" s="41">
        <v>1</v>
      </c>
      <c r="G54" s="41" t="s">
        <v>53</v>
      </c>
      <c r="H54" s="40">
        <f>VLOOKUP(B54,[2]Bangalore!$A$2:$G$354,7,0)</f>
        <v>30</v>
      </c>
      <c r="I54" s="42">
        <f t="shared" si="7"/>
        <v>30</v>
      </c>
      <c r="J54" s="43"/>
      <c r="K54" s="135">
        <f t="shared" si="8"/>
        <v>30</v>
      </c>
      <c r="L54" s="44">
        <f>VLOOKUP(B54,'[1]Franchise Rate List (2)'!$A$3:$L$800,12,0)</f>
        <v>0</v>
      </c>
      <c r="M54" s="42">
        <f t="shared" si="9"/>
        <v>0</v>
      </c>
      <c r="N54" s="45">
        <v>0</v>
      </c>
      <c r="O54" s="45">
        <f t="shared" si="10"/>
        <v>0</v>
      </c>
      <c r="P54" s="42">
        <v>0</v>
      </c>
      <c r="Q54" s="46">
        <f t="shared" si="11"/>
        <v>0</v>
      </c>
      <c r="R54" s="137">
        <f>VLOOKUP(B54,'[4]Franchise Rate List'!$A$3:$F$800,6,0)</f>
        <v>0.18</v>
      </c>
      <c r="S54" s="47">
        <f t="shared" si="12"/>
        <v>5.3999999999999995</v>
      </c>
    </row>
    <row r="55" spans="1:19" s="48" customFormat="1" ht="18" customHeight="1">
      <c r="A55" s="38">
        <f t="shared" si="6"/>
        <v>42</v>
      </c>
      <c r="B55" s="148">
        <v>8226</v>
      </c>
      <c r="C55" s="39" t="s">
        <v>336</v>
      </c>
      <c r="D55" s="40">
        <f>VLOOKUP($B55,'[1]Franchise Rate List (2)'!$A$3:$I$800,7,0)</f>
        <v>392390</v>
      </c>
      <c r="E55" s="40" t="str">
        <f>VLOOKUP(B55,[2]Bangalore!$A$2:$F$354,6,0)</f>
        <v>M</v>
      </c>
      <c r="F55" s="41">
        <v>9</v>
      </c>
      <c r="G55" s="41" t="s">
        <v>337</v>
      </c>
      <c r="H55" s="40">
        <f>VLOOKUP(B55,[2]Bangalore!$A$2:$G$354,7,0)</f>
        <v>12.5</v>
      </c>
      <c r="I55" s="42">
        <f t="shared" si="7"/>
        <v>112.5</v>
      </c>
      <c r="J55" s="43"/>
      <c r="K55" s="135">
        <f t="shared" si="8"/>
        <v>112.5</v>
      </c>
      <c r="L55" s="44">
        <f>VLOOKUP(B55,'[1]Franchise Rate List (2)'!$A$3:$L$800,12,0)</f>
        <v>0</v>
      </c>
      <c r="M55" s="42">
        <f t="shared" si="9"/>
        <v>0</v>
      </c>
      <c r="N55" s="45">
        <v>0</v>
      </c>
      <c r="O55" s="45">
        <f t="shared" si="10"/>
        <v>0</v>
      </c>
      <c r="P55" s="42">
        <v>0</v>
      </c>
      <c r="Q55" s="46">
        <f t="shared" si="11"/>
        <v>0</v>
      </c>
      <c r="R55" s="162">
        <f>VLOOKUP(B55,'[4]Franchise Rate List'!$A$3:$F$800,6,0)</f>
        <v>0.18</v>
      </c>
      <c r="S55" s="47">
        <f t="shared" si="12"/>
        <v>20.25</v>
      </c>
    </row>
    <row r="56" spans="1:19" s="48" customFormat="1" ht="18" customHeight="1">
      <c r="A56" s="38">
        <f t="shared" si="6"/>
        <v>43</v>
      </c>
      <c r="B56" s="148">
        <v>16432</v>
      </c>
      <c r="C56" s="39" t="s">
        <v>351</v>
      </c>
      <c r="D56" s="40">
        <f>VLOOKUP($B56,'[1]Franchise Rate List (2)'!$A$3:$I$800,7,0)</f>
        <v>39201019</v>
      </c>
      <c r="E56" s="40" t="str">
        <f>VLOOKUP(B56,[2]Bangalore!$A$2:$F$354,6,0)</f>
        <v>G</v>
      </c>
      <c r="F56" s="41">
        <v>1</v>
      </c>
      <c r="G56" s="41" t="s">
        <v>147</v>
      </c>
      <c r="H56" s="40">
        <f>VLOOKUP(B56,[2]Bangalore!$A$2:$G$354,7,0)</f>
        <v>180</v>
      </c>
      <c r="I56" s="42">
        <f t="shared" si="7"/>
        <v>180</v>
      </c>
      <c r="J56" s="43"/>
      <c r="K56" s="135">
        <f t="shared" si="8"/>
        <v>180</v>
      </c>
      <c r="L56" s="44">
        <f>VLOOKUP(B56,'[1]Franchise Rate List (2)'!$A$3:$L$800,12,0)</f>
        <v>0</v>
      </c>
      <c r="M56" s="42">
        <f t="shared" si="9"/>
        <v>0</v>
      </c>
      <c r="N56" s="45">
        <v>0</v>
      </c>
      <c r="O56" s="45">
        <f t="shared" si="10"/>
        <v>0</v>
      </c>
      <c r="P56" s="42">
        <v>0</v>
      </c>
      <c r="Q56" s="46">
        <f t="shared" si="11"/>
        <v>0</v>
      </c>
      <c r="R56" s="162">
        <f>VLOOKUP(B56,'[4]Franchise Rate List'!$A$3:$F$800,6,0)</f>
        <v>0.18</v>
      </c>
      <c r="S56" s="47">
        <f t="shared" si="12"/>
        <v>32.4</v>
      </c>
    </row>
    <row r="57" spans="1:19" s="48" customFormat="1" ht="18" customHeight="1">
      <c r="A57" s="38"/>
      <c r="B57" s="22"/>
      <c r="C57" s="39"/>
      <c r="D57" s="40"/>
      <c r="E57" s="41"/>
      <c r="F57" s="41"/>
      <c r="G57" s="41"/>
      <c r="H57" s="41"/>
      <c r="I57" s="42"/>
      <c r="J57" s="43"/>
      <c r="K57" s="42"/>
      <c r="L57" s="49"/>
      <c r="M57" s="42"/>
      <c r="N57" s="45"/>
      <c r="O57" s="45"/>
      <c r="P57" s="42"/>
      <c r="Q57" s="46"/>
      <c r="R57" s="44"/>
      <c r="S57" s="47"/>
    </row>
    <row r="58" spans="1:19" s="48" customFormat="1" ht="18" customHeight="1">
      <c r="A58" s="38"/>
      <c r="B58" s="22"/>
      <c r="C58" s="39"/>
      <c r="D58" s="40"/>
      <c r="E58" s="41"/>
      <c r="F58" s="41"/>
      <c r="G58" s="41"/>
      <c r="H58" s="41"/>
      <c r="I58" s="42"/>
      <c r="J58" s="43"/>
      <c r="K58" s="42"/>
      <c r="L58" s="49"/>
      <c r="M58" s="42"/>
      <c r="N58" s="45"/>
      <c r="O58" s="45"/>
      <c r="P58" s="42"/>
      <c r="Q58" s="46"/>
      <c r="R58" s="44"/>
      <c r="S58" s="47"/>
    </row>
    <row r="59" spans="1:19" s="48" customFormat="1" ht="18" customHeight="1">
      <c r="A59" s="38"/>
      <c r="B59" s="22"/>
      <c r="C59" s="39"/>
      <c r="D59" s="40"/>
      <c r="E59" s="41"/>
      <c r="F59" s="41"/>
      <c r="G59" s="41"/>
      <c r="H59" s="41"/>
      <c r="I59" s="42"/>
      <c r="J59" s="43"/>
      <c r="K59" s="42"/>
      <c r="L59" s="49"/>
      <c r="M59" s="42"/>
      <c r="N59" s="45"/>
      <c r="O59" s="45"/>
      <c r="P59" s="42"/>
      <c r="Q59" s="46"/>
      <c r="R59" s="44"/>
      <c r="S59" s="47"/>
    </row>
    <row r="60" spans="1:19" s="48" customFormat="1" ht="18" customHeight="1">
      <c r="A60" s="38"/>
      <c r="B60" s="22"/>
      <c r="C60" s="39"/>
      <c r="D60" s="40"/>
      <c r="E60" s="41"/>
      <c r="F60" s="41"/>
      <c r="G60" s="41"/>
      <c r="H60" s="41"/>
      <c r="I60" s="42"/>
      <c r="J60" s="43"/>
      <c r="K60" s="42"/>
      <c r="L60" s="49"/>
      <c r="M60" s="42"/>
      <c r="N60" s="45"/>
      <c r="O60" s="45"/>
      <c r="P60" s="42"/>
      <c r="Q60" s="46"/>
      <c r="R60" s="44"/>
      <c r="S60" s="47"/>
    </row>
    <row r="61" spans="1:19" ht="15" customHeight="1">
      <c r="A61" s="38"/>
      <c r="B61" s="22"/>
      <c r="C61" s="39"/>
      <c r="D61" s="40"/>
      <c r="E61" s="41"/>
      <c r="F61" s="114"/>
      <c r="G61" s="41"/>
      <c r="H61" s="41"/>
      <c r="I61" s="42"/>
      <c r="J61" s="43"/>
      <c r="K61" s="42"/>
      <c r="L61" s="49"/>
      <c r="M61" s="42"/>
      <c r="N61" s="45"/>
      <c r="O61" s="45"/>
      <c r="P61" s="42"/>
      <c r="Q61" s="46"/>
      <c r="R61" s="44"/>
      <c r="S61" s="47"/>
    </row>
    <row r="62" spans="1:19" ht="15" customHeight="1">
      <c r="A62" s="38"/>
      <c r="B62" s="22"/>
      <c r="C62" s="39"/>
      <c r="D62" s="40"/>
      <c r="E62" s="41"/>
      <c r="F62" s="114"/>
      <c r="G62" s="41"/>
      <c r="H62" s="41"/>
      <c r="I62" s="42"/>
      <c r="J62" s="43"/>
      <c r="K62" s="42"/>
      <c r="L62" s="49"/>
      <c r="M62" s="42"/>
      <c r="N62" s="45"/>
      <c r="O62" s="45"/>
      <c r="P62" s="42"/>
      <c r="Q62" s="46"/>
      <c r="R62" s="44"/>
      <c r="S62" s="47"/>
    </row>
    <row r="63" spans="1:19" ht="24" customHeight="1">
      <c r="A63" s="50"/>
      <c r="B63" s="51"/>
      <c r="C63" s="52" t="s">
        <v>401</v>
      </c>
      <c r="D63" s="53"/>
      <c r="E63" s="121"/>
      <c r="F63" s="54"/>
      <c r="G63" s="54"/>
      <c r="H63" s="54"/>
      <c r="I63" s="54"/>
      <c r="J63" s="54"/>
      <c r="K63" s="54"/>
      <c r="L63" s="54"/>
      <c r="M63" s="54"/>
      <c r="N63" s="55"/>
      <c r="O63" s="55"/>
      <c r="P63" s="55"/>
      <c r="Q63" s="55"/>
      <c r="R63" s="55"/>
      <c r="S63" s="56"/>
    </row>
    <row r="64" spans="1:19" ht="20.100000000000001" customHeight="1" thickBot="1">
      <c r="A64" s="50"/>
      <c r="B64" s="51"/>
      <c r="C64" s="57" t="s">
        <v>402</v>
      </c>
      <c r="D64" s="58"/>
      <c r="E64" s="126"/>
      <c r="F64" s="54"/>
      <c r="G64" s="54"/>
      <c r="H64" s="54"/>
      <c r="I64" s="54"/>
      <c r="J64" s="54"/>
      <c r="K64" s="54"/>
      <c r="L64" s="54"/>
      <c r="M64" s="54"/>
      <c r="N64" s="55"/>
      <c r="O64" s="55"/>
      <c r="P64" s="55"/>
      <c r="Q64" s="55"/>
      <c r="R64" s="55"/>
      <c r="S64" s="56"/>
    </row>
    <row r="65" spans="1:19" ht="18.75" customHeight="1">
      <c r="A65" s="202"/>
      <c r="B65" s="203"/>
      <c r="C65" s="203"/>
      <c r="D65" s="59"/>
      <c r="E65" s="59"/>
      <c r="F65" s="60"/>
      <c r="G65" s="60"/>
      <c r="H65" s="60"/>
      <c r="I65" s="61" t="s">
        <v>31</v>
      </c>
      <c r="J65" s="62"/>
      <c r="K65" s="62">
        <f>SUM(K14:K64)</f>
        <v>73381.790000000008</v>
      </c>
      <c r="L65" s="62"/>
      <c r="M65" s="63">
        <f>SUM(M14:M64)</f>
        <v>0</v>
      </c>
      <c r="N65" s="63"/>
      <c r="O65" s="63">
        <f>SUM(O14:O64)</f>
        <v>0</v>
      </c>
      <c r="P65" s="63"/>
      <c r="Q65" s="63">
        <f>SUM(Q14:Q64)</f>
        <v>0</v>
      </c>
      <c r="R65" s="60"/>
      <c r="S65" s="64">
        <f>SUM(S14:S64)</f>
        <v>10020.866699999999</v>
      </c>
    </row>
    <row r="66" spans="1:19" ht="15" customHeight="1">
      <c r="A66" s="66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 t="s">
        <v>30</v>
      </c>
      <c r="R66" s="175">
        <f>ROUND(K65+O65+Q65+S65+L65+M65,0)</f>
        <v>83403</v>
      </c>
      <c r="S66" s="176"/>
    </row>
    <row r="67" spans="1:19" ht="15" customHeight="1">
      <c r="A67" s="177" t="s">
        <v>400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9"/>
      <c r="L67" s="68"/>
      <c r="M67" s="68"/>
      <c r="N67" s="69" t="s">
        <v>26</v>
      </c>
      <c r="O67" s="70"/>
      <c r="P67" s="70"/>
      <c r="Q67" s="70"/>
      <c r="R67" s="186"/>
      <c r="S67" s="187"/>
    </row>
    <row r="68" spans="1:19" ht="18" customHeight="1">
      <c r="A68" s="180"/>
      <c r="B68" s="181"/>
      <c r="C68" s="181"/>
      <c r="D68" s="181"/>
      <c r="E68" s="181"/>
      <c r="F68" s="181"/>
      <c r="G68" s="181"/>
      <c r="H68" s="181"/>
      <c r="I68" s="181"/>
      <c r="J68" s="181"/>
      <c r="K68" s="182"/>
      <c r="L68" s="71"/>
      <c r="M68" s="71"/>
      <c r="N68" s="72" t="s">
        <v>97</v>
      </c>
      <c r="O68" s="73"/>
      <c r="P68" s="73"/>
      <c r="Q68" s="73"/>
      <c r="R68" s="74"/>
      <c r="S68" s="75">
        <f>+R67*18%</f>
        <v>0</v>
      </c>
    </row>
    <row r="69" spans="1:19" ht="15" customHeight="1">
      <c r="A69" s="180"/>
      <c r="B69" s="181"/>
      <c r="C69" s="181"/>
      <c r="D69" s="181"/>
      <c r="E69" s="181"/>
      <c r="F69" s="181"/>
      <c r="G69" s="181"/>
      <c r="H69" s="181"/>
      <c r="I69" s="181"/>
      <c r="J69" s="181"/>
      <c r="K69" s="182"/>
      <c r="L69" s="71">
        <f>+L68+L67</f>
        <v>0</v>
      </c>
      <c r="M69" s="71"/>
      <c r="N69" s="72" t="s">
        <v>28</v>
      </c>
      <c r="O69" s="73"/>
      <c r="P69" s="73"/>
      <c r="Q69" s="73"/>
      <c r="R69" s="74"/>
      <c r="S69" s="75">
        <v>0</v>
      </c>
    </row>
    <row r="70" spans="1:19" ht="15" customHeight="1">
      <c r="A70" s="180"/>
      <c r="B70" s="181"/>
      <c r="C70" s="181"/>
      <c r="D70" s="181"/>
      <c r="E70" s="181"/>
      <c r="F70" s="181"/>
      <c r="G70" s="181"/>
      <c r="H70" s="181"/>
      <c r="I70" s="181"/>
      <c r="J70" s="181"/>
      <c r="K70" s="182"/>
      <c r="L70" s="71"/>
      <c r="M70" s="71"/>
      <c r="N70" s="76" t="s">
        <v>27</v>
      </c>
      <c r="O70" s="77"/>
      <c r="P70" s="77"/>
      <c r="Q70" s="77"/>
      <c r="R70" s="78"/>
      <c r="S70" s="79">
        <v>0</v>
      </c>
    </row>
    <row r="71" spans="1:19" ht="21.75" customHeight="1" thickBot="1">
      <c r="A71" s="183"/>
      <c r="B71" s="184"/>
      <c r="C71" s="184"/>
      <c r="D71" s="184"/>
      <c r="E71" s="184"/>
      <c r="F71" s="184"/>
      <c r="G71" s="184"/>
      <c r="H71" s="184"/>
      <c r="I71" s="184"/>
      <c r="J71" s="184"/>
      <c r="K71" s="185"/>
      <c r="L71" s="80"/>
      <c r="M71" s="80"/>
      <c r="N71" s="188" t="s">
        <v>4</v>
      </c>
      <c r="O71" s="189"/>
      <c r="P71" s="189"/>
      <c r="Q71" s="190"/>
      <c r="R71" s="191">
        <f>R66+R67+S69+S70+S68</f>
        <v>83403</v>
      </c>
      <c r="S71" s="192"/>
    </row>
    <row r="72" spans="1:19" ht="15" customHeight="1">
      <c r="A72" s="8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82"/>
    </row>
    <row r="73" spans="1:19" ht="15" customHeight="1">
      <c r="A73" s="5" t="s">
        <v>18</v>
      </c>
      <c r="B73" s="10"/>
      <c r="C73" s="83"/>
      <c r="D73" s="84"/>
      <c r="E73" s="84"/>
      <c r="F73" s="84"/>
      <c r="G73" s="84"/>
      <c r="H73" s="84"/>
      <c r="I73" s="84"/>
      <c r="J73" s="85"/>
      <c r="K73" s="86"/>
      <c r="L73" s="87"/>
      <c r="M73" s="87"/>
      <c r="N73" s="87"/>
      <c r="O73" s="87"/>
      <c r="P73" s="87"/>
      <c r="Q73" s="87"/>
      <c r="R73" s="87"/>
      <c r="S73" s="88"/>
    </row>
    <row r="74" spans="1:19" ht="15" customHeight="1">
      <c r="A74" s="6" t="s">
        <v>19</v>
      </c>
      <c r="B74" s="2"/>
      <c r="C74" s="89"/>
      <c r="D74" s="90"/>
      <c r="E74" s="90"/>
      <c r="F74" s="90"/>
      <c r="G74" s="90"/>
      <c r="H74" s="90"/>
      <c r="I74" s="90"/>
      <c r="J74" s="91"/>
      <c r="K74" s="92">
        <v>83403</v>
      </c>
      <c r="L74" s="93"/>
      <c r="M74" s="93"/>
      <c r="N74" s="94"/>
      <c r="O74" s="193"/>
      <c r="P74" s="193"/>
      <c r="Q74" s="93"/>
      <c r="R74" s="93"/>
      <c r="S74" s="95"/>
    </row>
    <row r="75" spans="1:19" ht="15" customHeight="1">
      <c r="A75" s="6" t="s">
        <v>22</v>
      </c>
      <c r="B75" s="2"/>
      <c r="C75" s="89"/>
      <c r="D75" s="90"/>
      <c r="E75" s="90"/>
      <c r="F75" s="90"/>
      <c r="G75" s="90"/>
      <c r="H75" s="90"/>
      <c r="I75" s="90"/>
      <c r="J75" s="91"/>
      <c r="K75" s="92">
        <v>83588</v>
      </c>
      <c r="L75" s="93"/>
      <c r="M75" s="93"/>
      <c r="N75" s="93"/>
      <c r="O75" s="93"/>
      <c r="P75" s="93"/>
      <c r="Q75" s="93"/>
      <c r="R75" s="93"/>
      <c r="S75" s="95"/>
    </row>
    <row r="76" spans="1:19" ht="21">
      <c r="A76" s="6" t="s">
        <v>23</v>
      </c>
      <c r="B76" s="2"/>
      <c r="C76" s="89"/>
      <c r="D76" s="90"/>
      <c r="E76" s="90"/>
      <c r="F76" s="90"/>
      <c r="G76" s="90"/>
      <c r="H76" s="90"/>
      <c r="I76" s="90"/>
      <c r="J76" s="91"/>
      <c r="K76" s="92">
        <f>+K74-K75</f>
        <v>-185</v>
      </c>
      <c r="L76" s="93"/>
      <c r="M76" s="93"/>
      <c r="N76" s="172" t="s">
        <v>24</v>
      </c>
      <c r="O76" s="172"/>
      <c r="P76" s="172"/>
      <c r="Q76" s="172"/>
      <c r="R76" s="172"/>
      <c r="S76" s="96"/>
    </row>
    <row r="77" spans="1:19" ht="18.75">
      <c r="A77" s="6" t="s">
        <v>29</v>
      </c>
      <c r="B77" s="2"/>
      <c r="C77" s="97"/>
      <c r="D77" s="98"/>
      <c r="E77" s="98"/>
      <c r="F77" s="98"/>
      <c r="G77" s="98"/>
      <c r="H77" s="98"/>
      <c r="I77" s="98"/>
      <c r="J77" s="99"/>
      <c r="K77" s="92"/>
      <c r="L77" s="93"/>
      <c r="M77" s="93"/>
      <c r="N77" s="90"/>
      <c r="O77" s="90"/>
      <c r="P77" s="90"/>
      <c r="Q77" s="90"/>
      <c r="R77" s="90"/>
      <c r="S77" s="100"/>
    </row>
    <row r="78" spans="1:19" ht="18.75">
      <c r="A78" s="6" t="s">
        <v>20</v>
      </c>
      <c r="B78" s="2"/>
      <c r="C78" s="101"/>
      <c r="D78" s="102"/>
      <c r="E78" s="102"/>
      <c r="F78" s="102"/>
      <c r="G78" s="102"/>
      <c r="H78" s="102"/>
      <c r="I78" s="102"/>
      <c r="J78" s="103"/>
      <c r="K78" s="92"/>
      <c r="L78" s="93"/>
      <c r="M78" s="93"/>
      <c r="N78" s="171"/>
      <c r="O78" s="171"/>
      <c r="P78" s="171"/>
      <c r="Q78" s="171"/>
      <c r="R78" s="171"/>
      <c r="S78" s="100"/>
    </row>
    <row r="79" spans="1:19" ht="23.25">
      <c r="A79" s="173" t="s">
        <v>34</v>
      </c>
      <c r="B79" s="174"/>
      <c r="C79" s="174"/>
      <c r="D79" s="174"/>
      <c r="E79" s="160"/>
      <c r="F79" s="87"/>
      <c r="G79" s="87"/>
      <c r="H79" s="87"/>
      <c r="I79" s="87"/>
      <c r="J79" s="104"/>
      <c r="K79" s="105"/>
      <c r="L79" s="106"/>
      <c r="M79" s="106"/>
      <c r="N79" s="93"/>
      <c r="O79" s="169"/>
      <c r="P79" s="169"/>
      <c r="Q79" s="169"/>
      <c r="R79" s="169"/>
      <c r="S79" s="170"/>
    </row>
    <row r="80" spans="1:19" ht="18.75">
      <c r="A80" s="7" t="s">
        <v>21</v>
      </c>
      <c r="B80" s="11"/>
      <c r="C80" s="2" t="s">
        <v>35</v>
      </c>
      <c r="D80" s="90"/>
      <c r="E80" s="90"/>
      <c r="F80" s="90"/>
      <c r="G80" s="90"/>
      <c r="H80" s="90"/>
      <c r="I80" s="90"/>
      <c r="J80" s="91"/>
      <c r="K80" s="92"/>
      <c r="L80" s="93"/>
      <c r="M80" s="93"/>
      <c r="N80" s="171" t="s">
        <v>25</v>
      </c>
      <c r="O80" s="171"/>
      <c r="P80" s="171"/>
      <c r="Q80" s="171"/>
      <c r="R80" s="171"/>
      <c r="S80" s="95"/>
    </row>
    <row r="81" spans="1:19" ht="18.75">
      <c r="A81" s="7" t="s">
        <v>21</v>
      </c>
      <c r="B81" s="11"/>
      <c r="C81" s="2" t="s">
        <v>15</v>
      </c>
      <c r="D81" s="90"/>
      <c r="E81" s="90"/>
      <c r="F81" s="90"/>
      <c r="G81" s="90"/>
      <c r="H81" s="90"/>
      <c r="I81" s="90"/>
      <c r="J81" s="91"/>
      <c r="K81" s="92"/>
      <c r="L81" s="93"/>
      <c r="M81" s="93"/>
      <c r="N81" s="171"/>
      <c r="O81" s="171"/>
      <c r="P81" s="171"/>
      <c r="Q81" s="171"/>
      <c r="R81" s="171"/>
      <c r="S81" s="100"/>
    </row>
    <row r="82" spans="1:19" ht="18.75">
      <c r="A82" s="7" t="s">
        <v>21</v>
      </c>
      <c r="B82" s="11"/>
      <c r="C82" s="2" t="s">
        <v>16</v>
      </c>
      <c r="D82" s="90"/>
      <c r="E82" s="90"/>
      <c r="F82" s="90"/>
      <c r="G82" s="90"/>
      <c r="H82" s="90"/>
      <c r="I82" s="90"/>
      <c r="J82" s="91"/>
      <c r="K82" s="92"/>
      <c r="L82" s="93"/>
      <c r="M82" s="93"/>
      <c r="N82" s="93"/>
      <c r="O82" s="169"/>
      <c r="P82" s="169"/>
      <c r="Q82" s="169"/>
      <c r="R82" s="169"/>
      <c r="S82" s="170"/>
    </row>
    <row r="83" spans="1:19" ht="18.75">
      <c r="A83" s="7" t="s">
        <v>21</v>
      </c>
      <c r="B83" s="11"/>
      <c r="C83" s="2" t="s">
        <v>17</v>
      </c>
      <c r="D83" s="90"/>
      <c r="E83" s="90"/>
      <c r="F83" s="90"/>
      <c r="G83" s="90"/>
      <c r="H83" s="90"/>
      <c r="I83" s="90"/>
      <c r="J83" s="91"/>
      <c r="K83" s="92"/>
      <c r="L83" s="93"/>
      <c r="M83" s="93"/>
      <c r="N83" s="171"/>
      <c r="O83" s="171"/>
      <c r="P83" s="171"/>
      <c r="Q83" s="171"/>
      <c r="R83" s="171"/>
      <c r="S83" s="95"/>
    </row>
    <row r="84" spans="1:19" ht="19.5" thickBot="1">
      <c r="A84" s="8"/>
      <c r="B84" s="12"/>
      <c r="C84" s="9"/>
      <c r="D84" s="107"/>
      <c r="E84" s="107"/>
      <c r="F84" s="107"/>
      <c r="G84" s="107"/>
      <c r="H84" s="107"/>
      <c r="I84" s="107"/>
      <c r="J84" s="108"/>
      <c r="K84" s="109"/>
      <c r="L84" s="110"/>
      <c r="M84" s="110"/>
      <c r="N84" s="110"/>
      <c r="O84" s="110"/>
      <c r="P84" s="110"/>
      <c r="Q84" s="110"/>
      <c r="R84" s="110"/>
      <c r="S84" s="111"/>
    </row>
    <row r="85" spans="1:19" ht="21">
      <c r="H85" s="112"/>
    </row>
    <row r="86" spans="1:19" ht="18.75"/>
    <row r="87" spans="1:19" ht="18.75"/>
    <row r="88" spans="1:19" ht="18.75"/>
    <row r="89" spans="1:19" ht="18.75"/>
    <row r="90" spans="1:19" ht="18.75"/>
    <row r="91" spans="1:19" ht="18.75"/>
    <row r="92" spans="1:19" ht="18.75"/>
    <row r="93" spans="1:19" ht="18.75"/>
    <row r="94" spans="1:19" ht="18.75"/>
    <row r="95" spans="1:19" ht="18.75"/>
    <row r="96" spans="1:19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/>
    <row r="208" ht="18.75"/>
    <row r="209" ht="18.75"/>
    <row r="210" ht="18.75"/>
    <row r="211" ht="18.75"/>
    <row r="212" ht="18.75"/>
    <row r="213" ht="18.75"/>
    <row r="214" ht="18.75"/>
    <row r="215" ht="18.75"/>
    <row r="216" ht="18.75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  <row r="288" ht="0" hidden="1" customHeight="1"/>
    <row r="289" ht="0" hidden="1" customHeight="1"/>
    <row r="290" ht="0" hidden="1" customHeight="1"/>
    <row r="291" ht="0" hidden="1" customHeight="1"/>
    <row r="292" ht="0" hidden="1" customHeight="1"/>
    <row r="293" ht="0" hidden="1" customHeight="1"/>
    <row r="294" ht="0" hidden="1" customHeight="1"/>
    <row r="295" ht="0" hidden="1" customHeight="1"/>
    <row r="296" ht="0" hidden="1" customHeight="1"/>
    <row r="297" ht="0" hidden="1" customHeight="1"/>
  </sheetData>
  <mergeCells count="30">
    <mergeCell ref="R12:S12"/>
    <mergeCell ref="A65:C65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74:P74"/>
    <mergeCell ref="K12:K13"/>
    <mergeCell ref="L12:L13"/>
    <mergeCell ref="N12:O12"/>
    <mergeCell ref="P12:Q12"/>
    <mergeCell ref="R66:S66"/>
    <mergeCell ref="A67:K71"/>
    <mergeCell ref="R67:S67"/>
    <mergeCell ref="N71:Q71"/>
    <mergeCell ref="R71:S71"/>
    <mergeCell ref="O82:S82"/>
    <mergeCell ref="N83:R83"/>
    <mergeCell ref="N76:R76"/>
    <mergeCell ref="N78:R78"/>
    <mergeCell ref="A79:D79"/>
    <mergeCell ref="O79:S79"/>
    <mergeCell ref="N80:R80"/>
    <mergeCell ref="N81:R81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3:AA294"/>
  <sheetViews>
    <sheetView showGridLines="0" topLeftCell="A51" zoomScaleSheetLayoutView="100" workbookViewId="0">
      <selection activeCell="F58" sqref="F58"/>
    </sheetView>
  </sheetViews>
  <sheetFormatPr defaultColWidth="0" defaultRowHeight="0" customHeight="1" zeroHeight="1"/>
  <cols>
    <col min="1" max="1" width="6.28515625" style="32" customWidth="1"/>
    <col min="2" max="2" width="11.28515625" style="32" customWidth="1"/>
    <col min="3" max="3" width="28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7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4.42578125" style="32" customWidth="1"/>
    <col min="13" max="14" width="6.42578125" style="32" customWidth="1"/>
    <col min="15" max="15" width="9.140625" style="32" customWidth="1"/>
    <col min="16" max="16" width="6.28515625" style="32" customWidth="1"/>
    <col min="17" max="17" width="8.7109375" style="32" customWidth="1"/>
    <col min="18" max="18" width="6.5703125" style="32" customWidth="1"/>
    <col min="19" max="19" width="12.42578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148">
        <v>20197</v>
      </c>
      <c r="C14" s="39" t="s">
        <v>138</v>
      </c>
      <c r="D14" s="40">
        <f>VLOOKUP($B14,'[1]Franchise Rate List (2)'!$A$3:$I$750,7,0)</f>
        <v>6210</v>
      </c>
      <c r="E14" s="40" t="str">
        <f>VLOOKUP(B14,[6]Bangalore!$A$2:$F$354,6,0)</f>
        <v>EA</v>
      </c>
      <c r="F14" s="150">
        <v>2</v>
      </c>
      <c r="G14" s="41" t="s">
        <v>53</v>
      </c>
      <c r="H14" s="40">
        <f>VLOOKUP(B14,[6]Bangalore!$A$2:$G$354,7,0)</f>
        <v>511.75</v>
      </c>
      <c r="I14" s="42">
        <f>F14*H14</f>
        <v>1023.5</v>
      </c>
      <c r="J14" s="43">
        <v>0</v>
      </c>
      <c r="K14" s="42">
        <f>+I14-J14</f>
        <v>1023.5</v>
      </c>
      <c r="L14" s="44">
        <f>VLOOKUP(B14,'[1]Franchise Rate List (2)'!$A$3:$L$750,12,0)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f>VLOOKUP(B14,'[4]Franchise Rate List'!$A$3:$F$750,6,0)</f>
        <v>0.05</v>
      </c>
      <c r="S14" s="47">
        <f>+K14*R14</f>
        <v>51.175000000000004</v>
      </c>
    </row>
    <row r="15" spans="1:19" s="48" customFormat="1" ht="18" customHeight="1">
      <c r="A15" s="38">
        <f>+A14+1</f>
        <v>2</v>
      </c>
      <c r="B15" s="148">
        <v>20657</v>
      </c>
      <c r="C15" s="39" t="s">
        <v>160</v>
      </c>
      <c r="D15" s="40">
        <f>VLOOKUP($B15,'[1]Franchise Rate List (2)'!$A$3:$I$750,7,0)</f>
        <v>960390</v>
      </c>
      <c r="E15" s="40" t="str">
        <f>VLOOKUP(B15,[6]Bangalore!$A$2:$F$354,6,0)</f>
        <v>EA</v>
      </c>
      <c r="F15" s="151">
        <v>2</v>
      </c>
      <c r="G15" s="41" t="s">
        <v>53</v>
      </c>
      <c r="H15" s="40">
        <f>VLOOKUP(B15,[6]Bangalore!$A$2:$G$354,7,0)</f>
        <v>241.5</v>
      </c>
      <c r="I15" s="42">
        <f t="shared" ref="I15:I45" si="0">F15*H15</f>
        <v>483</v>
      </c>
      <c r="J15" s="43">
        <v>0</v>
      </c>
      <c r="K15" s="42">
        <f t="shared" ref="K15:K45" si="1">+I15-J15</f>
        <v>483</v>
      </c>
      <c r="L15" s="44">
        <f>VLOOKUP(B15,'[1]Franchise Rate List (2)'!$A$3:$L$750,12,0)</f>
        <v>0</v>
      </c>
      <c r="M15" s="42">
        <f t="shared" ref="M15:M45" si="2">+K15*L15</f>
        <v>0</v>
      </c>
      <c r="N15" s="45">
        <v>0</v>
      </c>
      <c r="O15" s="45">
        <f t="shared" ref="O15:O45" si="3">+K15*N15</f>
        <v>0</v>
      </c>
      <c r="P15" s="42">
        <v>0</v>
      </c>
      <c r="Q15" s="46">
        <f t="shared" ref="Q15:Q45" si="4">+K15*P15</f>
        <v>0</v>
      </c>
      <c r="R15" s="44">
        <f>VLOOKUP(B15,'[4]Franchise Rate List'!$A$3:$F$750,6,0)</f>
        <v>0.18</v>
      </c>
      <c r="S15" s="47">
        <f t="shared" ref="S15:S45" si="5">+K15*R15</f>
        <v>86.94</v>
      </c>
    </row>
    <row r="16" spans="1:19" s="48" customFormat="1" ht="18" customHeight="1">
      <c r="A16" s="38">
        <f t="shared" ref="A16:A53" si="6">+A15+1</f>
        <v>3</v>
      </c>
      <c r="B16" s="148">
        <v>17873</v>
      </c>
      <c r="C16" s="39" t="s">
        <v>122</v>
      </c>
      <c r="D16" s="40">
        <f>VLOOKUP($B16,'[1]Franchise Rate List (2)'!$A$3:$I$750,7,0)</f>
        <v>2106</v>
      </c>
      <c r="E16" s="40" t="str">
        <f>VLOOKUP(B16,[6]Bangalore!$A$2:$F$354,6,0)</f>
        <v>BT-750ML</v>
      </c>
      <c r="F16" s="151">
        <v>3</v>
      </c>
      <c r="G16" s="41" t="s">
        <v>353</v>
      </c>
      <c r="H16" s="40">
        <f>VLOOKUP(B16,[6]Bangalore!$A$2:$G$354,7,0)</f>
        <v>232.86</v>
      </c>
      <c r="I16" s="42">
        <f t="shared" si="0"/>
        <v>698.58</v>
      </c>
      <c r="J16" s="43">
        <v>0</v>
      </c>
      <c r="K16" s="42">
        <f t="shared" si="1"/>
        <v>698.58</v>
      </c>
      <c r="L16" s="44">
        <f>VLOOKUP(B16,'[1]Franchise Rate List (2)'!$A$3:$L$750,12,0)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44">
        <f>VLOOKUP(B16,'[4]Franchise Rate List'!$A$3:$F$750,6,0)</f>
        <v>0.18</v>
      </c>
      <c r="S16" s="47">
        <f t="shared" si="5"/>
        <v>125.7444</v>
      </c>
    </row>
    <row r="17" spans="1:19" s="48" customFormat="1" ht="18" customHeight="1">
      <c r="A17" s="38">
        <f t="shared" si="6"/>
        <v>4</v>
      </c>
      <c r="B17" s="148">
        <v>17876</v>
      </c>
      <c r="C17" s="39" t="s">
        <v>114</v>
      </c>
      <c r="D17" s="40">
        <f>VLOOKUP($B17,'[1]Franchise Rate List (2)'!$A$3:$I$750,7,0)</f>
        <v>2106</v>
      </c>
      <c r="E17" s="40" t="str">
        <f>VLOOKUP(B17,[6]Bangalore!$A$2:$F$354,6,0)</f>
        <v>BT-750ML</v>
      </c>
      <c r="F17" s="151">
        <v>3</v>
      </c>
      <c r="G17" s="41" t="s">
        <v>353</v>
      </c>
      <c r="H17" s="40">
        <f>VLOOKUP(B17,[6]Bangalore!$A$2:$G$354,7,0)</f>
        <v>232.86</v>
      </c>
      <c r="I17" s="42">
        <f t="shared" si="0"/>
        <v>698.58</v>
      </c>
      <c r="J17" s="43">
        <v>0</v>
      </c>
      <c r="K17" s="42">
        <f t="shared" si="1"/>
        <v>698.58</v>
      </c>
      <c r="L17" s="44">
        <f>VLOOKUP(B17,'[1]Franchise Rate List (2)'!$A$3:$L$750,12,0)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44">
        <f>VLOOKUP(B17,'[4]Franchise Rate List'!$A$3:$F$750,6,0)</f>
        <v>0.18</v>
      </c>
      <c r="S17" s="47">
        <f t="shared" si="5"/>
        <v>125.7444</v>
      </c>
    </row>
    <row r="18" spans="1:19" s="48" customFormat="1" ht="18" customHeight="1">
      <c r="A18" s="38">
        <f t="shared" si="6"/>
        <v>5</v>
      </c>
      <c r="B18" s="148">
        <v>19942</v>
      </c>
      <c r="C18" s="39" t="s">
        <v>292</v>
      </c>
      <c r="D18" s="40">
        <f>VLOOKUP($B18,'[1]Franchise Rate List (2)'!$A$3:$I$750,7,0)</f>
        <v>20089919</v>
      </c>
      <c r="E18" s="40" t="str">
        <f>VLOOKUP(B18,[6]Bangalore!$A$2:$F$354,6,0)</f>
        <v>1 Box = 12 ea</v>
      </c>
      <c r="F18" s="151">
        <v>3</v>
      </c>
      <c r="G18" s="41" t="s">
        <v>353</v>
      </c>
      <c r="H18" s="40">
        <f>VLOOKUP(B18,[6]Bangalore!$A$2:$G$354,7,0)</f>
        <v>133.4</v>
      </c>
      <c r="I18" s="42">
        <f t="shared" si="0"/>
        <v>400.20000000000005</v>
      </c>
      <c r="J18" s="43">
        <v>0</v>
      </c>
      <c r="K18" s="42">
        <f t="shared" si="1"/>
        <v>400.20000000000005</v>
      </c>
      <c r="L18" s="44">
        <f>VLOOKUP(B18,'[1]Franchise Rate List (2)'!$A$3:$L$750,12,0)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44">
        <f>VLOOKUP(B18,'[4]Franchise Rate List'!$A$3:$F$750,6,0)</f>
        <v>0.12</v>
      </c>
      <c r="S18" s="47">
        <f t="shared" si="5"/>
        <v>48.024000000000001</v>
      </c>
    </row>
    <row r="19" spans="1:19" s="48" customFormat="1" ht="18" customHeight="1">
      <c r="A19" s="38">
        <f t="shared" si="6"/>
        <v>6</v>
      </c>
      <c r="B19" s="148">
        <v>20872</v>
      </c>
      <c r="C19" s="39" t="s">
        <v>183</v>
      </c>
      <c r="D19" s="40">
        <f>VLOOKUP($B19,'[1]Franchise Rate List (2)'!$A$3:$I$750,7,0)</f>
        <v>21011120</v>
      </c>
      <c r="E19" s="40" t="str">
        <f>VLOOKUP(B19,[6]Bangalore!$A$2:$F$354,6,0)</f>
        <v>Box =24 bt</v>
      </c>
      <c r="F19" s="151">
        <v>3</v>
      </c>
      <c r="G19" s="41" t="s">
        <v>53</v>
      </c>
      <c r="H19" s="40">
        <f>VLOOKUP(B19,[6]Bangalore!$A$2:$G$354,7,0)</f>
        <v>86.36</v>
      </c>
      <c r="I19" s="42">
        <f t="shared" si="0"/>
        <v>259.08</v>
      </c>
      <c r="J19" s="43">
        <v>0</v>
      </c>
      <c r="K19" s="42">
        <f t="shared" si="1"/>
        <v>259.08</v>
      </c>
      <c r="L19" s="44">
        <f>VLOOKUP(B19,'[1]Franchise Rate List (2)'!$A$3:$L$750,12,0)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44">
        <f>VLOOKUP(B19,'[4]Franchise Rate List'!$A$3:$F$750,6,0)</f>
        <v>0.18</v>
      </c>
      <c r="S19" s="47">
        <f t="shared" si="5"/>
        <v>46.634399999999992</v>
      </c>
    </row>
    <row r="20" spans="1:19" s="48" customFormat="1" ht="18" customHeight="1">
      <c r="A20" s="38">
        <f t="shared" si="6"/>
        <v>7</v>
      </c>
      <c r="B20" s="148">
        <v>15483</v>
      </c>
      <c r="C20" s="39" t="s">
        <v>65</v>
      </c>
      <c r="D20" s="40">
        <f>VLOOKUP($B20,'[1]Franchise Rate List (2)'!$A$3:$I$750,7,0)</f>
        <v>9021</v>
      </c>
      <c r="E20" s="40" t="str">
        <f>VLOOKUP(B20,[6]Bangalore!$A$2:$F$354,6,0)</f>
        <v>1 PAC = 250G</v>
      </c>
      <c r="F20" s="151">
        <v>5</v>
      </c>
      <c r="G20" s="41" t="s">
        <v>352</v>
      </c>
      <c r="H20" s="40">
        <f>VLOOKUP(B20,[6]Bangalore!$A$2:$G$354,7,0)</f>
        <v>281.75</v>
      </c>
      <c r="I20" s="42">
        <f t="shared" si="0"/>
        <v>1408.75</v>
      </c>
      <c r="J20" s="43">
        <v>0</v>
      </c>
      <c r="K20" s="42">
        <f t="shared" si="1"/>
        <v>1408.75</v>
      </c>
      <c r="L20" s="44">
        <f>VLOOKUP(B20,'[1]Franchise Rate List (2)'!$A$3:$L$750,12,0)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44">
        <f>VLOOKUP(B20,'[4]Franchise Rate List'!$A$3:$F$750,6,0)</f>
        <v>0.05</v>
      </c>
      <c r="S20" s="47">
        <f t="shared" si="5"/>
        <v>70.4375</v>
      </c>
    </row>
    <row r="21" spans="1:19" s="48" customFormat="1" ht="18" customHeight="1">
      <c r="A21" s="38">
        <f t="shared" si="6"/>
        <v>8</v>
      </c>
      <c r="B21" s="148">
        <v>15484</v>
      </c>
      <c r="C21" s="39" t="s">
        <v>95</v>
      </c>
      <c r="D21" s="40">
        <f>VLOOKUP($B21,'[1]Franchise Rate List (2)'!$A$3:$I$750,7,0)</f>
        <v>9021</v>
      </c>
      <c r="E21" s="40" t="str">
        <f>VLOOKUP(B21,[6]Bangalore!$A$2:$F$354,6,0)</f>
        <v>1 PAC = 250G</v>
      </c>
      <c r="F21" s="151">
        <v>5</v>
      </c>
      <c r="G21" s="41" t="s">
        <v>352</v>
      </c>
      <c r="H21" s="40">
        <f>VLOOKUP(B21,[6]Bangalore!$A$2:$G$354,7,0)</f>
        <v>132.25</v>
      </c>
      <c r="I21" s="42">
        <f t="shared" si="0"/>
        <v>661.25</v>
      </c>
      <c r="J21" s="43">
        <v>0</v>
      </c>
      <c r="K21" s="42">
        <f t="shared" si="1"/>
        <v>661.25</v>
      </c>
      <c r="L21" s="44">
        <f>VLOOKUP(B21,'[1]Franchise Rate List (2)'!$A$3:$L$750,12,0)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44">
        <f>VLOOKUP(B21,'[4]Franchise Rate List'!$A$3:$F$750,6,0)</f>
        <v>0.05</v>
      </c>
      <c r="S21" s="47">
        <f t="shared" si="5"/>
        <v>33.0625</v>
      </c>
    </row>
    <row r="22" spans="1:19" s="48" customFormat="1" ht="18" customHeight="1">
      <c r="A22" s="38">
        <f t="shared" si="6"/>
        <v>9</v>
      </c>
      <c r="B22" s="148">
        <v>16825</v>
      </c>
      <c r="C22" s="39" t="s">
        <v>296</v>
      </c>
      <c r="D22" s="40">
        <f>VLOOKUP($B22,'[1]Franchise Rate List (2)'!$A$3:$I$750,7,0)</f>
        <v>2106</v>
      </c>
      <c r="E22" s="40" t="str">
        <f>VLOOKUP(B22,[6]Bangalore!$A$2:$F$354,6,0)</f>
        <v>1 Box = 6 ea</v>
      </c>
      <c r="F22" s="151">
        <v>5</v>
      </c>
      <c r="G22" s="41" t="s">
        <v>354</v>
      </c>
      <c r="H22" s="40">
        <f>VLOOKUP(B22,[6]Bangalore!$A$2:$G$354,7,0)</f>
        <v>373.75</v>
      </c>
      <c r="I22" s="42">
        <f t="shared" si="0"/>
        <v>1868.75</v>
      </c>
      <c r="J22" s="43">
        <v>0</v>
      </c>
      <c r="K22" s="42">
        <f t="shared" si="1"/>
        <v>1868.75</v>
      </c>
      <c r="L22" s="44">
        <f>VLOOKUP(B22,'[1]Franchise Rate List (2)'!$A$3:$L$750,12,0)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44">
        <f>VLOOKUP(B22,'[4]Franchise Rate List'!$A$3:$F$750,6,0)</f>
        <v>0.18</v>
      </c>
      <c r="S22" s="47">
        <f t="shared" si="5"/>
        <v>336.375</v>
      </c>
    </row>
    <row r="23" spans="1:19" s="48" customFormat="1" ht="18" customHeight="1">
      <c r="A23" s="38">
        <f t="shared" si="6"/>
        <v>10</v>
      </c>
      <c r="B23" s="148">
        <v>17874</v>
      </c>
      <c r="C23" s="39" t="s">
        <v>297</v>
      </c>
      <c r="D23" s="40">
        <f>VLOOKUP($B23,'[1]Franchise Rate List (2)'!$A$3:$I$750,7,0)</f>
        <v>2106</v>
      </c>
      <c r="E23" s="40" t="str">
        <f>VLOOKUP(B23,[6]Bangalore!$A$2:$F$354,6,0)</f>
        <v>1 Box = 6 ea</v>
      </c>
      <c r="F23" s="151">
        <v>5</v>
      </c>
      <c r="G23" s="41" t="s">
        <v>353</v>
      </c>
      <c r="H23" s="40">
        <f>VLOOKUP(B23,[6]Bangalore!$A$2:$G$354,7,0)</f>
        <v>237.19</v>
      </c>
      <c r="I23" s="42">
        <f t="shared" si="0"/>
        <v>1185.95</v>
      </c>
      <c r="J23" s="43">
        <v>0</v>
      </c>
      <c r="K23" s="42">
        <f t="shared" si="1"/>
        <v>1185.95</v>
      </c>
      <c r="L23" s="44">
        <f>VLOOKUP(B23,'[1]Franchise Rate List (2)'!$A$3:$L$750,12,0)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44">
        <f>VLOOKUP(B23,'[4]Franchise Rate List'!$A$3:$F$750,6,0)</f>
        <v>0.18</v>
      </c>
      <c r="S23" s="47">
        <f t="shared" si="5"/>
        <v>213.471</v>
      </c>
    </row>
    <row r="24" spans="1:19" s="141" customFormat="1" ht="18" customHeight="1">
      <c r="A24" s="130">
        <f t="shared" si="6"/>
        <v>11</v>
      </c>
      <c r="B24" s="148">
        <v>17877</v>
      </c>
      <c r="C24" s="39" t="s">
        <v>113</v>
      </c>
      <c r="D24" s="40">
        <f>VLOOKUP($B24,'[1]Franchise Rate List (2)'!$A$3:$I$750,7,0)</f>
        <v>2106</v>
      </c>
      <c r="E24" s="40" t="str">
        <f>VLOOKUP(B24,[6]Bangalore!$A$2:$F$354,6,0)</f>
        <v>BT-750ML</v>
      </c>
      <c r="F24" s="151">
        <v>1</v>
      </c>
      <c r="G24" s="41" t="s">
        <v>353</v>
      </c>
      <c r="H24" s="40">
        <f>VLOOKUP(B24,[6]Bangalore!$A$2:$G$354,7,0)</f>
        <v>232.86</v>
      </c>
      <c r="I24" s="42">
        <f t="shared" si="0"/>
        <v>232.86</v>
      </c>
      <c r="J24" s="43">
        <v>0</v>
      </c>
      <c r="K24" s="42">
        <f t="shared" si="1"/>
        <v>232.86</v>
      </c>
      <c r="L24" s="44">
        <f>VLOOKUP(B24,'[1]Franchise Rate List (2)'!$A$3:$L$750,12,0)</f>
        <v>0</v>
      </c>
      <c r="M24" s="42">
        <f t="shared" si="2"/>
        <v>0</v>
      </c>
      <c r="N24" s="45">
        <v>0</v>
      </c>
      <c r="O24" s="45">
        <f t="shared" si="3"/>
        <v>0</v>
      </c>
      <c r="P24" s="42">
        <v>0</v>
      </c>
      <c r="Q24" s="46">
        <f t="shared" si="4"/>
        <v>0</v>
      </c>
      <c r="R24" s="44">
        <f>VLOOKUP(B24,'[4]Franchise Rate List'!$A$3:$F$750,6,0)</f>
        <v>0.18</v>
      </c>
      <c r="S24" s="47">
        <f t="shared" si="5"/>
        <v>41.9148</v>
      </c>
    </row>
    <row r="25" spans="1:19" s="48" customFormat="1" ht="18" customHeight="1">
      <c r="A25" s="38">
        <f t="shared" si="6"/>
        <v>12</v>
      </c>
      <c r="B25" s="148">
        <v>18051</v>
      </c>
      <c r="C25" s="39" t="s">
        <v>294</v>
      </c>
      <c r="D25" s="40">
        <f>VLOOKUP($B25,'[1]Franchise Rate List (2)'!$A$3:$I$750,7,0)</f>
        <v>2106</v>
      </c>
      <c r="E25" s="40" t="str">
        <f>VLOOKUP(B25,[6]Bangalore!$A$2:$F$354,6,0)</f>
        <v>1 Box = 6 ea</v>
      </c>
      <c r="F25" s="151">
        <v>5</v>
      </c>
      <c r="G25" s="41" t="s">
        <v>353</v>
      </c>
      <c r="H25" s="40">
        <f>VLOOKUP(B25,[6]Bangalore!$A$2:$G$354,7,0)</f>
        <v>287.5</v>
      </c>
      <c r="I25" s="42">
        <f t="shared" si="0"/>
        <v>1437.5</v>
      </c>
      <c r="J25" s="43">
        <v>0</v>
      </c>
      <c r="K25" s="42">
        <f t="shared" si="1"/>
        <v>1437.5</v>
      </c>
      <c r="L25" s="44">
        <f>VLOOKUP(B25,'[1]Franchise Rate List (2)'!$A$3:$L$750,12,0)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44">
        <f>VLOOKUP(B25,'[4]Franchise Rate List'!$A$3:$F$750,6,0)</f>
        <v>0.18</v>
      </c>
      <c r="S25" s="47">
        <f t="shared" si="5"/>
        <v>258.75</v>
      </c>
    </row>
    <row r="26" spans="1:19" s="48" customFormat="1" ht="18" customHeight="1">
      <c r="A26" s="38">
        <f t="shared" si="6"/>
        <v>13</v>
      </c>
      <c r="B26" s="148">
        <v>18052</v>
      </c>
      <c r="C26" s="39" t="s">
        <v>295</v>
      </c>
      <c r="D26" s="40">
        <f>VLOOKUP($B26,'[1]Franchise Rate List (2)'!$A$3:$I$750,7,0)</f>
        <v>2106</v>
      </c>
      <c r="E26" s="40" t="str">
        <f>VLOOKUP(B26,[6]Bangalore!$A$2:$F$354,6,0)</f>
        <v>1 Box = 6 ea</v>
      </c>
      <c r="F26" s="151">
        <v>5</v>
      </c>
      <c r="G26" s="41" t="s">
        <v>353</v>
      </c>
      <c r="H26" s="40">
        <f>VLOOKUP(B26,[6]Bangalore!$A$2:$G$354,7,0)</f>
        <v>287.5</v>
      </c>
      <c r="I26" s="42">
        <f t="shared" si="0"/>
        <v>1437.5</v>
      </c>
      <c r="J26" s="43"/>
      <c r="K26" s="42">
        <f t="shared" si="1"/>
        <v>1437.5</v>
      </c>
      <c r="L26" s="44">
        <f>VLOOKUP(B26,'[1]Franchise Rate List (2)'!$A$3:$L$750,12,0)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44">
        <f>VLOOKUP(B26,'[4]Franchise Rate List'!$A$3:$F$750,6,0)</f>
        <v>0.18</v>
      </c>
      <c r="S26" s="47">
        <f t="shared" si="5"/>
        <v>258.75</v>
      </c>
    </row>
    <row r="27" spans="1:19" s="48" customFormat="1" ht="18" customHeight="1">
      <c r="A27" s="38">
        <f t="shared" si="6"/>
        <v>14</v>
      </c>
      <c r="B27" s="148">
        <v>18902</v>
      </c>
      <c r="C27" s="39" t="s">
        <v>330</v>
      </c>
      <c r="D27" s="40">
        <f>VLOOKUP($B27,'[1]Franchise Rate List (2)'!$A$3:$I$750,7,0)</f>
        <v>20083090</v>
      </c>
      <c r="E27" s="40" t="str">
        <f>VLOOKUP(B27,[6]Bangalore!$A$2:$F$354,6,0)</f>
        <v>1 Box = 12 ea</v>
      </c>
      <c r="F27" s="151">
        <v>5</v>
      </c>
      <c r="G27" s="41" t="s">
        <v>353</v>
      </c>
      <c r="H27" s="40">
        <f>VLOOKUP(B27,[6]Bangalore!$A$2:$G$354,7,0)</f>
        <v>310.5</v>
      </c>
      <c r="I27" s="42">
        <f t="shared" si="0"/>
        <v>1552.5</v>
      </c>
      <c r="J27" s="43"/>
      <c r="K27" s="42">
        <f t="shared" si="1"/>
        <v>1552.5</v>
      </c>
      <c r="L27" s="44">
        <f>VLOOKUP(B27,'[1]Franchise Rate List (2)'!$A$3:$L$750,12,0)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44">
        <f>VLOOKUP(B27,'[4]Franchise Rate List'!$A$3:$F$750,6,0)</f>
        <v>0.18</v>
      </c>
      <c r="S27" s="47">
        <f t="shared" si="5"/>
        <v>279.45</v>
      </c>
    </row>
    <row r="28" spans="1:19" s="48" customFormat="1" ht="18" customHeight="1">
      <c r="A28" s="38">
        <f t="shared" si="6"/>
        <v>15</v>
      </c>
      <c r="B28" s="148">
        <v>18931</v>
      </c>
      <c r="C28" s="39" t="s">
        <v>156</v>
      </c>
      <c r="D28" s="40">
        <f>VLOOKUP($B28,'[1]Franchise Rate List (2)'!$A$3:$I$750,7,0)</f>
        <v>2008</v>
      </c>
      <c r="E28" s="40" t="str">
        <f>VLOOKUP(B28,[6]Bangalore!$A$2:$F$354,6,0)</f>
        <v>Box =12 BT</v>
      </c>
      <c r="F28" s="151">
        <v>5</v>
      </c>
      <c r="G28" s="41" t="s">
        <v>353</v>
      </c>
      <c r="H28" s="40">
        <f>VLOOKUP(B28,[6]Bangalore!$A$2:$G$354,7,0)</f>
        <v>155.25</v>
      </c>
      <c r="I28" s="42">
        <f t="shared" si="0"/>
        <v>776.25</v>
      </c>
      <c r="J28" s="43"/>
      <c r="K28" s="42">
        <f t="shared" si="1"/>
        <v>776.25</v>
      </c>
      <c r="L28" s="44">
        <f>VLOOKUP(B28,'[1]Franchise Rate List (2)'!$A$3:$L$750,12,0)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44">
        <f>VLOOKUP(B28,'[4]Franchise Rate List'!$A$3:$F$750,6,0)</f>
        <v>0.12</v>
      </c>
      <c r="S28" s="47">
        <f t="shared" si="5"/>
        <v>93.149999999999991</v>
      </c>
    </row>
    <row r="29" spans="1:19" s="48" customFormat="1" ht="18" customHeight="1">
      <c r="A29" s="38">
        <f t="shared" si="6"/>
        <v>16</v>
      </c>
      <c r="B29" s="148">
        <v>11654</v>
      </c>
      <c r="C29" s="39" t="s">
        <v>58</v>
      </c>
      <c r="D29" s="40">
        <f>VLOOKUP($B29,'[1]Franchise Rate List (2)'!$A$3:$I$750,7,0)</f>
        <v>2106</v>
      </c>
      <c r="E29" s="40" t="str">
        <f>VLOOKUP(B29,[6]Bangalore!$A$2:$F$354,6,0)</f>
        <v>EA=12 ea</v>
      </c>
      <c r="F29" s="151">
        <v>10</v>
      </c>
      <c r="G29" s="41" t="s">
        <v>353</v>
      </c>
      <c r="H29" s="40">
        <f>VLOOKUP(B29,[6]Bangalore!$A$2:$G$354,7,0)</f>
        <v>122.72</v>
      </c>
      <c r="I29" s="42">
        <f t="shared" si="0"/>
        <v>1227.2</v>
      </c>
      <c r="J29" s="43"/>
      <c r="K29" s="42">
        <f t="shared" si="1"/>
        <v>1227.2</v>
      </c>
      <c r="L29" s="44">
        <f>VLOOKUP(B29,'[1]Franchise Rate List (2)'!$A$3:$L$750,12,0)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44">
        <f>VLOOKUP(B29,'[4]Franchise Rate List'!$A$3:$F$750,6,0)</f>
        <v>0.18</v>
      </c>
      <c r="S29" s="47">
        <f t="shared" si="5"/>
        <v>220.89599999999999</v>
      </c>
    </row>
    <row r="30" spans="1:19" s="48" customFormat="1" ht="18" customHeight="1">
      <c r="A30" s="38">
        <f t="shared" si="6"/>
        <v>17</v>
      </c>
      <c r="B30" s="148">
        <v>17676</v>
      </c>
      <c r="C30" s="39" t="s">
        <v>52</v>
      </c>
      <c r="D30" s="40">
        <f>VLOOKUP($B30,'[1]Franchise Rate List (2)'!$A$3:$I$750,7,0)</f>
        <v>2106</v>
      </c>
      <c r="E30" s="40" t="str">
        <f>VLOOKUP(B30,[6]Bangalore!$A$2:$F$354,6,0)</f>
        <v>PAC=1000ML</v>
      </c>
      <c r="F30" s="151">
        <v>10</v>
      </c>
      <c r="G30" s="41" t="s">
        <v>352</v>
      </c>
      <c r="H30" s="40">
        <f>VLOOKUP(B30,[6]Bangalore!$A$2:$G$354,7,0)</f>
        <v>381.8</v>
      </c>
      <c r="I30" s="42">
        <f t="shared" si="0"/>
        <v>3818</v>
      </c>
      <c r="J30" s="43"/>
      <c r="K30" s="42">
        <f t="shared" si="1"/>
        <v>3818</v>
      </c>
      <c r="L30" s="44">
        <f>VLOOKUP(B30,'[1]Franchise Rate List (2)'!$A$3:$L$750,12,0)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44">
        <f>VLOOKUP(B30,'[4]Franchise Rate List'!$A$3:$F$750,6,0)</f>
        <v>0.18</v>
      </c>
      <c r="S30" s="47">
        <f t="shared" si="5"/>
        <v>687.24</v>
      </c>
    </row>
    <row r="31" spans="1:19" s="48" customFormat="1" ht="18" customHeight="1">
      <c r="A31" s="38">
        <f t="shared" si="6"/>
        <v>18</v>
      </c>
      <c r="B31" s="148">
        <v>4962</v>
      </c>
      <c r="C31" s="39" t="s">
        <v>139</v>
      </c>
      <c r="D31" s="40">
        <f>VLOOKUP($B31,'[1]Franchise Rate List (2)'!$A$3:$I$750,7,0)</f>
        <v>9012</v>
      </c>
      <c r="E31" s="40" t="str">
        <f>VLOOKUP(B31,[6]Bangalore!$A$2:$F$354,6,0)</f>
        <v>Box =15 kg</v>
      </c>
      <c r="F31" s="151">
        <v>25</v>
      </c>
      <c r="G31" s="41" t="s">
        <v>355</v>
      </c>
      <c r="H31" s="40">
        <f>VLOOKUP(B31,[6]Bangalore!$A$2:$G$354,7,0)</f>
        <v>810</v>
      </c>
      <c r="I31" s="42">
        <f t="shared" si="0"/>
        <v>20250</v>
      </c>
      <c r="J31" s="43"/>
      <c r="K31" s="42">
        <f t="shared" si="1"/>
        <v>20250</v>
      </c>
      <c r="L31" s="44">
        <f>VLOOKUP(B31,'[1]Franchise Rate List (2)'!$A$3:$L$750,12,0)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44">
        <f>VLOOKUP(B31,'[4]Franchise Rate List'!$A$3:$F$750,6,0)</f>
        <v>0.05</v>
      </c>
      <c r="S31" s="47">
        <f t="shared" si="5"/>
        <v>1012.5</v>
      </c>
    </row>
    <row r="32" spans="1:19" s="48" customFormat="1" ht="18" customHeight="1">
      <c r="A32" s="38">
        <f t="shared" si="6"/>
        <v>19</v>
      </c>
      <c r="B32" s="148">
        <v>22255</v>
      </c>
      <c r="C32" s="39" t="s">
        <v>305</v>
      </c>
      <c r="D32" s="40">
        <f>VLOOKUP($B32,'[1]Franchise Rate List (2)'!$A$3:$I$750,7,0)</f>
        <v>22029920</v>
      </c>
      <c r="E32" s="40" t="str">
        <f>VLOOKUP(B32,[6]Bangalore!$A$2:$F$354,6,0)</f>
        <v>1 box = 24 ea</v>
      </c>
      <c r="F32" s="151">
        <v>48</v>
      </c>
      <c r="G32" s="41" t="s">
        <v>53</v>
      </c>
      <c r="H32" s="40">
        <f>VLOOKUP(B32,[6]Bangalore!$A$2:$G$354,7,0)</f>
        <v>57.46</v>
      </c>
      <c r="I32" s="42">
        <f t="shared" si="0"/>
        <v>2758.08</v>
      </c>
      <c r="J32" s="43"/>
      <c r="K32" s="42">
        <f t="shared" si="1"/>
        <v>2758.08</v>
      </c>
      <c r="L32" s="44">
        <f>VLOOKUP(B32,'[1]Franchise Rate List (2)'!$A$3:$L$750,12,0)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44">
        <f>VLOOKUP(B32,'[4]Franchise Rate List'!$A$3:$F$750,6,0)</f>
        <v>0.12</v>
      </c>
      <c r="S32" s="47">
        <f t="shared" si="5"/>
        <v>330.96959999999996</v>
      </c>
    </row>
    <row r="33" spans="1:19" s="48" customFormat="1" ht="18" customHeight="1">
      <c r="A33" s="38">
        <f t="shared" si="6"/>
        <v>20</v>
      </c>
      <c r="B33" s="148">
        <v>22256</v>
      </c>
      <c r="C33" s="39" t="s">
        <v>306</v>
      </c>
      <c r="D33" s="40">
        <f>VLOOKUP($B33,'[1]Franchise Rate List (2)'!$A$3:$I$750,7,0)</f>
        <v>22029920</v>
      </c>
      <c r="E33" s="40" t="str">
        <f>VLOOKUP(B33,[6]Bangalore!$A$2:$F$354,6,0)</f>
        <v>Box = 24 EA</v>
      </c>
      <c r="F33" s="151">
        <v>48</v>
      </c>
      <c r="G33" s="41" t="s">
        <v>53</v>
      </c>
      <c r="H33" s="40">
        <f>VLOOKUP(B33,[6]Bangalore!$A$2:$G$354,7,0)</f>
        <v>57.46</v>
      </c>
      <c r="I33" s="42">
        <f t="shared" si="0"/>
        <v>2758.08</v>
      </c>
      <c r="J33" s="43"/>
      <c r="K33" s="42">
        <f t="shared" si="1"/>
        <v>2758.08</v>
      </c>
      <c r="L33" s="44">
        <f>VLOOKUP(B33,'[1]Franchise Rate List (2)'!$A$3:$L$750,12,0)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44">
        <f>VLOOKUP(B33,'[4]Franchise Rate List'!$A$3:$F$750,6,0)</f>
        <v>0.12</v>
      </c>
      <c r="S33" s="47">
        <f t="shared" si="5"/>
        <v>330.96959999999996</v>
      </c>
    </row>
    <row r="34" spans="1:19" s="48" customFormat="1" ht="18" customHeight="1">
      <c r="A34" s="38">
        <f t="shared" si="6"/>
        <v>21</v>
      </c>
      <c r="B34" s="148">
        <v>22258</v>
      </c>
      <c r="C34" s="39" t="s">
        <v>307</v>
      </c>
      <c r="D34" s="40">
        <f>VLOOKUP($B34,'[1]Franchise Rate List (2)'!$A$3:$I$750,7,0)</f>
        <v>22029920</v>
      </c>
      <c r="E34" s="40" t="str">
        <f>VLOOKUP(B34,[6]Bangalore!$A$2:$F$354,6,0)</f>
        <v>1 box = 24 ea</v>
      </c>
      <c r="F34" s="151">
        <v>48</v>
      </c>
      <c r="G34" s="41" t="s">
        <v>53</v>
      </c>
      <c r="H34" s="40">
        <f>VLOOKUP(B34,[6]Bangalore!$A$2:$G$354,7,0)</f>
        <v>57.46</v>
      </c>
      <c r="I34" s="42">
        <f t="shared" si="0"/>
        <v>2758.08</v>
      </c>
      <c r="J34" s="43"/>
      <c r="K34" s="42">
        <f t="shared" si="1"/>
        <v>2758.08</v>
      </c>
      <c r="L34" s="44">
        <f>VLOOKUP(B34,'[1]Franchise Rate List (2)'!$A$3:$L$750,12,0)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44">
        <f>VLOOKUP(B34,'[4]Franchise Rate List'!$A$3:$F$750,6,0)</f>
        <v>0.12</v>
      </c>
      <c r="S34" s="47">
        <f t="shared" si="5"/>
        <v>330.96959999999996</v>
      </c>
    </row>
    <row r="35" spans="1:19" s="48" customFormat="1" ht="18" customHeight="1">
      <c r="A35" s="38">
        <f t="shared" si="6"/>
        <v>22</v>
      </c>
      <c r="B35" s="148">
        <v>22262</v>
      </c>
      <c r="C35" s="39" t="s">
        <v>310</v>
      </c>
      <c r="D35" s="40">
        <f>VLOOKUP($B35,'[1]Franchise Rate List (2)'!$A$3:$I$750,7,0)</f>
        <v>22029920</v>
      </c>
      <c r="E35" s="40" t="str">
        <f>VLOOKUP(B35,[6]Bangalore!$A$2:$F$354,6,0)</f>
        <v>1 box = 24 ea</v>
      </c>
      <c r="F35" s="151">
        <v>48</v>
      </c>
      <c r="G35" s="41" t="s">
        <v>53</v>
      </c>
      <c r="H35" s="40">
        <f>VLOOKUP(B35,[6]Bangalore!$A$2:$G$354,7,0)</f>
        <v>71.430000000000007</v>
      </c>
      <c r="I35" s="42">
        <f t="shared" si="0"/>
        <v>3428.6400000000003</v>
      </c>
      <c r="J35" s="43"/>
      <c r="K35" s="42">
        <f t="shared" si="1"/>
        <v>3428.6400000000003</v>
      </c>
      <c r="L35" s="44">
        <f>VLOOKUP(B35,'[1]Franchise Rate List (2)'!$A$3:$L$750,12,0)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44">
        <f>VLOOKUP(B35,'[4]Franchise Rate List'!$A$3:$F$750,6,0)</f>
        <v>0.12</v>
      </c>
      <c r="S35" s="47">
        <f t="shared" si="5"/>
        <v>411.43680000000001</v>
      </c>
    </row>
    <row r="36" spans="1:19" s="48" customFormat="1" ht="18" customHeight="1">
      <c r="A36" s="38">
        <f t="shared" si="6"/>
        <v>23</v>
      </c>
      <c r="B36" s="148">
        <v>22263</v>
      </c>
      <c r="C36" s="39" t="s">
        <v>311</v>
      </c>
      <c r="D36" s="40">
        <f>VLOOKUP($B36,'[1]Franchise Rate List (2)'!$A$3:$I$750,7,0)</f>
        <v>22029920</v>
      </c>
      <c r="E36" s="40" t="str">
        <f>VLOOKUP(B36,[6]Bangalore!$A$2:$F$354,6,0)</f>
        <v>1 box = 24 ea</v>
      </c>
      <c r="F36" s="151">
        <v>48</v>
      </c>
      <c r="G36" s="41" t="s">
        <v>53</v>
      </c>
      <c r="H36" s="40">
        <f>VLOOKUP(B36,[6]Bangalore!$A$2:$G$354,7,0)</f>
        <v>71.430000000000007</v>
      </c>
      <c r="I36" s="42">
        <f t="shared" si="0"/>
        <v>3428.6400000000003</v>
      </c>
      <c r="J36" s="43"/>
      <c r="K36" s="42">
        <f t="shared" si="1"/>
        <v>3428.6400000000003</v>
      </c>
      <c r="L36" s="44">
        <f>VLOOKUP(B36,'[1]Franchise Rate List (2)'!$A$3:$L$750,12,0)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44">
        <f>VLOOKUP(B36,'[4]Franchise Rate List'!$A$3:$F$750,6,0)</f>
        <v>0.12</v>
      </c>
      <c r="S36" s="47">
        <f t="shared" si="5"/>
        <v>411.43680000000001</v>
      </c>
    </row>
    <row r="37" spans="1:19" s="48" customFormat="1" ht="18" customHeight="1">
      <c r="A37" s="38">
        <f t="shared" si="6"/>
        <v>24</v>
      </c>
      <c r="B37" s="148">
        <v>22265</v>
      </c>
      <c r="C37" s="39" t="s">
        <v>313</v>
      </c>
      <c r="D37" s="40">
        <f>VLOOKUP($B37,'[1]Franchise Rate List (2)'!$A$3:$I$750,7,0)</f>
        <v>22029920</v>
      </c>
      <c r="E37" s="40" t="str">
        <f>VLOOKUP(B37,[6]Bangalore!$A$2:$F$354,6,0)</f>
        <v>1 box = 24 ea</v>
      </c>
      <c r="F37" s="151">
        <v>48</v>
      </c>
      <c r="G37" s="41" t="s">
        <v>53</v>
      </c>
      <c r="H37" s="40">
        <f>VLOOKUP(B37,[6]Bangalore!$A$2:$G$354,7,0)</f>
        <v>71.430000000000007</v>
      </c>
      <c r="I37" s="42">
        <f t="shared" si="0"/>
        <v>3428.6400000000003</v>
      </c>
      <c r="J37" s="43"/>
      <c r="K37" s="42">
        <f t="shared" si="1"/>
        <v>3428.6400000000003</v>
      </c>
      <c r="L37" s="44">
        <f>VLOOKUP(B37,'[1]Franchise Rate List (2)'!$A$3:$L$750,12,0)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44">
        <f>VLOOKUP(B37,'[4]Franchise Rate List'!$A$3:$F$750,6,0)</f>
        <v>0.12</v>
      </c>
      <c r="S37" s="47">
        <f t="shared" si="5"/>
        <v>411.43680000000001</v>
      </c>
    </row>
    <row r="38" spans="1:19" s="48" customFormat="1" ht="18" customHeight="1">
      <c r="A38" s="38">
        <f t="shared" si="6"/>
        <v>25</v>
      </c>
      <c r="B38" s="148">
        <v>3676</v>
      </c>
      <c r="C38" s="39" t="s">
        <v>153</v>
      </c>
      <c r="D38" s="40">
        <f>VLOOKUP($B38,'[1]Franchise Rate List (2)'!$A$3:$I$750,7,0)</f>
        <v>4821</v>
      </c>
      <c r="E38" s="40" t="str">
        <f>VLOOKUP(B38,[6]Bangalore!$A$2:$F$354,6,0)</f>
        <v>EA</v>
      </c>
      <c r="F38" s="151">
        <v>1000</v>
      </c>
      <c r="G38" s="41" t="s">
        <v>53</v>
      </c>
      <c r="H38" s="40">
        <f>VLOOKUP(B38,[6]Bangalore!$A$2:$G$354,7,0)</f>
        <v>1.73</v>
      </c>
      <c r="I38" s="42">
        <f t="shared" si="0"/>
        <v>1730</v>
      </c>
      <c r="J38" s="43"/>
      <c r="K38" s="42">
        <f t="shared" si="1"/>
        <v>1730</v>
      </c>
      <c r="L38" s="44">
        <f>VLOOKUP(B38,'[1]Franchise Rate List (2)'!$A$3:$L$750,12,0)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44">
        <f>VLOOKUP(B38,'[4]Franchise Rate List'!$A$3:$F$750,6,0)</f>
        <v>0.18</v>
      </c>
      <c r="S38" s="47">
        <f t="shared" si="5"/>
        <v>311.39999999999998</v>
      </c>
    </row>
    <row r="39" spans="1:19" s="48" customFormat="1" ht="18" customHeight="1">
      <c r="A39" s="38">
        <f t="shared" si="6"/>
        <v>26</v>
      </c>
      <c r="B39" s="148">
        <v>21138</v>
      </c>
      <c r="C39" s="39" t="s">
        <v>159</v>
      </c>
      <c r="D39" s="40">
        <f>VLOOKUP($B39,'[1]Franchise Rate List (2)'!$A$3:$I$750,7,0)</f>
        <v>480700</v>
      </c>
      <c r="E39" s="40" t="str">
        <f>VLOOKUP(B39,[6]Bangalore!$A$2:$F$354,6,0)</f>
        <v>Pac =100 Ea</v>
      </c>
      <c r="F39" s="151">
        <v>10</v>
      </c>
      <c r="G39" s="41" t="s">
        <v>352</v>
      </c>
      <c r="H39" s="40">
        <f>VLOOKUP(B39,[6]Bangalore!$A$2:$G$354,7,0)</f>
        <v>120.75</v>
      </c>
      <c r="I39" s="42">
        <f t="shared" si="0"/>
        <v>1207.5</v>
      </c>
      <c r="J39" s="43"/>
      <c r="K39" s="42">
        <f t="shared" si="1"/>
        <v>1207.5</v>
      </c>
      <c r="L39" s="44">
        <f>VLOOKUP(B39,'[1]Franchise Rate List (2)'!$A$3:$L$750,12,0)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44">
        <f>VLOOKUP(B39,'[4]Franchise Rate List'!$A$3:$F$750,6,0)</f>
        <v>0.18</v>
      </c>
      <c r="S39" s="47">
        <f t="shared" si="5"/>
        <v>217.35</v>
      </c>
    </row>
    <row r="40" spans="1:19" s="48" customFormat="1" ht="18" customHeight="1">
      <c r="A40" s="38">
        <f t="shared" si="6"/>
        <v>27</v>
      </c>
      <c r="B40" s="148">
        <v>24350</v>
      </c>
      <c r="C40" s="39" t="s">
        <v>390</v>
      </c>
      <c r="D40" s="40">
        <f>VLOOKUP($B40,'[1]Franchise Rate List (2)'!$A$3:$I$750,7,0)</f>
        <v>39235090</v>
      </c>
      <c r="E40" s="40" t="str">
        <f>VLOOKUP(B40,[6]Bangalore!$A$2:$F$354,6,0)</f>
        <v>1 Pkt = 100 Ea</v>
      </c>
      <c r="F40" s="151">
        <v>10</v>
      </c>
      <c r="G40" s="41" t="s">
        <v>352</v>
      </c>
      <c r="H40" s="40">
        <f>VLOOKUP(B40,[6]Bangalore!$A$2:$G$354,7,0)</f>
        <v>356.5</v>
      </c>
      <c r="I40" s="42">
        <f t="shared" si="0"/>
        <v>3565</v>
      </c>
      <c r="J40" s="43"/>
      <c r="K40" s="42">
        <f t="shared" si="1"/>
        <v>3565</v>
      </c>
      <c r="L40" s="44">
        <f>VLOOKUP(B40,'[1]Franchise Rate List (2)'!$A$3:$L$750,12,0)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44">
        <f>VLOOKUP(B40,'[4]Franchise Rate List'!$A$3:$F$750,6,0)</f>
        <v>0.18</v>
      </c>
      <c r="S40" s="47">
        <f t="shared" si="5"/>
        <v>641.69999999999993</v>
      </c>
    </row>
    <row r="41" spans="1:19" s="48" customFormat="1" ht="18" customHeight="1">
      <c r="A41" s="38">
        <f t="shared" si="6"/>
        <v>28</v>
      </c>
      <c r="B41" s="148">
        <v>12012</v>
      </c>
      <c r="C41" s="39" t="s">
        <v>129</v>
      </c>
      <c r="D41" s="40">
        <f>VLOOKUP($B41,'[1]Franchise Rate List (2)'!$A$3:$I$750,7,0)</f>
        <v>4823</v>
      </c>
      <c r="E41" s="40" t="str">
        <f>VLOOKUP(B41,[6]Bangalore!$A$2:$F$354,6,0)</f>
        <v>PAC=20PC</v>
      </c>
      <c r="F41" s="151">
        <v>75</v>
      </c>
      <c r="G41" s="41" t="s">
        <v>352</v>
      </c>
      <c r="H41" s="40">
        <f>VLOOKUP(B41,[6]Bangalore!$A$2:$G$354,7,0)</f>
        <v>58.98</v>
      </c>
      <c r="I41" s="42">
        <f t="shared" si="0"/>
        <v>4423.5</v>
      </c>
      <c r="J41" s="43"/>
      <c r="K41" s="42">
        <f t="shared" si="1"/>
        <v>4423.5</v>
      </c>
      <c r="L41" s="44">
        <f>VLOOKUP(B41,'[1]Franchise Rate List (2)'!$A$3:$L$750,12,0)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44">
        <f>VLOOKUP(B41,'[4]Franchise Rate List'!$A$3:$F$750,6,0)</f>
        <v>0.18</v>
      </c>
      <c r="S41" s="47">
        <f t="shared" si="5"/>
        <v>796.23</v>
      </c>
    </row>
    <row r="42" spans="1:19" s="48" customFormat="1" ht="18" customHeight="1">
      <c r="A42" s="38">
        <f t="shared" si="6"/>
        <v>29</v>
      </c>
      <c r="B42" s="148">
        <v>1001</v>
      </c>
      <c r="C42" s="39" t="s">
        <v>289</v>
      </c>
      <c r="D42" s="40">
        <f>VLOOKUP($B42,'[1]Franchise Rate List (2)'!$A$3:$I$750,7,0)</f>
        <v>1701</v>
      </c>
      <c r="E42" s="40" t="str">
        <f>VLOOKUP(B42,[6]Bangalore!$A$2:$F$354,6,0)</f>
        <v>Pac=200sc</v>
      </c>
      <c r="F42" s="151">
        <v>10</v>
      </c>
      <c r="G42" s="41" t="s">
        <v>352</v>
      </c>
      <c r="H42" s="40">
        <f>VLOOKUP(B42,[6]Bangalore!$A$2:$G$354,7,0)</f>
        <v>74.75</v>
      </c>
      <c r="I42" s="42">
        <f t="shared" si="0"/>
        <v>747.5</v>
      </c>
      <c r="J42" s="43"/>
      <c r="K42" s="42">
        <f t="shared" si="1"/>
        <v>747.5</v>
      </c>
      <c r="L42" s="44">
        <f>VLOOKUP(B42,'[1]Franchise Rate List (2)'!$A$3:$L$750,12,0)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44">
        <f>VLOOKUP(B42,'[4]Franchise Rate List'!$A$3:$F$750,6,0)</f>
        <v>0.05</v>
      </c>
      <c r="S42" s="47">
        <f t="shared" si="5"/>
        <v>37.375</v>
      </c>
    </row>
    <row r="43" spans="1:19" s="48" customFormat="1" ht="18" customHeight="1">
      <c r="A43" s="38">
        <f t="shared" si="6"/>
        <v>30</v>
      </c>
      <c r="B43" s="148">
        <v>1002</v>
      </c>
      <c r="C43" s="39" t="s">
        <v>290</v>
      </c>
      <c r="D43" s="40">
        <f>VLOOKUP($B43,'[1]Franchise Rate List (2)'!$A$3:$I$750,7,0)</f>
        <v>1701</v>
      </c>
      <c r="E43" s="40" t="str">
        <f>VLOOKUP(B43,[6]Bangalore!$A$2:$F$354,6,0)</f>
        <v>Pac=200sc</v>
      </c>
      <c r="F43" s="151">
        <v>10</v>
      </c>
      <c r="G43" s="41" t="s">
        <v>352</v>
      </c>
      <c r="H43" s="40">
        <f>VLOOKUP(B43,[6]Bangalore!$A$2:$G$354,7,0)</f>
        <v>79.349999999999994</v>
      </c>
      <c r="I43" s="42">
        <f t="shared" si="0"/>
        <v>793.5</v>
      </c>
      <c r="J43" s="43"/>
      <c r="K43" s="42">
        <f t="shared" si="1"/>
        <v>793.5</v>
      </c>
      <c r="L43" s="44">
        <f>VLOOKUP(B43,'[1]Franchise Rate List (2)'!$A$3:$L$750,12,0)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44">
        <f>VLOOKUP(B43,'[4]Franchise Rate List'!$A$3:$F$750,6,0)</f>
        <v>0.05</v>
      </c>
      <c r="S43" s="47">
        <f t="shared" si="5"/>
        <v>39.675000000000004</v>
      </c>
    </row>
    <row r="44" spans="1:19" s="48" customFormat="1" ht="18" customHeight="1">
      <c r="A44" s="38">
        <f t="shared" si="6"/>
        <v>31</v>
      </c>
      <c r="B44" s="148">
        <v>12013</v>
      </c>
      <c r="C44" s="39" t="s">
        <v>130</v>
      </c>
      <c r="D44" s="40">
        <f>VLOOKUP($B44,'[1]Franchise Rate List (2)'!$A$3:$I$750,7,0)</f>
        <v>4823</v>
      </c>
      <c r="E44" s="40" t="str">
        <f>VLOOKUP(B44,[6]Bangalore!$A$2:$F$354,6,0)</f>
        <v>PAC=20PC</v>
      </c>
      <c r="F44" s="151">
        <v>100</v>
      </c>
      <c r="G44" s="41" t="s">
        <v>352</v>
      </c>
      <c r="H44" s="40">
        <f>VLOOKUP(B44,[6]Bangalore!$A$2:$G$354,7,0)</f>
        <v>82.67</v>
      </c>
      <c r="I44" s="42">
        <f t="shared" si="0"/>
        <v>8267</v>
      </c>
      <c r="J44" s="43"/>
      <c r="K44" s="42">
        <f t="shared" si="1"/>
        <v>8267</v>
      </c>
      <c r="L44" s="44">
        <f>VLOOKUP(B44,'[1]Franchise Rate List (2)'!$A$3:$L$750,12,0)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44">
        <f>VLOOKUP(B44,'[4]Franchise Rate List'!$A$3:$F$750,6,0)</f>
        <v>0.18</v>
      </c>
      <c r="S44" s="47">
        <f t="shared" si="5"/>
        <v>1488.06</v>
      </c>
    </row>
    <row r="45" spans="1:19" s="48" customFormat="1" ht="18" customHeight="1">
      <c r="A45" s="38">
        <f t="shared" si="6"/>
        <v>32</v>
      </c>
      <c r="B45" s="148">
        <v>16234</v>
      </c>
      <c r="C45" s="39" t="s">
        <v>178</v>
      </c>
      <c r="D45" s="40">
        <f>VLOOKUP($B45,'[1]Franchise Rate List (2)'!$A$3:$I$750,7,0)</f>
        <v>4819</v>
      </c>
      <c r="E45" s="40" t="str">
        <f>VLOOKUP(B45,[6]Bangalore!$A$2:$F$354,6,0)</f>
        <v>Ea=1 ea</v>
      </c>
      <c r="F45" s="151">
        <v>1000</v>
      </c>
      <c r="G45" s="41" t="s">
        <v>53</v>
      </c>
      <c r="H45" s="40">
        <f>VLOOKUP(B45,[6]Bangalore!$A$2:$G$354,7,0)</f>
        <v>7.36</v>
      </c>
      <c r="I45" s="42">
        <f t="shared" si="0"/>
        <v>7360</v>
      </c>
      <c r="J45" s="43"/>
      <c r="K45" s="42">
        <f t="shared" si="1"/>
        <v>7360</v>
      </c>
      <c r="L45" s="44">
        <f>VLOOKUP(B45,'[1]Franchise Rate List (2)'!$A$3:$L$750,12,0)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44">
        <f>VLOOKUP(B45,'[4]Franchise Rate List'!$A$3:$F$750,6,0)</f>
        <v>0.18</v>
      </c>
      <c r="S45" s="47">
        <f t="shared" si="5"/>
        <v>1324.8</v>
      </c>
    </row>
    <row r="46" spans="1:19" s="48" customFormat="1" ht="18" customHeight="1">
      <c r="A46" s="38">
        <f t="shared" si="6"/>
        <v>33</v>
      </c>
      <c r="B46" s="22">
        <v>24205</v>
      </c>
      <c r="C46" s="39" t="s">
        <v>391</v>
      </c>
      <c r="D46" s="40">
        <f>VLOOKUP($B46,'[1]Franchise Rate List (2)'!$A$3:$I$750,7,0)</f>
        <v>48237090</v>
      </c>
      <c r="E46" s="40" t="str">
        <f>VLOOKUP(B46,[6]Bangalore!$A$2:$F$354,6,0)</f>
        <v>1 Pkt = 50 Ea</v>
      </c>
      <c r="F46" s="41">
        <v>30</v>
      </c>
      <c r="G46" s="41" t="s">
        <v>56</v>
      </c>
      <c r="H46" s="40">
        <f>VLOOKUP(B46,[6]Bangalore!$A$2:$G$354,7,0)</f>
        <v>126.5</v>
      </c>
      <c r="I46" s="42">
        <f t="shared" ref="I46:I53" si="7">F46*H46</f>
        <v>3795</v>
      </c>
      <c r="J46" s="43"/>
      <c r="K46" s="42">
        <f t="shared" ref="K46:K53" si="8">+I46-J46</f>
        <v>3795</v>
      </c>
      <c r="L46" s="44">
        <f>VLOOKUP(B46,'[1]Franchise Rate List (2)'!$A$3:$L$750,12,0)</f>
        <v>0</v>
      </c>
      <c r="M46" s="42">
        <f t="shared" ref="M46:M53" si="9">+K46*L46</f>
        <v>0</v>
      </c>
      <c r="N46" s="45">
        <v>0</v>
      </c>
      <c r="O46" s="45">
        <f t="shared" ref="O46:O53" si="10">+K46*N46</f>
        <v>0</v>
      </c>
      <c r="P46" s="42">
        <v>0</v>
      </c>
      <c r="Q46" s="46">
        <f t="shared" ref="Q46:Q53" si="11">+K46*P46</f>
        <v>0</v>
      </c>
      <c r="R46" s="44">
        <f>VLOOKUP(B46,'[4]Franchise Rate List'!$A$3:$F$750,6,0)</f>
        <v>0.12</v>
      </c>
      <c r="S46" s="47">
        <f t="shared" ref="S46:S53" si="12">+K46*R46</f>
        <v>455.4</v>
      </c>
    </row>
    <row r="47" spans="1:19" s="48" customFormat="1" ht="18" customHeight="1">
      <c r="A47" s="38">
        <f t="shared" si="6"/>
        <v>34</v>
      </c>
      <c r="B47" s="22">
        <v>24206</v>
      </c>
      <c r="C47" s="39" t="s">
        <v>386</v>
      </c>
      <c r="D47" s="40">
        <f>VLOOKUP($B47,'[1]Franchise Rate List (2)'!$A$3:$I$750,7,0)</f>
        <v>48237090</v>
      </c>
      <c r="E47" s="40" t="str">
        <f>VLOOKUP(B47,[6]Bangalore!$A$2:$F$354,6,0)</f>
        <v>1 Pkt = 50 Ea</v>
      </c>
      <c r="F47" s="41">
        <v>30</v>
      </c>
      <c r="G47" s="41" t="s">
        <v>56</v>
      </c>
      <c r="H47" s="40">
        <f>VLOOKUP(B47,[6]Bangalore!$A$2:$G$354,7,0)</f>
        <v>132.25</v>
      </c>
      <c r="I47" s="42">
        <f t="shared" si="7"/>
        <v>3967.5</v>
      </c>
      <c r="J47" s="43"/>
      <c r="K47" s="42">
        <f t="shared" si="8"/>
        <v>3967.5</v>
      </c>
      <c r="L47" s="44">
        <f>VLOOKUP(B47,'[1]Franchise Rate List (2)'!$A$3:$L$750,12,0)</f>
        <v>0</v>
      </c>
      <c r="M47" s="42">
        <f t="shared" si="9"/>
        <v>0</v>
      </c>
      <c r="N47" s="45">
        <v>0</v>
      </c>
      <c r="O47" s="45">
        <f t="shared" si="10"/>
        <v>0</v>
      </c>
      <c r="P47" s="42">
        <v>0</v>
      </c>
      <c r="Q47" s="46">
        <f t="shared" si="11"/>
        <v>0</v>
      </c>
      <c r="R47" s="44">
        <f>VLOOKUP(B47,'[4]Franchise Rate List'!$A$3:$F$750,6,0)</f>
        <v>0.12</v>
      </c>
      <c r="S47" s="47">
        <f t="shared" si="12"/>
        <v>476.09999999999997</v>
      </c>
    </row>
    <row r="48" spans="1:19" s="48" customFormat="1" ht="18" customHeight="1">
      <c r="A48" s="38">
        <f t="shared" si="6"/>
        <v>35</v>
      </c>
      <c r="B48" s="22">
        <v>19903</v>
      </c>
      <c r="C48" s="39" t="s">
        <v>392</v>
      </c>
      <c r="D48" s="40">
        <f>VLOOKUP($B48,'[1]Franchise Rate List (2)'!$A$3:$I$750,7,0)</f>
        <v>4203</v>
      </c>
      <c r="E48" s="40" t="str">
        <f>VLOOKUP(B48,[6]Bangalore!$A$2:$F$354,6,0)</f>
        <v>EA</v>
      </c>
      <c r="F48" s="151">
        <v>2</v>
      </c>
      <c r="G48" s="41" t="s">
        <v>53</v>
      </c>
      <c r="H48" s="40">
        <f>VLOOKUP(B48,[6]Bangalore!$A$2:$G$354,7,0)</f>
        <v>396.75</v>
      </c>
      <c r="I48" s="42">
        <f t="shared" si="7"/>
        <v>793.5</v>
      </c>
      <c r="J48" s="43"/>
      <c r="K48" s="42">
        <f t="shared" si="8"/>
        <v>793.5</v>
      </c>
      <c r="L48" s="44">
        <f>VLOOKUP(B48,'[1]Franchise Rate List (2)'!$A$3:$L$750,12,0)</f>
        <v>0</v>
      </c>
      <c r="M48" s="42">
        <f t="shared" si="9"/>
        <v>0</v>
      </c>
      <c r="N48" s="45">
        <v>0</v>
      </c>
      <c r="O48" s="45">
        <f t="shared" si="10"/>
        <v>0</v>
      </c>
      <c r="P48" s="42">
        <v>0</v>
      </c>
      <c r="Q48" s="46">
        <f t="shared" si="11"/>
        <v>0</v>
      </c>
      <c r="R48" s="44">
        <f>VLOOKUP(B48,'[4]Franchise Rate List'!$A$3:$F$750,6,0)</f>
        <v>0.05</v>
      </c>
      <c r="S48" s="47">
        <f t="shared" si="12"/>
        <v>39.675000000000004</v>
      </c>
    </row>
    <row r="49" spans="1:19" s="48" customFormat="1" ht="18" customHeight="1">
      <c r="A49" s="38">
        <f t="shared" si="6"/>
        <v>36</v>
      </c>
      <c r="B49" s="22">
        <v>5908</v>
      </c>
      <c r="C49" s="39" t="s">
        <v>116</v>
      </c>
      <c r="D49" s="40">
        <f>VLOOKUP($B49,'[1]Franchise Rate List (2)'!$A$3:$I$750,7,0)</f>
        <v>4819</v>
      </c>
      <c r="E49" s="40" t="str">
        <f>VLOOKUP(B49,[6]Bangalore!$A$2:$F$354,6,0)</f>
        <v>EA</v>
      </c>
      <c r="F49" s="151">
        <v>5</v>
      </c>
      <c r="G49" s="41" t="s">
        <v>53</v>
      </c>
      <c r="H49" s="40">
        <f>VLOOKUP(B49,[6]Bangalore!$A$2:$G$354,7,0)</f>
        <v>84</v>
      </c>
      <c r="I49" s="42">
        <f t="shared" si="7"/>
        <v>420</v>
      </c>
      <c r="J49" s="43"/>
      <c r="K49" s="42">
        <f t="shared" si="8"/>
        <v>420</v>
      </c>
      <c r="L49" s="44">
        <f>VLOOKUP(B49,'[1]Franchise Rate List (2)'!$A$3:$L$750,12,0)</f>
        <v>0</v>
      </c>
      <c r="M49" s="42">
        <f t="shared" si="9"/>
        <v>0</v>
      </c>
      <c r="N49" s="45">
        <v>0</v>
      </c>
      <c r="O49" s="45">
        <f t="shared" si="10"/>
        <v>0</v>
      </c>
      <c r="P49" s="42">
        <v>0</v>
      </c>
      <c r="Q49" s="46">
        <f t="shared" si="11"/>
        <v>0</v>
      </c>
      <c r="R49" s="44">
        <f>VLOOKUP(B49,'[4]Franchise Rate List'!$A$3:$F$750,6,0)</f>
        <v>0.12</v>
      </c>
      <c r="S49" s="47">
        <f t="shared" si="12"/>
        <v>50.4</v>
      </c>
    </row>
    <row r="50" spans="1:19" s="48" customFormat="1" ht="18" customHeight="1">
      <c r="A50" s="38">
        <f t="shared" si="6"/>
        <v>37</v>
      </c>
      <c r="B50" s="22">
        <v>5753</v>
      </c>
      <c r="C50" s="39" t="s">
        <v>117</v>
      </c>
      <c r="D50" s="40">
        <f>VLOOKUP($B50,'[1]Franchise Rate List (2)'!$A$3:$I$750,7,0)</f>
        <v>4819</v>
      </c>
      <c r="E50" s="40" t="str">
        <f>VLOOKUP(B50,[6]Bangalore!$A$2:$F$354,6,0)</f>
        <v>EA</v>
      </c>
      <c r="F50" s="151">
        <v>1</v>
      </c>
      <c r="G50" s="41" t="s">
        <v>53</v>
      </c>
      <c r="H50" s="40">
        <f>VLOOKUP(B50,[6]Bangalore!$A$2:$G$354,7,0)</f>
        <v>70</v>
      </c>
      <c r="I50" s="42">
        <f t="shared" si="7"/>
        <v>70</v>
      </c>
      <c r="J50" s="43"/>
      <c r="K50" s="42">
        <f t="shared" si="8"/>
        <v>70</v>
      </c>
      <c r="L50" s="44">
        <f>VLOOKUP(B50,'[1]Franchise Rate List (2)'!$A$3:$L$750,12,0)</f>
        <v>0</v>
      </c>
      <c r="M50" s="42">
        <f t="shared" si="9"/>
        <v>0</v>
      </c>
      <c r="N50" s="45">
        <v>0</v>
      </c>
      <c r="O50" s="45">
        <f t="shared" si="10"/>
        <v>0</v>
      </c>
      <c r="P50" s="42">
        <v>0</v>
      </c>
      <c r="Q50" s="46">
        <f t="shared" si="11"/>
        <v>0</v>
      </c>
      <c r="R50" s="44">
        <f>VLOOKUP(B50,'[4]Franchise Rate List'!$A$3:$F$750,6,0)</f>
        <v>0.12</v>
      </c>
      <c r="S50" s="47">
        <f t="shared" si="12"/>
        <v>8.4</v>
      </c>
    </row>
    <row r="51" spans="1:19" s="48" customFormat="1" ht="18" customHeight="1">
      <c r="A51" s="38">
        <f t="shared" si="6"/>
        <v>38</v>
      </c>
      <c r="B51" s="22">
        <v>8226</v>
      </c>
      <c r="C51" s="39" t="s">
        <v>336</v>
      </c>
      <c r="D51" s="40">
        <f>VLOOKUP($B51,'[1]Franchise Rate List (2)'!$A$3:$I$750,7,0)</f>
        <v>392390</v>
      </c>
      <c r="E51" s="40" t="str">
        <f>VLOOKUP(B51,[6]Bangalore!$A$2:$F$354,6,0)</f>
        <v>M</v>
      </c>
      <c r="F51" s="151">
        <v>10</v>
      </c>
      <c r="G51" s="41" t="s">
        <v>337</v>
      </c>
      <c r="H51" s="40">
        <f>VLOOKUP(B51,[6]Bangalore!$A$2:$G$354,7,0)</f>
        <v>12.5</v>
      </c>
      <c r="I51" s="42">
        <f t="shared" si="7"/>
        <v>125</v>
      </c>
      <c r="J51" s="43"/>
      <c r="K51" s="42">
        <f t="shared" si="8"/>
        <v>125</v>
      </c>
      <c r="L51" s="44">
        <f>VLOOKUP(B51,'[1]Franchise Rate List (2)'!$A$3:$L$750,12,0)</f>
        <v>0</v>
      </c>
      <c r="M51" s="42">
        <f t="shared" si="9"/>
        <v>0</v>
      </c>
      <c r="N51" s="45">
        <v>0</v>
      </c>
      <c r="O51" s="45">
        <f t="shared" si="10"/>
        <v>0</v>
      </c>
      <c r="P51" s="42">
        <v>0</v>
      </c>
      <c r="Q51" s="46">
        <f t="shared" si="11"/>
        <v>0</v>
      </c>
      <c r="R51" s="44">
        <f>VLOOKUP(B51,'[4]Franchise Rate List'!$A$3:$F$750,6,0)</f>
        <v>0.18</v>
      </c>
      <c r="S51" s="47">
        <f t="shared" si="12"/>
        <v>22.5</v>
      </c>
    </row>
    <row r="52" spans="1:19" s="48" customFormat="1" ht="18" customHeight="1">
      <c r="A52" s="38">
        <f t="shared" si="6"/>
        <v>39</v>
      </c>
      <c r="B52" s="22">
        <v>16432</v>
      </c>
      <c r="C52" s="39" t="s">
        <v>351</v>
      </c>
      <c r="D52" s="40">
        <f>VLOOKUP($B52,'[1]Franchise Rate List (2)'!$A$3:$I$750,7,0)</f>
        <v>39201019</v>
      </c>
      <c r="E52" s="40" t="str">
        <f>VLOOKUP(B52,[6]Bangalore!$A$2:$F$354,6,0)</f>
        <v>G</v>
      </c>
      <c r="F52" s="151">
        <v>1</v>
      </c>
      <c r="G52" s="41" t="s">
        <v>147</v>
      </c>
      <c r="H52" s="40">
        <f>VLOOKUP(B52,[6]Bangalore!$A$2:$G$354,7,0)</f>
        <v>180</v>
      </c>
      <c r="I52" s="42">
        <f t="shared" si="7"/>
        <v>180</v>
      </c>
      <c r="J52" s="43"/>
      <c r="K52" s="42">
        <f t="shared" si="8"/>
        <v>180</v>
      </c>
      <c r="L52" s="44">
        <f>VLOOKUP(B52,'[1]Franchise Rate List (2)'!$A$3:$L$750,12,0)</f>
        <v>0</v>
      </c>
      <c r="M52" s="42">
        <f t="shared" si="9"/>
        <v>0</v>
      </c>
      <c r="N52" s="45">
        <v>0</v>
      </c>
      <c r="O52" s="45">
        <f t="shared" si="10"/>
        <v>0</v>
      </c>
      <c r="P52" s="42">
        <v>0</v>
      </c>
      <c r="Q52" s="46">
        <f t="shared" si="11"/>
        <v>0</v>
      </c>
      <c r="R52" s="44">
        <f>VLOOKUP(B52,'[4]Franchise Rate List'!$A$3:$F$750,6,0)</f>
        <v>0.18</v>
      </c>
      <c r="S52" s="47">
        <f t="shared" si="12"/>
        <v>32.4</v>
      </c>
    </row>
    <row r="53" spans="1:19" s="48" customFormat="1" ht="18" customHeight="1">
      <c r="A53" s="38">
        <f t="shared" si="6"/>
        <v>40</v>
      </c>
      <c r="B53" s="148">
        <v>22264</v>
      </c>
      <c r="C53" s="39" t="s">
        <v>312</v>
      </c>
      <c r="D53" s="40">
        <f>VLOOKUP($B53,'[1]Franchise Rate List (2)'!$A$3:$I$750,7,0)</f>
        <v>22029920</v>
      </c>
      <c r="E53" s="40" t="str">
        <f>VLOOKUP(B53,[6]Bangalore!$A$2:$F$354,6,0)</f>
        <v>1 box = 24 EA</v>
      </c>
      <c r="F53" s="151">
        <v>48</v>
      </c>
      <c r="G53" s="41" t="s">
        <v>53</v>
      </c>
      <c r="H53" s="40">
        <f>VLOOKUP(B53,[6]Bangalore!$A$2:$G$354,7,0)</f>
        <v>71.430000000000007</v>
      </c>
      <c r="I53" s="42">
        <f t="shared" si="7"/>
        <v>3428.6400000000003</v>
      </c>
      <c r="J53" s="43"/>
      <c r="K53" s="42">
        <f t="shared" si="8"/>
        <v>3428.6400000000003</v>
      </c>
      <c r="L53" s="44">
        <f>VLOOKUP(B53,'[1]Franchise Rate List (2)'!$A$3:$L$750,12,0)</f>
        <v>0</v>
      </c>
      <c r="M53" s="42">
        <f t="shared" si="9"/>
        <v>0</v>
      </c>
      <c r="N53" s="45">
        <v>0</v>
      </c>
      <c r="O53" s="45">
        <f t="shared" si="10"/>
        <v>0</v>
      </c>
      <c r="P53" s="42">
        <v>0</v>
      </c>
      <c r="Q53" s="46">
        <f t="shared" si="11"/>
        <v>0</v>
      </c>
      <c r="R53" s="44">
        <f>VLOOKUP(B53,'[4]Franchise Rate List'!$A$3:$F$750,6,0)</f>
        <v>0.12</v>
      </c>
      <c r="S53" s="47">
        <f t="shared" si="12"/>
        <v>411.43680000000001</v>
      </c>
    </row>
    <row r="54" spans="1:19" s="48" customFormat="1" ht="18" customHeight="1">
      <c r="A54" s="38"/>
      <c r="B54" s="22"/>
      <c r="C54" s="39"/>
      <c r="D54" s="40"/>
      <c r="E54" s="41"/>
      <c r="F54" s="41"/>
      <c r="G54" s="41"/>
      <c r="H54" s="41"/>
      <c r="I54" s="42"/>
      <c r="J54" s="43"/>
      <c r="K54" s="42"/>
      <c r="L54" s="49"/>
      <c r="M54" s="42"/>
      <c r="N54" s="45"/>
      <c r="O54" s="45"/>
      <c r="P54" s="42"/>
      <c r="Q54" s="46"/>
      <c r="R54" s="44"/>
      <c r="S54" s="47"/>
    </row>
    <row r="55" spans="1:19" s="48" customFormat="1" ht="18" customHeight="1">
      <c r="A55" s="38"/>
      <c r="B55" s="22"/>
      <c r="C55" s="39"/>
      <c r="D55" s="40"/>
      <c r="E55" s="41"/>
      <c r="F55" s="41"/>
      <c r="G55" s="41"/>
      <c r="H55" s="41"/>
      <c r="I55" s="42"/>
      <c r="J55" s="43"/>
      <c r="K55" s="42"/>
      <c r="L55" s="49"/>
      <c r="M55" s="42"/>
      <c r="N55" s="45"/>
      <c r="O55" s="45"/>
      <c r="P55" s="42"/>
      <c r="Q55" s="46"/>
      <c r="R55" s="44"/>
      <c r="S55" s="47"/>
    </row>
    <row r="56" spans="1:19" s="48" customFormat="1" ht="18" customHeight="1">
      <c r="A56" s="38"/>
      <c r="B56" s="22"/>
      <c r="C56" s="39"/>
      <c r="D56" s="40"/>
      <c r="E56" s="41"/>
      <c r="F56" s="41"/>
      <c r="G56" s="41"/>
      <c r="H56" s="41"/>
      <c r="I56" s="42"/>
      <c r="J56" s="43"/>
      <c r="K56" s="42"/>
      <c r="L56" s="49"/>
      <c r="M56" s="42"/>
      <c r="N56" s="45"/>
      <c r="O56" s="45"/>
      <c r="P56" s="42"/>
      <c r="Q56" s="46"/>
      <c r="R56" s="44"/>
      <c r="S56" s="47"/>
    </row>
    <row r="57" spans="1:19" s="48" customFormat="1" ht="18" customHeight="1">
      <c r="A57" s="38"/>
      <c r="B57" s="22"/>
      <c r="C57" s="39"/>
      <c r="D57" s="40"/>
      <c r="E57" s="41"/>
      <c r="F57" s="41"/>
      <c r="G57" s="41"/>
      <c r="H57" s="41"/>
      <c r="I57" s="42"/>
      <c r="J57" s="43"/>
      <c r="K57" s="42"/>
      <c r="L57" s="49"/>
      <c r="M57" s="42"/>
      <c r="N57" s="45"/>
      <c r="O57" s="45"/>
      <c r="P57" s="42"/>
      <c r="Q57" s="46"/>
      <c r="R57" s="44"/>
      <c r="S57" s="47"/>
    </row>
    <row r="58" spans="1:19" ht="15" customHeight="1">
      <c r="A58" s="38"/>
      <c r="B58" s="22"/>
      <c r="C58" s="39"/>
      <c r="D58" s="40"/>
      <c r="E58" s="41"/>
      <c r="F58" s="114"/>
      <c r="G58" s="41"/>
      <c r="H58" s="41"/>
      <c r="I58" s="42"/>
      <c r="J58" s="43"/>
      <c r="K58" s="42"/>
      <c r="L58" s="49"/>
      <c r="M58" s="42"/>
      <c r="N58" s="45"/>
      <c r="O58" s="45"/>
      <c r="P58" s="42"/>
      <c r="Q58" s="46"/>
      <c r="R58" s="44"/>
      <c r="S58" s="47"/>
    </row>
    <row r="59" spans="1:19" ht="15" customHeight="1">
      <c r="A59" s="38"/>
      <c r="B59" s="22"/>
      <c r="C59" s="39"/>
      <c r="D59" s="40"/>
      <c r="E59" s="41"/>
      <c r="F59" s="114"/>
      <c r="G59" s="41"/>
      <c r="H59" s="41"/>
      <c r="I59" s="42"/>
      <c r="J59" s="43"/>
      <c r="K59" s="42"/>
      <c r="L59" s="49"/>
      <c r="M59" s="42"/>
      <c r="N59" s="45"/>
      <c r="O59" s="45"/>
      <c r="P59" s="42"/>
      <c r="Q59" s="46"/>
      <c r="R59" s="44"/>
      <c r="S59" s="47"/>
    </row>
    <row r="60" spans="1:19" ht="24" customHeight="1">
      <c r="A60" s="50"/>
      <c r="B60" s="51"/>
      <c r="C60" s="52" t="s">
        <v>394</v>
      </c>
      <c r="D60" s="53"/>
      <c r="E60" s="121"/>
      <c r="F60" s="54"/>
      <c r="G60" s="54"/>
      <c r="H60" s="54"/>
      <c r="I60" s="54"/>
      <c r="J60" s="54"/>
      <c r="K60" s="54"/>
      <c r="L60" s="54"/>
      <c r="M60" s="54"/>
      <c r="N60" s="55"/>
      <c r="O60" s="55"/>
      <c r="P60" s="55"/>
      <c r="Q60" s="55"/>
      <c r="R60" s="55"/>
      <c r="S60" s="56"/>
    </row>
    <row r="61" spans="1:19" ht="20.100000000000001" customHeight="1" thickBot="1">
      <c r="A61" s="50"/>
      <c r="B61" s="51"/>
      <c r="C61" s="57" t="s">
        <v>395</v>
      </c>
      <c r="D61" s="58"/>
      <c r="E61" s="126"/>
      <c r="F61" s="54"/>
      <c r="G61" s="54"/>
      <c r="H61" s="54"/>
      <c r="I61" s="54"/>
      <c r="J61" s="54"/>
      <c r="K61" s="54"/>
      <c r="L61" s="54"/>
      <c r="M61" s="54"/>
      <c r="N61" s="55"/>
      <c r="O61" s="55"/>
      <c r="P61" s="55"/>
      <c r="Q61" s="55"/>
      <c r="R61" s="55"/>
      <c r="S61" s="56"/>
    </row>
    <row r="62" spans="1:19" ht="18.75" customHeight="1">
      <c r="A62" s="202"/>
      <c r="B62" s="203"/>
      <c r="C62" s="203"/>
      <c r="D62" s="59"/>
      <c r="E62" s="59"/>
      <c r="F62" s="60"/>
      <c r="G62" s="60"/>
      <c r="H62" s="60"/>
      <c r="I62" s="61" t="s">
        <v>31</v>
      </c>
      <c r="J62" s="62"/>
      <c r="K62" s="62">
        <f>SUM(K14:K61)</f>
        <v>98853.25</v>
      </c>
      <c r="L62" s="62"/>
      <c r="M62" s="63">
        <f>SUM(M14:M61)</f>
        <v>0</v>
      </c>
      <c r="N62" s="63"/>
      <c r="O62" s="63">
        <f>SUM(O14:O61)</f>
        <v>0</v>
      </c>
      <c r="P62" s="63"/>
      <c r="Q62" s="63">
        <f>SUM(Q14:Q61)</f>
        <v>0</v>
      </c>
      <c r="R62" s="60"/>
      <c r="S62" s="64">
        <f>SUM(S14:S61)</f>
        <v>12570.379999999997</v>
      </c>
    </row>
    <row r="63" spans="1:19" ht="15" customHeight="1">
      <c r="A63" s="6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 t="s">
        <v>30</v>
      </c>
      <c r="R63" s="175">
        <f>ROUND(K62+O62+Q62+S62+L62+M62,0)</f>
        <v>111424</v>
      </c>
      <c r="S63" s="176"/>
    </row>
    <row r="64" spans="1:19" ht="15" customHeight="1">
      <c r="A64" s="177" t="s">
        <v>393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9"/>
      <c r="L64" s="68"/>
      <c r="M64" s="68"/>
      <c r="N64" s="69" t="s">
        <v>26</v>
      </c>
      <c r="O64" s="70"/>
      <c r="P64" s="70"/>
      <c r="Q64" s="70"/>
      <c r="R64" s="186"/>
      <c r="S64" s="187"/>
    </row>
    <row r="65" spans="1:19" ht="18" customHeight="1">
      <c r="A65" s="180"/>
      <c r="B65" s="181"/>
      <c r="C65" s="181"/>
      <c r="D65" s="181"/>
      <c r="E65" s="181"/>
      <c r="F65" s="181"/>
      <c r="G65" s="181"/>
      <c r="H65" s="181"/>
      <c r="I65" s="181"/>
      <c r="J65" s="181"/>
      <c r="K65" s="182"/>
      <c r="L65" s="71"/>
      <c r="M65" s="71"/>
      <c r="N65" s="72" t="s">
        <v>97</v>
      </c>
      <c r="O65" s="73"/>
      <c r="P65" s="73"/>
      <c r="Q65" s="73"/>
      <c r="R65" s="74"/>
      <c r="S65" s="75">
        <f>+R64*18%</f>
        <v>0</v>
      </c>
    </row>
    <row r="66" spans="1:19" ht="15" customHeight="1">
      <c r="A66" s="180"/>
      <c r="B66" s="181"/>
      <c r="C66" s="181"/>
      <c r="D66" s="181"/>
      <c r="E66" s="181"/>
      <c r="F66" s="181"/>
      <c r="G66" s="181"/>
      <c r="H66" s="181"/>
      <c r="I66" s="181"/>
      <c r="J66" s="181"/>
      <c r="K66" s="182"/>
      <c r="L66" s="71"/>
      <c r="M66" s="71"/>
      <c r="N66" s="72" t="s">
        <v>28</v>
      </c>
      <c r="O66" s="73"/>
      <c r="P66" s="73"/>
      <c r="Q66" s="73"/>
      <c r="R66" s="74"/>
      <c r="S66" s="75">
        <v>0</v>
      </c>
    </row>
    <row r="67" spans="1:19" ht="15" customHeight="1">
      <c r="A67" s="180"/>
      <c r="B67" s="181"/>
      <c r="C67" s="181"/>
      <c r="D67" s="181"/>
      <c r="E67" s="181"/>
      <c r="F67" s="181"/>
      <c r="G67" s="181"/>
      <c r="H67" s="181"/>
      <c r="I67" s="181"/>
      <c r="J67" s="181"/>
      <c r="K67" s="182"/>
      <c r="L67" s="71"/>
      <c r="M67" s="71"/>
      <c r="N67" s="76" t="s">
        <v>27</v>
      </c>
      <c r="O67" s="77"/>
      <c r="P67" s="77"/>
      <c r="Q67" s="77"/>
      <c r="R67" s="78"/>
      <c r="S67" s="79">
        <v>0</v>
      </c>
    </row>
    <row r="68" spans="1:19" ht="21.75" customHeight="1" thickBot="1">
      <c r="A68" s="183"/>
      <c r="B68" s="184"/>
      <c r="C68" s="184"/>
      <c r="D68" s="184"/>
      <c r="E68" s="184"/>
      <c r="F68" s="184"/>
      <c r="G68" s="184"/>
      <c r="H68" s="184"/>
      <c r="I68" s="184"/>
      <c r="J68" s="184"/>
      <c r="K68" s="185"/>
      <c r="L68" s="80"/>
      <c r="M68" s="80"/>
      <c r="N68" s="188" t="s">
        <v>4</v>
      </c>
      <c r="O68" s="189"/>
      <c r="P68" s="189"/>
      <c r="Q68" s="190"/>
      <c r="R68" s="191">
        <f>R63+R64+S66+S67+S65</f>
        <v>111424</v>
      </c>
      <c r="S68" s="192"/>
    </row>
    <row r="69" spans="1:19" ht="15" customHeight="1">
      <c r="A69" s="8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82"/>
    </row>
    <row r="70" spans="1:19" ht="15" customHeight="1">
      <c r="A70" s="5" t="s">
        <v>18</v>
      </c>
      <c r="B70" s="10"/>
      <c r="C70" s="83"/>
      <c r="D70" s="84"/>
      <c r="E70" s="84"/>
      <c r="F70" s="84"/>
      <c r="G70" s="84"/>
      <c r="H70" s="84"/>
      <c r="I70" s="84"/>
      <c r="J70" s="85"/>
      <c r="K70" s="86"/>
      <c r="L70" s="87"/>
      <c r="M70" s="87"/>
      <c r="N70" s="87"/>
      <c r="O70" s="87"/>
      <c r="P70" s="87"/>
      <c r="Q70" s="87"/>
      <c r="R70" s="87"/>
      <c r="S70" s="88"/>
    </row>
    <row r="71" spans="1:19" ht="15" customHeight="1">
      <c r="A71" s="6" t="s">
        <v>19</v>
      </c>
      <c r="B71" s="2"/>
      <c r="C71" s="89"/>
      <c r="D71" s="90"/>
      <c r="E71" s="90"/>
      <c r="F71" s="90"/>
      <c r="G71" s="90"/>
      <c r="H71" s="90"/>
      <c r="I71" s="90"/>
      <c r="J71" s="91"/>
      <c r="K71" s="92"/>
      <c r="L71" s="93"/>
      <c r="M71" s="93"/>
      <c r="N71" s="94"/>
      <c r="O71" s="193"/>
      <c r="P71" s="193"/>
      <c r="Q71" s="93"/>
      <c r="R71" s="93"/>
      <c r="S71" s="95"/>
    </row>
    <row r="72" spans="1:19" ht="15" customHeight="1">
      <c r="A72" s="6" t="s">
        <v>22</v>
      </c>
      <c r="B72" s="2"/>
      <c r="C72" s="89"/>
      <c r="D72" s="90"/>
      <c r="E72" s="90"/>
      <c r="F72" s="90"/>
      <c r="G72" s="90"/>
      <c r="H72" s="90"/>
      <c r="I72" s="90"/>
      <c r="J72" s="91"/>
      <c r="K72" s="92"/>
      <c r="L72" s="93"/>
      <c r="M72" s="93"/>
      <c r="N72" s="93"/>
      <c r="O72" s="93"/>
      <c r="P72" s="93"/>
      <c r="Q72" s="93"/>
      <c r="R72" s="93"/>
      <c r="S72" s="95"/>
    </row>
    <row r="73" spans="1:19" ht="21">
      <c r="A73" s="6" t="s">
        <v>23</v>
      </c>
      <c r="B73" s="2"/>
      <c r="C73" s="89"/>
      <c r="D73" s="90"/>
      <c r="E73" s="90"/>
      <c r="F73" s="90"/>
      <c r="G73" s="90"/>
      <c r="H73" s="90"/>
      <c r="I73" s="90"/>
      <c r="J73" s="91"/>
      <c r="K73" s="92"/>
      <c r="L73" s="93"/>
      <c r="M73" s="93"/>
      <c r="N73" s="172" t="s">
        <v>24</v>
      </c>
      <c r="O73" s="172"/>
      <c r="P73" s="172"/>
      <c r="Q73" s="172"/>
      <c r="R73" s="172"/>
      <c r="S73" s="96"/>
    </row>
    <row r="74" spans="1:19" ht="18.75">
      <c r="A74" s="6" t="s">
        <v>29</v>
      </c>
      <c r="B74" s="2"/>
      <c r="C74" s="97"/>
      <c r="D74" s="98"/>
      <c r="E74" s="98"/>
      <c r="F74" s="98"/>
      <c r="G74" s="98"/>
      <c r="H74" s="98"/>
      <c r="I74" s="98"/>
      <c r="J74" s="99"/>
      <c r="K74" s="92"/>
      <c r="L74" s="93"/>
      <c r="M74" s="93"/>
      <c r="N74" s="90"/>
      <c r="O74" s="90"/>
      <c r="P74" s="90"/>
      <c r="Q74" s="90"/>
      <c r="R74" s="90"/>
      <c r="S74" s="100"/>
    </row>
    <row r="75" spans="1:19" ht="18.75">
      <c r="A75" s="6" t="s">
        <v>20</v>
      </c>
      <c r="B75" s="2"/>
      <c r="C75" s="101"/>
      <c r="D75" s="102"/>
      <c r="E75" s="102"/>
      <c r="F75" s="102"/>
      <c r="G75" s="102"/>
      <c r="H75" s="102"/>
      <c r="I75" s="102"/>
      <c r="J75" s="103"/>
      <c r="K75" s="92"/>
      <c r="L75" s="93"/>
      <c r="M75" s="93"/>
      <c r="N75" s="171"/>
      <c r="O75" s="171"/>
      <c r="P75" s="171"/>
      <c r="Q75" s="171"/>
      <c r="R75" s="171"/>
      <c r="S75" s="100"/>
    </row>
    <row r="76" spans="1:19" ht="23.25">
      <c r="A76" s="173" t="s">
        <v>34</v>
      </c>
      <c r="B76" s="174"/>
      <c r="C76" s="174"/>
      <c r="D76" s="174"/>
      <c r="E76" s="159"/>
      <c r="F76" s="87"/>
      <c r="G76" s="87"/>
      <c r="H76" s="87"/>
      <c r="I76" s="87"/>
      <c r="J76" s="104"/>
      <c r="K76" s="105"/>
      <c r="L76" s="106"/>
      <c r="M76" s="106"/>
      <c r="N76" s="93"/>
      <c r="O76" s="169"/>
      <c r="P76" s="169"/>
      <c r="Q76" s="169"/>
      <c r="R76" s="169"/>
      <c r="S76" s="170"/>
    </row>
    <row r="77" spans="1:19" ht="18.75">
      <c r="A77" s="7" t="s">
        <v>21</v>
      </c>
      <c r="B77" s="11"/>
      <c r="C77" s="2" t="s">
        <v>35</v>
      </c>
      <c r="D77" s="90"/>
      <c r="E77" s="90"/>
      <c r="F77" s="90"/>
      <c r="G77" s="90"/>
      <c r="H77" s="90"/>
      <c r="I77" s="90"/>
      <c r="J77" s="91"/>
      <c r="K77" s="92"/>
      <c r="L77" s="93"/>
      <c r="M77" s="93"/>
      <c r="N77" s="171" t="s">
        <v>25</v>
      </c>
      <c r="O77" s="171"/>
      <c r="P77" s="171"/>
      <c r="Q77" s="171"/>
      <c r="R77" s="171"/>
      <c r="S77" s="95"/>
    </row>
    <row r="78" spans="1:19" ht="18.75">
      <c r="A78" s="7" t="s">
        <v>21</v>
      </c>
      <c r="B78" s="11"/>
      <c r="C78" s="2" t="s">
        <v>15</v>
      </c>
      <c r="D78" s="90"/>
      <c r="E78" s="90"/>
      <c r="F78" s="90"/>
      <c r="G78" s="90"/>
      <c r="H78" s="90"/>
      <c r="I78" s="90"/>
      <c r="J78" s="91"/>
      <c r="K78" s="92"/>
      <c r="L78" s="93"/>
      <c r="M78" s="93"/>
      <c r="N78" s="171"/>
      <c r="O78" s="171"/>
      <c r="P78" s="171"/>
      <c r="Q78" s="171"/>
      <c r="R78" s="171"/>
      <c r="S78" s="100"/>
    </row>
    <row r="79" spans="1:19" ht="18.75">
      <c r="A79" s="7" t="s">
        <v>21</v>
      </c>
      <c r="B79" s="11"/>
      <c r="C79" s="2" t="s">
        <v>16</v>
      </c>
      <c r="D79" s="90"/>
      <c r="E79" s="90"/>
      <c r="F79" s="90"/>
      <c r="G79" s="90"/>
      <c r="H79" s="90"/>
      <c r="I79" s="90"/>
      <c r="J79" s="91"/>
      <c r="K79" s="92"/>
      <c r="L79" s="93"/>
      <c r="M79" s="93"/>
      <c r="N79" s="93"/>
      <c r="O79" s="169"/>
      <c r="P79" s="169"/>
      <c r="Q79" s="169"/>
      <c r="R79" s="169"/>
      <c r="S79" s="170"/>
    </row>
    <row r="80" spans="1:19" ht="18.75">
      <c r="A80" s="7" t="s">
        <v>21</v>
      </c>
      <c r="B80" s="11"/>
      <c r="C80" s="2" t="s">
        <v>17</v>
      </c>
      <c r="D80" s="90"/>
      <c r="E80" s="90"/>
      <c r="F80" s="90"/>
      <c r="G80" s="90"/>
      <c r="H80" s="90"/>
      <c r="I80" s="90"/>
      <c r="J80" s="91"/>
      <c r="K80" s="92"/>
      <c r="L80" s="93"/>
      <c r="M80" s="93"/>
      <c r="N80" s="171"/>
      <c r="O80" s="171"/>
      <c r="P80" s="171"/>
      <c r="Q80" s="171"/>
      <c r="R80" s="171"/>
      <c r="S80" s="95"/>
    </row>
    <row r="81" spans="1:19" ht="19.5" thickBot="1">
      <c r="A81" s="8"/>
      <c r="B81" s="12"/>
      <c r="C81" s="9"/>
      <c r="D81" s="107"/>
      <c r="E81" s="107"/>
      <c r="F81" s="107"/>
      <c r="G81" s="107"/>
      <c r="H81" s="107"/>
      <c r="I81" s="107"/>
      <c r="J81" s="108"/>
      <c r="K81" s="109"/>
      <c r="L81" s="110"/>
      <c r="M81" s="110"/>
      <c r="N81" s="110"/>
      <c r="O81" s="110"/>
      <c r="P81" s="110"/>
      <c r="Q81" s="110"/>
      <c r="R81" s="110"/>
      <c r="S81" s="111"/>
    </row>
    <row r="82" spans="1:19" ht="21">
      <c r="H82" s="112"/>
    </row>
    <row r="83" spans="1:19" ht="18.75"/>
    <row r="84" spans="1:19" ht="18.75"/>
    <row r="85" spans="1:19" ht="18.75"/>
    <row r="86" spans="1:19" ht="18.75"/>
    <row r="87" spans="1:19" ht="18.75"/>
    <row r="88" spans="1:19" ht="18.75"/>
    <row r="89" spans="1:19" ht="18.75"/>
    <row r="90" spans="1:19" ht="18.75"/>
    <row r="91" spans="1:19" ht="18.75"/>
    <row r="92" spans="1:19" ht="18.75"/>
    <row r="93" spans="1:19" ht="18.75"/>
    <row r="94" spans="1:19" ht="18.75"/>
    <row r="95" spans="1:19" ht="18.75"/>
    <row r="96" spans="1:19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/>
    <row r="208" ht="18.75"/>
    <row r="209" ht="18.75"/>
    <row r="210" ht="18.75"/>
    <row r="211" ht="18.75"/>
    <row r="212" ht="18.75"/>
    <row r="213" ht="18.75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0" hidden="1" customHeight="1"/>
    <row r="233" ht="0" hidden="1" customHeight="1"/>
    <row r="234" ht="0" hidden="1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  <row r="288" ht="0" hidden="1" customHeight="1"/>
    <row r="289" ht="0" hidden="1" customHeight="1"/>
    <row r="290" ht="0" hidden="1" customHeight="1"/>
    <row r="291" ht="0" hidden="1" customHeight="1"/>
    <row r="292" ht="0" hidden="1" customHeight="1"/>
    <row r="293" ht="0" hidden="1" customHeight="1"/>
    <row r="294" ht="0" hidden="1" customHeight="1"/>
  </sheetData>
  <mergeCells count="30">
    <mergeCell ref="R12:S12"/>
    <mergeCell ref="A62:C62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71:P71"/>
    <mergeCell ref="K12:K13"/>
    <mergeCell ref="L12:L13"/>
    <mergeCell ref="N12:O12"/>
    <mergeCell ref="P12:Q12"/>
    <mergeCell ref="R63:S63"/>
    <mergeCell ref="A64:K68"/>
    <mergeCell ref="R64:S64"/>
    <mergeCell ref="N68:Q68"/>
    <mergeCell ref="R68:S68"/>
    <mergeCell ref="O79:S79"/>
    <mergeCell ref="N80:R80"/>
    <mergeCell ref="N73:R73"/>
    <mergeCell ref="N75:R75"/>
    <mergeCell ref="A76:D76"/>
    <mergeCell ref="O76:S76"/>
    <mergeCell ref="N77:R77"/>
    <mergeCell ref="N78:R78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3:AA287"/>
  <sheetViews>
    <sheetView showGridLines="0" topLeftCell="A42" zoomScaleSheetLayoutView="100" workbookViewId="0">
      <selection activeCell="G51" sqref="G51"/>
    </sheetView>
  </sheetViews>
  <sheetFormatPr defaultColWidth="0" defaultRowHeight="0" customHeight="1" zeroHeight="1"/>
  <cols>
    <col min="1" max="1" width="6.28515625" style="32" customWidth="1"/>
    <col min="2" max="2" width="11.28515625" style="32" customWidth="1"/>
    <col min="3" max="3" width="28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7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4.42578125" style="32" customWidth="1"/>
    <col min="13" max="14" width="6.42578125" style="32" customWidth="1"/>
    <col min="15" max="15" width="9.140625" style="32" customWidth="1"/>
    <col min="16" max="16" width="6.28515625" style="32" customWidth="1"/>
    <col min="17" max="17" width="8.7109375" style="32" customWidth="1"/>
    <col min="18" max="18" width="6.5703125" style="32" customWidth="1"/>
    <col min="19" max="19" width="12.42578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148">
        <v>16825</v>
      </c>
      <c r="C14" s="39" t="s">
        <v>296</v>
      </c>
      <c r="D14" s="40">
        <f>VLOOKUP($B14,'[1]Franchise Rate List (2)'!$A$3:$I$750,7,0)</f>
        <v>2106</v>
      </c>
      <c r="E14" s="40" t="str">
        <f>VLOOKUP(B14,[7]Sheet1!$A$2:$F$338,6,0)</f>
        <v>1 Box = 6 ea</v>
      </c>
      <c r="F14" s="150">
        <v>2</v>
      </c>
      <c r="G14" s="41" t="s">
        <v>354</v>
      </c>
      <c r="H14" s="40">
        <f>VLOOKUP(B14,[7]Sheet1!$A$2:$G$338,7,0)</f>
        <v>373.75</v>
      </c>
      <c r="I14" s="42">
        <f>F14*H14</f>
        <v>747.5</v>
      </c>
      <c r="J14" s="43">
        <v>0</v>
      </c>
      <c r="K14" s="42">
        <f>+I14-J14</f>
        <v>747.5</v>
      </c>
      <c r="L14" s="44">
        <f>VLOOKUP(B14,'[1]Franchise Rate List (2)'!$A$3:$L$750,12,0)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f>VLOOKUP(B14,'[4]Franchise Rate List'!$A$3:$F$750,6,0)</f>
        <v>0.18</v>
      </c>
      <c r="S14" s="47">
        <f>+K14*R14</f>
        <v>134.54999999999998</v>
      </c>
    </row>
    <row r="15" spans="1:19" s="48" customFormat="1" ht="18" customHeight="1">
      <c r="A15" s="38">
        <f>+A14+1</f>
        <v>2</v>
      </c>
      <c r="B15" s="148">
        <v>17874</v>
      </c>
      <c r="C15" s="39" t="s">
        <v>297</v>
      </c>
      <c r="D15" s="40">
        <f>VLOOKUP($B15,'[1]Franchise Rate List (2)'!$A$3:$I$750,7,0)</f>
        <v>2106</v>
      </c>
      <c r="E15" s="40" t="str">
        <f>VLOOKUP(B15,[7]Sheet1!$A$2:$F$338,6,0)</f>
        <v>1 Box = 6 ea</v>
      </c>
      <c r="F15" s="151">
        <v>2</v>
      </c>
      <c r="G15" s="41" t="s">
        <v>353</v>
      </c>
      <c r="H15" s="40">
        <f>VLOOKUP(B15,[7]Sheet1!$A$2:$G$338,7,0)</f>
        <v>237.19</v>
      </c>
      <c r="I15" s="42">
        <f t="shared" ref="I15:I45" si="0">F15*H15</f>
        <v>474.38</v>
      </c>
      <c r="J15" s="43">
        <v>0</v>
      </c>
      <c r="K15" s="42">
        <f t="shared" ref="K15:K45" si="1">+I15-J15</f>
        <v>474.38</v>
      </c>
      <c r="L15" s="44">
        <f>VLOOKUP(B15,'[1]Franchise Rate List (2)'!$A$3:$L$750,12,0)</f>
        <v>0</v>
      </c>
      <c r="M15" s="42">
        <f t="shared" ref="M15:M45" si="2">+K15*L15</f>
        <v>0</v>
      </c>
      <c r="N15" s="45">
        <v>0</v>
      </c>
      <c r="O15" s="45">
        <f t="shared" ref="O15:O45" si="3">+K15*N15</f>
        <v>0</v>
      </c>
      <c r="P15" s="42">
        <v>0</v>
      </c>
      <c r="Q15" s="46">
        <f t="shared" ref="Q15:Q45" si="4">+K15*P15</f>
        <v>0</v>
      </c>
      <c r="R15" s="44">
        <f>VLOOKUP(B15,'[4]Franchise Rate List'!$A$3:$F$750,6,0)</f>
        <v>0.18</v>
      </c>
      <c r="S15" s="47">
        <f t="shared" ref="S15:S45" si="5">+K15*R15</f>
        <v>85.38839999999999</v>
      </c>
    </row>
    <row r="16" spans="1:19" s="48" customFormat="1" ht="18" customHeight="1">
      <c r="A16" s="38">
        <f t="shared" ref="A16:A45" si="6">+A15+1</f>
        <v>3</v>
      </c>
      <c r="B16" s="148">
        <v>18051</v>
      </c>
      <c r="C16" s="39" t="s">
        <v>294</v>
      </c>
      <c r="D16" s="40">
        <f>VLOOKUP($B16,'[1]Franchise Rate List (2)'!$A$3:$I$750,7,0)</f>
        <v>2106</v>
      </c>
      <c r="E16" s="40" t="str">
        <f>VLOOKUP(B16,[7]Sheet1!$A$2:$F$338,6,0)</f>
        <v>1 Box = 6 ea</v>
      </c>
      <c r="F16" s="151">
        <v>2</v>
      </c>
      <c r="G16" s="41" t="s">
        <v>353</v>
      </c>
      <c r="H16" s="40">
        <f>VLOOKUP(B16,[7]Sheet1!$A$2:$G$338,7,0)</f>
        <v>287.5</v>
      </c>
      <c r="I16" s="42">
        <f t="shared" si="0"/>
        <v>575</v>
      </c>
      <c r="J16" s="43">
        <v>0</v>
      </c>
      <c r="K16" s="42">
        <f t="shared" si="1"/>
        <v>575</v>
      </c>
      <c r="L16" s="44">
        <f>VLOOKUP(B16,'[1]Franchise Rate List (2)'!$A$3:$L$750,12,0)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44">
        <f>VLOOKUP(B16,'[4]Franchise Rate List'!$A$3:$F$750,6,0)</f>
        <v>0.18</v>
      </c>
      <c r="S16" s="47">
        <f t="shared" si="5"/>
        <v>103.5</v>
      </c>
    </row>
    <row r="17" spans="1:19" s="48" customFormat="1" ht="18" customHeight="1">
      <c r="A17" s="38">
        <f t="shared" si="6"/>
        <v>4</v>
      </c>
      <c r="B17" s="148">
        <v>18052</v>
      </c>
      <c r="C17" s="39" t="s">
        <v>295</v>
      </c>
      <c r="D17" s="40">
        <f>VLOOKUP($B17,'[1]Franchise Rate List (2)'!$A$3:$I$750,7,0)</f>
        <v>2106</v>
      </c>
      <c r="E17" s="40" t="str">
        <f>VLOOKUP(B17,[7]Sheet1!$A$2:$F$338,6,0)</f>
        <v>1 Box = 6 ea</v>
      </c>
      <c r="F17" s="151">
        <v>2</v>
      </c>
      <c r="G17" s="41" t="s">
        <v>353</v>
      </c>
      <c r="H17" s="40">
        <f>VLOOKUP(B17,[7]Sheet1!$A$2:$G$338,7,0)</f>
        <v>287.5</v>
      </c>
      <c r="I17" s="42">
        <f t="shared" si="0"/>
        <v>575</v>
      </c>
      <c r="J17" s="43">
        <v>0</v>
      </c>
      <c r="K17" s="42">
        <f t="shared" si="1"/>
        <v>575</v>
      </c>
      <c r="L17" s="44">
        <f>VLOOKUP(B17,'[1]Franchise Rate List (2)'!$A$3:$L$750,12,0)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44">
        <f>VLOOKUP(B17,'[4]Franchise Rate List'!$A$3:$F$750,6,0)</f>
        <v>0.18</v>
      </c>
      <c r="S17" s="47">
        <f t="shared" si="5"/>
        <v>103.5</v>
      </c>
    </row>
    <row r="18" spans="1:19" s="48" customFormat="1" ht="18" customHeight="1">
      <c r="A18" s="38">
        <f t="shared" si="6"/>
        <v>5</v>
      </c>
      <c r="B18" s="148">
        <v>18404</v>
      </c>
      <c r="C18" s="39" t="s">
        <v>67</v>
      </c>
      <c r="D18" s="40">
        <f>VLOOKUP($B18,'[1]Franchise Rate List (2)'!$A$3:$I$750,7,0)</f>
        <v>20088000</v>
      </c>
      <c r="E18" s="40" t="str">
        <f>VLOOKUP(B18,[7]Sheet1!$A$2:$F$338,6,0)</f>
        <v>1 Box = 12 ea</v>
      </c>
      <c r="F18" s="151">
        <v>2</v>
      </c>
      <c r="G18" s="41" t="s">
        <v>353</v>
      </c>
      <c r="H18" s="40">
        <f>VLOOKUP(B18,[7]Sheet1!$A$2:$G$338,7,0)</f>
        <v>272.55</v>
      </c>
      <c r="I18" s="42">
        <f t="shared" si="0"/>
        <v>545.1</v>
      </c>
      <c r="J18" s="43">
        <v>0</v>
      </c>
      <c r="K18" s="42">
        <f t="shared" si="1"/>
        <v>545.1</v>
      </c>
      <c r="L18" s="44">
        <f>VLOOKUP(B18,'[1]Franchise Rate List (2)'!$A$3:$L$750,12,0)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44">
        <f>VLOOKUP(B18,'[4]Franchise Rate List'!$A$3:$F$750,6,0)</f>
        <v>0.12</v>
      </c>
      <c r="S18" s="47">
        <f t="shared" si="5"/>
        <v>65.412000000000006</v>
      </c>
    </row>
    <row r="19" spans="1:19" s="48" customFormat="1" ht="18" customHeight="1">
      <c r="A19" s="38">
        <f t="shared" si="6"/>
        <v>6</v>
      </c>
      <c r="B19" s="148">
        <v>18931</v>
      </c>
      <c r="C19" s="39" t="s">
        <v>156</v>
      </c>
      <c r="D19" s="40">
        <f>VLOOKUP($B19,'[1]Franchise Rate List (2)'!$A$3:$I$750,7,0)</f>
        <v>2008</v>
      </c>
      <c r="E19" s="40" t="str">
        <f>VLOOKUP(B19,[7]Sheet1!$A$2:$F$338,6,0)</f>
        <v>Box =12 BT</v>
      </c>
      <c r="F19" s="151">
        <v>3</v>
      </c>
      <c r="G19" s="41" t="s">
        <v>353</v>
      </c>
      <c r="H19" s="40">
        <f>VLOOKUP(B19,[7]Sheet1!$A$2:$G$338,7,0)</f>
        <v>155.25</v>
      </c>
      <c r="I19" s="42">
        <f t="shared" si="0"/>
        <v>465.75</v>
      </c>
      <c r="J19" s="43">
        <v>0</v>
      </c>
      <c r="K19" s="42">
        <f t="shared" si="1"/>
        <v>465.75</v>
      </c>
      <c r="L19" s="44">
        <f>VLOOKUP(B19,'[1]Franchise Rate List (2)'!$A$3:$L$750,12,0)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44">
        <f>VLOOKUP(B19,'[4]Franchise Rate List'!$A$3:$F$750,6,0)</f>
        <v>0.12</v>
      </c>
      <c r="S19" s="47">
        <f t="shared" si="5"/>
        <v>55.89</v>
      </c>
    </row>
    <row r="20" spans="1:19" s="48" customFormat="1" ht="18" customHeight="1">
      <c r="A20" s="38">
        <f t="shared" si="6"/>
        <v>7</v>
      </c>
      <c r="B20" s="148">
        <v>7508</v>
      </c>
      <c r="C20" s="39" t="s">
        <v>63</v>
      </c>
      <c r="D20" s="40">
        <f>VLOOKUP($B20,'[1]Franchise Rate List (2)'!$A$3:$I$750,7,0)</f>
        <v>1901</v>
      </c>
      <c r="E20" s="40" t="str">
        <f>VLOOKUP(B20,[7]Sheet1!$A$2:$F$338,6,0)</f>
        <v>Kg=1000g</v>
      </c>
      <c r="F20" s="151">
        <v>5</v>
      </c>
      <c r="G20" s="41" t="s">
        <v>353</v>
      </c>
      <c r="H20" s="40">
        <f>VLOOKUP(B20,[7]Sheet1!$A$2:$G$338,7,0)</f>
        <v>142.6</v>
      </c>
      <c r="I20" s="42">
        <f t="shared" si="0"/>
        <v>713</v>
      </c>
      <c r="J20" s="43">
        <v>0</v>
      </c>
      <c r="K20" s="42">
        <f t="shared" si="1"/>
        <v>713</v>
      </c>
      <c r="L20" s="44">
        <f>VLOOKUP(B20,'[1]Franchise Rate List (2)'!$A$3:$L$750,12,0)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44">
        <f>VLOOKUP(B20,'[4]Franchise Rate List'!$A$3:$F$750,6,0)</f>
        <v>0.18</v>
      </c>
      <c r="S20" s="47">
        <f t="shared" si="5"/>
        <v>128.34</v>
      </c>
    </row>
    <row r="21" spans="1:19" s="48" customFormat="1" ht="18" customHeight="1">
      <c r="A21" s="38">
        <f t="shared" si="6"/>
        <v>8</v>
      </c>
      <c r="B21" s="148">
        <v>11654</v>
      </c>
      <c r="C21" s="39" t="s">
        <v>58</v>
      </c>
      <c r="D21" s="40">
        <f>VLOOKUP($B21,'[1]Franchise Rate List (2)'!$A$3:$I$750,7,0)</f>
        <v>2106</v>
      </c>
      <c r="E21" s="40" t="str">
        <f>VLOOKUP(B21,[7]Sheet1!$A$2:$F$338,6,0)</f>
        <v>EA=12 ea</v>
      </c>
      <c r="F21" s="151">
        <v>5</v>
      </c>
      <c r="G21" s="41" t="s">
        <v>353</v>
      </c>
      <c r="H21" s="40">
        <f>VLOOKUP(B21,[7]Sheet1!$A$2:$G$338,7,0)</f>
        <v>122.72</v>
      </c>
      <c r="I21" s="42">
        <f t="shared" si="0"/>
        <v>613.6</v>
      </c>
      <c r="J21" s="43">
        <v>0</v>
      </c>
      <c r="K21" s="42">
        <f t="shared" si="1"/>
        <v>613.6</v>
      </c>
      <c r="L21" s="44">
        <f>VLOOKUP(B21,'[1]Franchise Rate List (2)'!$A$3:$L$750,12,0)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44">
        <f>VLOOKUP(B21,'[4]Franchise Rate List'!$A$3:$F$750,6,0)</f>
        <v>0.18</v>
      </c>
      <c r="S21" s="47">
        <f t="shared" si="5"/>
        <v>110.44799999999999</v>
      </c>
    </row>
    <row r="22" spans="1:19" s="48" customFormat="1" ht="18" customHeight="1">
      <c r="A22" s="38">
        <f t="shared" si="6"/>
        <v>9</v>
      </c>
      <c r="B22" s="148">
        <v>17676</v>
      </c>
      <c r="C22" s="39" t="s">
        <v>52</v>
      </c>
      <c r="D22" s="40">
        <f>VLOOKUP($B22,'[1]Franchise Rate List (2)'!$A$3:$I$750,7,0)</f>
        <v>2106</v>
      </c>
      <c r="E22" s="40" t="str">
        <f>VLOOKUP(B22,[7]Sheet1!$A$2:$F$338,6,0)</f>
        <v>PAC=1000ML</v>
      </c>
      <c r="F22" s="151">
        <v>5</v>
      </c>
      <c r="G22" s="41" t="s">
        <v>352</v>
      </c>
      <c r="H22" s="40">
        <f>VLOOKUP(B22,[7]Sheet1!$A$2:$G$338,7,0)</f>
        <v>381.8</v>
      </c>
      <c r="I22" s="42">
        <f t="shared" si="0"/>
        <v>1909</v>
      </c>
      <c r="J22" s="43">
        <v>0</v>
      </c>
      <c r="K22" s="42">
        <f t="shared" si="1"/>
        <v>1909</v>
      </c>
      <c r="L22" s="44">
        <f>VLOOKUP(B22,'[1]Franchise Rate List (2)'!$A$3:$L$750,12,0)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44">
        <f>VLOOKUP(B22,'[4]Franchise Rate List'!$A$3:$F$750,6,0)</f>
        <v>0.18</v>
      </c>
      <c r="S22" s="47">
        <f t="shared" si="5"/>
        <v>343.62</v>
      </c>
    </row>
    <row r="23" spans="1:19" s="48" customFormat="1" ht="18" customHeight="1">
      <c r="A23" s="38">
        <f t="shared" si="6"/>
        <v>10</v>
      </c>
      <c r="B23" s="148">
        <v>19443</v>
      </c>
      <c r="C23" s="39" t="s">
        <v>111</v>
      </c>
      <c r="D23" s="40">
        <f>VLOOKUP($B23,'[1]Franchise Rate List (2)'!$A$3:$I$750,7,0)</f>
        <v>4823</v>
      </c>
      <c r="E23" s="40" t="str">
        <f>VLOOKUP(B23,[7]Sheet1!$A$2:$F$338,6,0)</f>
        <v>PAC</v>
      </c>
      <c r="F23" s="151">
        <v>5</v>
      </c>
      <c r="G23" s="41" t="s">
        <v>352</v>
      </c>
      <c r="H23" s="40">
        <f>VLOOKUP(B23,[7]Sheet1!$A$2:$G$338,7,0)</f>
        <v>74.75</v>
      </c>
      <c r="I23" s="42">
        <f t="shared" si="0"/>
        <v>373.75</v>
      </c>
      <c r="J23" s="43">
        <v>0</v>
      </c>
      <c r="K23" s="42">
        <f t="shared" si="1"/>
        <v>373.75</v>
      </c>
      <c r="L23" s="44">
        <f>VLOOKUP(B23,'[1]Franchise Rate List (2)'!$A$3:$L$750,12,0)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44">
        <f>VLOOKUP(B23,'[4]Franchise Rate List'!$A$3:$F$750,6,0)</f>
        <v>0.18</v>
      </c>
      <c r="S23" s="47">
        <f t="shared" si="5"/>
        <v>67.274999999999991</v>
      </c>
    </row>
    <row r="24" spans="1:19" s="141" customFormat="1" ht="18" customHeight="1">
      <c r="A24" s="130">
        <f t="shared" si="6"/>
        <v>11</v>
      </c>
      <c r="B24" s="148">
        <v>20413</v>
      </c>
      <c r="C24" s="39" t="s">
        <v>135</v>
      </c>
      <c r="D24" s="40">
        <f>VLOOKUP($B24,'[1]Franchise Rate List (2)'!$A$3:$I$750,7,0)</f>
        <v>3923</v>
      </c>
      <c r="E24" s="40" t="str">
        <f>VLOOKUP(B24,[7]Sheet1!$A$2:$F$338,6,0)</f>
        <v>Pac=100Pc</v>
      </c>
      <c r="F24" s="151">
        <v>1</v>
      </c>
      <c r="G24" s="41" t="s">
        <v>352</v>
      </c>
      <c r="H24" s="40">
        <f>VLOOKUP(B24,[7]Sheet1!$A$2:$G$338,7,0)</f>
        <v>316.25</v>
      </c>
      <c r="I24" s="42">
        <f t="shared" si="0"/>
        <v>316.25</v>
      </c>
      <c r="J24" s="43">
        <v>0</v>
      </c>
      <c r="K24" s="42">
        <f t="shared" si="1"/>
        <v>316.25</v>
      </c>
      <c r="L24" s="44">
        <f>VLOOKUP(B24,'[1]Franchise Rate List (2)'!$A$3:$L$750,12,0)</f>
        <v>0</v>
      </c>
      <c r="M24" s="42">
        <f t="shared" si="2"/>
        <v>0</v>
      </c>
      <c r="N24" s="45">
        <v>0</v>
      </c>
      <c r="O24" s="45">
        <f t="shared" si="3"/>
        <v>0</v>
      </c>
      <c r="P24" s="42">
        <v>0</v>
      </c>
      <c r="Q24" s="46">
        <f t="shared" si="4"/>
        <v>0</v>
      </c>
      <c r="R24" s="44">
        <f>VLOOKUP(B24,'[4]Franchise Rate List'!$A$3:$F$750,6,0)</f>
        <v>0.18</v>
      </c>
      <c r="S24" s="47">
        <f t="shared" si="5"/>
        <v>56.924999999999997</v>
      </c>
    </row>
    <row r="25" spans="1:19" s="48" customFormat="1" ht="18" customHeight="1">
      <c r="A25" s="38">
        <f t="shared" si="6"/>
        <v>12</v>
      </c>
      <c r="B25" s="148">
        <v>22262</v>
      </c>
      <c r="C25" s="39" t="s">
        <v>310</v>
      </c>
      <c r="D25" s="40">
        <f>VLOOKUP($B25,'[1]Franchise Rate List (2)'!$A$3:$I$750,7,0)</f>
        <v>22029920</v>
      </c>
      <c r="E25" s="40" t="str">
        <f>VLOOKUP(B25,[7]Sheet1!$A$2:$F$338,6,0)</f>
        <v>1 box = 24 ea</v>
      </c>
      <c r="F25" s="151">
        <v>12</v>
      </c>
      <c r="G25" s="41" t="s">
        <v>53</v>
      </c>
      <c r="H25" s="40">
        <f>VLOOKUP(B25,[7]Sheet1!$A$2:$G$338,7,0)</f>
        <v>71.430000000000007</v>
      </c>
      <c r="I25" s="42">
        <f t="shared" si="0"/>
        <v>857.16000000000008</v>
      </c>
      <c r="J25" s="43">
        <v>0</v>
      </c>
      <c r="K25" s="42">
        <f t="shared" si="1"/>
        <v>857.16000000000008</v>
      </c>
      <c r="L25" s="44">
        <f>VLOOKUP(B25,'[1]Franchise Rate List (2)'!$A$3:$L$750,12,0)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44">
        <f>VLOOKUP(B25,'[4]Franchise Rate List'!$A$3:$F$750,6,0)</f>
        <v>0.12</v>
      </c>
      <c r="S25" s="47">
        <f t="shared" si="5"/>
        <v>102.8592</v>
      </c>
    </row>
    <row r="26" spans="1:19" s="48" customFormat="1" ht="18" customHeight="1">
      <c r="A26" s="38">
        <f t="shared" si="6"/>
        <v>13</v>
      </c>
      <c r="B26" s="148">
        <v>22264</v>
      </c>
      <c r="C26" s="39" t="s">
        <v>312</v>
      </c>
      <c r="D26" s="40">
        <f>VLOOKUP($B26,'[1]Franchise Rate List (2)'!$A$3:$I$750,7,0)</f>
        <v>22029920</v>
      </c>
      <c r="E26" s="40" t="str">
        <f>VLOOKUP(B26,[7]Sheet1!$A$2:$F$338,6,0)</f>
        <v>1 box = 24 ea</v>
      </c>
      <c r="F26" s="151">
        <v>12</v>
      </c>
      <c r="G26" s="41" t="s">
        <v>53</v>
      </c>
      <c r="H26" s="40">
        <f>VLOOKUP(B26,[7]Sheet1!$A$2:$G$338,7,0)</f>
        <v>71.430000000000007</v>
      </c>
      <c r="I26" s="42">
        <f t="shared" si="0"/>
        <v>857.16000000000008</v>
      </c>
      <c r="J26" s="43"/>
      <c r="K26" s="42">
        <f t="shared" si="1"/>
        <v>857.16000000000008</v>
      </c>
      <c r="L26" s="44">
        <f>VLOOKUP(B26,'[1]Franchise Rate List (2)'!$A$3:$L$750,12,0)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44">
        <f>VLOOKUP(B26,'[4]Franchise Rate List'!$A$3:$F$750,6,0)</f>
        <v>0.12</v>
      </c>
      <c r="S26" s="47">
        <f t="shared" si="5"/>
        <v>102.8592</v>
      </c>
    </row>
    <row r="27" spans="1:19" s="48" customFormat="1" ht="18" customHeight="1">
      <c r="A27" s="38">
        <f t="shared" si="6"/>
        <v>14</v>
      </c>
      <c r="B27" s="148">
        <v>22265</v>
      </c>
      <c r="C27" s="39" t="s">
        <v>313</v>
      </c>
      <c r="D27" s="40">
        <f>VLOOKUP($B27,'[1]Franchise Rate List (2)'!$A$3:$I$750,7,0)</f>
        <v>22029920</v>
      </c>
      <c r="E27" s="40" t="str">
        <f>VLOOKUP(B27,[7]Sheet1!$A$2:$F$338,6,0)</f>
        <v>1 box = 24 ea</v>
      </c>
      <c r="F27" s="151">
        <v>12</v>
      </c>
      <c r="G27" s="41" t="s">
        <v>53</v>
      </c>
      <c r="H27" s="40">
        <f>VLOOKUP(B27,[7]Sheet1!$A$2:$G$338,7,0)</f>
        <v>71.430000000000007</v>
      </c>
      <c r="I27" s="42">
        <f t="shared" si="0"/>
        <v>857.16000000000008</v>
      </c>
      <c r="J27" s="43"/>
      <c r="K27" s="42">
        <f t="shared" si="1"/>
        <v>857.16000000000008</v>
      </c>
      <c r="L27" s="44">
        <f>VLOOKUP(B27,'[1]Franchise Rate List (2)'!$A$3:$L$750,12,0)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44">
        <f>VLOOKUP(B27,'[4]Franchise Rate List'!$A$3:$F$750,6,0)</f>
        <v>0.12</v>
      </c>
      <c r="S27" s="47">
        <f t="shared" si="5"/>
        <v>102.8592</v>
      </c>
    </row>
    <row r="28" spans="1:19" s="48" customFormat="1" ht="18" customHeight="1">
      <c r="A28" s="38">
        <f t="shared" si="6"/>
        <v>15</v>
      </c>
      <c r="B28" s="148">
        <v>22255</v>
      </c>
      <c r="C28" s="39" t="s">
        <v>305</v>
      </c>
      <c r="D28" s="40">
        <f>VLOOKUP($B28,'[1]Franchise Rate List (2)'!$A$3:$I$750,7,0)</f>
        <v>22029920</v>
      </c>
      <c r="E28" s="40" t="str">
        <f>VLOOKUP(B28,[7]Sheet1!$A$2:$F$338,6,0)</f>
        <v>1 box = 24 ea</v>
      </c>
      <c r="F28" s="151">
        <v>24</v>
      </c>
      <c r="G28" s="41" t="s">
        <v>53</v>
      </c>
      <c r="H28" s="40">
        <f>VLOOKUP(B28,[7]Sheet1!$A$2:$G$338,7,0)</f>
        <v>57.46</v>
      </c>
      <c r="I28" s="42">
        <f t="shared" si="0"/>
        <v>1379.04</v>
      </c>
      <c r="J28" s="43"/>
      <c r="K28" s="42">
        <f t="shared" si="1"/>
        <v>1379.04</v>
      </c>
      <c r="L28" s="44">
        <f>VLOOKUP(B28,'[1]Franchise Rate List (2)'!$A$3:$L$750,12,0)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44">
        <f>VLOOKUP(B28,'[4]Franchise Rate List'!$A$3:$F$750,6,0)</f>
        <v>0.12</v>
      </c>
      <c r="S28" s="47">
        <f t="shared" si="5"/>
        <v>165.48479999999998</v>
      </c>
    </row>
    <row r="29" spans="1:19" s="48" customFormat="1" ht="18" customHeight="1">
      <c r="A29" s="38">
        <f t="shared" si="6"/>
        <v>16</v>
      </c>
      <c r="B29" s="148">
        <v>22256</v>
      </c>
      <c r="C29" s="39" t="s">
        <v>306</v>
      </c>
      <c r="D29" s="40">
        <f>VLOOKUP($B29,'[1]Franchise Rate List (2)'!$A$3:$I$750,7,0)</f>
        <v>22029920</v>
      </c>
      <c r="E29" s="40" t="str">
        <f>VLOOKUP(B29,[7]Sheet1!$A$2:$F$338,6,0)</f>
        <v>Box = 24 EA</v>
      </c>
      <c r="F29" s="151">
        <v>24</v>
      </c>
      <c r="G29" s="41" t="s">
        <v>53</v>
      </c>
      <c r="H29" s="40">
        <f>VLOOKUP(B29,[7]Sheet1!$A$2:$G$338,7,0)</f>
        <v>57.46</v>
      </c>
      <c r="I29" s="42">
        <f t="shared" si="0"/>
        <v>1379.04</v>
      </c>
      <c r="J29" s="43"/>
      <c r="K29" s="42">
        <f t="shared" si="1"/>
        <v>1379.04</v>
      </c>
      <c r="L29" s="44">
        <f>VLOOKUP(B29,'[1]Franchise Rate List (2)'!$A$3:$L$750,12,0)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44">
        <f>VLOOKUP(B29,'[4]Franchise Rate List'!$A$3:$F$750,6,0)</f>
        <v>0.12</v>
      </c>
      <c r="S29" s="47">
        <f t="shared" si="5"/>
        <v>165.48479999999998</v>
      </c>
    </row>
    <row r="30" spans="1:19" s="48" customFormat="1" ht="18" customHeight="1">
      <c r="A30" s="38">
        <f t="shared" si="6"/>
        <v>17</v>
      </c>
      <c r="B30" s="148">
        <v>22258</v>
      </c>
      <c r="C30" s="39" t="s">
        <v>307</v>
      </c>
      <c r="D30" s="40">
        <f>VLOOKUP($B30,'[1]Franchise Rate List (2)'!$A$3:$I$750,7,0)</f>
        <v>22029920</v>
      </c>
      <c r="E30" s="40" t="str">
        <f>VLOOKUP(B30,[7]Sheet1!$A$2:$F$338,6,0)</f>
        <v>1 box = 24 ea</v>
      </c>
      <c r="F30" s="151">
        <v>24</v>
      </c>
      <c r="G30" s="41" t="s">
        <v>53</v>
      </c>
      <c r="H30" s="40">
        <f>VLOOKUP(B30,[7]Sheet1!$A$2:$G$338,7,0)</f>
        <v>57.46</v>
      </c>
      <c r="I30" s="42">
        <f t="shared" si="0"/>
        <v>1379.04</v>
      </c>
      <c r="J30" s="43"/>
      <c r="K30" s="42">
        <f t="shared" si="1"/>
        <v>1379.04</v>
      </c>
      <c r="L30" s="44">
        <f>VLOOKUP(B30,'[1]Franchise Rate List (2)'!$A$3:$L$750,12,0)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44">
        <f>VLOOKUP(B30,'[4]Franchise Rate List'!$A$3:$F$750,6,0)</f>
        <v>0.12</v>
      </c>
      <c r="S30" s="47">
        <f t="shared" si="5"/>
        <v>165.48479999999998</v>
      </c>
    </row>
    <row r="31" spans="1:19" s="48" customFormat="1" ht="18" customHeight="1">
      <c r="A31" s="38">
        <f t="shared" si="6"/>
        <v>18</v>
      </c>
      <c r="B31" s="148">
        <v>23468</v>
      </c>
      <c r="C31" s="39" t="s">
        <v>315</v>
      </c>
      <c r="D31" s="40">
        <f>VLOOKUP($B31,'[1]Franchise Rate List (2)'!$A$3:$I$750,7,0)</f>
        <v>22029920</v>
      </c>
      <c r="E31" s="40" t="str">
        <f>VLOOKUP(B31,[7]Sheet1!$A$2:$F$338,6,0)</f>
        <v>1 box = 24 ea</v>
      </c>
      <c r="F31" s="151">
        <v>21</v>
      </c>
      <c r="G31" s="41" t="s">
        <v>53</v>
      </c>
      <c r="H31" s="40">
        <f>VLOOKUP(B31,[7]Sheet1!$A$2:$G$338,7,0)</f>
        <v>57.46</v>
      </c>
      <c r="I31" s="42">
        <f t="shared" si="0"/>
        <v>1206.6600000000001</v>
      </c>
      <c r="J31" s="43"/>
      <c r="K31" s="42">
        <f t="shared" si="1"/>
        <v>1206.6600000000001</v>
      </c>
      <c r="L31" s="44">
        <f>VLOOKUP(B31,'[1]Franchise Rate List (2)'!$A$3:$L$750,12,0)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44">
        <f>VLOOKUP(B31,'[4]Franchise Rate List'!$A$3:$F$750,6,0)</f>
        <v>0.12</v>
      </c>
      <c r="S31" s="47">
        <f t="shared" si="5"/>
        <v>144.79920000000001</v>
      </c>
    </row>
    <row r="32" spans="1:19" s="48" customFormat="1" ht="18" customHeight="1">
      <c r="A32" s="38">
        <f t="shared" si="6"/>
        <v>19</v>
      </c>
      <c r="B32" s="148">
        <v>6090</v>
      </c>
      <c r="C32" s="39" t="s">
        <v>176</v>
      </c>
      <c r="D32" s="40">
        <f>VLOOKUP($B32,'[1]Franchise Rate List (2)'!$A$3:$I$750,7,0)</f>
        <v>2811</v>
      </c>
      <c r="E32" s="40" t="str">
        <f>VLOOKUP(B32,[7]Sheet1!$A$2:$F$338,6,0)</f>
        <v>PAC=10ea</v>
      </c>
      <c r="F32" s="151">
        <v>5</v>
      </c>
      <c r="G32" s="41" t="s">
        <v>352</v>
      </c>
      <c r="H32" s="40">
        <f>VLOOKUP(B32,[7]Sheet1!$A$2:$G$338,7,0)</f>
        <v>333.5</v>
      </c>
      <c r="I32" s="42">
        <f t="shared" si="0"/>
        <v>1667.5</v>
      </c>
      <c r="J32" s="43"/>
      <c r="K32" s="42">
        <f t="shared" si="1"/>
        <v>1667.5</v>
      </c>
      <c r="L32" s="44">
        <f>VLOOKUP(B32,'[1]Franchise Rate List (2)'!$A$3:$L$750,12,0)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44">
        <f>VLOOKUP(B32,'[4]Franchise Rate List'!$A$3:$F$750,6,0)</f>
        <v>0.18</v>
      </c>
      <c r="S32" s="47">
        <f t="shared" si="5"/>
        <v>300.14999999999998</v>
      </c>
    </row>
    <row r="33" spans="1:19" s="48" customFormat="1" ht="18" customHeight="1">
      <c r="A33" s="38">
        <f t="shared" si="6"/>
        <v>20</v>
      </c>
      <c r="B33" s="148">
        <v>15341</v>
      </c>
      <c r="C33" s="39" t="s">
        <v>141</v>
      </c>
      <c r="D33" s="40">
        <f>VLOOKUP($B33,'[1]Franchise Rate List (2)'!$A$3:$I$750,7,0)</f>
        <v>3402</v>
      </c>
      <c r="E33" s="40" t="str">
        <f>VLOOKUP(B33,[7]Sheet1!$A$2:$F$338,6,0)</f>
        <v>1 PAC X 100</v>
      </c>
      <c r="F33" s="151">
        <v>30</v>
      </c>
      <c r="G33" s="41" t="s">
        <v>356</v>
      </c>
      <c r="H33" s="40">
        <f>VLOOKUP(B33,[7]Sheet1!$A$2:$G$338,7,0)</f>
        <v>8.51</v>
      </c>
      <c r="I33" s="42">
        <f t="shared" si="0"/>
        <v>255.29999999999998</v>
      </c>
      <c r="J33" s="43"/>
      <c r="K33" s="42">
        <f t="shared" si="1"/>
        <v>255.29999999999998</v>
      </c>
      <c r="L33" s="44">
        <f>VLOOKUP(B33,'[1]Franchise Rate List (2)'!$A$3:$L$750,12,0)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44">
        <f>VLOOKUP(B33,'[4]Franchise Rate List'!$A$3:$F$750,6,0)</f>
        <v>0.18</v>
      </c>
      <c r="S33" s="47">
        <f t="shared" si="5"/>
        <v>45.953999999999994</v>
      </c>
    </row>
    <row r="34" spans="1:19" s="48" customFormat="1" ht="18" customHeight="1">
      <c r="A34" s="38">
        <f t="shared" si="6"/>
        <v>21</v>
      </c>
      <c r="B34" s="148">
        <v>12012</v>
      </c>
      <c r="C34" s="39" t="s">
        <v>129</v>
      </c>
      <c r="D34" s="40">
        <f>VLOOKUP($B34,'[1]Franchise Rate List (2)'!$A$3:$I$750,7,0)</f>
        <v>4823</v>
      </c>
      <c r="E34" s="40" t="str">
        <f>VLOOKUP(B34,[7]Sheet1!$A$2:$F$338,6,0)</f>
        <v>PAC=20PC</v>
      </c>
      <c r="F34" s="151">
        <v>100</v>
      </c>
      <c r="G34" s="41" t="s">
        <v>352</v>
      </c>
      <c r="H34" s="40">
        <f>VLOOKUP(B34,[7]Sheet1!$A$2:$G$338,7,0)</f>
        <v>58.98</v>
      </c>
      <c r="I34" s="42">
        <f t="shared" si="0"/>
        <v>5898</v>
      </c>
      <c r="J34" s="43"/>
      <c r="K34" s="42">
        <f t="shared" si="1"/>
        <v>5898</v>
      </c>
      <c r="L34" s="44">
        <f>VLOOKUP(B34,'[1]Franchise Rate List (2)'!$A$3:$L$750,12,0)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44">
        <f>VLOOKUP(B34,'[4]Franchise Rate List'!$A$3:$F$750,6,0)</f>
        <v>0.18</v>
      </c>
      <c r="S34" s="47">
        <f t="shared" si="5"/>
        <v>1061.6399999999999</v>
      </c>
    </row>
    <row r="35" spans="1:19" s="48" customFormat="1" ht="18" customHeight="1">
      <c r="A35" s="38">
        <f t="shared" si="6"/>
        <v>22</v>
      </c>
      <c r="B35" s="148">
        <v>12013</v>
      </c>
      <c r="C35" s="39" t="s">
        <v>130</v>
      </c>
      <c r="D35" s="40">
        <f>VLOOKUP($B35,'[1]Franchise Rate List (2)'!$A$3:$I$750,7,0)</f>
        <v>4823</v>
      </c>
      <c r="E35" s="40" t="str">
        <f>VLOOKUP(B35,[7]Sheet1!$A$2:$F$338,6,0)</f>
        <v>PAC=20PC</v>
      </c>
      <c r="F35" s="151">
        <v>100</v>
      </c>
      <c r="G35" s="41" t="s">
        <v>352</v>
      </c>
      <c r="H35" s="40">
        <f>VLOOKUP(B35,[7]Sheet1!$A$2:$G$338,7,0)</f>
        <v>82.67</v>
      </c>
      <c r="I35" s="42">
        <f t="shared" si="0"/>
        <v>8267</v>
      </c>
      <c r="J35" s="43"/>
      <c r="K35" s="42">
        <f t="shared" si="1"/>
        <v>8267</v>
      </c>
      <c r="L35" s="44">
        <f>VLOOKUP(B35,'[1]Franchise Rate List (2)'!$A$3:$L$750,12,0)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44">
        <f>VLOOKUP(B35,'[4]Franchise Rate List'!$A$3:$F$750,6,0)</f>
        <v>0.18</v>
      </c>
      <c r="S35" s="47">
        <f t="shared" si="5"/>
        <v>1488.06</v>
      </c>
    </row>
    <row r="36" spans="1:19" s="48" customFormat="1" ht="18" customHeight="1">
      <c r="A36" s="38">
        <f t="shared" si="6"/>
        <v>23</v>
      </c>
      <c r="B36" s="148">
        <v>20399</v>
      </c>
      <c r="C36" s="39" t="s">
        <v>133</v>
      </c>
      <c r="D36" s="40">
        <f>VLOOKUP($B36,'[1]Franchise Rate List (2)'!$A$3:$I$750,7,0)</f>
        <v>4823</v>
      </c>
      <c r="E36" s="40" t="str">
        <f>VLOOKUP(B36,[7]Sheet1!$A$2:$F$338,6,0)</f>
        <v>1 PAC=20 PCS</v>
      </c>
      <c r="F36" s="151">
        <v>100</v>
      </c>
      <c r="G36" s="41" t="s">
        <v>352</v>
      </c>
      <c r="H36" s="40">
        <f>VLOOKUP(B36,[7]Sheet1!$A$2:$G$338,7,0)</f>
        <v>92.86</v>
      </c>
      <c r="I36" s="42">
        <f t="shared" si="0"/>
        <v>9286</v>
      </c>
      <c r="J36" s="43"/>
      <c r="K36" s="42">
        <f t="shared" si="1"/>
        <v>9286</v>
      </c>
      <c r="L36" s="44">
        <f>VLOOKUP(B36,'[1]Franchise Rate List (2)'!$A$3:$L$750,12,0)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44">
        <f>VLOOKUP(B36,'[4]Franchise Rate List'!$A$3:$F$750,6,0)</f>
        <v>0.18</v>
      </c>
      <c r="S36" s="47">
        <f t="shared" si="5"/>
        <v>1671.48</v>
      </c>
    </row>
    <row r="37" spans="1:19" s="48" customFormat="1" ht="18" customHeight="1">
      <c r="A37" s="38">
        <f t="shared" si="6"/>
        <v>24</v>
      </c>
      <c r="B37" s="148">
        <v>20400</v>
      </c>
      <c r="C37" s="39" t="s">
        <v>136</v>
      </c>
      <c r="D37" s="40">
        <f>VLOOKUP($B37,'[1]Franchise Rate List (2)'!$A$3:$I$750,7,0)</f>
        <v>4823</v>
      </c>
      <c r="E37" s="40" t="str">
        <f>VLOOKUP(B37,[7]Sheet1!$A$2:$F$338,6,0)</f>
        <v>1 PAC=20 PCS</v>
      </c>
      <c r="F37" s="151">
        <v>100</v>
      </c>
      <c r="G37" s="41" t="s">
        <v>352</v>
      </c>
      <c r="H37" s="40">
        <f>VLOOKUP(B37,[7]Sheet1!$A$2:$G$338,7,0)</f>
        <v>67.75</v>
      </c>
      <c r="I37" s="42">
        <f t="shared" si="0"/>
        <v>6775</v>
      </c>
      <c r="J37" s="43"/>
      <c r="K37" s="42">
        <f t="shared" si="1"/>
        <v>6775</v>
      </c>
      <c r="L37" s="44">
        <f>VLOOKUP(B37,'[1]Franchise Rate List (2)'!$A$3:$L$750,12,0)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44">
        <f>VLOOKUP(B37,'[4]Franchise Rate List'!$A$3:$F$750,6,0)</f>
        <v>0.18</v>
      </c>
      <c r="S37" s="47">
        <f t="shared" si="5"/>
        <v>1219.5</v>
      </c>
    </row>
    <row r="38" spans="1:19" s="48" customFormat="1" ht="18" customHeight="1">
      <c r="A38" s="38">
        <f t="shared" si="6"/>
        <v>25</v>
      </c>
      <c r="B38" s="148">
        <v>3676</v>
      </c>
      <c r="C38" s="39" t="s">
        <v>153</v>
      </c>
      <c r="D38" s="40">
        <f>VLOOKUP($B38,'[1]Franchise Rate List (2)'!$A$3:$I$750,7,0)</f>
        <v>4821</v>
      </c>
      <c r="E38" s="40" t="str">
        <f>VLOOKUP(B38,[7]Sheet1!$A$2:$F$338,6,0)</f>
        <v>EA</v>
      </c>
      <c r="F38" s="151">
        <v>500</v>
      </c>
      <c r="G38" s="41" t="s">
        <v>53</v>
      </c>
      <c r="H38" s="40">
        <f>VLOOKUP(B38,[7]Sheet1!$A$2:$G$338,7,0)</f>
        <v>1.73</v>
      </c>
      <c r="I38" s="42">
        <f t="shared" si="0"/>
        <v>865</v>
      </c>
      <c r="J38" s="43"/>
      <c r="K38" s="42">
        <f t="shared" si="1"/>
        <v>865</v>
      </c>
      <c r="L38" s="44">
        <f>VLOOKUP(B38,'[1]Franchise Rate List (2)'!$A$3:$L$750,12,0)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44">
        <f>VLOOKUP(B38,'[4]Franchise Rate List'!$A$3:$F$750,6,0)</f>
        <v>0.18</v>
      </c>
      <c r="S38" s="47">
        <f t="shared" si="5"/>
        <v>155.69999999999999</v>
      </c>
    </row>
    <row r="39" spans="1:19" s="48" customFormat="1" ht="18" customHeight="1">
      <c r="A39" s="38">
        <f t="shared" si="6"/>
        <v>26</v>
      </c>
      <c r="B39" s="148">
        <v>21817</v>
      </c>
      <c r="C39" s="39" t="s">
        <v>157</v>
      </c>
      <c r="D39" s="40">
        <f>VLOOKUP($B39,'[1]Franchise Rate List (2)'!$A$3:$I$750,7,0)</f>
        <v>482369</v>
      </c>
      <c r="E39" s="40" t="str">
        <f>VLOOKUP(B39,[7]Sheet1!$A$2:$F$338,6,0)</f>
        <v>PAC=25ea</v>
      </c>
      <c r="F39" s="151">
        <v>20</v>
      </c>
      <c r="G39" s="41" t="s">
        <v>352</v>
      </c>
      <c r="H39" s="40">
        <f>VLOOKUP(B39,[7]Sheet1!$A$2:$G$338,7,0)</f>
        <v>95.45</v>
      </c>
      <c r="I39" s="42">
        <f t="shared" si="0"/>
        <v>1909</v>
      </c>
      <c r="J39" s="43"/>
      <c r="K39" s="42">
        <f t="shared" si="1"/>
        <v>1909</v>
      </c>
      <c r="L39" s="44">
        <f>VLOOKUP(B39,'[1]Franchise Rate List (2)'!$A$3:$L$750,12,0)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44">
        <f>VLOOKUP(B39,'[4]Franchise Rate List'!$A$3:$F$750,6,0)</f>
        <v>0.12</v>
      </c>
      <c r="S39" s="47">
        <f t="shared" si="5"/>
        <v>229.07999999999998</v>
      </c>
    </row>
    <row r="40" spans="1:19" s="48" customFormat="1" ht="18" customHeight="1">
      <c r="A40" s="38">
        <f t="shared" si="6"/>
        <v>27</v>
      </c>
      <c r="B40" s="22">
        <v>24206</v>
      </c>
      <c r="C40" s="39" t="s">
        <v>386</v>
      </c>
      <c r="D40" s="40">
        <f>VLOOKUP($B40,'[1]Franchise Rate List (2)'!$A$3:$I$750,7,0)</f>
        <v>48237090</v>
      </c>
      <c r="E40" s="40" t="str">
        <f>VLOOKUP(B40,[7]Sheet1!$A$2:$F$338,6,0)</f>
        <v>1 Pkt = 50 Ea</v>
      </c>
      <c r="F40" s="151">
        <v>6</v>
      </c>
      <c r="G40" s="41" t="s">
        <v>56</v>
      </c>
      <c r="H40" s="40">
        <f>VLOOKUP(B40,[7]Sheet1!$A$2:$G$338,7,0)</f>
        <v>132.25</v>
      </c>
      <c r="I40" s="42">
        <f t="shared" si="0"/>
        <v>793.5</v>
      </c>
      <c r="J40" s="43"/>
      <c r="K40" s="42">
        <f t="shared" si="1"/>
        <v>793.5</v>
      </c>
      <c r="L40" s="44">
        <f>VLOOKUP(B40,'[1]Franchise Rate List (2)'!$A$3:$L$750,12,0)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44">
        <f>VLOOKUP(B40,'[4]Franchise Rate List'!$A$3:$F$750,6,0)</f>
        <v>0.12</v>
      </c>
      <c r="S40" s="47">
        <f t="shared" si="5"/>
        <v>95.22</v>
      </c>
    </row>
    <row r="41" spans="1:19" s="48" customFormat="1" ht="18" customHeight="1">
      <c r="A41" s="38">
        <f t="shared" si="6"/>
        <v>28</v>
      </c>
      <c r="B41" s="22">
        <v>23507</v>
      </c>
      <c r="C41" s="39" t="s">
        <v>335</v>
      </c>
      <c r="D41" s="40">
        <f>VLOOKUP($B41,'[1]Franchise Rate List (2)'!$A$3:$I$750,7,0)</f>
        <v>44191900</v>
      </c>
      <c r="E41" s="40" t="str">
        <f>VLOOKUP(B41,[7]Sheet1!$A$2:$F$338,6,0)</f>
        <v>1 pkt =500 ea</v>
      </c>
      <c r="F41" s="151">
        <v>2</v>
      </c>
      <c r="G41" s="41" t="s">
        <v>56</v>
      </c>
      <c r="H41" s="40">
        <f>VLOOKUP(B41,[7]Sheet1!$A$2:$G$338,7,0)</f>
        <v>103.5</v>
      </c>
      <c r="I41" s="42">
        <f t="shared" si="0"/>
        <v>207</v>
      </c>
      <c r="J41" s="43"/>
      <c r="K41" s="42">
        <f t="shared" si="1"/>
        <v>207</v>
      </c>
      <c r="L41" s="44">
        <f>VLOOKUP(B41,'[1]Franchise Rate List (2)'!$A$3:$L$750,12,0)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44">
        <f>VLOOKUP(B41,'[4]Franchise Rate List'!$A$3:$F$750,6,0)</f>
        <v>0.12</v>
      </c>
      <c r="S41" s="47">
        <f t="shared" si="5"/>
        <v>24.84</v>
      </c>
    </row>
    <row r="42" spans="1:19" s="48" customFormat="1" ht="18" customHeight="1">
      <c r="A42" s="38">
        <f t="shared" si="6"/>
        <v>29</v>
      </c>
      <c r="B42" s="22">
        <v>24334</v>
      </c>
      <c r="C42" s="39" t="s">
        <v>387</v>
      </c>
      <c r="D42" s="40">
        <f>VLOOKUP($B42,'[1]Franchise Rate List (2)'!$A$3:$I$750,7,0)</f>
        <v>48181000</v>
      </c>
      <c r="E42" s="40">
        <f>VLOOKUP(B42,[7]Sheet1!$A$2:$F$338,6,0)</f>
        <v>25</v>
      </c>
      <c r="F42" s="151">
        <v>100</v>
      </c>
      <c r="G42" s="41" t="s">
        <v>56</v>
      </c>
      <c r="H42" s="40">
        <f>VLOOKUP(B42,[7]Sheet1!$A$2:$G$338,7,0)</f>
        <v>24.15</v>
      </c>
      <c r="I42" s="42">
        <f t="shared" si="0"/>
        <v>2415</v>
      </c>
      <c r="J42" s="43"/>
      <c r="K42" s="42">
        <f t="shared" si="1"/>
        <v>2415</v>
      </c>
      <c r="L42" s="44">
        <f>VLOOKUP(B42,'[1]Franchise Rate List (2)'!$A$3:$L$750,12,0)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44">
        <f>VLOOKUP(B42,'[4]Franchise Rate List'!$A$3:$F$750,6,0)</f>
        <v>0.18</v>
      </c>
      <c r="S42" s="47">
        <f t="shared" si="5"/>
        <v>434.7</v>
      </c>
    </row>
    <row r="43" spans="1:19" s="48" customFormat="1" ht="18" customHeight="1">
      <c r="A43" s="38">
        <f t="shared" si="6"/>
        <v>30</v>
      </c>
      <c r="B43" s="22">
        <v>5908</v>
      </c>
      <c r="C43" s="39" t="s">
        <v>116</v>
      </c>
      <c r="D43" s="40">
        <f>VLOOKUP($B43,'[1]Franchise Rate List (2)'!$A$3:$I$750,7,0)</f>
        <v>4819</v>
      </c>
      <c r="E43" s="40" t="str">
        <f>VLOOKUP(B43,[7]Sheet1!$A$2:$F$338,6,0)</f>
        <v>EA</v>
      </c>
      <c r="F43" s="151">
        <v>1</v>
      </c>
      <c r="G43" s="41" t="s">
        <v>53</v>
      </c>
      <c r="H43" s="40">
        <f>VLOOKUP(B43,[7]Sheet1!$A$2:$G$338,7,0)</f>
        <v>84</v>
      </c>
      <c r="I43" s="42">
        <f t="shared" si="0"/>
        <v>84</v>
      </c>
      <c r="J43" s="43"/>
      <c r="K43" s="42">
        <f t="shared" si="1"/>
        <v>84</v>
      </c>
      <c r="L43" s="44">
        <f>VLOOKUP(B43,'[1]Franchise Rate List (2)'!$A$3:$L$750,12,0)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44">
        <f>VLOOKUP(B43,'[4]Franchise Rate List'!$A$3:$F$750,6,0)</f>
        <v>0.12</v>
      </c>
      <c r="S43" s="47">
        <f t="shared" si="5"/>
        <v>10.08</v>
      </c>
    </row>
    <row r="44" spans="1:19" s="48" customFormat="1" ht="18" customHeight="1">
      <c r="A44" s="38">
        <f t="shared" si="6"/>
        <v>31</v>
      </c>
      <c r="B44" s="22">
        <v>8226</v>
      </c>
      <c r="C44" s="39" t="s">
        <v>336</v>
      </c>
      <c r="D44" s="40">
        <f>VLOOKUP($B44,'[1]Franchise Rate List (2)'!$A$3:$I$750,7,0)</f>
        <v>392390</v>
      </c>
      <c r="E44" s="40" t="str">
        <f>VLOOKUP(B44,[7]Sheet1!$A$2:$F$338,6,0)</f>
        <v>M</v>
      </c>
      <c r="F44" s="151">
        <v>12</v>
      </c>
      <c r="G44" s="41" t="s">
        <v>337</v>
      </c>
      <c r="H44" s="40">
        <f>VLOOKUP(B44,[7]Sheet1!$A$2:$G$338,7,0)</f>
        <v>12.5</v>
      </c>
      <c r="I44" s="42">
        <f t="shared" si="0"/>
        <v>150</v>
      </c>
      <c r="J44" s="43"/>
      <c r="K44" s="42">
        <f t="shared" si="1"/>
        <v>150</v>
      </c>
      <c r="L44" s="44">
        <f>VLOOKUP(B44,'[1]Franchise Rate List (2)'!$A$3:$L$750,12,0)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44">
        <f>VLOOKUP(B44,'[4]Franchise Rate List'!$A$3:$F$750,6,0)</f>
        <v>0.18</v>
      </c>
      <c r="S44" s="47">
        <f t="shared" si="5"/>
        <v>27</v>
      </c>
    </row>
    <row r="45" spans="1:19" s="48" customFormat="1" ht="18" customHeight="1">
      <c r="A45" s="38">
        <f t="shared" si="6"/>
        <v>32</v>
      </c>
      <c r="B45" s="22">
        <v>16432</v>
      </c>
      <c r="C45" s="39" t="s">
        <v>351</v>
      </c>
      <c r="D45" s="40">
        <f>VLOOKUP($B45,'[1]Franchise Rate List (2)'!$A$3:$I$750,7,0)</f>
        <v>39201019</v>
      </c>
      <c r="E45" s="40" t="str">
        <f>VLOOKUP(B45,[7]Sheet1!$A$2:$F$338,6,0)</f>
        <v>G</v>
      </c>
      <c r="F45" s="151">
        <v>2</v>
      </c>
      <c r="G45" s="41" t="s">
        <v>147</v>
      </c>
      <c r="H45" s="40">
        <f>VLOOKUP(B45,[7]Sheet1!$A$2:$G$338,7,0)</f>
        <v>180</v>
      </c>
      <c r="I45" s="42">
        <f t="shared" si="0"/>
        <v>360</v>
      </c>
      <c r="J45" s="43"/>
      <c r="K45" s="42">
        <f t="shared" si="1"/>
        <v>360</v>
      </c>
      <c r="L45" s="44">
        <f>VLOOKUP(B45,'[1]Franchise Rate List (2)'!$A$3:$L$750,12,0)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44">
        <f>VLOOKUP(B45,'[4]Franchise Rate List'!$A$3:$F$750,6,0)</f>
        <v>0.18</v>
      </c>
      <c r="S45" s="47">
        <f t="shared" si="5"/>
        <v>64.8</v>
      </c>
    </row>
    <row r="46" spans="1:19" s="48" customFormat="1" ht="18" customHeight="1">
      <c r="A46" s="38"/>
      <c r="B46" s="148"/>
      <c r="C46" s="39"/>
      <c r="D46" s="40"/>
      <c r="E46" s="41"/>
      <c r="F46" s="151"/>
      <c r="G46" s="41"/>
      <c r="H46" s="41"/>
      <c r="I46" s="42"/>
      <c r="J46" s="43"/>
      <c r="K46" s="42"/>
      <c r="L46" s="49"/>
      <c r="M46" s="42"/>
      <c r="N46" s="45"/>
      <c r="O46" s="45"/>
      <c r="P46" s="42"/>
      <c r="Q46" s="46"/>
      <c r="R46" s="44"/>
      <c r="S46" s="47"/>
    </row>
    <row r="47" spans="1:19" s="48" customFormat="1" ht="18" customHeight="1">
      <c r="A47" s="38"/>
      <c r="B47" s="22"/>
      <c r="C47" s="39"/>
      <c r="D47" s="40"/>
      <c r="E47" s="41"/>
      <c r="F47" s="41"/>
      <c r="G47" s="41"/>
      <c r="H47" s="41"/>
      <c r="I47" s="42"/>
      <c r="J47" s="43"/>
      <c r="K47" s="42"/>
      <c r="L47" s="49"/>
      <c r="M47" s="42"/>
      <c r="N47" s="45"/>
      <c r="O47" s="45"/>
      <c r="P47" s="42"/>
      <c r="Q47" s="46"/>
      <c r="R47" s="44"/>
      <c r="S47" s="47"/>
    </row>
    <row r="48" spans="1:19" s="48" customFormat="1" ht="18" customHeight="1">
      <c r="A48" s="38"/>
      <c r="B48" s="22"/>
      <c r="C48" s="39"/>
      <c r="D48" s="40"/>
      <c r="E48" s="41"/>
      <c r="F48" s="41"/>
      <c r="G48" s="41"/>
      <c r="H48" s="41"/>
      <c r="I48" s="42"/>
      <c r="J48" s="43"/>
      <c r="K48" s="42"/>
      <c r="L48" s="49"/>
      <c r="M48" s="42"/>
      <c r="N48" s="45"/>
      <c r="O48" s="45"/>
      <c r="P48" s="42"/>
      <c r="Q48" s="46"/>
      <c r="R48" s="44"/>
      <c r="S48" s="47"/>
    </row>
    <row r="49" spans="1:19" s="48" customFormat="1" ht="18" customHeight="1">
      <c r="A49" s="38"/>
      <c r="B49" s="22"/>
      <c r="C49" s="39"/>
      <c r="D49" s="40"/>
      <c r="E49" s="41"/>
      <c r="F49" s="41"/>
      <c r="G49" s="41"/>
      <c r="H49" s="41"/>
      <c r="I49" s="42"/>
      <c r="J49" s="43"/>
      <c r="K49" s="42"/>
      <c r="L49" s="49"/>
      <c r="M49" s="42"/>
      <c r="N49" s="45"/>
      <c r="O49" s="45"/>
      <c r="P49" s="42"/>
      <c r="Q49" s="46"/>
      <c r="R49" s="44"/>
      <c r="S49" s="47"/>
    </row>
    <row r="50" spans="1:19" s="48" customFormat="1" ht="18" customHeight="1">
      <c r="A50" s="38"/>
      <c r="B50" s="22"/>
      <c r="C50" s="39"/>
      <c r="D50" s="40"/>
      <c r="E50" s="41"/>
      <c r="F50" s="41"/>
      <c r="G50" s="41"/>
      <c r="H50" s="41"/>
      <c r="I50" s="42"/>
      <c r="J50" s="43"/>
      <c r="K50" s="42"/>
      <c r="L50" s="49"/>
      <c r="M50" s="42"/>
      <c r="N50" s="45"/>
      <c r="O50" s="45"/>
      <c r="P50" s="42"/>
      <c r="Q50" s="46"/>
      <c r="R50" s="44"/>
      <c r="S50" s="47"/>
    </row>
    <row r="51" spans="1:19" ht="15" customHeight="1">
      <c r="A51" s="38"/>
      <c r="B51" s="22"/>
      <c r="C51" s="39"/>
      <c r="D51" s="40"/>
      <c r="E51" s="41"/>
      <c r="F51" s="114"/>
      <c r="G51" s="41"/>
      <c r="H51" s="41"/>
      <c r="I51" s="42"/>
      <c r="J51" s="43"/>
      <c r="K51" s="42"/>
      <c r="L51" s="49"/>
      <c r="M51" s="42"/>
      <c r="N51" s="45"/>
      <c r="O51" s="45"/>
      <c r="P51" s="42"/>
      <c r="Q51" s="46"/>
      <c r="R51" s="44"/>
      <c r="S51" s="47"/>
    </row>
    <row r="52" spans="1:19" ht="15" customHeight="1">
      <c r="A52" s="38"/>
      <c r="B52" s="22"/>
      <c r="C52" s="39"/>
      <c r="D52" s="40"/>
      <c r="E52" s="41"/>
      <c r="F52" s="114"/>
      <c r="G52" s="41"/>
      <c r="H52" s="41"/>
      <c r="I52" s="42"/>
      <c r="J52" s="43"/>
      <c r="K52" s="42"/>
      <c r="L52" s="49"/>
      <c r="M52" s="42"/>
      <c r="N52" s="45"/>
      <c r="O52" s="45"/>
      <c r="P52" s="42"/>
      <c r="Q52" s="46"/>
      <c r="R52" s="44"/>
      <c r="S52" s="47"/>
    </row>
    <row r="53" spans="1:19" ht="24" customHeight="1">
      <c r="A53" s="50"/>
      <c r="B53" s="51"/>
      <c r="C53" s="52" t="s">
        <v>388</v>
      </c>
      <c r="D53" s="53"/>
      <c r="E53" s="121"/>
      <c r="F53" s="54"/>
      <c r="G53" s="54"/>
      <c r="H53" s="54"/>
      <c r="I53" s="54"/>
      <c r="J53" s="54"/>
      <c r="K53" s="54"/>
      <c r="L53" s="54"/>
      <c r="M53" s="54"/>
      <c r="N53" s="55"/>
      <c r="O53" s="55"/>
      <c r="P53" s="55"/>
      <c r="Q53" s="55"/>
      <c r="R53" s="55"/>
      <c r="S53" s="56"/>
    </row>
    <row r="54" spans="1:19" ht="20.100000000000001" customHeight="1" thickBot="1">
      <c r="A54" s="50"/>
      <c r="B54" s="51"/>
      <c r="C54" s="57" t="s">
        <v>389</v>
      </c>
      <c r="D54" s="58"/>
      <c r="E54" s="126"/>
      <c r="F54" s="54"/>
      <c r="G54" s="54"/>
      <c r="H54" s="54"/>
      <c r="I54" s="54"/>
      <c r="J54" s="54"/>
      <c r="K54" s="54"/>
      <c r="L54" s="54"/>
      <c r="M54" s="54"/>
      <c r="N54" s="55"/>
      <c r="O54" s="55"/>
      <c r="P54" s="55"/>
      <c r="Q54" s="55"/>
      <c r="R54" s="55"/>
      <c r="S54" s="56"/>
    </row>
    <row r="55" spans="1:19" ht="18.75" customHeight="1">
      <c r="A55" s="202"/>
      <c r="B55" s="203"/>
      <c r="C55" s="203"/>
      <c r="D55" s="59"/>
      <c r="E55" s="59"/>
      <c r="F55" s="60"/>
      <c r="G55" s="60"/>
      <c r="H55" s="60"/>
      <c r="I55" s="61" t="s">
        <v>31</v>
      </c>
      <c r="J55" s="62"/>
      <c r="K55" s="62">
        <f>SUM(K14:K54)</f>
        <v>54155.89</v>
      </c>
      <c r="L55" s="62"/>
      <c r="M55" s="63">
        <f>SUM(M14:M54)</f>
        <v>0</v>
      </c>
      <c r="N55" s="63"/>
      <c r="O55" s="63">
        <f>SUM(O14:O54)</f>
        <v>0</v>
      </c>
      <c r="P55" s="63"/>
      <c r="Q55" s="63">
        <f>SUM(Q14:Q54)</f>
        <v>0</v>
      </c>
      <c r="R55" s="60"/>
      <c r="S55" s="64">
        <f>SUM(S14:S54)</f>
        <v>9032.883600000001</v>
      </c>
    </row>
    <row r="56" spans="1:19" ht="15" customHeight="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 t="s">
        <v>30</v>
      </c>
      <c r="R56" s="175">
        <f>ROUND(K55+O55+Q55+S55+L55+M55,0)</f>
        <v>63189</v>
      </c>
      <c r="S56" s="176"/>
    </row>
    <row r="57" spans="1:19" ht="15" customHeight="1">
      <c r="A57" s="177" t="s">
        <v>385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9"/>
      <c r="L57" s="68"/>
      <c r="M57" s="68"/>
      <c r="N57" s="69" t="s">
        <v>26</v>
      </c>
      <c r="O57" s="70"/>
      <c r="P57" s="70"/>
      <c r="Q57" s="70"/>
      <c r="R57" s="186"/>
      <c r="S57" s="187"/>
    </row>
    <row r="58" spans="1:19" ht="18" customHeight="1">
      <c r="A58" s="180"/>
      <c r="B58" s="181"/>
      <c r="C58" s="181"/>
      <c r="D58" s="181"/>
      <c r="E58" s="181"/>
      <c r="F58" s="181"/>
      <c r="G58" s="181"/>
      <c r="H58" s="181"/>
      <c r="I58" s="181"/>
      <c r="J58" s="181"/>
      <c r="K58" s="182"/>
      <c r="L58" s="71"/>
      <c r="M58" s="71"/>
      <c r="N58" s="72" t="s">
        <v>97</v>
      </c>
      <c r="O58" s="73"/>
      <c r="P58" s="73"/>
      <c r="Q58" s="73"/>
      <c r="R58" s="74"/>
      <c r="S58" s="75">
        <f>+R57*18%</f>
        <v>0</v>
      </c>
    </row>
    <row r="59" spans="1:19" ht="15" customHeight="1">
      <c r="A59" s="180"/>
      <c r="B59" s="181"/>
      <c r="C59" s="181"/>
      <c r="D59" s="181"/>
      <c r="E59" s="181"/>
      <c r="F59" s="181"/>
      <c r="G59" s="181"/>
      <c r="H59" s="181"/>
      <c r="I59" s="181"/>
      <c r="J59" s="181"/>
      <c r="K59" s="182"/>
      <c r="L59" s="71"/>
      <c r="M59" s="71"/>
      <c r="N59" s="72" t="s">
        <v>28</v>
      </c>
      <c r="O59" s="73"/>
      <c r="P59" s="73"/>
      <c r="Q59" s="73"/>
      <c r="R59" s="74"/>
      <c r="S59" s="75">
        <v>0</v>
      </c>
    </row>
    <row r="60" spans="1:19" ht="15" customHeight="1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2"/>
      <c r="L60" s="71"/>
      <c r="M60" s="71"/>
      <c r="N60" s="76" t="s">
        <v>27</v>
      </c>
      <c r="O60" s="77"/>
      <c r="P60" s="77"/>
      <c r="Q60" s="77"/>
      <c r="R60" s="78"/>
      <c r="S60" s="79">
        <v>0</v>
      </c>
    </row>
    <row r="61" spans="1:19" ht="21.75" customHeight="1" thickBot="1">
      <c r="A61" s="183"/>
      <c r="B61" s="184"/>
      <c r="C61" s="184"/>
      <c r="D61" s="184"/>
      <c r="E61" s="184"/>
      <c r="F61" s="184"/>
      <c r="G61" s="184"/>
      <c r="H61" s="184"/>
      <c r="I61" s="184"/>
      <c r="J61" s="184"/>
      <c r="K61" s="185"/>
      <c r="L61" s="80"/>
      <c r="M61" s="80"/>
      <c r="N61" s="188" t="s">
        <v>4</v>
      </c>
      <c r="O61" s="189"/>
      <c r="P61" s="189"/>
      <c r="Q61" s="190"/>
      <c r="R61" s="191">
        <f>R56+R57+S59+S60+S58</f>
        <v>63189</v>
      </c>
      <c r="S61" s="192"/>
    </row>
    <row r="62" spans="1:19" ht="15" customHeight="1">
      <c r="A62" s="8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82"/>
    </row>
    <row r="63" spans="1:19" ht="15" customHeight="1">
      <c r="A63" s="5" t="s">
        <v>18</v>
      </c>
      <c r="B63" s="10"/>
      <c r="C63" s="83"/>
      <c r="D63" s="84"/>
      <c r="E63" s="84"/>
      <c r="F63" s="84"/>
      <c r="G63" s="84"/>
      <c r="H63" s="84"/>
      <c r="I63" s="84"/>
      <c r="J63" s="85"/>
      <c r="K63" s="86"/>
      <c r="L63" s="87"/>
      <c r="M63" s="87"/>
      <c r="N63" s="87"/>
      <c r="O63" s="87"/>
      <c r="P63" s="87"/>
      <c r="Q63" s="87"/>
      <c r="R63" s="87"/>
      <c r="S63" s="88"/>
    </row>
    <row r="64" spans="1:19" ht="15" customHeight="1">
      <c r="A64" s="6" t="s">
        <v>19</v>
      </c>
      <c r="B64" s="2"/>
      <c r="C64" s="89"/>
      <c r="D64" s="90"/>
      <c r="E64" s="90"/>
      <c r="F64" s="90"/>
      <c r="G64" s="90"/>
      <c r="H64" s="90"/>
      <c r="I64" s="90"/>
      <c r="J64" s="91"/>
      <c r="K64" s="92"/>
      <c r="L64" s="93"/>
      <c r="M64" s="93"/>
      <c r="N64" s="94"/>
      <c r="O64" s="193"/>
      <c r="P64" s="193"/>
      <c r="Q64" s="93"/>
      <c r="R64" s="93"/>
      <c r="S64" s="95"/>
    </row>
    <row r="65" spans="1:19" ht="15" customHeight="1">
      <c r="A65" s="6" t="s">
        <v>22</v>
      </c>
      <c r="B65" s="2"/>
      <c r="C65" s="89"/>
      <c r="D65" s="90"/>
      <c r="E65" s="90"/>
      <c r="F65" s="90"/>
      <c r="G65" s="90"/>
      <c r="H65" s="90"/>
      <c r="I65" s="90"/>
      <c r="J65" s="91"/>
      <c r="K65" s="92"/>
      <c r="L65" s="93"/>
      <c r="M65" s="93"/>
      <c r="N65" s="93"/>
      <c r="O65" s="93"/>
      <c r="P65" s="93"/>
      <c r="Q65" s="93"/>
      <c r="R65" s="93"/>
      <c r="S65" s="95"/>
    </row>
    <row r="66" spans="1:19" ht="21">
      <c r="A66" s="6" t="s">
        <v>23</v>
      </c>
      <c r="B66" s="2"/>
      <c r="C66" s="89"/>
      <c r="D66" s="90"/>
      <c r="E66" s="90"/>
      <c r="F66" s="90"/>
      <c r="G66" s="90"/>
      <c r="H66" s="90"/>
      <c r="I66" s="90"/>
      <c r="J66" s="91"/>
      <c r="K66" s="92"/>
      <c r="L66" s="93"/>
      <c r="M66" s="93"/>
      <c r="N66" s="172" t="s">
        <v>24</v>
      </c>
      <c r="O66" s="172"/>
      <c r="P66" s="172"/>
      <c r="Q66" s="172"/>
      <c r="R66" s="172"/>
      <c r="S66" s="96"/>
    </row>
    <row r="67" spans="1:19" ht="18.75">
      <c r="A67" s="6" t="s">
        <v>29</v>
      </c>
      <c r="B67" s="2"/>
      <c r="C67" s="97"/>
      <c r="D67" s="98"/>
      <c r="E67" s="98"/>
      <c r="F67" s="98"/>
      <c r="G67" s="98"/>
      <c r="H67" s="98"/>
      <c r="I67" s="98"/>
      <c r="J67" s="99"/>
      <c r="K67" s="92"/>
      <c r="L67" s="93"/>
      <c r="M67" s="93"/>
      <c r="N67" s="90"/>
      <c r="O67" s="90"/>
      <c r="P67" s="90"/>
      <c r="Q67" s="90"/>
      <c r="R67" s="90"/>
      <c r="S67" s="100"/>
    </row>
    <row r="68" spans="1:19" ht="18.75">
      <c r="A68" s="6" t="s">
        <v>20</v>
      </c>
      <c r="B68" s="2"/>
      <c r="C68" s="101"/>
      <c r="D68" s="102"/>
      <c r="E68" s="102"/>
      <c r="F68" s="102"/>
      <c r="G68" s="102"/>
      <c r="H68" s="102"/>
      <c r="I68" s="102"/>
      <c r="J68" s="103"/>
      <c r="K68" s="92"/>
      <c r="L68" s="93"/>
      <c r="M68" s="93"/>
      <c r="N68" s="171"/>
      <c r="O68" s="171"/>
      <c r="P68" s="171"/>
      <c r="Q68" s="171"/>
      <c r="R68" s="171"/>
      <c r="S68" s="100"/>
    </row>
    <row r="69" spans="1:19" ht="23.25">
      <c r="A69" s="173" t="s">
        <v>34</v>
      </c>
      <c r="B69" s="174"/>
      <c r="C69" s="174"/>
      <c r="D69" s="174"/>
      <c r="E69" s="157"/>
      <c r="F69" s="87"/>
      <c r="G69" s="87"/>
      <c r="H69" s="87"/>
      <c r="I69" s="87"/>
      <c r="J69" s="104"/>
      <c r="K69" s="105"/>
      <c r="L69" s="106"/>
      <c r="M69" s="106"/>
      <c r="N69" s="93"/>
      <c r="O69" s="169"/>
      <c r="P69" s="169"/>
      <c r="Q69" s="169"/>
      <c r="R69" s="169"/>
      <c r="S69" s="170"/>
    </row>
    <row r="70" spans="1:19" ht="18.75">
      <c r="A70" s="7" t="s">
        <v>21</v>
      </c>
      <c r="B70" s="11"/>
      <c r="C70" s="2" t="s">
        <v>35</v>
      </c>
      <c r="D70" s="90"/>
      <c r="E70" s="90"/>
      <c r="F70" s="90"/>
      <c r="G70" s="90"/>
      <c r="H70" s="90"/>
      <c r="I70" s="90"/>
      <c r="J70" s="91"/>
      <c r="K70" s="92"/>
      <c r="L70" s="93"/>
      <c r="M70" s="93"/>
      <c r="N70" s="171" t="s">
        <v>25</v>
      </c>
      <c r="O70" s="171"/>
      <c r="P70" s="171"/>
      <c r="Q70" s="171"/>
      <c r="R70" s="171"/>
      <c r="S70" s="95"/>
    </row>
    <row r="71" spans="1:19" ht="18.75">
      <c r="A71" s="7" t="s">
        <v>21</v>
      </c>
      <c r="B71" s="11"/>
      <c r="C71" s="2" t="s">
        <v>15</v>
      </c>
      <c r="D71" s="90"/>
      <c r="E71" s="90"/>
      <c r="F71" s="90"/>
      <c r="G71" s="90"/>
      <c r="H71" s="90"/>
      <c r="I71" s="90"/>
      <c r="J71" s="91"/>
      <c r="K71" s="92"/>
      <c r="L71" s="93"/>
      <c r="M71" s="93"/>
      <c r="N71" s="171"/>
      <c r="O71" s="171"/>
      <c r="P71" s="171"/>
      <c r="Q71" s="171"/>
      <c r="R71" s="171"/>
      <c r="S71" s="100"/>
    </row>
    <row r="72" spans="1:19" ht="18.75">
      <c r="A72" s="7" t="s">
        <v>21</v>
      </c>
      <c r="B72" s="11"/>
      <c r="C72" s="2" t="s">
        <v>16</v>
      </c>
      <c r="D72" s="90"/>
      <c r="E72" s="90"/>
      <c r="F72" s="90"/>
      <c r="G72" s="90"/>
      <c r="H72" s="90"/>
      <c r="I72" s="90"/>
      <c r="J72" s="91"/>
      <c r="K72" s="92"/>
      <c r="L72" s="93"/>
      <c r="M72" s="93"/>
      <c r="N72" s="93"/>
      <c r="O72" s="169"/>
      <c r="P72" s="169"/>
      <c r="Q72" s="169"/>
      <c r="R72" s="169"/>
      <c r="S72" s="170"/>
    </row>
    <row r="73" spans="1:19" ht="18.75">
      <c r="A73" s="7" t="s">
        <v>21</v>
      </c>
      <c r="B73" s="11"/>
      <c r="C73" s="2" t="s">
        <v>17</v>
      </c>
      <c r="D73" s="90"/>
      <c r="E73" s="90"/>
      <c r="F73" s="90"/>
      <c r="G73" s="90"/>
      <c r="H73" s="90"/>
      <c r="I73" s="90"/>
      <c r="J73" s="91"/>
      <c r="K73" s="92"/>
      <c r="L73" s="93"/>
      <c r="M73" s="93"/>
      <c r="N73" s="171"/>
      <c r="O73" s="171"/>
      <c r="P73" s="171"/>
      <c r="Q73" s="171"/>
      <c r="R73" s="171"/>
      <c r="S73" s="95"/>
    </row>
    <row r="74" spans="1:19" ht="19.5" thickBot="1">
      <c r="A74" s="8"/>
      <c r="B74" s="12"/>
      <c r="C74" s="9"/>
      <c r="D74" s="107"/>
      <c r="E74" s="107"/>
      <c r="F74" s="107"/>
      <c r="G74" s="107"/>
      <c r="H74" s="107"/>
      <c r="I74" s="107"/>
      <c r="J74" s="108"/>
      <c r="K74" s="109"/>
      <c r="L74" s="110"/>
      <c r="M74" s="110"/>
      <c r="N74" s="110"/>
      <c r="O74" s="110"/>
      <c r="P74" s="110"/>
      <c r="Q74" s="110"/>
      <c r="R74" s="110"/>
      <c r="S74" s="111"/>
    </row>
    <row r="75" spans="1:19" ht="21">
      <c r="H75" s="112"/>
    </row>
    <row r="76" spans="1:19" ht="18.75"/>
    <row r="77" spans="1:19" ht="18.75"/>
    <row r="78" spans="1:19" ht="18.75"/>
    <row r="79" spans="1:19" ht="18.75"/>
    <row r="80" spans="1:19" ht="18.75"/>
    <row r="81" ht="18.75"/>
    <row r="82" ht="18.75"/>
    <row r="83" ht="18.75"/>
    <row r="84" ht="18.75"/>
    <row r="85" ht="18.75"/>
    <row r="86" ht="18.75"/>
    <row r="87" ht="18.75"/>
    <row r="88" ht="18.75"/>
    <row r="89" ht="18.75"/>
    <row r="90" ht="18.75"/>
    <row r="91" ht="18.75"/>
    <row r="92" ht="18.75"/>
    <row r="93" ht="18.75"/>
    <row r="94" ht="18.75"/>
    <row r="95" ht="18.75"/>
    <row r="96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0" hidden="1" customHeight="1"/>
    <row r="226" ht="0" hidden="1" customHeight="1"/>
    <row r="227" ht="0" hidden="1" customHeight="1"/>
    <row r="228" ht="0" hidden="1" customHeight="1"/>
    <row r="229" ht="0" hidden="1" customHeight="1"/>
    <row r="230" ht="0" hidden="1" customHeight="1"/>
    <row r="231" ht="0" hidden="1" customHeight="1"/>
    <row r="232" ht="0" hidden="1" customHeight="1"/>
    <row r="233" ht="0" hidden="1" customHeight="1"/>
    <row r="234" ht="0" hidden="1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</sheetData>
  <mergeCells count="30">
    <mergeCell ref="O72:S72"/>
    <mergeCell ref="N73:R73"/>
    <mergeCell ref="N66:R66"/>
    <mergeCell ref="N68:R68"/>
    <mergeCell ref="A69:D69"/>
    <mergeCell ref="O69:S69"/>
    <mergeCell ref="N70:R70"/>
    <mergeCell ref="N71:R71"/>
    <mergeCell ref="R56:S56"/>
    <mergeCell ref="A57:K61"/>
    <mergeCell ref="R57:S57"/>
    <mergeCell ref="N61:Q61"/>
    <mergeCell ref="R61:S61"/>
    <mergeCell ref="O64:P64"/>
    <mergeCell ref="K12:K13"/>
    <mergeCell ref="L12:L13"/>
    <mergeCell ref="N12:O12"/>
    <mergeCell ref="P12:Q12"/>
    <mergeCell ref="R12:S12"/>
    <mergeCell ref="A55:C55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3:AA300"/>
  <sheetViews>
    <sheetView showGridLines="0" topLeftCell="A60" zoomScaleSheetLayoutView="100" workbookViewId="0">
      <selection activeCell="H55" sqref="H55"/>
    </sheetView>
  </sheetViews>
  <sheetFormatPr defaultColWidth="0" defaultRowHeight="0" customHeight="1" zeroHeight="1"/>
  <cols>
    <col min="1" max="1" width="6.28515625" style="32" customWidth="1"/>
    <col min="2" max="2" width="11.28515625" style="32" customWidth="1"/>
    <col min="3" max="3" width="28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7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4.42578125" style="32" customWidth="1"/>
    <col min="13" max="14" width="6.42578125" style="32" customWidth="1"/>
    <col min="15" max="15" width="9.140625" style="32" customWidth="1"/>
    <col min="16" max="16" width="6.28515625" style="32" customWidth="1"/>
    <col min="17" max="17" width="8.7109375" style="32" customWidth="1"/>
    <col min="18" max="18" width="6.5703125" style="32" customWidth="1"/>
    <col min="19" max="19" width="12.42578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148">
        <v>17818</v>
      </c>
      <c r="C14" s="39" t="s">
        <v>148</v>
      </c>
      <c r="D14" s="40" t="str">
        <f>VLOOKUP($B14,'[1]Franchise Rate List (2)'!$A$3:$I$710,7,0)</f>
        <v>0902</v>
      </c>
      <c r="E14" s="40" t="s">
        <v>363</v>
      </c>
      <c r="F14" s="150">
        <v>2</v>
      </c>
      <c r="G14" s="41" t="s">
        <v>352</v>
      </c>
      <c r="H14" s="40">
        <f>VLOOKUP(B14,'[8]Rate list'!$A$2:$F$319,6,0)</f>
        <v>105.8</v>
      </c>
      <c r="I14" s="42">
        <f>F14*H14</f>
        <v>211.6</v>
      </c>
      <c r="J14" s="43">
        <v>0</v>
      </c>
      <c r="K14" s="42">
        <f>+I14-J14</f>
        <v>211.6</v>
      </c>
      <c r="L14" s="44">
        <f>VLOOKUP(B14,'[1]Franchise Rate List (2)'!$A$3:$L$750,12,0)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f>VLOOKUP(B14,'[4]Franchise Rate List'!$A$3:$F$750,6,0)</f>
        <v>0.05</v>
      </c>
      <c r="S14" s="47">
        <f>+K14*R14</f>
        <v>10.58</v>
      </c>
    </row>
    <row r="15" spans="1:19" s="48" customFormat="1" ht="18" customHeight="1">
      <c r="A15" s="38">
        <f>+A14+1</f>
        <v>2</v>
      </c>
      <c r="B15" s="148">
        <v>17875</v>
      </c>
      <c r="C15" s="39" t="s">
        <v>121</v>
      </c>
      <c r="D15" s="40">
        <f>VLOOKUP($B15,'[1]Franchise Rate List (2)'!$A$3:$I$710,7,0)</f>
        <v>2106</v>
      </c>
      <c r="E15" s="40" t="s">
        <v>365</v>
      </c>
      <c r="F15" s="151">
        <v>2</v>
      </c>
      <c r="G15" s="41" t="s">
        <v>353</v>
      </c>
      <c r="H15" s="40">
        <f>VLOOKUP(B15,'[8]Rate list'!$A$2:$F$319,6,0)</f>
        <v>232.86</v>
      </c>
      <c r="I15" s="42">
        <f t="shared" ref="I15:I48" si="0">F15*H15</f>
        <v>465.72</v>
      </c>
      <c r="J15" s="43">
        <v>0</v>
      </c>
      <c r="K15" s="42">
        <f t="shared" ref="K15:K48" si="1">+I15-J15</f>
        <v>465.72</v>
      </c>
      <c r="L15" s="44">
        <f>VLOOKUP(B15,'[1]Franchise Rate List (2)'!$A$3:$L$750,12,0)</f>
        <v>0</v>
      </c>
      <c r="M15" s="42">
        <f t="shared" ref="M15:M48" si="2">+K15*L15</f>
        <v>0</v>
      </c>
      <c r="N15" s="45">
        <v>0</v>
      </c>
      <c r="O15" s="45">
        <f t="shared" ref="O15:O48" si="3">+K15*N15</f>
        <v>0</v>
      </c>
      <c r="P15" s="42">
        <v>0</v>
      </c>
      <c r="Q15" s="46">
        <f t="shared" ref="Q15:Q48" si="4">+K15*P15</f>
        <v>0</v>
      </c>
      <c r="R15" s="44">
        <f>VLOOKUP(B15,'[4]Franchise Rate List'!$A$3:$F$750,6,0)</f>
        <v>0.18</v>
      </c>
      <c r="S15" s="47">
        <f t="shared" ref="S15:S48" si="5">+K15*R15</f>
        <v>83.829599999999999</v>
      </c>
    </row>
    <row r="16" spans="1:19" s="48" customFormat="1" ht="18" customHeight="1">
      <c r="A16" s="38">
        <f t="shared" ref="A16:A58" si="6">+A15+1</f>
        <v>3</v>
      </c>
      <c r="B16" s="148">
        <v>17876</v>
      </c>
      <c r="C16" s="39" t="s">
        <v>114</v>
      </c>
      <c r="D16" s="40">
        <f>VLOOKUP($B16,'[1]Franchise Rate List (2)'!$A$3:$I$710,7,0)</f>
        <v>2106</v>
      </c>
      <c r="E16" s="40" t="s">
        <v>365</v>
      </c>
      <c r="F16" s="151">
        <v>2</v>
      </c>
      <c r="G16" s="41" t="s">
        <v>353</v>
      </c>
      <c r="H16" s="40">
        <f>VLOOKUP(B16,'[8]Rate list'!$A$2:$F$319,6,0)</f>
        <v>232.86</v>
      </c>
      <c r="I16" s="42">
        <f t="shared" si="0"/>
        <v>465.72</v>
      </c>
      <c r="J16" s="43">
        <v>0</v>
      </c>
      <c r="K16" s="42">
        <f t="shared" si="1"/>
        <v>465.72</v>
      </c>
      <c r="L16" s="44">
        <f>VLOOKUP(B16,'[1]Franchise Rate List (2)'!$A$3:$L$750,12,0)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44">
        <f>VLOOKUP(B16,'[4]Franchise Rate List'!$A$3:$F$750,6,0)</f>
        <v>0.18</v>
      </c>
      <c r="S16" s="47">
        <f t="shared" si="5"/>
        <v>83.829599999999999</v>
      </c>
    </row>
    <row r="17" spans="1:19" s="48" customFormat="1" ht="18" customHeight="1">
      <c r="A17" s="38">
        <f t="shared" si="6"/>
        <v>4</v>
      </c>
      <c r="B17" s="148">
        <v>17877</v>
      </c>
      <c r="C17" s="39" t="s">
        <v>113</v>
      </c>
      <c r="D17" s="40">
        <f>VLOOKUP($B17,'[1]Franchise Rate List (2)'!$A$3:$I$710,7,0)</f>
        <v>2106</v>
      </c>
      <c r="E17" s="40" t="s">
        <v>365</v>
      </c>
      <c r="F17" s="151">
        <v>2</v>
      </c>
      <c r="G17" s="41" t="s">
        <v>353</v>
      </c>
      <c r="H17" s="40">
        <f>VLOOKUP(B17,'[8]Rate list'!$A$2:$F$319,6,0)</f>
        <v>232.86</v>
      </c>
      <c r="I17" s="42">
        <f t="shared" si="0"/>
        <v>465.72</v>
      </c>
      <c r="J17" s="43">
        <v>0</v>
      </c>
      <c r="K17" s="42">
        <f t="shared" si="1"/>
        <v>465.72</v>
      </c>
      <c r="L17" s="44">
        <f>VLOOKUP(B17,'[1]Franchise Rate List (2)'!$A$3:$L$750,12,0)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44">
        <f>VLOOKUP(B17,'[4]Franchise Rate List'!$A$3:$F$750,6,0)</f>
        <v>0.18</v>
      </c>
      <c r="S17" s="47">
        <f t="shared" si="5"/>
        <v>83.829599999999999</v>
      </c>
    </row>
    <row r="18" spans="1:19" s="48" customFormat="1" ht="18" customHeight="1">
      <c r="A18" s="38">
        <f t="shared" si="6"/>
        <v>5</v>
      </c>
      <c r="B18" s="148">
        <v>18902</v>
      </c>
      <c r="C18" s="39" t="s">
        <v>330</v>
      </c>
      <c r="D18" s="40">
        <f>VLOOKUP($B18,'[1]Franchise Rate List (2)'!$A$3:$I$710,7,0)</f>
        <v>20083090</v>
      </c>
      <c r="E18" s="40" t="s">
        <v>367</v>
      </c>
      <c r="F18" s="151">
        <v>2</v>
      </c>
      <c r="G18" s="41" t="s">
        <v>353</v>
      </c>
      <c r="H18" s="40">
        <f>VLOOKUP(B18,'[8]Rate list'!$A$2:$F$319,6,0)</f>
        <v>310.5</v>
      </c>
      <c r="I18" s="42">
        <f t="shared" si="0"/>
        <v>621</v>
      </c>
      <c r="J18" s="43">
        <v>0</v>
      </c>
      <c r="K18" s="42">
        <f t="shared" si="1"/>
        <v>621</v>
      </c>
      <c r="L18" s="44">
        <f>VLOOKUP(B18,'[1]Franchise Rate List (2)'!$A$3:$L$750,12,0)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44">
        <f>VLOOKUP(B18,'[4]Franchise Rate List'!$A$3:$F$750,6,0)</f>
        <v>0.18</v>
      </c>
      <c r="S18" s="47">
        <f t="shared" si="5"/>
        <v>111.78</v>
      </c>
    </row>
    <row r="19" spans="1:19" s="48" customFormat="1" ht="18" customHeight="1">
      <c r="A19" s="38">
        <f t="shared" si="6"/>
        <v>6</v>
      </c>
      <c r="B19" s="148">
        <v>20657</v>
      </c>
      <c r="C19" s="39" t="s">
        <v>160</v>
      </c>
      <c r="D19" s="40">
        <f>VLOOKUP($B19,'[1]Franchise Rate List (2)'!$A$3:$I$710,7,0)</f>
        <v>960390</v>
      </c>
      <c r="E19" s="40" t="s">
        <v>53</v>
      </c>
      <c r="F19" s="151">
        <v>2</v>
      </c>
      <c r="G19" s="41" t="s">
        <v>53</v>
      </c>
      <c r="H19" s="40">
        <f>VLOOKUP(B19,'[8]Rate list'!$A$2:$F$319,6,0)</f>
        <v>241.5</v>
      </c>
      <c r="I19" s="42">
        <f t="shared" si="0"/>
        <v>483</v>
      </c>
      <c r="J19" s="43">
        <v>0</v>
      </c>
      <c r="K19" s="42">
        <f t="shared" si="1"/>
        <v>483</v>
      </c>
      <c r="L19" s="44">
        <f>VLOOKUP(B19,'[1]Franchise Rate List (2)'!$A$3:$L$750,12,0)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44">
        <f>VLOOKUP(B19,'[4]Franchise Rate List'!$A$3:$F$750,6,0)</f>
        <v>0.18</v>
      </c>
      <c r="S19" s="47">
        <f t="shared" si="5"/>
        <v>86.94</v>
      </c>
    </row>
    <row r="20" spans="1:19" s="48" customFormat="1" ht="18" customHeight="1">
      <c r="A20" s="38">
        <f t="shared" si="6"/>
        <v>7</v>
      </c>
      <c r="B20" s="148">
        <v>18404</v>
      </c>
      <c r="C20" s="39" t="s">
        <v>67</v>
      </c>
      <c r="D20" s="40">
        <f>VLOOKUP($B20,'[1]Franchise Rate List (2)'!$A$3:$I$710,7,0)</f>
        <v>20088000</v>
      </c>
      <c r="E20" s="40" t="s">
        <v>367</v>
      </c>
      <c r="F20" s="151">
        <v>3</v>
      </c>
      <c r="G20" s="41" t="s">
        <v>353</v>
      </c>
      <c r="H20" s="40">
        <f>VLOOKUP(B20,'[8]Rate list'!$A$2:$F$319,6,0)</f>
        <v>272.55</v>
      </c>
      <c r="I20" s="42">
        <f t="shared" si="0"/>
        <v>817.65000000000009</v>
      </c>
      <c r="J20" s="43">
        <v>0</v>
      </c>
      <c r="K20" s="42">
        <f t="shared" si="1"/>
        <v>817.65000000000009</v>
      </c>
      <c r="L20" s="44">
        <f>VLOOKUP(B20,'[1]Franchise Rate List (2)'!$A$3:$L$750,12,0)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44">
        <f>VLOOKUP(B20,'[4]Franchise Rate List'!$A$3:$F$750,6,0)</f>
        <v>0.12</v>
      </c>
      <c r="S20" s="47">
        <f t="shared" si="5"/>
        <v>98.118000000000009</v>
      </c>
    </row>
    <row r="21" spans="1:19" s="48" customFormat="1" ht="18" customHeight="1">
      <c r="A21" s="38">
        <f t="shared" si="6"/>
        <v>8</v>
      </c>
      <c r="B21" s="148">
        <v>1008</v>
      </c>
      <c r="C21" s="39" t="s">
        <v>150</v>
      </c>
      <c r="D21" s="40">
        <f>VLOOKUP($B21,'[1]Franchise Rate List (2)'!$A$3:$I$710,7,0)</f>
        <v>2103</v>
      </c>
      <c r="E21" s="40" t="s">
        <v>376</v>
      </c>
      <c r="F21" s="151">
        <v>5</v>
      </c>
      <c r="G21" s="41" t="s">
        <v>352</v>
      </c>
      <c r="H21" s="40">
        <f>VLOOKUP(B21,'[8]Rate list'!$A$2:$F$319,6,0)</f>
        <v>92</v>
      </c>
      <c r="I21" s="42">
        <f t="shared" si="0"/>
        <v>460</v>
      </c>
      <c r="J21" s="43">
        <v>0</v>
      </c>
      <c r="K21" s="42">
        <f t="shared" si="1"/>
        <v>460</v>
      </c>
      <c r="L21" s="44">
        <f>VLOOKUP(B21,'[1]Franchise Rate List (2)'!$A$3:$L$750,12,0)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44">
        <f>VLOOKUP(B21,'[4]Franchise Rate List'!$A$3:$F$750,6,0)</f>
        <v>0.12</v>
      </c>
      <c r="S21" s="47">
        <f t="shared" si="5"/>
        <v>55.199999999999996</v>
      </c>
    </row>
    <row r="22" spans="1:19" s="48" customFormat="1" ht="18" customHeight="1">
      <c r="A22" s="38">
        <f t="shared" si="6"/>
        <v>9</v>
      </c>
      <c r="B22" s="155">
        <v>1080</v>
      </c>
      <c r="C22" s="39" t="s">
        <v>362</v>
      </c>
      <c r="D22" s="40">
        <f>VLOOKUP($B22,'[1]Franchise Rate List (2)'!$A$3:$I$710,7,0)</f>
        <v>9603</v>
      </c>
      <c r="E22" s="40" t="s">
        <v>53</v>
      </c>
      <c r="F22" s="151">
        <v>5</v>
      </c>
      <c r="G22" s="41" t="s">
        <v>53</v>
      </c>
      <c r="H22" s="129">
        <v>16.8</v>
      </c>
      <c r="I22" s="42">
        <f t="shared" si="0"/>
        <v>84</v>
      </c>
      <c r="J22" s="43">
        <v>0</v>
      </c>
      <c r="K22" s="42">
        <f t="shared" si="1"/>
        <v>84</v>
      </c>
      <c r="L22" s="44">
        <f>VLOOKUP(B22,'[1]Franchise Rate List (2)'!$A$3:$L$750,12,0)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44">
        <f>VLOOKUP(B22,'[4]Franchise Rate List'!$A$3:$F$750,6,0)</f>
        <v>0.18</v>
      </c>
      <c r="S22" s="47">
        <f t="shared" si="5"/>
        <v>15.12</v>
      </c>
    </row>
    <row r="23" spans="1:19" s="48" customFormat="1" ht="18" customHeight="1">
      <c r="A23" s="38">
        <f t="shared" si="6"/>
        <v>10</v>
      </c>
      <c r="B23" s="148">
        <v>11654</v>
      </c>
      <c r="C23" s="39" t="s">
        <v>58</v>
      </c>
      <c r="D23" s="40">
        <f>VLOOKUP($B23,'[1]Franchise Rate List (2)'!$A$3:$I$710,7,0)</f>
        <v>2106</v>
      </c>
      <c r="E23" s="40" t="s">
        <v>371</v>
      </c>
      <c r="F23" s="151">
        <v>5</v>
      </c>
      <c r="G23" s="41" t="s">
        <v>353</v>
      </c>
      <c r="H23" s="40">
        <f>VLOOKUP(B23,'[8]Rate list'!$A$2:$F$319,6,0)</f>
        <v>122.72</v>
      </c>
      <c r="I23" s="42">
        <f t="shared" si="0"/>
        <v>613.6</v>
      </c>
      <c r="J23" s="43">
        <v>0</v>
      </c>
      <c r="K23" s="42">
        <f t="shared" si="1"/>
        <v>613.6</v>
      </c>
      <c r="L23" s="44">
        <f>VLOOKUP(B23,'[1]Franchise Rate List (2)'!$A$3:$L$750,12,0)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44">
        <f>VLOOKUP(B23,'[4]Franchise Rate List'!$A$3:$F$750,6,0)</f>
        <v>0.18</v>
      </c>
      <c r="S23" s="47">
        <f t="shared" si="5"/>
        <v>110.44799999999999</v>
      </c>
    </row>
    <row r="24" spans="1:19" s="141" customFormat="1" ht="18" customHeight="1">
      <c r="A24" s="130">
        <f t="shared" si="6"/>
        <v>11</v>
      </c>
      <c r="B24" s="149">
        <v>15483</v>
      </c>
      <c r="C24" s="132" t="s">
        <v>65</v>
      </c>
      <c r="D24" s="40">
        <f>VLOOKUP($B24,'[1]Franchise Rate List (2)'!$A$3:$I$710,7,0)</f>
        <v>9021</v>
      </c>
      <c r="E24" s="40" t="s">
        <v>363</v>
      </c>
      <c r="F24" s="152">
        <v>3</v>
      </c>
      <c r="G24" s="134" t="s">
        <v>352</v>
      </c>
      <c r="H24" s="40">
        <f>VLOOKUP(B24,'[8]Rate list'!$A$2:$F$319,6,0)</f>
        <v>281.75</v>
      </c>
      <c r="I24" s="135">
        <f t="shared" si="0"/>
        <v>845.25</v>
      </c>
      <c r="J24" s="136">
        <v>0</v>
      </c>
      <c r="K24" s="135">
        <f t="shared" si="1"/>
        <v>845.25</v>
      </c>
      <c r="L24" s="44">
        <f>VLOOKUP(B24,'[1]Franchise Rate List (2)'!$A$3:$L$750,12,0)</f>
        <v>0</v>
      </c>
      <c r="M24" s="135">
        <f t="shared" si="2"/>
        <v>0</v>
      </c>
      <c r="N24" s="138">
        <v>0</v>
      </c>
      <c r="O24" s="138">
        <f t="shared" si="3"/>
        <v>0</v>
      </c>
      <c r="P24" s="135">
        <v>0</v>
      </c>
      <c r="Q24" s="139">
        <f t="shared" si="4"/>
        <v>0</v>
      </c>
      <c r="R24" s="44">
        <f>VLOOKUP(B24,'[4]Franchise Rate List'!$A$3:$F$750,6,0)</f>
        <v>0.05</v>
      </c>
      <c r="S24" s="140">
        <f t="shared" si="5"/>
        <v>42.262500000000003</v>
      </c>
    </row>
    <row r="25" spans="1:19" s="48" customFormat="1" ht="18" customHeight="1">
      <c r="A25" s="38">
        <f t="shared" si="6"/>
        <v>12</v>
      </c>
      <c r="B25" s="148">
        <v>15484</v>
      </c>
      <c r="C25" s="39" t="s">
        <v>95</v>
      </c>
      <c r="D25" s="40">
        <f>VLOOKUP($B25,'[1]Franchise Rate List (2)'!$A$3:$I$710,7,0)</f>
        <v>9021</v>
      </c>
      <c r="E25" s="40" t="s">
        <v>363</v>
      </c>
      <c r="F25" s="151">
        <v>5</v>
      </c>
      <c r="G25" s="41" t="s">
        <v>352</v>
      </c>
      <c r="H25" s="40">
        <f>VLOOKUP(B25,'[8]Rate list'!$A$2:$F$319,6,0)</f>
        <v>132.25</v>
      </c>
      <c r="I25" s="42">
        <f t="shared" si="0"/>
        <v>661.25</v>
      </c>
      <c r="J25" s="43">
        <v>0</v>
      </c>
      <c r="K25" s="42">
        <f t="shared" si="1"/>
        <v>661.25</v>
      </c>
      <c r="L25" s="44">
        <f>VLOOKUP(B25,'[1]Franchise Rate List (2)'!$A$3:$L$750,12,0)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44">
        <f>VLOOKUP(B25,'[4]Franchise Rate List'!$A$3:$F$750,6,0)</f>
        <v>0.05</v>
      </c>
      <c r="S25" s="47">
        <f t="shared" si="5"/>
        <v>33.0625</v>
      </c>
    </row>
    <row r="26" spans="1:19" s="48" customFormat="1" ht="18" customHeight="1">
      <c r="A26" s="38">
        <f t="shared" si="6"/>
        <v>13</v>
      </c>
      <c r="B26" s="148">
        <v>16825</v>
      </c>
      <c r="C26" s="39" t="s">
        <v>296</v>
      </c>
      <c r="D26" s="40">
        <f>VLOOKUP($B26,'[1]Franchise Rate List (2)'!$A$3:$I$710,7,0)</f>
        <v>2106</v>
      </c>
      <c r="E26" s="40" t="s">
        <v>369</v>
      </c>
      <c r="F26" s="151">
        <v>5</v>
      </c>
      <c r="G26" s="41" t="s">
        <v>354</v>
      </c>
      <c r="H26" s="40">
        <f>VLOOKUP(B26,'[8]Rate list'!$A$2:$F$319,6,0)</f>
        <v>373.75</v>
      </c>
      <c r="I26" s="42">
        <f t="shared" si="0"/>
        <v>1868.75</v>
      </c>
      <c r="J26" s="43"/>
      <c r="K26" s="42">
        <f t="shared" si="1"/>
        <v>1868.75</v>
      </c>
      <c r="L26" s="44">
        <f>VLOOKUP(B26,'[1]Franchise Rate List (2)'!$A$3:$L$750,12,0)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44">
        <f>VLOOKUP(B26,'[4]Franchise Rate List'!$A$3:$F$750,6,0)</f>
        <v>0.18</v>
      </c>
      <c r="S26" s="47">
        <f t="shared" si="5"/>
        <v>336.375</v>
      </c>
    </row>
    <row r="27" spans="1:19" s="48" customFormat="1" ht="18" customHeight="1">
      <c r="A27" s="38">
        <f t="shared" si="6"/>
        <v>14</v>
      </c>
      <c r="B27" s="148">
        <v>17676</v>
      </c>
      <c r="C27" s="39" t="s">
        <v>52</v>
      </c>
      <c r="D27" s="40">
        <f>VLOOKUP($B27,'[1]Franchise Rate List (2)'!$A$3:$I$710,7,0)</f>
        <v>2106</v>
      </c>
      <c r="E27" s="40" t="s">
        <v>372</v>
      </c>
      <c r="F27" s="151">
        <v>5</v>
      </c>
      <c r="G27" s="41" t="s">
        <v>352</v>
      </c>
      <c r="H27" s="40">
        <f>VLOOKUP(B27,'[8]Rate list'!$A$2:$F$319,6,0)</f>
        <v>381.8</v>
      </c>
      <c r="I27" s="42">
        <f t="shared" si="0"/>
        <v>1909</v>
      </c>
      <c r="J27" s="43"/>
      <c r="K27" s="42">
        <f t="shared" si="1"/>
        <v>1909</v>
      </c>
      <c r="L27" s="44">
        <f>VLOOKUP(B27,'[1]Franchise Rate List (2)'!$A$3:$L$750,12,0)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44">
        <f>VLOOKUP(B27,'[4]Franchise Rate List'!$A$3:$F$750,6,0)</f>
        <v>0.18</v>
      </c>
      <c r="S27" s="47">
        <f t="shared" si="5"/>
        <v>343.62</v>
      </c>
    </row>
    <row r="28" spans="1:19" s="48" customFormat="1" ht="18" customHeight="1">
      <c r="A28" s="38">
        <f t="shared" si="6"/>
        <v>15</v>
      </c>
      <c r="B28" s="148">
        <v>17874</v>
      </c>
      <c r="C28" s="39" t="s">
        <v>297</v>
      </c>
      <c r="D28" s="40">
        <f>VLOOKUP($B28,'[1]Franchise Rate List (2)'!$A$3:$I$710,7,0)</f>
        <v>2106</v>
      </c>
      <c r="E28" s="40" t="s">
        <v>369</v>
      </c>
      <c r="F28" s="151">
        <v>5</v>
      </c>
      <c r="G28" s="41" t="s">
        <v>353</v>
      </c>
      <c r="H28" s="40">
        <f>VLOOKUP(B28,'[8]Rate list'!$A$2:$F$319,6,0)</f>
        <v>237.19</v>
      </c>
      <c r="I28" s="42">
        <f t="shared" si="0"/>
        <v>1185.95</v>
      </c>
      <c r="J28" s="43"/>
      <c r="K28" s="42">
        <f t="shared" si="1"/>
        <v>1185.95</v>
      </c>
      <c r="L28" s="44">
        <f>VLOOKUP(B28,'[1]Franchise Rate List (2)'!$A$3:$L$750,12,0)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44">
        <f>VLOOKUP(B28,'[4]Franchise Rate List'!$A$3:$F$750,6,0)</f>
        <v>0.18</v>
      </c>
      <c r="S28" s="47">
        <f t="shared" si="5"/>
        <v>213.471</v>
      </c>
    </row>
    <row r="29" spans="1:19" s="48" customFormat="1" ht="18" customHeight="1">
      <c r="A29" s="38">
        <f t="shared" si="6"/>
        <v>16</v>
      </c>
      <c r="B29" s="148">
        <v>18051</v>
      </c>
      <c r="C29" s="39" t="s">
        <v>294</v>
      </c>
      <c r="D29" s="40">
        <f>VLOOKUP($B29,'[1]Franchise Rate List (2)'!$A$3:$I$710,7,0)</f>
        <v>2106</v>
      </c>
      <c r="E29" s="40" t="s">
        <v>369</v>
      </c>
      <c r="F29" s="151">
        <v>5</v>
      </c>
      <c r="G29" s="41" t="s">
        <v>353</v>
      </c>
      <c r="H29" s="40">
        <f>VLOOKUP(B29,'[8]Rate list'!$A$2:$F$319,6,0)</f>
        <v>287.5</v>
      </c>
      <c r="I29" s="42">
        <f t="shared" si="0"/>
        <v>1437.5</v>
      </c>
      <c r="J29" s="43"/>
      <c r="K29" s="42">
        <f t="shared" si="1"/>
        <v>1437.5</v>
      </c>
      <c r="L29" s="44">
        <f>VLOOKUP(B29,'[1]Franchise Rate List (2)'!$A$3:$L$750,12,0)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44">
        <f>VLOOKUP(B29,'[4]Franchise Rate List'!$A$3:$F$750,6,0)</f>
        <v>0.18</v>
      </c>
      <c r="S29" s="47">
        <f t="shared" si="5"/>
        <v>258.75</v>
      </c>
    </row>
    <row r="30" spans="1:19" s="48" customFormat="1" ht="18" customHeight="1">
      <c r="A30" s="38">
        <f t="shared" si="6"/>
        <v>17</v>
      </c>
      <c r="B30" s="148">
        <v>18052</v>
      </c>
      <c r="C30" s="39" t="s">
        <v>295</v>
      </c>
      <c r="D30" s="40">
        <f>VLOOKUP($B30,'[1]Franchise Rate List (2)'!$A$3:$I$710,7,0)</f>
        <v>2106</v>
      </c>
      <c r="E30" s="40" t="s">
        <v>369</v>
      </c>
      <c r="F30" s="151">
        <v>5</v>
      </c>
      <c r="G30" s="41" t="s">
        <v>353</v>
      </c>
      <c r="H30" s="40">
        <f>VLOOKUP(B30,'[8]Rate list'!$A$2:$F$319,6,0)</f>
        <v>287.5</v>
      </c>
      <c r="I30" s="42">
        <f t="shared" si="0"/>
        <v>1437.5</v>
      </c>
      <c r="J30" s="43"/>
      <c r="K30" s="42">
        <f t="shared" si="1"/>
        <v>1437.5</v>
      </c>
      <c r="L30" s="44">
        <f>VLOOKUP(B30,'[1]Franchise Rate List (2)'!$A$3:$L$750,12,0)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44">
        <f>VLOOKUP(B30,'[4]Franchise Rate List'!$A$3:$F$750,6,0)</f>
        <v>0.18</v>
      </c>
      <c r="S30" s="47">
        <f t="shared" si="5"/>
        <v>258.75</v>
      </c>
    </row>
    <row r="31" spans="1:19" s="48" customFormat="1" ht="18" customHeight="1">
      <c r="A31" s="38">
        <f t="shared" si="6"/>
        <v>18</v>
      </c>
      <c r="B31" s="148">
        <v>19942</v>
      </c>
      <c r="C31" s="39" t="s">
        <v>292</v>
      </c>
      <c r="D31" s="40">
        <f>VLOOKUP($B31,'[1]Franchise Rate List (2)'!$A$3:$I$710,7,0)</f>
        <v>20089919</v>
      </c>
      <c r="E31" s="40" t="s">
        <v>367</v>
      </c>
      <c r="F31" s="151">
        <v>5</v>
      </c>
      <c r="G31" s="41" t="s">
        <v>353</v>
      </c>
      <c r="H31" s="40">
        <f>VLOOKUP(B31,'[8]Rate list'!$A$2:$F$319,6,0)</f>
        <v>133.4</v>
      </c>
      <c r="I31" s="42">
        <f t="shared" si="0"/>
        <v>667</v>
      </c>
      <c r="J31" s="43"/>
      <c r="K31" s="42">
        <f t="shared" si="1"/>
        <v>667</v>
      </c>
      <c r="L31" s="44">
        <f>VLOOKUP(B31,'[1]Franchise Rate List (2)'!$A$3:$L$750,12,0)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44">
        <f>VLOOKUP(B31,'[4]Franchise Rate List'!$A$3:$F$750,6,0)</f>
        <v>0.12</v>
      </c>
      <c r="S31" s="47">
        <f t="shared" si="5"/>
        <v>80.039999999999992</v>
      </c>
    </row>
    <row r="32" spans="1:19" s="48" customFormat="1" ht="18" customHeight="1">
      <c r="A32" s="38">
        <f t="shared" si="6"/>
        <v>19</v>
      </c>
      <c r="B32" s="148">
        <v>20411</v>
      </c>
      <c r="C32" s="39" t="s">
        <v>161</v>
      </c>
      <c r="D32" s="40">
        <f>VLOOKUP($B32,'[1]Franchise Rate List (2)'!$A$3:$I$710,7,0)</f>
        <v>3923</v>
      </c>
      <c r="E32" s="40" t="s">
        <v>373</v>
      </c>
      <c r="F32" s="151">
        <v>5</v>
      </c>
      <c r="G32" s="41" t="s">
        <v>352</v>
      </c>
      <c r="H32" s="40">
        <f>VLOOKUP(B32,'[8]Rate list'!$A$2:$F$319,6,0)</f>
        <v>366.85</v>
      </c>
      <c r="I32" s="42">
        <f t="shared" si="0"/>
        <v>1834.25</v>
      </c>
      <c r="J32" s="43"/>
      <c r="K32" s="42">
        <f t="shared" si="1"/>
        <v>1834.25</v>
      </c>
      <c r="L32" s="44">
        <f>VLOOKUP(B32,'[1]Franchise Rate List (2)'!$A$3:$L$750,12,0)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44">
        <f>VLOOKUP(B32,'[4]Franchise Rate List'!$A$3:$F$750,6,0)</f>
        <v>0.18</v>
      </c>
      <c r="S32" s="47">
        <f t="shared" si="5"/>
        <v>330.16499999999996</v>
      </c>
    </row>
    <row r="33" spans="1:19" s="48" customFormat="1" ht="18" customHeight="1">
      <c r="A33" s="38">
        <f t="shared" si="6"/>
        <v>20</v>
      </c>
      <c r="B33" s="148">
        <v>20412</v>
      </c>
      <c r="C33" s="39" t="s">
        <v>163</v>
      </c>
      <c r="D33" s="40">
        <f>VLOOKUP($B33,'[1]Franchise Rate List (2)'!$A$3:$I$710,7,0)</f>
        <v>3923</v>
      </c>
      <c r="E33" s="40" t="s">
        <v>373</v>
      </c>
      <c r="F33" s="151">
        <v>5</v>
      </c>
      <c r="G33" s="41" t="s">
        <v>352</v>
      </c>
      <c r="H33" s="40">
        <f>VLOOKUP(B33,'[8]Rate list'!$A$2:$F$319,6,0)</f>
        <v>480.7</v>
      </c>
      <c r="I33" s="42">
        <f t="shared" si="0"/>
        <v>2403.5</v>
      </c>
      <c r="J33" s="43"/>
      <c r="K33" s="42">
        <f t="shared" si="1"/>
        <v>2403.5</v>
      </c>
      <c r="L33" s="44">
        <f>VLOOKUP(B33,'[1]Franchise Rate List (2)'!$A$3:$L$750,12,0)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44">
        <f>VLOOKUP(B33,'[4]Franchise Rate List'!$A$3:$F$750,6,0)</f>
        <v>0.18</v>
      </c>
      <c r="S33" s="47">
        <f t="shared" si="5"/>
        <v>432.63</v>
      </c>
    </row>
    <row r="34" spans="1:19" s="48" customFormat="1" ht="18" customHeight="1">
      <c r="A34" s="38">
        <f t="shared" si="6"/>
        <v>21</v>
      </c>
      <c r="B34" s="148">
        <v>18931</v>
      </c>
      <c r="C34" s="39" t="s">
        <v>156</v>
      </c>
      <c r="D34" s="40">
        <f>VLOOKUP($B34,'[1]Franchise Rate List (2)'!$A$3:$I$710,7,0)</f>
        <v>2008</v>
      </c>
      <c r="E34" s="40" t="s">
        <v>368</v>
      </c>
      <c r="F34" s="151">
        <v>6</v>
      </c>
      <c r="G34" s="41" t="s">
        <v>353</v>
      </c>
      <c r="H34" s="40">
        <f>VLOOKUP(B34,'[8]Rate list'!$A$2:$F$319,6,0)</f>
        <v>155.25</v>
      </c>
      <c r="I34" s="42">
        <f t="shared" si="0"/>
        <v>931.5</v>
      </c>
      <c r="J34" s="43"/>
      <c r="K34" s="42">
        <f t="shared" si="1"/>
        <v>931.5</v>
      </c>
      <c r="L34" s="44">
        <f>VLOOKUP(B34,'[1]Franchise Rate List (2)'!$A$3:$L$750,12,0)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44">
        <f>VLOOKUP(B34,'[4]Franchise Rate List'!$A$3:$F$750,6,0)</f>
        <v>0.12</v>
      </c>
      <c r="S34" s="47">
        <f t="shared" si="5"/>
        <v>111.78</v>
      </c>
    </row>
    <row r="35" spans="1:19" s="48" customFormat="1" ht="18" customHeight="1">
      <c r="A35" s="38">
        <f t="shared" si="6"/>
        <v>22</v>
      </c>
      <c r="B35" s="148">
        <v>1009</v>
      </c>
      <c r="C35" s="39" t="s">
        <v>291</v>
      </c>
      <c r="D35" s="40">
        <f>VLOOKUP($B35,'[1]Franchise Rate List (2)'!$A$3:$I$710,7,0)</f>
        <v>2103</v>
      </c>
      <c r="E35" s="40" t="s">
        <v>377</v>
      </c>
      <c r="F35" s="151">
        <v>10</v>
      </c>
      <c r="G35" s="41" t="s">
        <v>352</v>
      </c>
      <c r="H35" s="40">
        <f>VLOOKUP(B35,'[8]Rate list'!$A$2:$F$319,6,0)</f>
        <v>74.75</v>
      </c>
      <c r="I35" s="42">
        <f t="shared" si="0"/>
        <v>747.5</v>
      </c>
      <c r="J35" s="43"/>
      <c r="K35" s="42">
        <f t="shared" si="1"/>
        <v>747.5</v>
      </c>
      <c r="L35" s="44">
        <f>VLOOKUP(B35,'[1]Franchise Rate List (2)'!$A$3:$L$750,12,0)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44">
        <f>VLOOKUP(B35,'[4]Franchise Rate List'!$A$3:$F$750,6,0)</f>
        <v>0.12</v>
      </c>
      <c r="S35" s="47">
        <f t="shared" si="5"/>
        <v>89.7</v>
      </c>
    </row>
    <row r="36" spans="1:19" s="48" customFormat="1" ht="18" customHeight="1">
      <c r="A36" s="38">
        <f t="shared" si="6"/>
        <v>23</v>
      </c>
      <c r="B36" s="148">
        <v>6572</v>
      </c>
      <c r="C36" s="39" t="s">
        <v>140</v>
      </c>
      <c r="D36" s="40">
        <f>VLOOKUP($B36,'[1]Franchise Rate List (2)'!$A$3:$I$710,7,0)</f>
        <v>4818</v>
      </c>
      <c r="E36" s="40" t="s">
        <v>378</v>
      </c>
      <c r="F36" s="151">
        <v>10</v>
      </c>
      <c r="G36" s="41" t="s">
        <v>352</v>
      </c>
      <c r="H36" s="40">
        <f>VLOOKUP(B36,'[8]Rate list'!$A$2:$F$319,6,0)</f>
        <v>23.58</v>
      </c>
      <c r="I36" s="42">
        <f t="shared" si="0"/>
        <v>235.79999999999998</v>
      </c>
      <c r="J36" s="43"/>
      <c r="K36" s="42">
        <f t="shared" si="1"/>
        <v>235.79999999999998</v>
      </c>
      <c r="L36" s="44">
        <f>VLOOKUP(B36,'[1]Franchise Rate List (2)'!$A$3:$L$750,12,0)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44">
        <f>VLOOKUP(B36,'[4]Franchise Rate List'!$A$3:$F$750,6,0)</f>
        <v>0.18</v>
      </c>
      <c r="S36" s="47">
        <f t="shared" si="5"/>
        <v>42.443999999999996</v>
      </c>
    </row>
    <row r="37" spans="1:19" s="48" customFormat="1" ht="18" customHeight="1">
      <c r="A37" s="38">
        <f t="shared" si="6"/>
        <v>24</v>
      </c>
      <c r="B37" s="148">
        <v>20413</v>
      </c>
      <c r="C37" s="39" t="s">
        <v>135</v>
      </c>
      <c r="D37" s="40">
        <f>VLOOKUP($B37,'[1]Franchise Rate List (2)'!$A$3:$I$710,7,0)</f>
        <v>3923</v>
      </c>
      <c r="E37" s="40" t="s">
        <v>373</v>
      </c>
      <c r="F37" s="151">
        <v>10</v>
      </c>
      <c r="G37" s="41" t="s">
        <v>352</v>
      </c>
      <c r="H37" s="40">
        <f>VLOOKUP(B37,'[8]Rate list'!$A$2:$F$319,6,0)</f>
        <v>316.25</v>
      </c>
      <c r="I37" s="42">
        <f t="shared" si="0"/>
        <v>3162.5</v>
      </c>
      <c r="J37" s="43"/>
      <c r="K37" s="42">
        <f t="shared" si="1"/>
        <v>3162.5</v>
      </c>
      <c r="L37" s="44">
        <f>VLOOKUP(B37,'[1]Franchise Rate List (2)'!$A$3:$L$750,12,0)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44">
        <f>VLOOKUP(B37,'[4]Franchise Rate List'!$A$3:$F$750,6,0)</f>
        <v>0.18</v>
      </c>
      <c r="S37" s="47">
        <f t="shared" si="5"/>
        <v>569.25</v>
      </c>
    </row>
    <row r="38" spans="1:19" s="48" customFormat="1" ht="18" customHeight="1">
      <c r="A38" s="38">
        <f t="shared" si="6"/>
        <v>25</v>
      </c>
      <c r="B38" s="148">
        <v>7508</v>
      </c>
      <c r="C38" s="39" t="s">
        <v>63</v>
      </c>
      <c r="D38" s="40">
        <f>VLOOKUP($B38,'[1]Franchise Rate List (2)'!$A$3:$I$710,7,0)</f>
        <v>1901</v>
      </c>
      <c r="E38" s="40" t="s">
        <v>359</v>
      </c>
      <c r="F38" s="151">
        <v>15</v>
      </c>
      <c r="G38" s="41" t="s">
        <v>353</v>
      </c>
      <c r="H38" s="40">
        <f>VLOOKUP(B38,'[8]Rate list'!$A$2:$F$319,6,0)</f>
        <v>142.6</v>
      </c>
      <c r="I38" s="42">
        <f t="shared" si="0"/>
        <v>2139</v>
      </c>
      <c r="J38" s="43"/>
      <c r="K38" s="42">
        <f t="shared" si="1"/>
        <v>2139</v>
      </c>
      <c r="L38" s="44">
        <f>VLOOKUP(B38,'[1]Franchise Rate List (2)'!$A$3:$L$750,12,0)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44">
        <f>VLOOKUP(B38,'[4]Franchise Rate List'!$A$3:$F$750,6,0)</f>
        <v>0.18</v>
      </c>
      <c r="S38" s="47">
        <f t="shared" si="5"/>
        <v>385.02</v>
      </c>
    </row>
    <row r="39" spans="1:19" s="48" customFormat="1" ht="18" customHeight="1">
      <c r="A39" s="38">
        <f t="shared" si="6"/>
        <v>26</v>
      </c>
      <c r="B39" s="148">
        <v>1001</v>
      </c>
      <c r="C39" s="39" t="s">
        <v>289</v>
      </c>
      <c r="D39" s="40">
        <f>VLOOKUP($B39,'[1]Franchise Rate List (2)'!$A$3:$I$710,7,0)</f>
        <v>1701</v>
      </c>
      <c r="E39" s="40" t="s">
        <v>370</v>
      </c>
      <c r="F39" s="151">
        <v>20</v>
      </c>
      <c r="G39" s="41" t="s">
        <v>352</v>
      </c>
      <c r="H39" s="40">
        <f>VLOOKUP(B39,'[8]Rate list'!$A$2:$F$319,6,0)</f>
        <v>74.75</v>
      </c>
      <c r="I39" s="42">
        <f t="shared" si="0"/>
        <v>1495</v>
      </c>
      <c r="J39" s="43"/>
      <c r="K39" s="42">
        <f t="shared" si="1"/>
        <v>1495</v>
      </c>
      <c r="L39" s="44">
        <f>VLOOKUP(B39,'[1]Franchise Rate List (2)'!$A$3:$L$750,12,0)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44">
        <f>VLOOKUP(B39,'[4]Franchise Rate List'!$A$3:$F$750,6,0)</f>
        <v>0.05</v>
      </c>
      <c r="S39" s="47">
        <f t="shared" si="5"/>
        <v>74.75</v>
      </c>
    </row>
    <row r="40" spans="1:19" s="48" customFormat="1" ht="18" customHeight="1">
      <c r="A40" s="38">
        <f t="shared" si="6"/>
        <v>27</v>
      </c>
      <c r="B40" s="148">
        <v>1002</v>
      </c>
      <c r="C40" s="39" t="s">
        <v>290</v>
      </c>
      <c r="D40" s="40">
        <f>VLOOKUP($B40,'[1]Franchise Rate List (2)'!$A$3:$I$710,7,0)</f>
        <v>1701</v>
      </c>
      <c r="E40" s="40" t="s">
        <v>370</v>
      </c>
      <c r="F40" s="151">
        <v>20</v>
      </c>
      <c r="G40" s="41" t="s">
        <v>352</v>
      </c>
      <c r="H40" s="40">
        <f>VLOOKUP(B40,'[8]Rate list'!$A$2:$F$319,6,0)</f>
        <v>79.349999999999994</v>
      </c>
      <c r="I40" s="42">
        <f t="shared" si="0"/>
        <v>1587</v>
      </c>
      <c r="J40" s="43"/>
      <c r="K40" s="42">
        <f t="shared" si="1"/>
        <v>1587</v>
      </c>
      <c r="L40" s="44">
        <f>VLOOKUP(B40,'[1]Franchise Rate List (2)'!$A$3:$L$750,12,0)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44">
        <f>VLOOKUP(B40,'[4]Franchise Rate List'!$A$3:$F$750,6,0)</f>
        <v>0.05</v>
      </c>
      <c r="S40" s="47">
        <f t="shared" si="5"/>
        <v>79.350000000000009</v>
      </c>
    </row>
    <row r="41" spans="1:19" s="48" customFormat="1" ht="18" customHeight="1">
      <c r="A41" s="38">
        <f t="shared" si="6"/>
        <v>28</v>
      </c>
      <c r="B41" s="148">
        <v>22258</v>
      </c>
      <c r="C41" s="39" t="s">
        <v>307</v>
      </c>
      <c r="D41" s="40">
        <f>VLOOKUP($B41,'[1]Franchise Rate List (2)'!$A$3:$I$710,7,0)</f>
        <v>22029920</v>
      </c>
      <c r="E41" s="40" t="s">
        <v>379</v>
      </c>
      <c r="F41" s="151">
        <v>24</v>
      </c>
      <c r="G41" s="41" t="s">
        <v>53</v>
      </c>
      <c r="H41" s="40">
        <f>VLOOKUP(B41,'[8]Rate list'!$A$2:$F$319,6,0)</f>
        <v>57.46</v>
      </c>
      <c r="I41" s="42">
        <f t="shared" si="0"/>
        <v>1379.04</v>
      </c>
      <c r="J41" s="43"/>
      <c r="K41" s="42">
        <f t="shared" si="1"/>
        <v>1379.04</v>
      </c>
      <c r="L41" s="44">
        <f>VLOOKUP(B41,'[1]Franchise Rate List (2)'!$A$3:$L$750,12,0)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44">
        <f>VLOOKUP(B41,'[4]Franchise Rate List'!$A$3:$F$750,6,0)</f>
        <v>0.12</v>
      </c>
      <c r="S41" s="47">
        <f t="shared" si="5"/>
        <v>165.48479999999998</v>
      </c>
    </row>
    <row r="42" spans="1:19" s="48" customFormat="1" ht="18" customHeight="1">
      <c r="A42" s="38">
        <f t="shared" si="6"/>
        <v>29</v>
      </c>
      <c r="B42" s="148">
        <v>21817</v>
      </c>
      <c r="C42" s="39" t="s">
        <v>157</v>
      </c>
      <c r="D42" s="40">
        <f>VLOOKUP($B42,'[1]Franchise Rate List (2)'!$A$3:$I$710,7,0)</f>
        <v>482369</v>
      </c>
      <c r="E42" s="40" t="s">
        <v>380</v>
      </c>
      <c r="F42" s="151">
        <v>25</v>
      </c>
      <c r="G42" s="41" t="s">
        <v>352</v>
      </c>
      <c r="H42" s="40">
        <f>VLOOKUP(B42,'[8]Rate list'!$A$2:$F$319,6,0)</f>
        <v>95.45</v>
      </c>
      <c r="I42" s="42">
        <f t="shared" si="0"/>
        <v>2386.25</v>
      </c>
      <c r="J42" s="43"/>
      <c r="K42" s="42">
        <f t="shared" si="1"/>
        <v>2386.25</v>
      </c>
      <c r="L42" s="44">
        <f>VLOOKUP(B42,'[1]Franchise Rate List (2)'!$A$3:$L$750,12,0)</f>
        <v>0</v>
      </c>
      <c r="M42" s="42">
        <f t="shared" si="2"/>
        <v>0</v>
      </c>
      <c r="N42" s="45">
        <v>0</v>
      </c>
      <c r="O42" s="45">
        <f t="shared" si="3"/>
        <v>0</v>
      </c>
      <c r="P42" s="42">
        <v>0</v>
      </c>
      <c r="Q42" s="46">
        <f t="shared" si="4"/>
        <v>0</v>
      </c>
      <c r="R42" s="44">
        <f>VLOOKUP(B42,'[4]Franchise Rate List'!$A$3:$F$750,6,0)</f>
        <v>0.12</v>
      </c>
      <c r="S42" s="47">
        <f t="shared" si="5"/>
        <v>286.34999999999997</v>
      </c>
    </row>
    <row r="43" spans="1:19" s="48" customFormat="1" ht="18" customHeight="1">
      <c r="A43" s="38">
        <f t="shared" si="6"/>
        <v>30</v>
      </c>
      <c r="B43" s="148">
        <v>12012</v>
      </c>
      <c r="C43" s="39" t="s">
        <v>129</v>
      </c>
      <c r="D43" s="40">
        <f>VLOOKUP($B43,'[1]Franchise Rate List (2)'!$A$3:$I$710,7,0)</f>
        <v>4823</v>
      </c>
      <c r="E43" s="40" t="s">
        <v>375</v>
      </c>
      <c r="F43" s="151">
        <v>30</v>
      </c>
      <c r="G43" s="41" t="s">
        <v>352</v>
      </c>
      <c r="H43" s="40">
        <f>VLOOKUP(B43,'[8]Rate list'!$A$2:$F$319,6,0)</f>
        <v>58.98</v>
      </c>
      <c r="I43" s="42">
        <f t="shared" si="0"/>
        <v>1769.3999999999999</v>
      </c>
      <c r="J43" s="43"/>
      <c r="K43" s="42">
        <f t="shared" si="1"/>
        <v>1769.3999999999999</v>
      </c>
      <c r="L43" s="44">
        <f>VLOOKUP(B43,'[1]Franchise Rate List (2)'!$A$3:$L$750,12,0)</f>
        <v>0</v>
      </c>
      <c r="M43" s="42">
        <f t="shared" si="2"/>
        <v>0</v>
      </c>
      <c r="N43" s="45">
        <v>0</v>
      </c>
      <c r="O43" s="45">
        <f t="shared" si="3"/>
        <v>0</v>
      </c>
      <c r="P43" s="42">
        <v>0</v>
      </c>
      <c r="Q43" s="46">
        <f t="shared" si="4"/>
        <v>0</v>
      </c>
      <c r="R43" s="44">
        <f>VLOOKUP(B43,'[4]Franchise Rate List'!$A$3:$F$750,6,0)</f>
        <v>0.18</v>
      </c>
      <c r="S43" s="47">
        <f t="shared" si="5"/>
        <v>318.49199999999996</v>
      </c>
    </row>
    <row r="44" spans="1:19" s="48" customFormat="1" ht="18" customHeight="1">
      <c r="A44" s="38">
        <f t="shared" si="6"/>
        <v>31</v>
      </c>
      <c r="B44" s="148">
        <v>22255</v>
      </c>
      <c r="C44" s="39" t="s">
        <v>305</v>
      </c>
      <c r="D44" s="40">
        <f>VLOOKUP($B44,'[1]Franchise Rate List (2)'!$A$3:$I$710,7,0)</f>
        <v>22029920</v>
      </c>
      <c r="E44" s="40" t="s">
        <v>379</v>
      </c>
      <c r="F44" s="151">
        <v>48</v>
      </c>
      <c r="G44" s="41" t="s">
        <v>53</v>
      </c>
      <c r="H44" s="40">
        <f>VLOOKUP(B44,'[8]Rate list'!$A$2:$F$319,6,0)</f>
        <v>57.46</v>
      </c>
      <c r="I44" s="42">
        <f t="shared" si="0"/>
        <v>2758.08</v>
      </c>
      <c r="J44" s="43"/>
      <c r="K44" s="42">
        <f t="shared" si="1"/>
        <v>2758.08</v>
      </c>
      <c r="L44" s="44">
        <f>VLOOKUP(B44,'[1]Franchise Rate List (2)'!$A$3:$L$750,12,0)</f>
        <v>0</v>
      </c>
      <c r="M44" s="42">
        <f t="shared" si="2"/>
        <v>0</v>
      </c>
      <c r="N44" s="45">
        <v>0</v>
      </c>
      <c r="O44" s="45">
        <f t="shared" si="3"/>
        <v>0</v>
      </c>
      <c r="P44" s="42">
        <v>0</v>
      </c>
      <c r="Q44" s="46">
        <f t="shared" si="4"/>
        <v>0</v>
      </c>
      <c r="R44" s="44">
        <f>VLOOKUP(B44,'[4]Franchise Rate List'!$A$3:$F$750,6,0)</f>
        <v>0.12</v>
      </c>
      <c r="S44" s="47">
        <f t="shared" si="5"/>
        <v>330.96959999999996</v>
      </c>
    </row>
    <row r="45" spans="1:19" s="48" customFormat="1" ht="18" customHeight="1">
      <c r="A45" s="38">
        <f t="shared" si="6"/>
        <v>32</v>
      </c>
      <c r="B45" s="148">
        <v>22256</v>
      </c>
      <c r="C45" s="39" t="s">
        <v>306</v>
      </c>
      <c r="D45" s="40">
        <f>VLOOKUP($B45,'[1]Franchise Rate List (2)'!$A$3:$I$710,7,0)</f>
        <v>22029920</v>
      </c>
      <c r="E45" s="40" t="s">
        <v>381</v>
      </c>
      <c r="F45" s="151">
        <v>48</v>
      </c>
      <c r="G45" s="41" t="s">
        <v>53</v>
      </c>
      <c r="H45" s="40">
        <f>VLOOKUP(B45,'[8]Rate list'!$A$2:$F$319,6,0)</f>
        <v>57.46</v>
      </c>
      <c r="I45" s="42">
        <f t="shared" si="0"/>
        <v>2758.08</v>
      </c>
      <c r="J45" s="43"/>
      <c r="K45" s="42">
        <f t="shared" si="1"/>
        <v>2758.08</v>
      </c>
      <c r="L45" s="44">
        <f>VLOOKUP(B45,'[1]Franchise Rate List (2)'!$A$3:$L$750,12,0)</f>
        <v>0</v>
      </c>
      <c r="M45" s="42">
        <f t="shared" si="2"/>
        <v>0</v>
      </c>
      <c r="N45" s="45">
        <v>0</v>
      </c>
      <c r="O45" s="45">
        <f t="shared" si="3"/>
        <v>0</v>
      </c>
      <c r="P45" s="42">
        <v>0</v>
      </c>
      <c r="Q45" s="46">
        <f t="shared" si="4"/>
        <v>0</v>
      </c>
      <c r="R45" s="44">
        <f>VLOOKUP(B45,'[4]Franchise Rate List'!$A$3:$F$750,6,0)</f>
        <v>0.12</v>
      </c>
      <c r="S45" s="47">
        <f t="shared" si="5"/>
        <v>330.96959999999996</v>
      </c>
    </row>
    <row r="46" spans="1:19" s="48" customFormat="1" ht="18" customHeight="1">
      <c r="A46" s="38">
        <f t="shared" si="6"/>
        <v>33</v>
      </c>
      <c r="B46" s="155">
        <v>22262</v>
      </c>
      <c r="C46" s="39" t="s">
        <v>310</v>
      </c>
      <c r="D46" s="40">
        <f>VLOOKUP($B46,'[1]Franchise Rate List (2)'!$A$3:$I$710,7,0)</f>
        <v>22029920</v>
      </c>
      <c r="E46" s="40" t="s">
        <v>379</v>
      </c>
      <c r="F46" s="151">
        <v>24</v>
      </c>
      <c r="G46" s="41" t="s">
        <v>53</v>
      </c>
      <c r="H46" s="129">
        <v>71.430000000000007</v>
      </c>
      <c r="I46" s="42">
        <f t="shared" si="0"/>
        <v>1714.3200000000002</v>
      </c>
      <c r="J46" s="43"/>
      <c r="K46" s="42">
        <f t="shared" si="1"/>
        <v>1714.3200000000002</v>
      </c>
      <c r="L46" s="44">
        <f>VLOOKUP(B46,'[1]Franchise Rate List (2)'!$A$3:$L$750,12,0)</f>
        <v>0</v>
      </c>
      <c r="M46" s="42">
        <f t="shared" si="2"/>
        <v>0</v>
      </c>
      <c r="N46" s="45">
        <v>0</v>
      </c>
      <c r="O46" s="45">
        <f t="shared" si="3"/>
        <v>0</v>
      </c>
      <c r="P46" s="42">
        <v>0</v>
      </c>
      <c r="Q46" s="46">
        <f t="shared" si="4"/>
        <v>0</v>
      </c>
      <c r="R46" s="44">
        <f>VLOOKUP(B46,'[4]Franchise Rate List'!$A$3:$F$750,6,0)</f>
        <v>0.12</v>
      </c>
      <c r="S46" s="47">
        <f t="shared" si="5"/>
        <v>205.7184</v>
      </c>
    </row>
    <row r="47" spans="1:19" s="48" customFormat="1" ht="18" customHeight="1">
      <c r="A47" s="38">
        <f t="shared" si="6"/>
        <v>34</v>
      </c>
      <c r="B47" s="155">
        <v>22265</v>
      </c>
      <c r="C47" s="39" t="s">
        <v>313</v>
      </c>
      <c r="D47" s="40">
        <f>VLOOKUP($B47,'[1]Franchise Rate List (2)'!$A$3:$I$710,7,0)</f>
        <v>22029920</v>
      </c>
      <c r="E47" s="40" t="s">
        <v>379</v>
      </c>
      <c r="F47" s="151">
        <v>48</v>
      </c>
      <c r="G47" s="41" t="s">
        <v>53</v>
      </c>
      <c r="H47" s="129">
        <v>71.430000000000007</v>
      </c>
      <c r="I47" s="42">
        <f t="shared" si="0"/>
        <v>3428.6400000000003</v>
      </c>
      <c r="J47" s="43"/>
      <c r="K47" s="42">
        <f t="shared" si="1"/>
        <v>3428.6400000000003</v>
      </c>
      <c r="L47" s="44">
        <f>VLOOKUP(B47,'[1]Franchise Rate List (2)'!$A$3:$L$750,12,0)</f>
        <v>0</v>
      </c>
      <c r="M47" s="42">
        <f t="shared" si="2"/>
        <v>0</v>
      </c>
      <c r="N47" s="45">
        <v>0</v>
      </c>
      <c r="O47" s="45">
        <f t="shared" si="3"/>
        <v>0</v>
      </c>
      <c r="P47" s="42">
        <v>0</v>
      </c>
      <c r="Q47" s="46">
        <f t="shared" si="4"/>
        <v>0</v>
      </c>
      <c r="R47" s="44">
        <f>VLOOKUP(B47,'[4]Franchise Rate List'!$A$3:$F$750,6,0)</f>
        <v>0.12</v>
      </c>
      <c r="S47" s="47">
        <f t="shared" si="5"/>
        <v>411.43680000000001</v>
      </c>
    </row>
    <row r="48" spans="1:19" s="48" customFormat="1" ht="18" customHeight="1">
      <c r="A48" s="38">
        <f t="shared" si="6"/>
        <v>35</v>
      </c>
      <c r="B48" s="148">
        <v>4962</v>
      </c>
      <c r="C48" s="39" t="s">
        <v>139</v>
      </c>
      <c r="D48" s="40">
        <f>VLOOKUP($B48,'[1]Franchise Rate List (2)'!$A$3:$I$710,7,0)</f>
        <v>9012</v>
      </c>
      <c r="E48" s="40" t="s">
        <v>374</v>
      </c>
      <c r="F48" s="151">
        <v>50</v>
      </c>
      <c r="G48" s="41" t="s">
        <v>355</v>
      </c>
      <c r="H48" s="40">
        <f>VLOOKUP(B48,'[8]Rate list'!$A$2:$F$319,6,0)</f>
        <v>810</v>
      </c>
      <c r="I48" s="42">
        <f t="shared" si="0"/>
        <v>40500</v>
      </c>
      <c r="J48" s="43"/>
      <c r="K48" s="42">
        <f t="shared" si="1"/>
        <v>40500</v>
      </c>
      <c r="L48" s="44">
        <f>VLOOKUP(B48,'[1]Franchise Rate List (2)'!$A$3:$L$750,12,0)</f>
        <v>0</v>
      </c>
      <c r="M48" s="42">
        <f t="shared" si="2"/>
        <v>0</v>
      </c>
      <c r="N48" s="45">
        <v>0</v>
      </c>
      <c r="O48" s="45">
        <f t="shared" si="3"/>
        <v>0</v>
      </c>
      <c r="P48" s="42">
        <v>0</v>
      </c>
      <c r="Q48" s="46">
        <f t="shared" si="4"/>
        <v>0</v>
      </c>
      <c r="R48" s="44">
        <f>VLOOKUP(B48,'[4]Franchise Rate List'!$A$3:$F$750,6,0)</f>
        <v>0.05</v>
      </c>
      <c r="S48" s="47">
        <f t="shared" si="5"/>
        <v>2025</v>
      </c>
    </row>
    <row r="49" spans="1:19" s="48" customFormat="1" ht="18" customHeight="1">
      <c r="A49" s="38">
        <f t="shared" si="6"/>
        <v>36</v>
      </c>
      <c r="B49" s="148">
        <v>12013</v>
      </c>
      <c r="C49" s="39" t="s">
        <v>130</v>
      </c>
      <c r="D49" s="40">
        <f>VLOOKUP($B49,'[1]Franchise Rate List (2)'!$A$3:$I$710,7,0)</f>
        <v>4823</v>
      </c>
      <c r="E49" s="40" t="s">
        <v>375</v>
      </c>
      <c r="F49" s="151">
        <v>50</v>
      </c>
      <c r="G49" s="41" t="s">
        <v>352</v>
      </c>
      <c r="H49" s="40">
        <f>VLOOKUP(B49,'[8]Rate list'!$A$2:$F$319,6,0)</f>
        <v>82.67</v>
      </c>
      <c r="I49" s="42">
        <f t="shared" ref="I49:I58" si="7">F49*H49</f>
        <v>4133.5</v>
      </c>
      <c r="J49" s="43"/>
      <c r="K49" s="42">
        <f t="shared" ref="K49:K58" si="8">+I49-J49</f>
        <v>4133.5</v>
      </c>
      <c r="L49" s="44">
        <f>VLOOKUP(B49,'[1]Franchise Rate List (2)'!$A$3:$L$750,12,0)</f>
        <v>0</v>
      </c>
      <c r="M49" s="42">
        <f t="shared" ref="M49:M58" si="9">+K49*L49</f>
        <v>0</v>
      </c>
      <c r="N49" s="45">
        <v>0</v>
      </c>
      <c r="O49" s="45">
        <f t="shared" ref="O49:O58" si="10">+K49*N49</f>
        <v>0</v>
      </c>
      <c r="P49" s="42">
        <v>0</v>
      </c>
      <c r="Q49" s="46">
        <f t="shared" ref="Q49:Q58" si="11">+K49*P49</f>
        <v>0</v>
      </c>
      <c r="R49" s="44">
        <f>VLOOKUP(B49,'[4]Franchise Rate List'!$A$3:$F$750,6,0)</f>
        <v>0.18</v>
      </c>
      <c r="S49" s="47">
        <f t="shared" ref="S49:S58" si="12">+K49*R49</f>
        <v>744.03</v>
      </c>
    </row>
    <row r="50" spans="1:19" s="48" customFormat="1" ht="18" customHeight="1">
      <c r="A50" s="38">
        <f t="shared" si="6"/>
        <v>37</v>
      </c>
      <c r="B50" s="148">
        <v>15341</v>
      </c>
      <c r="C50" s="39" t="s">
        <v>141</v>
      </c>
      <c r="D50" s="40">
        <f>VLOOKUP($B50,'[1]Franchise Rate List (2)'!$A$3:$I$710,7,0)</f>
        <v>3402</v>
      </c>
      <c r="E50" s="40" t="s">
        <v>366</v>
      </c>
      <c r="F50" s="151">
        <v>30</v>
      </c>
      <c r="G50" s="41" t="s">
        <v>356</v>
      </c>
      <c r="H50" s="40">
        <f>VLOOKUP(B50,'[8]Rate list'!$A$2:$F$319,6,0)</f>
        <v>8.51</v>
      </c>
      <c r="I50" s="42">
        <f t="shared" si="7"/>
        <v>255.29999999999998</v>
      </c>
      <c r="J50" s="43"/>
      <c r="K50" s="42">
        <f t="shared" si="8"/>
        <v>255.29999999999998</v>
      </c>
      <c r="L50" s="44">
        <f>VLOOKUP(B50,'[1]Franchise Rate List (2)'!$A$3:$L$750,12,0)</f>
        <v>0</v>
      </c>
      <c r="M50" s="42">
        <f t="shared" si="9"/>
        <v>0</v>
      </c>
      <c r="N50" s="45">
        <v>0</v>
      </c>
      <c r="O50" s="45">
        <f t="shared" si="10"/>
        <v>0</v>
      </c>
      <c r="P50" s="42">
        <v>0</v>
      </c>
      <c r="Q50" s="46">
        <f t="shared" si="11"/>
        <v>0</v>
      </c>
      <c r="R50" s="44">
        <f>VLOOKUP(B50,'[4]Franchise Rate List'!$A$3:$F$750,6,0)</f>
        <v>0.18</v>
      </c>
      <c r="S50" s="47">
        <f t="shared" si="12"/>
        <v>45.953999999999994</v>
      </c>
    </row>
    <row r="51" spans="1:19" s="48" customFormat="1" ht="18" customHeight="1">
      <c r="A51" s="38">
        <f t="shared" si="6"/>
        <v>38</v>
      </c>
      <c r="B51" s="148">
        <v>3676</v>
      </c>
      <c r="C51" s="39" t="s">
        <v>153</v>
      </c>
      <c r="D51" s="40">
        <f>VLOOKUP($B51,'[1]Franchise Rate List (2)'!$A$3:$I$710,7,0)</f>
        <v>4821</v>
      </c>
      <c r="E51" s="40" t="s">
        <v>53</v>
      </c>
      <c r="F51" s="151">
        <v>500</v>
      </c>
      <c r="G51" s="41" t="s">
        <v>53</v>
      </c>
      <c r="H51" s="40">
        <f>VLOOKUP(B51,'[8]Rate list'!$A$2:$F$319,6,0)</f>
        <v>1.73</v>
      </c>
      <c r="I51" s="42">
        <f t="shared" si="7"/>
        <v>865</v>
      </c>
      <c r="J51" s="43"/>
      <c r="K51" s="42">
        <f t="shared" si="8"/>
        <v>865</v>
      </c>
      <c r="L51" s="44">
        <f>VLOOKUP(B51,'[1]Franchise Rate List (2)'!$A$3:$L$750,12,0)</f>
        <v>0</v>
      </c>
      <c r="M51" s="42">
        <f t="shared" si="9"/>
        <v>0</v>
      </c>
      <c r="N51" s="45">
        <v>0</v>
      </c>
      <c r="O51" s="45">
        <f t="shared" si="10"/>
        <v>0</v>
      </c>
      <c r="P51" s="42">
        <v>0</v>
      </c>
      <c r="Q51" s="46">
        <f t="shared" si="11"/>
        <v>0</v>
      </c>
      <c r="R51" s="44">
        <f>VLOOKUP(B51,'[4]Franchise Rate List'!$A$3:$F$750,6,0)</f>
        <v>0.18</v>
      </c>
      <c r="S51" s="47">
        <f t="shared" si="12"/>
        <v>155.69999999999999</v>
      </c>
    </row>
    <row r="52" spans="1:19" s="48" customFormat="1" ht="18" customHeight="1">
      <c r="A52" s="38">
        <f t="shared" si="6"/>
        <v>39</v>
      </c>
      <c r="B52" s="148">
        <v>12662</v>
      </c>
      <c r="C52" s="39" t="s">
        <v>105</v>
      </c>
      <c r="D52" s="40">
        <f>VLOOKUP($B52,'[1]Franchise Rate List (2)'!$A$3:$I$710,7,0)</f>
        <v>4820</v>
      </c>
      <c r="E52" s="40" t="s">
        <v>53</v>
      </c>
      <c r="F52" s="151">
        <v>1000</v>
      </c>
      <c r="G52" s="41" t="s">
        <v>53</v>
      </c>
      <c r="H52" s="40">
        <f>VLOOKUP(B52,'[8]Rate list'!$A$2:$F$319,6,0)</f>
        <v>0.52</v>
      </c>
      <c r="I52" s="42">
        <f t="shared" si="7"/>
        <v>520</v>
      </c>
      <c r="J52" s="43"/>
      <c r="K52" s="42">
        <f t="shared" si="8"/>
        <v>520</v>
      </c>
      <c r="L52" s="44">
        <f>VLOOKUP(B52,'[1]Franchise Rate List (2)'!$A$3:$L$750,12,0)</f>
        <v>0</v>
      </c>
      <c r="M52" s="42">
        <f t="shared" si="9"/>
        <v>0</v>
      </c>
      <c r="N52" s="45">
        <v>0</v>
      </c>
      <c r="O52" s="45">
        <f t="shared" si="10"/>
        <v>0</v>
      </c>
      <c r="P52" s="42">
        <v>0</v>
      </c>
      <c r="Q52" s="46">
        <f t="shared" si="11"/>
        <v>0</v>
      </c>
      <c r="R52" s="44">
        <f>VLOOKUP(B52,'[4]Franchise Rate List'!$A$3:$F$750,6,0)</f>
        <v>0.18</v>
      </c>
      <c r="S52" s="47">
        <f t="shared" si="12"/>
        <v>93.6</v>
      </c>
    </row>
    <row r="53" spans="1:19" s="48" customFormat="1" ht="18" customHeight="1">
      <c r="A53" s="38">
        <f t="shared" si="6"/>
        <v>40</v>
      </c>
      <c r="B53" s="148">
        <v>16234</v>
      </c>
      <c r="C53" s="39" t="s">
        <v>178</v>
      </c>
      <c r="D53" s="40">
        <f>VLOOKUP($B53,'[1]Franchise Rate List (2)'!$A$3:$I$710,7,0)</f>
        <v>4819</v>
      </c>
      <c r="E53" s="40" t="s">
        <v>364</v>
      </c>
      <c r="F53" s="151">
        <v>1000</v>
      </c>
      <c r="G53" s="41" t="s">
        <v>53</v>
      </c>
      <c r="H53" s="40">
        <f>VLOOKUP(B53,'[8]Rate list'!$A$2:$F$319,6,0)</f>
        <v>7.36</v>
      </c>
      <c r="I53" s="42">
        <f t="shared" si="7"/>
        <v>7360</v>
      </c>
      <c r="J53" s="43"/>
      <c r="K53" s="42">
        <f t="shared" si="8"/>
        <v>7360</v>
      </c>
      <c r="L53" s="44">
        <f>VLOOKUP(B53,'[1]Franchise Rate List (2)'!$A$3:$L$750,12,0)</f>
        <v>0</v>
      </c>
      <c r="M53" s="42">
        <f t="shared" si="9"/>
        <v>0</v>
      </c>
      <c r="N53" s="45">
        <v>0</v>
      </c>
      <c r="O53" s="45">
        <f t="shared" si="10"/>
        <v>0</v>
      </c>
      <c r="P53" s="42">
        <v>0</v>
      </c>
      <c r="Q53" s="46">
        <f t="shared" si="11"/>
        <v>0</v>
      </c>
      <c r="R53" s="44">
        <f>VLOOKUP(B53,'[4]Franchise Rate List'!$A$3:$F$750,6,0)</f>
        <v>0.18</v>
      </c>
      <c r="S53" s="47">
        <f t="shared" si="12"/>
        <v>1324.8</v>
      </c>
    </row>
    <row r="54" spans="1:19" s="48" customFormat="1" ht="18" customHeight="1">
      <c r="A54" s="38">
        <f t="shared" si="6"/>
        <v>41</v>
      </c>
      <c r="B54" s="148">
        <v>5908</v>
      </c>
      <c r="C54" s="39" t="s">
        <v>116</v>
      </c>
      <c r="D54" s="40">
        <f>VLOOKUP($B54,'[1]Franchise Rate List (2)'!$A$3:$I$710,7,0)</f>
        <v>4819</v>
      </c>
      <c r="E54" s="40" t="s">
        <v>53</v>
      </c>
      <c r="F54" s="151">
        <v>1</v>
      </c>
      <c r="G54" s="41" t="s">
        <v>53</v>
      </c>
      <c r="H54" s="40">
        <f>VLOOKUP(B54,'[8]Rate list'!$A$2:$F$319,6,0)</f>
        <v>84</v>
      </c>
      <c r="I54" s="42">
        <f t="shared" si="7"/>
        <v>84</v>
      </c>
      <c r="J54" s="43"/>
      <c r="K54" s="42">
        <f t="shared" si="8"/>
        <v>84</v>
      </c>
      <c r="L54" s="44">
        <f>VLOOKUP(B54,'[1]Franchise Rate List (2)'!$A$3:$L$750,12,0)</f>
        <v>0</v>
      </c>
      <c r="M54" s="42">
        <f t="shared" si="9"/>
        <v>0</v>
      </c>
      <c r="N54" s="45">
        <v>0</v>
      </c>
      <c r="O54" s="45">
        <f t="shared" si="10"/>
        <v>0</v>
      </c>
      <c r="P54" s="42">
        <v>0</v>
      </c>
      <c r="Q54" s="46">
        <f t="shared" si="11"/>
        <v>0</v>
      </c>
      <c r="R54" s="44">
        <f>VLOOKUP(B54,'[4]Franchise Rate List'!$A$3:$F$750,6,0)</f>
        <v>0.12</v>
      </c>
      <c r="S54" s="47">
        <f t="shared" si="12"/>
        <v>10.08</v>
      </c>
    </row>
    <row r="55" spans="1:19" s="48" customFormat="1" ht="18" customHeight="1">
      <c r="A55" s="38">
        <f t="shared" si="6"/>
        <v>42</v>
      </c>
      <c r="B55" s="148">
        <v>5753</v>
      </c>
      <c r="C55" s="39" t="s">
        <v>117</v>
      </c>
      <c r="D55" s="40">
        <f>VLOOKUP($B55,'[1]Franchise Rate List (2)'!$A$3:$I$710,7,0)</f>
        <v>4819</v>
      </c>
      <c r="E55" s="40" t="s">
        <v>53</v>
      </c>
      <c r="F55" s="151">
        <v>1</v>
      </c>
      <c r="G55" s="41" t="s">
        <v>53</v>
      </c>
      <c r="H55" s="40">
        <f>VLOOKUP(B55,'[8]Rate list'!$A$2:$F$319,6,0)</f>
        <v>70</v>
      </c>
      <c r="I55" s="42">
        <f t="shared" si="7"/>
        <v>70</v>
      </c>
      <c r="J55" s="43"/>
      <c r="K55" s="42">
        <f t="shared" si="8"/>
        <v>70</v>
      </c>
      <c r="L55" s="44">
        <f>VLOOKUP(B55,'[1]Franchise Rate List (2)'!$A$3:$L$750,12,0)</f>
        <v>0</v>
      </c>
      <c r="M55" s="42">
        <f t="shared" si="9"/>
        <v>0</v>
      </c>
      <c r="N55" s="45">
        <v>0</v>
      </c>
      <c r="O55" s="45">
        <f t="shared" si="10"/>
        <v>0</v>
      </c>
      <c r="P55" s="42">
        <v>0</v>
      </c>
      <c r="Q55" s="46">
        <f t="shared" si="11"/>
        <v>0</v>
      </c>
      <c r="R55" s="44">
        <f>VLOOKUP(B55,'[4]Franchise Rate List'!$A$3:$F$750,6,0)</f>
        <v>0.12</v>
      </c>
      <c r="S55" s="47">
        <f t="shared" si="12"/>
        <v>8.4</v>
      </c>
    </row>
    <row r="56" spans="1:19" s="48" customFormat="1" ht="18" customHeight="1">
      <c r="A56" s="38">
        <f t="shared" si="6"/>
        <v>43</v>
      </c>
      <c r="B56" s="148">
        <v>8226</v>
      </c>
      <c r="C56" s="39" t="s">
        <v>336</v>
      </c>
      <c r="D56" s="40">
        <f>VLOOKUP($B56,'[1]Franchise Rate List (2)'!$A$3:$I$710,7,0)</f>
        <v>392390</v>
      </c>
      <c r="E56" s="40" t="s">
        <v>337</v>
      </c>
      <c r="F56" s="151">
        <v>12</v>
      </c>
      <c r="G56" s="41" t="s">
        <v>337</v>
      </c>
      <c r="H56" s="40">
        <f>VLOOKUP(B56,'[8]Rate list'!$A$2:$F$319,6,0)</f>
        <v>12.5</v>
      </c>
      <c r="I56" s="42">
        <f t="shared" si="7"/>
        <v>150</v>
      </c>
      <c r="J56" s="43"/>
      <c r="K56" s="42">
        <f t="shared" si="8"/>
        <v>150</v>
      </c>
      <c r="L56" s="44">
        <f>VLOOKUP(B56,'[1]Franchise Rate List (2)'!$A$3:$L$750,12,0)</f>
        <v>0</v>
      </c>
      <c r="M56" s="42">
        <f t="shared" si="9"/>
        <v>0</v>
      </c>
      <c r="N56" s="45">
        <v>0</v>
      </c>
      <c r="O56" s="45">
        <f t="shared" si="10"/>
        <v>0</v>
      </c>
      <c r="P56" s="42">
        <v>0</v>
      </c>
      <c r="Q56" s="46">
        <f t="shared" si="11"/>
        <v>0</v>
      </c>
      <c r="R56" s="44">
        <f>VLOOKUP(B56,'[4]Franchise Rate List'!$A$3:$F$750,6,0)</f>
        <v>0.18</v>
      </c>
      <c r="S56" s="47">
        <f t="shared" si="12"/>
        <v>27</v>
      </c>
    </row>
    <row r="57" spans="1:19" s="48" customFormat="1" ht="18" customHeight="1">
      <c r="A57" s="38">
        <f t="shared" si="6"/>
        <v>44</v>
      </c>
      <c r="B57" s="148">
        <v>16432</v>
      </c>
      <c r="C57" s="39" t="s">
        <v>351</v>
      </c>
      <c r="D57" s="40">
        <f>VLOOKUP($B57,'[1]Franchise Rate List (2)'!$A$3:$I$710,7,0)</f>
        <v>39201019</v>
      </c>
      <c r="E57" s="40" t="s">
        <v>382</v>
      </c>
      <c r="F57" s="151">
        <v>3</v>
      </c>
      <c r="G57" s="41" t="s">
        <v>147</v>
      </c>
      <c r="H57" s="40">
        <f>VLOOKUP(B57,'[8]Rate list'!$A$2:$F$319,6,0)</f>
        <v>180</v>
      </c>
      <c r="I57" s="42">
        <f t="shared" si="7"/>
        <v>540</v>
      </c>
      <c r="J57" s="43"/>
      <c r="K57" s="42">
        <f t="shared" si="8"/>
        <v>540</v>
      </c>
      <c r="L57" s="44">
        <f>VLOOKUP(B57,'[1]Franchise Rate List (2)'!$A$3:$L$750,12,0)</f>
        <v>0</v>
      </c>
      <c r="M57" s="42">
        <f t="shared" si="9"/>
        <v>0</v>
      </c>
      <c r="N57" s="45">
        <v>0</v>
      </c>
      <c r="O57" s="45">
        <f t="shared" si="10"/>
        <v>0</v>
      </c>
      <c r="P57" s="42">
        <v>0</v>
      </c>
      <c r="Q57" s="46">
        <f t="shared" si="11"/>
        <v>0</v>
      </c>
      <c r="R57" s="44">
        <f>VLOOKUP(B57,'[4]Franchise Rate List'!$A$3:$F$750,6,0)</f>
        <v>0.18</v>
      </c>
      <c r="S57" s="47">
        <f t="shared" si="12"/>
        <v>97.2</v>
      </c>
    </row>
    <row r="58" spans="1:19" s="48" customFormat="1" ht="18" customHeight="1">
      <c r="A58" s="38">
        <f t="shared" si="6"/>
        <v>45</v>
      </c>
      <c r="B58" s="148">
        <v>9316</v>
      </c>
      <c r="C58" s="39" t="s">
        <v>346</v>
      </c>
      <c r="D58" s="40">
        <f>VLOOKUP($B58,'[1]Franchise Rate List (2)'!$A$3:$I$710,7,0)</f>
        <v>392310</v>
      </c>
      <c r="E58" s="40" t="s">
        <v>53</v>
      </c>
      <c r="F58" s="151">
        <v>8</v>
      </c>
      <c r="G58" s="41" t="s">
        <v>53</v>
      </c>
      <c r="H58" s="40">
        <f>VLOOKUP(B58,'[8]Rate list'!$A$2:$F$319,6,0)</f>
        <v>16.25</v>
      </c>
      <c r="I58" s="42">
        <f t="shared" si="7"/>
        <v>130</v>
      </c>
      <c r="J58" s="43"/>
      <c r="K58" s="42">
        <f t="shared" si="8"/>
        <v>130</v>
      </c>
      <c r="L58" s="44">
        <f>VLOOKUP(B58,'[1]Franchise Rate List (2)'!$A$3:$L$750,12,0)</f>
        <v>0</v>
      </c>
      <c r="M58" s="42">
        <f t="shared" si="9"/>
        <v>0</v>
      </c>
      <c r="N58" s="45">
        <v>0</v>
      </c>
      <c r="O58" s="45">
        <f t="shared" si="10"/>
        <v>0</v>
      </c>
      <c r="P58" s="42">
        <v>0</v>
      </c>
      <c r="Q58" s="46">
        <f t="shared" si="11"/>
        <v>0</v>
      </c>
      <c r="R58" s="44">
        <f>VLOOKUP(B58,'[4]Franchise Rate List'!$A$3:$F$750,6,0)</f>
        <v>0.18</v>
      </c>
      <c r="S58" s="47">
        <f t="shared" si="12"/>
        <v>23.4</v>
      </c>
    </row>
    <row r="59" spans="1:19" s="48" customFormat="1" ht="18" customHeight="1">
      <c r="A59" s="38"/>
      <c r="B59" s="148"/>
      <c r="C59" s="39"/>
      <c r="D59" s="40"/>
      <c r="E59" s="41"/>
      <c r="F59" s="151"/>
      <c r="G59" s="41"/>
      <c r="H59" s="41"/>
      <c r="I59" s="42"/>
      <c r="J59" s="43"/>
      <c r="K59" s="42"/>
      <c r="L59" s="49"/>
      <c r="M59" s="42"/>
      <c r="N59" s="45"/>
      <c r="O59" s="45"/>
      <c r="P59" s="42"/>
      <c r="Q59" s="46"/>
      <c r="R59" s="44"/>
      <c r="S59" s="47"/>
    </row>
    <row r="60" spans="1:19" s="48" customFormat="1" ht="18" customHeight="1">
      <c r="A60" s="38"/>
      <c r="B60" s="22"/>
      <c r="C60" s="39"/>
      <c r="D60" s="40"/>
      <c r="E60" s="41"/>
      <c r="F60" s="41"/>
      <c r="G60" s="41"/>
      <c r="H60" s="41"/>
      <c r="I60" s="42"/>
      <c r="J60" s="43"/>
      <c r="K60" s="42"/>
      <c r="L60" s="49"/>
      <c r="M60" s="42"/>
      <c r="N60" s="45"/>
      <c r="O60" s="45"/>
      <c r="P60" s="42"/>
      <c r="Q60" s="46"/>
      <c r="R60" s="44"/>
      <c r="S60" s="47"/>
    </row>
    <row r="61" spans="1:19" s="48" customFormat="1" ht="18" customHeight="1">
      <c r="A61" s="38"/>
      <c r="B61" s="22"/>
      <c r="C61" s="39"/>
      <c r="D61" s="40"/>
      <c r="E61" s="41"/>
      <c r="F61" s="41"/>
      <c r="G61" s="41"/>
      <c r="H61" s="41"/>
      <c r="I61" s="42"/>
      <c r="J61" s="43"/>
      <c r="K61" s="42"/>
      <c r="L61" s="49"/>
      <c r="M61" s="42"/>
      <c r="N61" s="45"/>
      <c r="O61" s="45"/>
      <c r="P61" s="42"/>
      <c r="Q61" s="46"/>
      <c r="R61" s="44"/>
      <c r="S61" s="47"/>
    </row>
    <row r="62" spans="1:19" s="48" customFormat="1" ht="18" customHeight="1">
      <c r="A62" s="38"/>
      <c r="B62" s="22"/>
      <c r="C62" s="39"/>
      <c r="D62" s="40"/>
      <c r="E62" s="41"/>
      <c r="F62" s="41"/>
      <c r="G62" s="41"/>
      <c r="H62" s="41"/>
      <c r="I62" s="42"/>
      <c r="J62" s="43"/>
      <c r="K62" s="42"/>
      <c r="L62" s="49"/>
      <c r="M62" s="42"/>
      <c r="N62" s="45"/>
      <c r="O62" s="45"/>
      <c r="P62" s="42"/>
      <c r="Q62" s="46"/>
      <c r="R62" s="44"/>
      <c r="S62" s="47"/>
    </row>
    <row r="63" spans="1:19" s="48" customFormat="1" ht="18" customHeight="1">
      <c r="A63" s="38"/>
      <c r="B63" s="22"/>
      <c r="C63" s="39"/>
      <c r="D63" s="40"/>
      <c r="E63" s="41"/>
      <c r="F63" s="41"/>
      <c r="G63" s="41"/>
      <c r="H63" s="41"/>
      <c r="I63" s="42"/>
      <c r="J63" s="43"/>
      <c r="K63" s="42"/>
      <c r="L63" s="49"/>
      <c r="M63" s="42"/>
      <c r="N63" s="45"/>
      <c r="O63" s="45"/>
      <c r="P63" s="42"/>
      <c r="Q63" s="46"/>
      <c r="R63" s="44"/>
      <c r="S63" s="47"/>
    </row>
    <row r="64" spans="1:19" ht="15" customHeight="1">
      <c r="A64" s="38"/>
      <c r="B64" s="22"/>
      <c r="C64" s="39"/>
      <c r="D64" s="40"/>
      <c r="E64" s="41"/>
      <c r="F64" s="114"/>
      <c r="G64" s="41"/>
      <c r="H64" s="41"/>
      <c r="I64" s="42"/>
      <c r="J64" s="43"/>
      <c r="K64" s="42"/>
      <c r="L64" s="49"/>
      <c r="M64" s="42"/>
      <c r="N64" s="45"/>
      <c r="O64" s="45"/>
      <c r="P64" s="42"/>
      <c r="Q64" s="46"/>
      <c r="R64" s="44"/>
      <c r="S64" s="47"/>
    </row>
    <row r="65" spans="1:19" ht="15" customHeight="1">
      <c r="A65" s="38"/>
      <c r="B65" s="22"/>
      <c r="C65" s="39"/>
      <c r="D65" s="40"/>
      <c r="E65" s="41"/>
      <c r="F65" s="114"/>
      <c r="G65" s="41"/>
      <c r="H65" s="41"/>
      <c r="I65" s="42"/>
      <c r="J65" s="43"/>
      <c r="K65" s="42"/>
      <c r="L65" s="49"/>
      <c r="M65" s="42"/>
      <c r="N65" s="45"/>
      <c r="O65" s="45"/>
      <c r="P65" s="42"/>
      <c r="Q65" s="46"/>
      <c r="R65" s="44"/>
      <c r="S65" s="47"/>
    </row>
    <row r="66" spans="1:19" ht="24" customHeight="1">
      <c r="A66" s="50"/>
      <c r="B66" s="51"/>
      <c r="C66" s="52" t="s">
        <v>383</v>
      </c>
      <c r="D66" s="53"/>
      <c r="E66" s="121"/>
      <c r="F66" s="54"/>
      <c r="G66" s="54"/>
      <c r="H66" s="54"/>
      <c r="I66" s="54"/>
      <c r="J66" s="54"/>
      <c r="K66" s="54"/>
      <c r="L66" s="54"/>
      <c r="M66" s="54"/>
      <c r="N66" s="55"/>
      <c r="O66" s="55"/>
      <c r="P66" s="55"/>
      <c r="Q66" s="55"/>
      <c r="R66" s="55"/>
      <c r="S66" s="56"/>
    </row>
    <row r="67" spans="1:19" ht="20.100000000000001" customHeight="1" thickBot="1">
      <c r="A67" s="50"/>
      <c r="B67" s="51"/>
      <c r="C67" s="57" t="s">
        <v>384</v>
      </c>
      <c r="D67" s="58"/>
      <c r="E67" s="126"/>
      <c r="F67" s="54"/>
      <c r="G67" s="54"/>
      <c r="H67" s="54"/>
      <c r="I67" s="54"/>
      <c r="J67" s="54"/>
      <c r="K67" s="54"/>
      <c r="L67" s="54"/>
      <c r="M67" s="54"/>
      <c r="N67" s="55"/>
      <c r="O67" s="55"/>
      <c r="P67" s="55"/>
      <c r="Q67" s="55"/>
      <c r="R67" s="55"/>
      <c r="S67" s="56"/>
    </row>
    <row r="68" spans="1:19" ht="18.75" customHeight="1">
      <c r="A68" s="202"/>
      <c r="B68" s="203"/>
      <c r="C68" s="203"/>
      <c r="D68" s="59"/>
      <c r="E68" s="59"/>
      <c r="F68" s="60"/>
      <c r="G68" s="60"/>
      <c r="H68" s="60"/>
      <c r="I68" s="61" t="s">
        <v>31</v>
      </c>
      <c r="J68" s="62"/>
      <c r="K68" s="62">
        <f>SUM(K14:K67)</f>
        <v>100037.87000000001</v>
      </c>
      <c r="L68" s="62"/>
      <c r="M68" s="63">
        <f>SUM(M14:M67)</f>
        <v>0</v>
      </c>
      <c r="N68" s="63"/>
      <c r="O68" s="63">
        <f>SUM(O14:O67)</f>
        <v>0</v>
      </c>
      <c r="P68" s="63"/>
      <c r="Q68" s="63">
        <f>SUM(Q14:Q67)</f>
        <v>0</v>
      </c>
      <c r="R68" s="60"/>
      <c r="S68" s="64">
        <f>SUM(S14:S67)</f>
        <v>11025.680000000004</v>
      </c>
    </row>
    <row r="69" spans="1:19" ht="15" customHeight="1">
      <c r="A69" s="66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 t="s">
        <v>30</v>
      </c>
      <c r="R69" s="175">
        <f>ROUND(K68+O68+Q68+S68+L68+M68,0)</f>
        <v>111064</v>
      </c>
      <c r="S69" s="176"/>
    </row>
    <row r="70" spans="1:19" ht="15" customHeight="1">
      <c r="A70" s="177" t="s">
        <v>324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9"/>
      <c r="L70" s="68"/>
      <c r="M70" s="68"/>
      <c r="N70" s="69" t="s">
        <v>26</v>
      </c>
      <c r="O70" s="70"/>
      <c r="P70" s="70"/>
      <c r="Q70" s="70"/>
      <c r="R70" s="186"/>
      <c r="S70" s="187"/>
    </row>
    <row r="71" spans="1:19" ht="18" customHeight="1">
      <c r="A71" s="180"/>
      <c r="B71" s="181"/>
      <c r="C71" s="181"/>
      <c r="D71" s="181"/>
      <c r="E71" s="181"/>
      <c r="F71" s="181"/>
      <c r="G71" s="181"/>
      <c r="H71" s="181"/>
      <c r="I71" s="181"/>
      <c r="J71" s="181"/>
      <c r="K71" s="182"/>
      <c r="L71" s="71"/>
      <c r="M71" s="71"/>
      <c r="N71" s="72" t="s">
        <v>97</v>
      </c>
      <c r="O71" s="73"/>
      <c r="P71" s="73"/>
      <c r="Q71" s="73"/>
      <c r="R71" s="74"/>
      <c r="S71" s="75">
        <f>+R70*18%</f>
        <v>0</v>
      </c>
    </row>
    <row r="72" spans="1:19" ht="15" customHeight="1">
      <c r="A72" s="180"/>
      <c r="B72" s="181"/>
      <c r="C72" s="181"/>
      <c r="D72" s="181"/>
      <c r="E72" s="181"/>
      <c r="F72" s="181"/>
      <c r="G72" s="181"/>
      <c r="H72" s="181"/>
      <c r="I72" s="181"/>
      <c r="J72" s="181"/>
      <c r="K72" s="182"/>
      <c r="L72" s="71"/>
      <c r="M72" s="71"/>
      <c r="N72" s="72" t="s">
        <v>28</v>
      </c>
      <c r="O72" s="73"/>
      <c r="P72" s="73"/>
      <c r="Q72" s="73"/>
      <c r="R72" s="74"/>
      <c r="S72" s="75">
        <v>0</v>
      </c>
    </row>
    <row r="73" spans="1:19" ht="15" customHeight="1">
      <c r="A73" s="180"/>
      <c r="B73" s="181"/>
      <c r="C73" s="181"/>
      <c r="D73" s="181"/>
      <c r="E73" s="181"/>
      <c r="F73" s="181"/>
      <c r="G73" s="181"/>
      <c r="H73" s="181"/>
      <c r="I73" s="181"/>
      <c r="J73" s="181"/>
      <c r="K73" s="182"/>
      <c r="L73" s="71"/>
      <c r="M73" s="71"/>
      <c r="N73" s="76" t="s">
        <v>27</v>
      </c>
      <c r="O73" s="77"/>
      <c r="P73" s="77"/>
      <c r="Q73" s="77"/>
      <c r="R73" s="78"/>
      <c r="S73" s="79">
        <v>0</v>
      </c>
    </row>
    <row r="74" spans="1:19" ht="21.75" customHeight="1" thickBot="1">
      <c r="A74" s="183"/>
      <c r="B74" s="184"/>
      <c r="C74" s="184"/>
      <c r="D74" s="184"/>
      <c r="E74" s="184"/>
      <c r="F74" s="184"/>
      <c r="G74" s="184"/>
      <c r="H74" s="184"/>
      <c r="I74" s="184"/>
      <c r="J74" s="184"/>
      <c r="K74" s="185"/>
      <c r="L74" s="80"/>
      <c r="M74" s="80"/>
      <c r="N74" s="188" t="s">
        <v>4</v>
      </c>
      <c r="O74" s="189"/>
      <c r="P74" s="189"/>
      <c r="Q74" s="190"/>
      <c r="R74" s="191">
        <f>R69+R70+S72+S73+S71</f>
        <v>111064</v>
      </c>
      <c r="S74" s="192"/>
    </row>
    <row r="75" spans="1:19" ht="15" customHeight="1">
      <c r="A75" s="8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82"/>
    </row>
    <row r="76" spans="1:19" ht="15" customHeight="1">
      <c r="A76" s="5" t="s">
        <v>18</v>
      </c>
      <c r="B76" s="10"/>
      <c r="C76" s="83"/>
      <c r="D76" s="84"/>
      <c r="E76" s="84"/>
      <c r="F76" s="84"/>
      <c r="G76" s="84"/>
      <c r="H76" s="84"/>
      <c r="I76" s="84"/>
      <c r="J76" s="85"/>
      <c r="K76" s="86"/>
      <c r="L76" s="87"/>
      <c r="M76" s="87"/>
      <c r="N76" s="87"/>
      <c r="O76" s="87"/>
      <c r="P76" s="87"/>
      <c r="Q76" s="87"/>
      <c r="R76" s="87"/>
      <c r="S76" s="88"/>
    </row>
    <row r="77" spans="1:19" ht="15" customHeight="1">
      <c r="A77" s="6" t="s">
        <v>19</v>
      </c>
      <c r="B77" s="2"/>
      <c r="C77" s="89"/>
      <c r="D77" s="90"/>
      <c r="E77" s="90"/>
      <c r="F77" s="90"/>
      <c r="G77" s="90"/>
      <c r="H77" s="90"/>
      <c r="I77" s="90"/>
      <c r="J77" s="91"/>
      <c r="K77" s="92"/>
      <c r="L77" s="93"/>
      <c r="M77" s="93"/>
      <c r="N77" s="94"/>
      <c r="O77" s="193"/>
      <c r="P77" s="193"/>
      <c r="Q77" s="93"/>
      <c r="R77" s="93"/>
      <c r="S77" s="95"/>
    </row>
    <row r="78" spans="1:19" ht="15" customHeight="1">
      <c r="A78" s="6" t="s">
        <v>22</v>
      </c>
      <c r="B78" s="2"/>
      <c r="C78" s="89"/>
      <c r="D78" s="90"/>
      <c r="E78" s="90"/>
      <c r="F78" s="90"/>
      <c r="G78" s="90"/>
      <c r="H78" s="90"/>
      <c r="I78" s="90"/>
      <c r="J78" s="91"/>
      <c r="K78" s="92"/>
      <c r="L78" s="93"/>
      <c r="M78" s="93"/>
      <c r="N78" s="93"/>
      <c r="O78" s="93"/>
      <c r="P78" s="93"/>
      <c r="Q78" s="93"/>
      <c r="R78" s="93"/>
      <c r="S78" s="95"/>
    </row>
    <row r="79" spans="1:19" ht="21">
      <c r="A79" s="6" t="s">
        <v>23</v>
      </c>
      <c r="B79" s="2"/>
      <c r="C79" s="89"/>
      <c r="D79" s="90"/>
      <c r="E79" s="90"/>
      <c r="F79" s="90"/>
      <c r="G79" s="90"/>
      <c r="H79" s="90"/>
      <c r="I79" s="90"/>
      <c r="J79" s="91"/>
      <c r="K79" s="92"/>
      <c r="L79" s="93"/>
      <c r="M79" s="93"/>
      <c r="N79" s="172" t="s">
        <v>24</v>
      </c>
      <c r="O79" s="172"/>
      <c r="P79" s="172"/>
      <c r="Q79" s="172"/>
      <c r="R79" s="172"/>
      <c r="S79" s="96"/>
    </row>
    <row r="80" spans="1:19" ht="18.75">
      <c r="A80" s="6" t="s">
        <v>29</v>
      </c>
      <c r="B80" s="2"/>
      <c r="C80" s="97"/>
      <c r="D80" s="98"/>
      <c r="E80" s="98"/>
      <c r="F80" s="98"/>
      <c r="G80" s="98"/>
      <c r="H80" s="98"/>
      <c r="I80" s="98"/>
      <c r="J80" s="99"/>
      <c r="K80" s="92"/>
      <c r="L80" s="93"/>
      <c r="M80" s="93"/>
      <c r="N80" s="90"/>
      <c r="O80" s="90"/>
      <c r="P80" s="90"/>
      <c r="Q80" s="90"/>
      <c r="R80" s="90"/>
      <c r="S80" s="100"/>
    </row>
    <row r="81" spans="1:19" ht="18.75">
      <c r="A81" s="6" t="s">
        <v>20</v>
      </c>
      <c r="B81" s="2"/>
      <c r="C81" s="101"/>
      <c r="D81" s="102"/>
      <c r="E81" s="102"/>
      <c r="F81" s="102"/>
      <c r="G81" s="102"/>
      <c r="H81" s="102"/>
      <c r="I81" s="102"/>
      <c r="J81" s="103"/>
      <c r="K81" s="92"/>
      <c r="L81" s="93"/>
      <c r="M81" s="93"/>
      <c r="N81" s="171"/>
      <c r="O81" s="171"/>
      <c r="P81" s="171"/>
      <c r="Q81" s="171"/>
      <c r="R81" s="171"/>
      <c r="S81" s="100"/>
    </row>
    <row r="82" spans="1:19" ht="23.25">
      <c r="A82" s="173" t="s">
        <v>34</v>
      </c>
      <c r="B82" s="174"/>
      <c r="C82" s="174"/>
      <c r="D82" s="174"/>
      <c r="E82" s="153"/>
      <c r="F82" s="87"/>
      <c r="G82" s="87"/>
      <c r="H82" s="87"/>
      <c r="I82" s="87"/>
      <c r="J82" s="104"/>
      <c r="K82" s="105"/>
      <c r="L82" s="106"/>
      <c r="M82" s="106"/>
      <c r="N82" s="93"/>
      <c r="O82" s="169"/>
      <c r="P82" s="169"/>
      <c r="Q82" s="169"/>
      <c r="R82" s="169"/>
      <c r="S82" s="170"/>
    </row>
    <row r="83" spans="1:19" ht="18.75">
      <c r="A83" s="7" t="s">
        <v>21</v>
      </c>
      <c r="B83" s="11"/>
      <c r="C83" s="2" t="s">
        <v>35</v>
      </c>
      <c r="D83" s="90"/>
      <c r="E83" s="90"/>
      <c r="F83" s="90"/>
      <c r="G83" s="90"/>
      <c r="H83" s="90"/>
      <c r="I83" s="90"/>
      <c r="J83" s="91"/>
      <c r="K83" s="92"/>
      <c r="L83" s="93"/>
      <c r="M83" s="93"/>
      <c r="N83" s="171" t="s">
        <v>25</v>
      </c>
      <c r="O83" s="171"/>
      <c r="P83" s="171"/>
      <c r="Q83" s="171"/>
      <c r="R83" s="171"/>
      <c r="S83" s="95"/>
    </row>
    <row r="84" spans="1:19" ht="18.75">
      <c r="A84" s="7" t="s">
        <v>21</v>
      </c>
      <c r="B84" s="11"/>
      <c r="C84" s="2" t="s">
        <v>15</v>
      </c>
      <c r="D84" s="90"/>
      <c r="E84" s="90"/>
      <c r="F84" s="90"/>
      <c r="G84" s="90"/>
      <c r="H84" s="90"/>
      <c r="I84" s="90"/>
      <c r="J84" s="91"/>
      <c r="K84" s="92"/>
      <c r="L84" s="93"/>
      <c r="M84" s="93"/>
      <c r="N84" s="171"/>
      <c r="O84" s="171"/>
      <c r="P84" s="171"/>
      <c r="Q84" s="171"/>
      <c r="R84" s="171"/>
      <c r="S84" s="100"/>
    </row>
    <row r="85" spans="1:19" ht="18.75">
      <c r="A85" s="7" t="s">
        <v>21</v>
      </c>
      <c r="B85" s="11"/>
      <c r="C85" s="2" t="s">
        <v>16</v>
      </c>
      <c r="D85" s="90"/>
      <c r="E85" s="90"/>
      <c r="F85" s="90"/>
      <c r="G85" s="90"/>
      <c r="H85" s="90"/>
      <c r="I85" s="90"/>
      <c r="J85" s="91"/>
      <c r="K85" s="92"/>
      <c r="L85" s="93"/>
      <c r="M85" s="93"/>
      <c r="N85" s="93"/>
      <c r="O85" s="169"/>
      <c r="P85" s="169"/>
      <c r="Q85" s="169"/>
      <c r="R85" s="169"/>
      <c r="S85" s="170"/>
    </row>
    <row r="86" spans="1:19" ht="18.75">
      <c r="A86" s="7" t="s">
        <v>21</v>
      </c>
      <c r="B86" s="11"/>
      <c r="C86" s="2" t="s">
        <v>17</v>
      </c>
      <c r="D86" s="90"/>
      <c r="E86" s="90"/>
      <c r="F86" s="90"/>
      <c r="G86" s="90"/>
      <c r="H86" s="90"/>
      <c r="I86" s="90"/>
      <c r="J86" s="91"/>
      <c r="K86" s="92"/>
      <c r="L86" s="93"/>
      <c r="M86" s="93"/>
      <c r="N86" s="171"/>
      <c r="O86" s="171"/>
      <c r="P86" s="171"/>
      <c r="Q86" s="171"/>
      <c r="R86" s="171"/>
      <c r="S86" s="95"/>
    </row>
    <row r="87" spans="1:19" ht="19.5" thickBot="1">
      <c r="A87" s="8"/>
      <c r="B87" s="12"/>
      <c r="C87" s="9"/>
      <c r="D87" s="107"/>
      <c r="E87" s="107"/>
      <c r="F87" s="107"/>
      <c r="G87" s="107"/>
      <c r="H87" s="107"/>
      <c r="I87" s="107"/>
      <c r="J87" s="108"/>
      <c r="K87" s="109"/>
      <c r="L87" s="110"/>
      <c r="M87" s="110"/>
      <c r="N87" s="110"/>
      <c r="O87" s="110"/>
      <c r="P87" s="110"/>
      <c r="Q87" s="110"/>
      <c r="R87" s="110"/>
      <c r="S87" s="111"/>
    </row>
    <row r="88" spans="1:19" ht="21">
      <c r="H88" s="112"/>
    </row>
    <row r="89" spans="1:19" ht="18.75"/>
    <row r="90" spans="1:19" ht="18.75"/>
    <row r="91" spans="1:19" ht="18.75"/>
    <row r="92" spans="1:19" ht="18.75"/>
    <row r="93" spans="1:19" ht="18.75"/>
    <row r="94" spans="1:19" ht="18.75"/>
    <row r="95" spans="1:19" ht="18.75"/>
    <row r="96" spans="1:19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/>
    <row r="208" ht="18.75"/>
    <row r="209" ht="18.75"/>
    <row r="210" ht="18.75"/>
    <row r="211" ht="18.75"/>
    <row r="212" ht="18.75"/>
    <row r="213" ht="18.75"/>
    <row r="214" ht="18.75"/>
    <row r="215" ht="18.75"/>
    <row r="216" ht="18.75"/>
    <row r="217" ht="18.75"/>
    <row r="218" ht="18.75"/>
    <row r="219" ht="18.75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  <row r="288" ht="0" hidden="1" customHeight="1"/>
    <row r="289" ht="0" hidden="1" customHeight="1"/>
    <row r="290" ht="0" hidden="1" customHeight="1"/>
    <row r="291" ht="0" hidden="1" customHeight="1"/>
    <row r="292" ht="0" hidden="1" customHeight="1"/>
    <row r="293" ht="0" hidden="1" customHeight="1"/>
    <row r="294" ht="0" hidden="1" customHeight="1"/>
    <row r="295" ht="0" hidden="1" customHeight="1"/>
    <row r="296" ht="0" hidden="1" customHeight="1"/>
    <row r="297" ht="0" hidden="1" customHeight="1"/>
    <row r="298" ht="0" hidden="1" customHeight="1"/>
    <row r="299" ht="0" hidden="1" customHeight="1"/>
    <row r="300" ht="0" hidden="1" customHeight="1"/>
  </sheetData>
  <mergeCells count="30">
    <mergeCell ref="R12:S12"/>
    <mergeCell ref="A68:C68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77:P77"/>
    <mergeCell ref="K12:K13"/>
    <mergeCell ref="L12:L13"/>
    <mergeCell ref="N12:O12"/>
    <mergeCell ref="P12:Q12"/>
    <mergeCell ref="R69:S69"/>
    <mergeCell ref="A70:K74"/>
    <mergeCell ref="R70:S70"/>
    <mergeCell ref="N74:Q74"/>
    <mergeCell ref="R74:S74"/>
    <mergeCell ref="O85:S85"/>
    <mergeCell ref="N86:R86"/>
    <mergeCell ref="N79:R79"/>
    <mergeCell ref="N81:R81"/>
    <mergeCell ref="A82:D82"/>
    <mergeCell ref="O82:S82"/>
    <mergeCell ref="N83:R83"/>
    <mergeCell ref="N84:R84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3:AA289"/>
  <sheetViews>
    <sheetView showGridLines="0" topLeftCell="A48" zoomScaleSheetLayoutView="100" workbookViewId="0">
      <selection activeCell="F55" sqref="F55"/>
    </sheetView>
  </sheetViews>
  <sheetFormatPr defaultColWidth="0" defaultRowHeight="0" customHeight="1" zeroHeight="1"/>
  <cols>
    <col min="1" max="1" width="6.28515625" style="32" customWidth="1"/>
    <col min="2" max="2" width="12.85546875" style="32" bestFit="1" customWidth="1"/>
    <col min="3" max="3" width="28.71093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7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0.7109375" style="32" bestFit="1" customWidth="1"/>
    <col min="13" max="13" width="5.28515625" style="32" customWidth="1"/>
    <col min="14" max="14" width="8.5703125" style="32" customWidth="1"/>
    <col min="15" max="15" width="9.140625" style="32" customWidth="1"/>
    <col min="16" max="16" width="6.28515625" style="32" customWidth="1"/>
    <col min="17" max="17" width="9.140625" style="32" customWidth="1"/>
    <col min="18" max="18" width="6.5703125" style="32" customWidth="1"/>
    <col min="19" max="19" width="10.5703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148">
        <v>15483</v>
      </c>
      <c r="C14" s="39" t="s">
        <v>65</v>
      </c>
      <c r="D14" s="40">
        <f>VLOOKUP($B14,'[1]Franchise Rate List (2)'!$A$3:$I$695,7,0)</f>
        <v>9021</v>
      </c>
      <c r="E14" s="40" t="str">
        <f>VLOOKUP(B14,'[9]Final Sheet'!$A$2:$F$315,6,0)</f>
        <v>PAC</v>
      </c>
      <c r="F14" s="150">
        <v>1</v>
      </c>
      <c r="G14" s="41" t="s">
        <v>352</v>
      </c>
      <c r="H14" s="40">
        <f>VLOOKUP(B14,'[9]Final Sheet'!$A$2:$G$315,7,0)</f>
        <v>284.63</v>
      </c>
      <c r="I14" s="42">
        <f>F14*H14</f>
        <v>284.63</v>
      </c>
      <c r="J14" s="43">
        <v>0</v>
      </c>
      <c r="K14" s="42">
        <f>+I14-J14</f>
        <v>284.63</v>
      </c>
      <c r="L14" s="44">
        <f>VLOOKUP(B14,'[1]Franchise Rate List (2)'!$A$3:$L$690,12,0)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f>VLOOKUP(B14,'[4]Franchise Rate List'!$A$3:$F$690,6,0)</f>
        <v>0.05</v>
      </c>
      <c r="S14" s="47">
        <f>+K14*R14</f>
        <v>14.2315</v>
      </c>
    </row>
    <row r="15" spans="1:19" s="48" customFormat="1" ht="18" customHeight="1">
      <c r="A15" s="38">
        <f>+A14+1</f>
        <v>2</v>
      </c>
      <c r="B15" s="148">
        <v>15484</v>
      </c>
      <c r="C15" s="39" t="s">
        <v>95</v>
      </c>
      <c r="D15" s="40">
        <f>VLOOKUP($B15,'[1]Franchise Rate List (2)'!$A$3:$I$695,7,0)</f>
        <v>9021</v>
      </c>
      <c r="E15" s="40" t="str">
        <f>VLOOKUP(B15,'[9]Final Sheet'!$A$2:$F$315,6,0)</f>
        <v>PAC</v>
      </c>
      <c r="F15" s="151">
        <v>1</v>
      </c>
      <c r="G15" s="41" t="s">
        <v>352</v>
      </c>
      <c r="H15" s="40">
        <f>VLOOKUP(B15,'[9]Final Sheet'!$A$2:$G$315,7,0)</f>
        <v>132.82999999999998</v>
      </c>
      <c r="I15" s="42">
        <f t="shared" ref="I15:I41" si="0">F15*H15</f>
        <v>132.82999999999998</v>
      </c>
      <c r="J15" s="43">
        <v>0</v>
      </c>
      <c r="K15" s="42">
        <f t="shared" ref="K15:K41" si="1">+I15-J15</f>
        <v>132.82999999999998</v>
      </c>
      <c r="L15" s="44">
        <f>VLOOKUP(B15,'[1]Franchise Rate List (2)'!$A$3:$L$690,12,0)</f>
        <v>0</v>
      </c>
      <c r="M15" s="42">
        <f t="shared" ref="M15:M41" si="2">+K15*L15</f>
        <v>0</v>
      </c>
      <c r="N15" s="45">
        <v>0</v>
      </c>
      <c r="O15" s="45">
        <f t="shared" ref="O15:O41" si="3">+K15*N15</f>
        <v>0</v>
      </c>
      <c r="P15" s="42">
        <v>0</v>
      </c>
      <c r="Q15" s="46">
        <f t="shared" ref="Q15:Q41" si="4">+K15*P15</f>
        <v>0</v>
      </c>
      <c r="R15" s="44">
        <f>VLOOKUP(B15,'[4]Franchise Rate List'!$A$3:$F$690,6,0)</f>
        <v>0.05</v>
      </c>
      <c r="S15" s="47">
        <f t="shared" ref="S15:S41" si="5">+K15*R15</f>
        <v>6.6414999999999997</v>
      </c>
    </row>
    <row r="16" spans="1:19" s="48" customFormat="1" ht="18" customHeight="1">
      <c r="A16" s="38">
        <f t="shared" ref="A16:A48" si="6">+A15+1</f>
        <v>3</v>
      </c>
      <c r="B16" s="148">
        <v>17818</v>
      </c>
      <c r="C16" s="39" t="s">
        <v>148</v>
      </c>
      <c r="D16" s="40" t="str">
        <f>VLOOKUP($B16,'[1]Franchise Rate List (2)'!$A$3:$I$695,7,0)</f>
        <v>0902</v>
      </c>
      <c r="E16" s="40" t="str">
        <f>VLOOKUP(B16,'[9]Final Sheet'!$A$2:$F$315,6,0)</f>
        <v>PAC</v>
      </c>
      <c r="F16" s="151">
        <v>1</v>
      </c>
      <c r="G16" s="41" t="s">
        <v>352</v>
      </c>
      <c r="H16" s="40">
        <f>VLOOKUP(B16,'[9]Final Sheet'!$A$2:$G$315,7,0)</f>
        <v>106.26</v>
      </c>
      <c r="I16" s="42">
        <f t="shared" si="0"/>
        <v>106.26</v>
      </c>
      <c r="J16" s="43">
        <v>0</v>
      </c>
      <c r="K16" s="42">
        <f t="shared" si="1"/>
        <v>106.26</v>
      </c>
      <c r="L16" s="44">
        <f>VLOOKUP(B16,'[1]Franchise Rate List (2)'!$A$3:$L$690,12,0)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44">
        <f>VLOOKUP(B16,'[4]Franchise Rate List'!$A$3:$F$690,6,0)</f>
        <v>0.05</v>
      </c>
      <c r="S16" s="47">
        <f t="shared" si="5"/>
        <v>5.3130000000000006</v>
      </c>
    </row>
    <row r="17" spans="1:19" s="48" customFormat="1" ht="18" customHeight="1">
      <c r="A17" s="38">
        <f t="shared" si="6"/>
        <v>4</v>
      </c>
      <c r="B17" s="148">
        <v>17874</v>
      </c>
      <c r="C17" s="39" t="s">
        <v>297</v>
      </c>
      <c r="D17" s="40">
        <f>VLOOKUP($B17,'[1]Franchise Rate List (2)'!$A$3:$I$695,7,0)</f>
        <v>2106</v>
      </c>
      <c r="E17" s="40" t="str">
        <f>VLOOKUP(B17,'[9]Final Sheet'!$A$2:$F$315,6,0)</f>
        <v>1 Box = 6 ea</v>
      </c>
      <c r="F17" s="151">
        <v>1</v>
      </c>
      <c r="G17" s="41" t="s">
        <v>353</v>
      </c>
      <c r="H17" s="40">
        <f>VLOOKUP(B17,'[9]Final Sheet'!$A$2:$G$315,7,0)</f>
        <v>237.19</v>
      </c>
      <c r="I17" s="42">
        <f t="shared" si="0"/>
        <v>237.19</v>
      </c>
      <c r="J17" s="43">
        <v>0</v>
      </c>
      <c r="K17" s="42">
        <f t="shared" si="1"/>
        <v>237.19</v>
      </c>
      <c r="L17" s="44">
        <f>VLOOKUP(B17,'[1]Franchise Rate List (2)'!$A$3:$L$690,12,0)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44">
        <f>VLOOKUP(B17,'[4]Franchise Rate List'!$A$3:$F$690,6,0)</f>
        <v>0.18</v>
      </c>
      <c r="S17" s="47">
        <f t="shared" si="5"/>
        <v>42.694199999999995</v>
      </c>
    </row>
    <row r="18" spans="1:19" s="48" customFormat="1" ht="18" customHeight="1">
      <c r="A18" s="38">
        <f t="shared" si="6"/>
        <v>5</v>
      </c>
      <c r="B18" s="148">
        <v>18902</v>
      </c>
      <c r="C18" s="39" t="s">
        <v>330</v>
      </c>
      <c r="D18" s="40">
        <f>VLOOKUP($B18,'[1]Franchise Rate List (2)'!$A$3:$I$695,7,0)</f>
        <v>20083090</v>
      </c>
      <c r="E18" s="40" t="str">
        <f>VLOOKUP(B18,'[9]Final Sheet'!$A$2:$F$315,6,0)</f>
        <v>1 Box = 12 ea</v>
      </c>
      <c r="F18" s="151">
        <v>1</v>
      </c>
      <c r="G18" s="41" t="s">
        <v>353</v>
      </c>
      <c r="H18" s="40">
        <f>VLOOKUP(B18,'[9]Final Sheet'!$A$2:$G$315,7,0)</f>
        <v>310.5</v>
      </c>
      <c r="I18" s="42">
        <f t="shared" si="0"/>
        <v>310.5</v>
      </c>
      <c r="J18" s="43">
        <v>0</v>
      </c>
      <c r="K18" s="42">
        <f t="shared" si="1"/>
        <v>310.5</v>
      </c>
      <c r="L18" s="44">
        <f>VLOOKUP(B18,'[1]Franchise Rate List (2)'!$A$3:$L$690,12,0)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44">
        <f>VLOOKUP(B18,'[4]Franchise Rate List'!$A$3:$F$690,6,0)</f>
        <v>0.18</v>
      </c>
      <c r="S18" s="47">
        <f t="shared" si="5"/>
        <v>55.89</v>
      </c>
    </row>
    <row r="19" spans="1:19" s="48" customFormat="1" ht="18" customHeight="1">
      <c r="A19" s="38">
        <f t="shared" si="6"/>
        <v>6</v>
      </c>
      <c r="B19" s="148">
        <v>16825</v>
      </c>
      <c r="C19" s="39" t="s">
        <v>296</v>
      </c>
      <c r="D19" s="40">
        <f>VLOOKUP($B19,'[1]Franchise Rate List (2)'!$A$3:$I$695,7,0)</f>
        <v>2106</v>
      </c>
      <c r="E19" s="40" t="str">
        <f>VLOOKUP(B19,'[9]Final Sheet'!$A$2:$F$315,6,0)</f>
        <v>1 Box = 6 ea</v>
      </c>
      <c r="F19" s="151">
        <v>2</v>
      </c>
      <c r="G19" s="41" t="s">
        <v>354</v>
      </c>
      <c r="H19" s="40">
        <f>VLOOKUP(B19,'[9]Final Sheet'!$A$2:$G$315,7,0)</f>
        <v>373.75</v>
      </c>
      <c r="I19" s="42">
        <f t="shared" si="0"/>
        <v>747.5</v>
      </c>
      <c r="J19" s="43">
        <v>0</v>
      </c>
      <c r="K19" s="42">
        <f t="shared" si="1"/>
        <v>747.5</v>
      </c>
      <c r="L19" s="44">
        <f>VLOOKUP(B19,'[1]Franchise Rate List (2)'!$A$3:$L$690,12,0)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44">
        <f>VLOOKUP(B19,'[4]Franchise Rate List'!$A$3:$F$690,6,0)</f>
        <v>0.18</v>
      </c>
      <c r="S19" s="47">
        <f t="shared" si="5"/>
        <v>134.54999999999998</v>
      </c>
    </row>
    <row r="20" spans="1:19" s="48" customFormat="1" ht="18" customHeight="1">
      <c r="A20" s="38">
        <f t="shared" si="6"/>
        <v>7</v>
      </c>
      <c r="B20" s="148">
        <v>18051</v>
      </c>
      <c r="C20" s="39" t="s">
        <v>294</v>
      </c>
      <c r="D20" s="40">
        <f>VLOOKUP($B20,'[1]Franchise Rate List (2)'!$A$3:$I$695,7,0)</f>
        <v>2106</v>
      </c>
      <c r="E20" s="40" t="str">
        <f>VLOOKUP(B20,'[9]Final Sheet'!$A$2:$F$315,6,0)</f>
        <v>1 Box = 6 ea</v>
      </c>
      <c r="F20" s="151">
        <v>2</v>
      </c>
      <c r="G20" s="41" t="s">
        <v>353</v>
      </c>
      <c r="H20" s="40">
        <f>VLOOKUP(B20,'[9]Final Sheet'!$A$2:$G$315,7,0)</f>
        <v>287.5</v>
      </c>
      <c r="I20" s="42">
        <f t="shared" si="0"/>
        <v>575</v>
      </c>
      <c r="J20" s="43">
        <v>0</v>
      </c>
      <c r="K20" s="42">
        <f t="shared" si="1"/>
        <v>575</v>
      </c>
      <c r="L20" s="44">
        <f>VLOOKUP(B20,'[1]Franchise Rate List (2)'!$A$3:$L$690,12,0)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44">
        <f>VLOOKUP(B20,'[4]Franchise Rate List'!$A$3:$F$690,6,0)</f>
        <v>0.18</v>
      </c>
      <c r="S20" s="47">
        <f t="shared" si="5"/>
        <v>103.5</v>
      </c>
    </row>
    <row r="21" spans="1:19" s="48" customFormat="1" ht="18" customHeight="1">
      <c r="A21" s="38">
        <f t="shared" si="6"/>
        <v>8</v>
      </c>
      <c r="B21" s="148">
        <v>18052</v>
      </c>
      <c r="C21" s="39" t="s">
        <v>295</v>
      </c>
      <c r="D21" s="40">
        <f>VLOOKUP($B21,'[1]Franchise Rate List (2)'!$A$3:$I$695,7,0)</f>
        <v>2106</v>
      </c>
      <c r="E21" s="40" t="str">
        <f>VLOOKUP(B21,'[9]Final Sheet'!$A$2:$F$315,6,0)</f>
        <v>1 Box = 6 ea</v>
      </c>
      <c r="F21" s="151">
        <v>2</v>
      </c>
      <c r="G21" s="41" t="s">
        <v>353</v>
      </c>
      <c r="H21" s="40">
        <f>VLOOKUP(B21,'[9]Final Sheet'!$A$2:$G$315,7,0)</f>
        <v>287.5</v>
      </c>
      <c r="I21" s="42">
        <f t="shared" si="0"/>
        <v>575</v>
      </c>
      <c r="J21" s="43">
        <v>0</v>
      </c>
      <c r="K21" s="42">
        <f t="shared" si="1"/>
        <v>575</v>
      </c>
      <c r="L21" s="44">
        <f>VLOOKUP(B21,'[1]Franchise Rate List (2)'!$A$3:$L$690,12,0)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44">
        <f>VLOOKUP(B21,'[4]Franchise Rate List'!$A$3:$F$690,6,0)</f>
        <v>0.18</v>
      </c>
      <c r="S21" s="47">
        <f t="shared" si="5"/>
        <v>103.5</v>
      </c>
    </row>
    <row r="22" spans="1:19" s="48" customFormat="1" ht="18" customHeight="1">
      <c r="A22" s="38">
        <f t="shared" si="6"/>
        <v>9</v>
      </c>
      <c r="B22" s="148">
        <v>15089</v>
      </c>
      <c r="C22" s="39" t="s">
        <v>50</v>
      </c>
      <c r="D22" s="40">
        <f>VLOOKUP($B22,'[1]Franchise Rate List (2)'!$A$3:$I$695,7,0)</f>
        <v>2106</v>
      </c>
      <c r="E22" s="40" t="str">
        <f>VLOOKUP(B22,'[9]Final Sheet'!$A$2:$F$315,6,0)</f>
        <v>Box =12 bt</v>
      </c>
      <c r="F22" s="151">
        <v>4</v>
      </c>
      <c r="G22" s="41" t="s">
        <v>353</v>
      </c>
      <c r="H22" s="40">
        <f>VLOOKUP(B22,'[9]Final Sheet'!$A$2:$G$315,7,0)</f>
        <v>62.54</v>
      </c>
      <c r="I22" s="42">
        <f t="shared" si="0"/>
        <v>250.16</v>
      </c>
      <c r="J22" s="43">
        <v>0</v>
      </c>
      <c r="K22" s="42">
        <f t="shared" si="1"/>
        <v>250.16</v>
      </c>
      <c r="L22" s="44">
        <f>VLOOKUP(B22,'[1]Franchise Rate List (2)'!$A$3:$L$690,12,0)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44">
        <f>VLOOKUP(B22,'[4]Franchise Rate List'!$A$3:$F$690,6,0)</f>
        <v>0.18</v>
      </c>
      <c r="S22" s="47">
        <f t="shared" si="5"/>
        <v>45.028799999999997</v>
      </c>
    </row>
    <row r="23" spans="1:19" s="48" customFormat="1" ht="18" customHeight="1">
      <c r="A23" s="38">
        <f t="shared" si="6"/>
        <v>10</v>
      </c>
      <c r="B23" s="148">
        <v>17676</v>
      </c>
      <c r="C23" s="39" t="s">
        <v>52</v>
      </c>
      <c r="D23" s="40">
        <f>VLOOKUP($B23,'[1]Franchise Rate List (2)'!$A$3:$I$695,7,0)</f>
        <v>2106</v>
      </c>
      <c r="E23" s="40" t="str">
        <f>VLOOKUP(B23,'[9]Final Sheet'!$A$2:$F$315,6,0)</f>
        <v>PAC=1000ML</v>
      </c>
      <c r="F23" s="151">
        <v>4</v>
      </c>
      <c r="G23" s="41" t="s">
        <v>352</v>
      </c>
      <c r="H23" s="40">
        <f>VLOOKUP(B23,'[9]Final Sheet'!$A$2:$G$315,7,0)</f>
        <v>381.8</v>
      </c>
      <c r="I23" s="42">
        <f t="shared" si="0"/>
        <v>1527.2</v>
      </c>
      <c r="J23" s="43">
        <v>0</v>
      </c>
      <c r="K23" s="42">
        <f t="shared" si="1"/>
        <v>1527.2</v>
      </c>
      <c r="L23" s="44">
        <f>VLOOKUP(B23,'[1]Franchise Rate List (2)'!$A$3:$L$690,12,0)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44">
        <f>VLOOKUP(B23,'[4]Franchise Rate List'!$A$3:$F$690,6,0)</f>
        <v>0.18</v>
      </c>
      <c r="S23" s="47">
        <f t="shared" si="5"/>
        <v>274.89600000000002</v>
      </c>
    </row>
    <row r="24" spans="1:19" s="141" customFormat="1" ht="18" customHeight="1">
      <c r="A24" s="130">
        <f t="shared" si="6"/>
        <v>11</v>
      </c>
      <c r="B24" s="149">
        <v>18404</v>
      </c>
      <c r="C24" s="132" t="s">
        <v>67</v>
      </c>
      <c r="D24" s="40">
        <f>VLOOKUP($B24,'[1]Franchise Rate List (2)'!$A$3:$I$695,7,0)</f>
        <v>20088000</v>
      </c>
      <c r="E24" s="40" t="str">
        <f>VLOOKUP(B24,'[9]Final Sheet'!$A$2:$F$315,6,0)</f>
        <v>1 Box = 12 ea</v>
      </c>
      <c r="F24" s="152">
        <v>4</v>
      </c>
      <c r="G24" s="134" t="s">
        <v>353</v>
      </c>
      <c r="H24" s="40">
        <f>VLOOKUP(B24,'[9]Final Sheet'!$A$2:$G$315,7,0)</f>
        <v>272.55</v>
      </c>
      <c r="I24" s="135">
        <f t="shared" si="0"/>
        <v>1090.2</v>
      </c>
      <c r="J24" s="136">
        <v>0</v>
      </c>
      <c r="K24" s="135">
        <f t="shared" si="1"/>
        <v>1090.2</v>
      </c>
      <c r="L24" s="44">
        <f>VLOOKUP(B24,'[1]Franchise Rate List (2)'!$A$3:$L$690,12,0)</f>
        <v>0</v>
      </c>
      <c r="M24" s="135">
        <f t="shared" si="2"/>
        <v>0</v>
      </c>
      <c r="N24" s="138">
        <v>0</v>
      </c>
      <c r="O24" s="138">
        <f t="shared" si="3"/>
        <v>0</v>
      </c>
      <c r="P24" s="135">
        <v>0</v>
      </c>
      <c r="Q24" s="139">
        <f t="shared" si="4"/>
        <v>0</v>
      </c>
      <c r="R24" s="44">
        <f>VLOOKUP(B24,'[4]Franchise Rate List'!$A$3:$F$690,6,0)</f>
        <v>0.12</v>
      </c>
      <c r="S24" s="140">
        <f t="shared" si="5"/>
        <v>130.82400000000001</v>
      </c>
    </row>
    <row r="25" spans="1:19" s="48" customFormat="1" ht="18" customHeight="1">
      <c r="A25" s="38">
        <f t="shared" si="6"/>
        <v>12</v>
      </c>
      <c r="B25" s="148">
        <v>19942</v>
      </c>
      <c r="C25" s="39" t="s">
        <v>292</v>
      </c>
      <c r="D25" s="40">
        <f>VLOOKUP($B25,'[1]Franchise Rate List (2)'!$A$3:$I$695,7,0)</f>
        <v>20089919</v>
      </c>
      <c r="E25" s="40" t="str">
        <f>VLOOKUP(B25,'[9]Final Sheet'!$A$2:$F$315,6,0)</f>
        <v>1 Box = 12 ea</v>
      </c>
      <c r="F25" s="151">
        <v>4</v>
      </c>
      <c r="G25" s="41" t="s">
        <v>353</v>
      </c>
      <c r="H25" s="40">
        <f>VLOOKUP(B25,'[9]Final Sheet'!$A$2:$G$315,7,0)</f>
        <v>133.4</v>
      </c>
      <c r="I25" s="42">
        <f t="shared" si="0"/>
        <v>533.6</v>
      </c>
      <c r="J25" s="43">
        <v>0</v>
      </c>
      <c r="K25" s="42">
        <f t="shared" si="1"/>
        <v>533.6</v>
      </c>
      <c r="L25" s="44">
        <f>VLOOKUP(B25,'[1]Franchise Rate List (2)'!$A$3:$L$690,12,0)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44">
        <f>VLOOKUP(B25,'[4]Franchise Rate List'!$A$3:$F$690,6,0)</f>
        <v>0.12</v>
      </c>
      <c r="S25" s="47">
        <f t="shared" si="5"/>
        <v>64.031999999999996</v>
      </c>
    </row>
    <row r="26" spans="1:19" s="48" customFormat="1" ht="18" customHeight="1">
      <c r="A26" s="38">
        <f t="shared" si="6"/>
        <v>13</v>
      </c>
      <c r="B26" s="148">
        <v>7508</v>
      </c>
      <c r="C26" s="39" t="s">
        <v>63</v>
      </c>
      <c r="D26" s="40">
        <f>VLOOKUP($B26,'[1]Franchise Rate List (2)'!$A$3:$I$695,7,0)</f>
        <v>1901</v>
      </c>
      <c r="E26" s="40" t="str">
        <f>VLOOKUP(B26,'[9]Final Sheet'!$A$2:$F$315,6,0)</f>
        <v>Kg=1000g</v>
      </c>
      <c r="F26" s="151">
        <v>6</v>
      </c>
      <c r="G26" s="41" t="s">
        <v>353</v>
      </c>
      <c r="H26" s="40">
        <f>VLOOKUP(B26,'[9]Final Sheet'!$A$2:$G$315,7,0)</f>
        <v>142.6</v>
      </c>
      <c r="I26" s="42">
        <f t="shared" si="0"/>
        <v>855.59999999999991</v>
      </c>
      <c r="J26" s="43"/>
      <c r="K26" s="42">
        <f t="shared" si="1"/>
        <v>855.59999999999991</v>
      </c>
      <c r="L26" s="44">
        <f>VLOOKUP(B26,'[1]Franchise Rate List (2)'!$A$3:$L$690,12,0)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44">
        <f>VLOOKUP(B26,'[4]Franchise Rate List'!$A$3:$F$690,6,0)</f>
        <v>0.18</v>
      </c>
      <c r="S26" s="47">
        <f t="shared" si="5"/>
        <v>154.00799999999998</v>
      </c>
    </row>
    <row r="27" spans="1:19" s="48" customFormat="1" ht="18" customHeight="1">
      <c r="A27" s="38">
        <f t="shared" si="6"/>
        <v>14</v>
      </c>
      <c r="B27" s="148">
        <v>11654</v>
      </c>
      <c r="C27" s="39" t="s">
        <v>58</v>
      </c>
      <c r="D27" s="40">
        <f>VLOOKUP($B27,'[1]Franchise Rate List (2)'!$A$3:$I$695,7,0)</f>
        <v>2106</v>
      </c>
      <c r="E27" s="40" t="str">
        <f>VLOOKUP(B27,'[9]Final Sheet'!$A$2:$F$315,6,0)</f>
        <v>EA=12 ea</v>
      </c>
      <c r="F27" s="151">
        <v>6</v>
      </c>
      <c r="G27" s="41" t="s">
        <v>353</v>
      </c>
      <c r="H27" s="40">
        <f>VLOOKUP(B27,'[9]Final Sheet'!$A$2:$G$315,7,0)</f>
        <v>122.72</v>
      </c>
      <c r="I27" s="42">
        <f t="shared" si="0"/>
        <v>736.31999999999994</v>
      </c>
      <c r="J27" s="43"/>
      <c r="K27" s="42">
        <f t="shared" si="1"/>
        <v>736.31999999999994</v>
      </c>
      <c r="L27" s="44">
        <f>VLOOKUP(B27,'[1]Franchise Rate List (2)'!$A$3:$L$690,12,0)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44">
        <f>VLOOKUP(B27,'[4]Franchise Rate List'!$A$3:$F$690,6,0)</f>
        <v>0.18</v>
      </c>
      <c r="S27" s="47">
        <f t="shared" si="5"/>
        <v>132.5376</v>
      </c>
    </row>
    <row r="28" spans="1:19" s="48" customFormat="1" ht="18" customHeight="1">
      <c r="A28" s="38">
        <f t="shared" si="6"/>
        <v>15</v>
      </c>
      <c r="B28" s="148">
        <v>18931</v>
      </c>
      <c r="C28" s="39" t="s">
        <v>156</v>
      </c>
      <c r="D28" s="40">
        <f>VLOOKUP($B28,'[1]Franchise Rate List (2)'!$A$3:$I$695,7,0)</f>
        <v>2008</v>
      </c>
      <c r="E28" s="40" t="str">
        <f>VLOOKUP(B28,'[9]Final Sheet'!$A$2:$F$315,6,0)</f>
        <v>Box =12 BT</v>
      </c>
      <c r="F28" s="151">
        <v>12</v>
      </c>
      <c r="G28" s="41" t="s">
        <v>353</v>
      </c>
      <c r="H28" s="40">
        <f>VLOOKUP(B28,'[9]Final Sheet'!$A$2:$G$315,7,0)</f>
        <v>155.25</v>
      </c>
      <c r="I28" s="42">
        <f t="shared" si="0"/>
        <v>1863</v>
      </c>
      <c r="J28" s="43"/>
      <c r="K28" s="42">
        <f t="shared" si="1"/>
        <v>1863</v>
      </c>
      <c r="L28" s="44">
        <f>VLOOKUP(B28,'[1]Franchise Rate List (2)'!$A$3:$L$690,12,0)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44">
        <f>VLOOKUP(B28,'[4]Franchise Rate List'!$A$3:$F$690,6,0)</f>
        <v>0.12</v>
      </c>
      <c r="S28" s="47">
        <f t="shared" si="5"/>
        <v>223.56</v>
      </c>
    </row>
    <row r="29" spans="1:19" s="48" customFormat="1" ht="18" customHeight="1">
      <c r="A29" s="38">
        <f t="shared" si="6"/>
        <v>16</v>
      </c>
      <c r="B29" s="148">
        <v>4962</v>
      </c>
      <c r="C29" s="39" t="s">
        <v>139</v>
      </c>
      <c r="D29" s="40">
        <f>VLOOKUP($B29,'[1]Franchise Rate List (2)'!$A$3:$I$695,7,0)</f>
        <v>9012</v>
      </c>
      <c r="E29" s="40" t="str">
        <f>VLOOKUP(B29,'[9]Final Sheet'!$A$2:$F$315,6,0)</f>
        <v>Box =15 kg</v>
      </c>
      <c r="F29" s="151">
        <v>15</v>
      </c>
      <c r="G29" s="41" t="s">
        <v>355</v>
      </c>
      <c r="H29" s="40">
        <f>VLOOKUP(B29,'[9]Final Sheet'!$A$2:$G$315,7,0)</f>
        <v>810</v>
      </c>
      <c r="I29" s="42">
        <f t="shared" si="0"/>
        <v>12150</v>
      </c>
      <c r="J29" s="43"/>
      <c r="K29" s="42">
        <f t="shared" si="1"/>
        <v>12150</v>
      </c>
      <c r="L29" s="44">
        <f>VLOOKUP(B29,'[1]Franchise Rate List (2)'!$A$3:$L$690,12,0)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44">
        <f>VLOOKUP(B29,'[4]Franchise Rate List'!$A$3:$F$690,6,0)</f>
        <v>0.05</v>
      </c>
      <c r="S29" s="47">
        <f t="shared" si="5"/>
        <v>607.5</v>
      </c>
    </row>
    <row r="30" spans="1:19" s="48" customFormat="1" ht="18" customHeight="1">
      <c r="A30" s="38">
        <f t="shared" si="6"/>
        <v>17</v>
      </c>
      <c r="B30" s="148">
        <v>1001</v>
      </c>
      <c r="C30" s="39" t="s">
        <v>289</v>
      </c>
      <c r="D30" s="40">
        <f>VLOOKUP($B30,'[1]Franchise Rate List (2)'!$A$3:$I$695,7,0)</f>
        <v>1701</v>
      </c>
      <c r="E30" s="40" t="str">
        <f>VLOOKUP(B30,'[9]Final Sheet'!$A$2:$F$315,6,0)</f>
        <v>Pac=200sc</v>
      </c>
      <c r="F30" s="151">
        <v>20</v>
      </c>
      <c r="G30" s="41" t="s">
        <v>352</v>
      </c>
      <c r="H30" s="40">
        <f>VLOOKUP(B30,'[9]Final Sheet'!$A$2:$G$315,7,0)</f>
        <v>74.75</v>
      </c>
      <c r="I30" s="42">
        <f t="shared" si="0"/>
        <v>1495</v>
      </c>
      <c r="J30" s="43"/>
      <c r="K30" s="42">
        <f t="shared" si="1"/>
        <v>1495</v>
      </c>
      <c r="L30" s="44">
        <f>VLOOKUP(B30,'[1]Franchise Rate List (2)'!$A$3:$L$690,12,0)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44">
        <f>VLOOKUP(B30,'[4]Franchise Rate List'!$A$3:$F$690,6,0)</f>
        <v>0.05</v>
      </c>
      <c r="S30" s="47">
        <f t="shared" si="5"/>
        <v>74.75</v>
      </c>
    </row>
    <row r="31" spans="1:19" s="48" customFormat="1" ht="18" customHeight="1">
      <c r="A31" s="38">
        <f t="shared" si="6"/>
        <v>18</v>
      </c>
      <c r="B31" s="148">
        <v>1002</v>
      </c>
      <c r="C31" s="39" t="s">
        <v>290</v>
      </c>
      <c r="D31" s="40">
        <f>VLOOKUP($B31,'[1]Franchise Rate List (2)'!$A$3:$I$695,7,0)</f>
        <v>1701</v>
      </c>
      <c r="E31" s="40" t="str">
        <f>VLOOKUP(B31,'[9]Final Sheet'!$A$2:$F$315,6,0)</f>
        <v>Pac=200sc</v>
      </c>
      <c r="F31" s="151">
        <v>20</v>
      </c>
      <c r="G31" s="41" t="s">
        <v>352</v>
      </c>
      <c r="H31" s="40">
        <f>VLOOKUP(B31,'[9]Final Sheet'!$A$2:$G$315,7,0)</f>
        <v>79.349999999999994</v>
      </c>
      <c r="I31" s="42">
        <f t="shared" si="0"/>
        <v>1587</v>
      </c>
      <c r="J31" s="43"/>
      <c r="K31" s="42">
        <f t="shared" si="1"/>
        <v>1587</v>
      </c>
      <c r="L31" s="44">
        <f>VLOOKUP(B31,'[1]Franchise Rate List (2)'!$A$3:$L$690,12,0)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44">
        <f>VLOOKUP(B31,'[4]Franchise Rate List'!$A$3:$F$690,6,0)</f>
        <v>0.05</v>
      </c>
      <c r="S31" s="47">
        <f t="shared" si="5"/>
        <v>79.350000000000009</v>
      </c>
    </row>
    <row r="32" spans="1:19" s="48" customFormat="1" ht="18" customHeight="1">
      <c r="A32" s="38">
        <f t="shared" si="6"/>
        <v>19</v>
      </c>
      <c r="B32" s="148">
        <v>22480</v>
      </c>
      <c r="C32" s="39" t="s">
        <v>344</v>
      </c>
      <c r="D32" s="40">
        <f>VLOOKUP($B32,'[1]Franchise Rate List (2)'!$A$3:$I$695,7,0)</f>
        <v>19053100</v>
      </c>
      <c r="E32" s="40" t="str">
        <f>VLOOKUP(B32,'[9]Final Sheet'!$A$2:$F$315,6,0)</f>
        <v>1 box = 66 ea</v>
      </c>
      <c r="F32" s="151">
        <v>20</v>
      </c>
      <c r="G32" s="41" t="s">
        <v>53</v>
      </c>
      <c r="H32" s="40">
        <f>VLOOKUP(B32,'[9]Final Sheet'!$A$2:$G$315,7,0)</f>
        <v>30.51</v>
      </c>
      <c r="I32" s="42">
        <f t="shared" si="0"/>
        <v>610.20000000000005</v>
      </c>
      <c r="J32" s="43"/>
      <c r="K32" s="42">
        <f t="shared" si="1"/>
        <v>610.20000000000005</v>
      </c>
      <c r="L32" s="44">
        <f>VLOOKUP(B32,'[1]Franchise Rate List (2)'!$A$3:$L$690,12,0)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44">
        <f>VLOOKUP(B32,'[4]Franchise Rate List'!$A$3:$F$690,6,0)</f>
        <v>0.18</v>
      </c>
      <c r="S32" s="47">
        <f t="shared" si="5"/>
        <v>109.836</v>
      </c>
    </row>
    <row r="33" spans="1:19" s="48" customFormat="1" ht="18" customHeight="1">
      <c r="A33" s="38">
        <f t="shared" si="6"/>
        <v>20</v>
      </c>
      <c r="B33" s="148">
        <v>22481</v>
      </c>
      <c r="C33" s="39" t="s">
        <v>349</v>
      </c>
      <c r="D33" s="40">
        <f>VLOOKUP($B33,'[1]Franchise Rate List (2)'!$A$3:$I$695,7,0)</f>
        <v>19053100</v>
      </c>
      <c r="E33" s="40" t="str">
        <f>VLOOKUP(B33,'[9]Final Sheet'!$A$2:$F$315,6,0)</f>
        <v>1 box = 66 ea</v>
      </c>
      <c r="F33" s="151">
        <v>20</v>
      </c>
      <c r="G33" s="41" t="s">
        <v>53</v>
      </c>
      <c r="H33" s="40">
        <f>VLOOKUP(B33,'[9]Final Sheet'!$A$2:$G$315,7,0)</f>
        <v>30.51</v>
      </c>
      <c r="I33" s="42">
        <f t="shared" si="0"/>
        <v>610.20000000000005</v>
      </c>
      <c r="J33" s="43"/>
      <c r="K33" s="42">
        <f t="shared" si="1"/>
        <v>610.20000000000005</v>
      </c>
      <c r="L33" s="44">
        <f>VLOOKUP(B33,'[1]Franchise Rate List (2)'!$A$3:$L$690,12,0)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44">
        <f>VLOOKUP(B33,'[4]Franchise Rate List'!$A$3:$F$690,6,0)</f>
        <v>0.18</v>
      </c>
      <c r="S33" s="47">
        <f t="shared" si="5"/>
        <v>109.836</v>
      </c>
    </row>
    <row r="34" spans="1:19" s="48" customFormat="1" ht="18" customHeight="1">
      <c r="A34" s="38">
        <f t="shared" si="6"/>
        <v>21</v>
      </c>
      <c r="B34" s="148">
        <v>22256</v>
      </c>
      <c r="C34" s="39" t="s">
        <v>306</v>
      </c>
      <c r="D34" s="40">
        <f>VLOOKUP($B34,'[1]Franchise Rate List (2)'!$A$3:$I$695,7,0)</f>
        <v>22029920</v>
      </c>
      <c r="E34" s="40" t="str">
        <f>VLOOKUP(B34,'[9]Final Sheet'!$A$2:$F$315,6,0)</f>
        <v>Box = 24 EA</v>
      </c>
      <c r="F34" s="151">
        <v>10</v>
      </c>
      <c r="G34" s="41" t="s">
        <v>53</v>
      </c>
      <c r="H34" s="40">
        <f>VLOOKUP(B34,'[9]Final Sheet'!$A$2:$G$315,7,0)</f>
        <v>57.46</v>
      </c>
      <c r="I34" s="42">
        <f t="shared" si="0"/>
        <v>574.6</v>
      </c>
      <c r="J34" s="43"/>
      <c r="K34" s="42">
        <f t="shared" si="1"/>
        <v>574.6</v>
      </c>
      <c r="L34" s="44">
        <f>VLOOKUP(B34,'[1]Franchise Rate List (2)'!$A$3:$L$690,12,0)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44">
        <f>VLOOKUP(B34,'[4]Franchise Rate List'!$A$3:$F$690,6,0)</f>
        <v>0.12</v>
      </c>
      <c r="S34" s="47">
        <f t="shared" si="5"/>
        <v>68.951999999999998</v>
      </c>
    </row>
    <row r="35" spans="1:19" s="48" customFormat="1" ht="18" customHeight="1">
      <c r="A35" s="38">
        <f t="shared" si="6"/>
        <v>22</v>
      </c>
      <c r="B35" s="148">
        <v>22258</v>
      </c>
      <c r="C35" s="39" t="s">
        <v>307</v>
      </c>
      <c r="D35" s="40">
        <f>VLOOKUP($B35,'[1]Franchise Rate List (2)'!$A$3:$I$695,7,0)</f>
        <v>22029920</v>
      </c>
      <c r="E35" s="40" t="str">
        <f>VLOOKUP(B35,'[9]Final Sheet'!$A$2:$F$315,6,0)</f>
        <v>1 box = 24 ea</v>
      </c>
      <c r="F35" s="151">
        <v>24</v>
      </c>
      <c r="G35" s="41" t="s">
        <v>53</v>
      </c>
      <c r="H35" s="40">
        <f>VLOOKUP(B35,'[9]Final Sheet'!$A$2:$G$315,7,0)</f>
        <v>57.46</v>
      </c>
      <c r="I35" s="42">
        <f t="shared" si="0"/>
        <v>1379.04</v>
      </c>
      <c r="J35" s="43"/>
      <c r="K35" s="42">
        <f t="shared" si="1"/>
        <v>1379.04</v>
      </c>
      <c r="L35" s="44">
        <f>VLOOKUP(B35,'[1]Franchise Rate List (2)'!$A$3:$L$690,12,0)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44">
        <f>VLOOKUP(B35,'[4]Franchise Rate List'!$A$3:$F$690,6,0)</f>
        <v>0.12</v>
      </c>
      <c r="S35" s="47">
        <f t="shared" si="5"/>
        <v>165.48479999999998</v>
      </c>
    </row>
    <row r="36" spans="1:19" s="48" customFormat="1" ht="18" customHeight="1">
      <c r="A36" s="38">
        <f t="shared" si="6"/>
        <v>23</v>
      </c>
      <c r="B36" s="148">
        <v>22262</v>
      </c>
      <c r="C36" s="39" t="s">
        <v>310</v>
      </c>
      <c r="D36" s="40">
        <f>VLOOKUP($B36,'[1]Franchise Rate List (2)'!$A$3:$I$695,7,0)</f>
        <v>22029920</v>
      </c>
      <c r="E36" s="40" t="str">
        <f>VLOOKUP(B36,'[9]Final Sheet'!$A$2:$F$315,6,0)</f>
        <v>1 box = 24 ea</v>
      </c>
      <c r="F36" s="151">
        <v>6</v>
      </c>
      <c r="G36" s="41" t="s">
        <v>53</v>
      </c>
      <c r="H36" s="40">
        <f>VLOOKUP(B36,'[9]Final Sheet'!$A$2:$G$315,7,0)</f>
        <v>71.430000000000007</v>
      </c>
      <c r="I36" s="42">
        <f t="shared" si="0"/>
        <v>428.58000000000004</v>
      </c>
      <c r="J36" s="43"/>
      <c r="K36" s="42">
        <f t="shared" si="1"/>
        <v>428.58000000000004</v>
      </c>
      <c r="L36" s="44">
        <f>VLOOKUP(B36,'[1]Franchise Rate List (2)'!$A$3:$L$690,12,0)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44">
        <f>VLOOKUP(B36,'[4]Franchise Rate List'!$A$3:$F$690,6,0)</f>
        <v>0.12</v>
      </c>
      <c r="S36" s="47">
        <f t="shared" si="5"/>
        <v>51.429600000000001</v>
      </c>
    </row>
    <row r="37" spans="1:19" s="48" customFormat="1" ht="18" customHeight="1">
      <c r="A37" s="38">
        <f t="shared" si="6"/>
        <v>24</v>
      </c>
      <c r="B37" s="148">
        <v>22263</v>
      </c>
      <c r="C37" s="39" t="s">
        <v>311</v>
      </c>
      <c r="D37" s="40">
        <f>VLOOKUP($B37,'[1]Franchise Rate List (2)'!$A$3:$I$695,7,0)</f>
        <v>22029920</v>
      </c>
      <c r="E37" s="40" t="str">
        <f>VLOOKUP(B37,'[9]Final Sheet'!$A$2:$F$315,6,0)</f>
        <v>1 box = 24 ea</v>
      </c>
      <c r="F37" s="151">
        <v>6</v>
      </c>
      <c r="G37" s="41" t="s">
        <v>53</v>
      </c>
      <c r="H37" s="40">
        <f>VLOOKUP(B37,'[9]Final Sheet'!$A$2:$G$315,7,0)</f>
        <v>71.430000000000007</v>
      </c>
      <c r="I37" s="42">
        <f t="shared" si="0"/>
        <v>428.58000000000004</v>
      </c>
      <c r="J37" s="43"/>
      <c r="K37" s="42">
        <f t="shared" si="1"/>
        <v>428.58000000000004</v>
      </c>
      <c r="L37" s="44">
        <f>VLOOKUP(B37,'[1]Franchise Rate List (2)'!$A$3:$L$690,12,0)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44">
        <f>VLOOKUP(B37,'[4]Franchise Rate List'!$A$3:$F$690,6,0)</f>
        <v>0.12</v>
      </c>
      <c r="S37" s="47">
        <f t="shared" si="5"/>
        <v>51.429600000000001</v>
      </c>
    </row>
    <row r="38" spans="1:19" s="48" customFormat="1" ht="18" customHeight="1">
      <c r="A38" s="38">
        <f t="shared" si="6"/>
        <v>25</v>
      </c>
      <c r="B38" s="148">
        <v>23468</v>
      </c>
      <c r="C38" s="39" t="s">
        <v>315</v>
      </c>
      <c r="D38" s="40">
        <f>VLOOKUP($B38,'[1]Franchise Rate List (2)'!$A$3:$I$695,7,0)</f>
        <v>22029920</v>
      </c>
      <c r="E38" s="40" t="str">
        <f>VLOOKUP(B38,'[9]Final Sheet'!$A$2:$F$315,6,0)</f>
        <v>1 box = 24 ea</v>
      </c>
      <c r="F38" s="151">
        <v>24</v>
      </c>
      <c r="G38" s="41" t="s">
        <v>53</v>
      </c>
      <c r="H38" s="40">
        <f>VLOOKUP(B38,'[9]Final Sheet'!$A$2:$G$315,7,0)</f>
        <v>57.46</v>
      </c>
      <c r="I38" s="42">
        <f t="shared" si="0"/>
        <v>1379.04</v>
      </c>
      <c r="J38" s="43"/>
      <c r="K38" s="42">
        <f t="shared" si="1"/>
        <v>1379.04</v>
      </c>
      <c r="L38" s="44">
        <f>VLOOKUP(B38,'[1]Franchise Rate List (2)'!$A$3:$L$690,12,0)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44">
        <f>VLOOKUP(B38,'[4]Franchise Rate List'!$A$3:$F$690,6,0)</f>
        <v>0.12</v>
      </c>
      <c r="S38" s="47">
        <f t="shared" si="5"/>
        <v>165.48479999999998</v>
      </c>
    </row>
    <row r="39" spans="1:19" s="48" customFormat="1" ht="18" customHeight="1">
      <c r="A39" s="38">
        <f t="shared" si="6"/>
        <v>26</v>
      </c>
      <c r="B39" s="148">
        <v>15341</v>
      </c>
      <c r="C39" s="39" t="s">
        <v>141</v>
      </c>
      <c r="D39" s="40">
        <f>VLOOKUP($B39,'[1]Franchise Rate List (2)'!$A$3:$I$695,7,0)</f>
        <v>3402</v>
      </c>
      <c r="E39" s="40" t="str">
        <f>VLOOKUP(B39,'[9]Final Sheet'!$A$2:$F$315,6,0)</f>
        <v>1 PAC X 100</v>
      </c>
      <c r="F39" s="151">
        <v>20</v>
      </c>
      <c r="G39" s="41" t="s">
        <v>356</v>
      </c>
      <c r="H39" s="40">
        <f>VLOOKUP(B39,'[9]Final Sheet'!$A$2:$G$315,7,0)</f>
        <v>8.51</v>
      </c>
      <c r="I39" s="42">
        <f t="shared" si="0"/>
        <v>170.2</v>
      </c>
      <c r="J39" s="43"/>
      <c r="K39" s="42">
        <f t="shared" si="1"/>
        <v>170.2</v>
      </c>
      <c r="L39" s="44">
        <f>VLOOKUP(B39,'[1]Franchise Rate List (2)'!$A$3:$L$690,12,0)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44">
        <f>VLOOKUP(B39,'[4]Franchise Rate List'!$A$3:$F$690,6,0)</f>
        <v>0.18</v>
      </c>
      <c r="S39" s="47">
        <f t="shared" si="5"/>
        <v>30.635999999999996</v>
      </c>
    </row>
    <row r="40" spans="1:19" s="48" customFormat="1" ht="18" customHeight="1">
      <c r="A40" s="38">
        <f t="shared" si="6"/>
        <v>27</v>
      </c>
      <c r="B40" s="148">
        <v>12012</v>
      </c>
      <c r="C40" s="39" t="s">
        <v>129</v>
      </c>
      <c r="D40" s="40">
        <f>VLOOKUP($B40,'[1]Franchise Rate List (2)'!$A$3:$I$695,7,0)</f>
        <v>4823</v>
      </c>
      <c r="E40" s="40" t="str">
        <f>VLOOKUP(B40,'[9]Final Sheet'!$A$2:$F$315,6,0)</f>
        <v>PAC=20PC</v>
      </c>
      <c r="F40" s="151">
        <v>10</v>
      </c>
      <c r="G40" s="41" t="s">
        <v>352</v>
      </c>
      <c r="H40" s="40">
        <f>VLOOKUP(B40,'[9]Final Sheet'!$A$2:$G$315,7,0)</f>
        <v>58.989999999999995</v>
      </c>
      <c r="I40" s="42">
        <f t="shared" si="0"/>
        <v>589.9</v>
      </c>
      <c r="J40" s="43"/>
      <c r="K40" s="42">
        <f t="shared" si="1"/>
        <v>589.9</v>
      </c>
      <c r="L40" s="44">
        <f>VLOOKUP(B40,'[1]Franchise Rate List (2)'!$A$3:$L$690,12,0)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44">
        <f>VLOOKUP(B40,'[4]Franchise Rate List'!$A$3:$F$690,6,0)</f>
        <v>0.18</v>
      </c>
      <c r="S40" s="47">
        <f t="shared" si="5"/>
        <v>106.18199999999999</v>
      </c>
    </row>
    <row r="41" spans="1:19" s="48" customFormat="1" ht="18" customHeight="1">
      <c r="A41" s="38">
        <f t="shared" si="6"/>
        <v>28</v>
      </c>
      <c r="B41" s="148">
        <v>21164</v>
      </c>
      <c r="C41" s="39" t="s">
        <v>350</v>
      </c>
      <c r="D41" s="40">
        <f>VLOOKUP($B41,'[1]Franchise Rate List (2)'!$A$3:$I$695,7,0)</f>
        <v>481710</v>
      </c>
      <c r="E41" s="40" t="str">
        <f>VLOOKUP(B41,'[9]Final Sheet'!$A$2:$F$315,6,0)</f>
        <v>PAC=100ea</v>
      </c>
      <c r="F41" s="151">
        <v>25</v>
      </c>
      <c r="G41" s="41" t="s">
        <v>352</v>
      </c>
      <c r="H41" s="40">
        <f>VLOOKUP(B41,'[9]Final Sheet'!$A$2:$G$315,7,0)</f>
        <v>276</v>
      </c>
      <c r="I41" s="42">
        <f t="shared" si="0"/>
        <v>6900</v>
      </c>
      <c r="J41" s="43"/>
      <c r="K41" s="42">
        <f t="shared" si="1"/>
        <v>6900</v>
      </c>
      <c r="L41" s="44">
        <f>VLOOKUP(B41,'[1]Franchise Rate List (2)'!$A$3:$L$690,12,0)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44">
        <f>VLOOKUP(B41,'[4]Franchise Rate List'!$A$3:$F$690,6,0)</f>
        <v>0.18</v>
      </c>
      <c r="S41" s="47">
        <f t="shared" si="5"/>
        <v>1242</v>
      </c>
    </row>
    <row r="42" spans="1:19" s="48" customFormat="1" ht="18" customHeight="1">
      <c r="A42" s="38">
        <f t="shared" si="6"/>
        <v>29</v>
      </c>
      <c r="B42" s="148">
        <v>20412</v>
      </c>
      <c r="C42" s="39" t="s">
        <v>163</v>
      </c>
      <c r="D42" s="40">
        <f>VLOOKUP($B42,'[1]Franchise Rate List (2)'!$A$3:$I$695,7,0)</f>
        <v>3923</v>
      </c>
      <c r="E42" s="40" t="str">
        <f>VLOOKUP(B42,'[9]Final Sheet'!$A$2:$F$315,6,0)</f>
        <v>Pac=100Pc</v>
      </c>
      <c r="F42" s="151">
        <v>4</v>
      </c>
      <c r="G42" s="41" t="s">
        <v>352</v>
      </c>
      <c r="H42" s="40">
        <f>VLOOKUP(B42,'[9]Final Sheet'!$A$2:$G$315,7,0)</f>
        <v>480.7</v>
      </c>
      <c r="I42" s="42">
        <f t="shared" ref="I42:I48" si="7">F42*H42</f>
        <v>1922.8</v>
      </c>
      <c r="J42" s="43"/>
      <c r="K42" s="42">
        <f t="shared" ref="K42:K48" si="8">+I42-J42</f>
        <v>1922.8</v>
      </c>
      <c r="L42" s="44">
        <f>VLOOKUP(B42,'[1]Franchise Rate List (2)'!$A$3:$L$690,12,0)</f>
        <v>0</v>
      </c>
      <c r="M42" s="42">
        <f t="shared" ref="M42:M48" si="9">+K42*L42</f>
        <v>0</v>
      </c>
      <c r="N42" s="45">
        <v>0</v>
      </c>
      <c r="O42" s="45">
        <f t="shared" ref="O42:O48" si="10">+K42*N42</f>
        <v>0</v>
      </c>
      <c r="P42" s="42">
        <v>0</v>
      </c>
      <c r="Q42" s="46">
        <f t="shared" ref="Q42:Q48" si="11">+K42*P42</f>
        <v>0</v>
      </c>
      <c r="R42" s="44">
        <f>VLOOKUP(B42,'[4]Franchise Rate List'!$A$3:$F$690,6,0)</f>
        <v>0.18</v>
      </c>
      <c r="S42" s="47">
        <f t="shared" ref="S42:S48" si="12">+K42*R42</f>
        <v>346.10399999999998</v>
      </c>
    </row>
    <row r="43" spans="1:19" s="48" customFormat="1" ht="18" customHeight="1">
      <c r="A43" s="38">
        <f t="shared" si="6"/>
        <v>30</v>
      </c>
      <c r="B43" s="148">
        <v>21817</v>
      </c>
      <c r="C43" s="39" t="s">
        <v>157</v>
      </c>
      <c r="D43" s="40">
        <f>VLOOKUP($B43,'[1]Franchise Rate List (2)'!$A$3:$I$695,7,0)</f>
        <v>482369</v>
      </c>
      <c r="E43" s="40" t="str">
        <f>VLOOKUP(B43,'[9]Final Sheet'!$A$2:$F$315,6,0)</f>
        <v>PAC=25ea</v>
      </c>
      <c r="F43" s="151">
        <v>20</v>
      </c>
      <c r="G43" s="41" t="s">
        <v>352</v>
      </c>
      <c r="H43" s="40">
        <f>VLOOKUP(B43,'[9]Final Sheet'!$A$2:$G$315,7,0)</f>
        <v>95.45</v>
      </c>
      <c r="I43" s="42">
        <f t="shared" si="7"/>
        <v>1909</v>
      </c>
      <c r="J43" s="43"/>
      <c r="K43" s="42">
        <f t="shared" si="8"/>
        <v>1909</v>
      </c>
      <c r="L43" s="44">
        <f>VLOOKUP(B43,'[1]Franchise Rate List (2)'!$A$3:$L$690,12,0)</f>
        <v>0</v>
      </c>
      <c r="M43" s="42">
        <f t="shared" si="9"/>
        <v>0</v>
      </c>
      <c r="N43" s="45">
        <v>0</v>
      </c>
      <c r="O43" s="45">
        <f t="shared" si="10"/>
        <v>0</v>
      </c>
      <c r="P43" s="42">
        <v>0</v>
      </c>
      <c r="Q43" s="46">
        <f t="shared" si="11"/>
        <v>0</v>
      </c>
      <c r="R43" s="44">
        <f>VLOOKUP(B43,'[4]Franchise Rate List'!$A$3:$F$690,6,0)</f>
        <v>0.12</v>
      </c>
      <c r="S43" s="47">
        <f t="shared" si="12"/>
        <v>229.07999999999998</v>
      </c>
    </row>
    <row r="44" spans="1:19" s="48" customFormat="1" ht="18" customHeight="1">
      <c r="A44" s="38">
        <f t="shared" si="6"/>
        <v>31</v>
      </c>
      <c r="B44" s="148">
        <v>5908</v>
      </c>
      <c r="C44" s="39" t="s">
        <v>116</v>
      </c>
      <c r="D44" s="40">
        <f>VLOOKUP($B44,'[1]Franchise Rate List (2)'!$A$3:$I$695,7,0)</f>
        <v>4819</v>
      </c>
      <c r="E44" s="40" t="str">
        <f>VLOOKUP(B44,'[9]Final Sheet'!$A$2:$F$315,6,0)</f>
        <v>Ea=1 EA</v>
      </c>
      <c r="F44" s="151">
        <v>1</v>
      </c>
      <c r="G44" s="41" t="s">
        <v>53</v>
      </c>
      <c r="H44" s="40">
        <f>VLOOKUP(B44,'[9]Final Sheet'!$A$2:$G$315,7,0)</f>
        <v>84</v>
      </c>
      <c r="I44" s="42">
        <f t="shared" si="7"/>
        <v>84</v>
      </c>
      <c r="J44" s="43"/>
      <c r="K44" s="42">
        <f t="shared" si="8"/>
        <v>84</v>
      </c>
      <c r="L44" s="44">
        <f>VLOOKUP(B44,'[1]Franchise Rate List (2)'!$A$3:$L$690,12,0)</f>
        <v>0</v>
      </c>
      <c r="M44" s="42">
        <f t="shared" si="9"/>
        <v>0</v>
      </c>
      <c r="N44" s="45">
        <v>0</v>
      </c>
      <c r="O44" s="45">
        <f t="shared" si="10"/>
        <v>0</v>
      </c>
      <c r="P44" s="42">
        <v>0</v>
      </c>
      <c r="Q44" s="46">
        <f t="shared" si="11"/>
        <v>0</v>
      </c>
      <c r="R44" s="44">
        <f>VLOOKUP(B44,'[4]Franchise Rate List'!$A$3:$F$690,6,0)</f>
        <v>0.12</v>
      </c>
      <c r="S44" s="47">
        <f t="shared" si="12"/>
        <v>10.08</v>
      </c>
    </row>
    <row r="45" spans="1:19" s="48" customFormat="1" ht="18" customHeight="1">
      <c r="A45" s="38">
        <f t="shared" si="6"/>
        <v>32</v>
      </c>
      <c r="B45" s="148">
        <v>5753</v>
      </c>
      <c r="C45" s="39" t="s">
        <v>117</v>
      </c>
      <c r="D45" s="40">
        <f>VLOOKUP($B45,'[1]Franchise Rate List (2)'!$A$3:$I$695,7,0)</f>
        <v>4819</v>
      </c>
      <c r="E45" s="40" t="str">
        <f>VLOOKUP(B45,'[9]Final Sheet'!$A$2:$F$315,6,0)</f>
        <v>Ea=1 EA</v>
      </c>
      <c r="F45" s="151">
        <v>1</v>
      </c>
      <c r="G45" s="41" t="s">
        <v>53</v>
      </c>
      <c r="H45" s="40">
        <f>VLOOKUP(B45,'[9]Final Sheet'!$A$2:$G$315,7,0)</f>
        <v>70</v>
      </c>
      <c r="I45" s="42">
        <f t="shared" si="7"/>
        <v>70</v>
      </c>
      <c r="J45" s="43"/>
      <c r="K45" s="42">
        <f t="shared" si="8"/>
        <v>70</v>
      </c>
      <c r="L45" s="44">
        <f>VLOOKUP(B45,'[1]Franchise Rate List (2)'!$A$3:$L$690,12,0)</f>
        <v>0</v>
      </c>
      <c r="M45" s="42">
        <f t="shared" si="9"/>
        <v>0</v>
      </c>
      <c r="N45" s="45">
        <v>0</v>
      </c>
      <c r="O45" s="45">
        <f t="shared" si="10"/>
        <v>0</v>
      </c>
      <c r="P45" s="42">
        <v>0</v>
      </c>
      <c r="Q45" s="46">
        <f t="shared" si="11"/>
        <v>0</v>
      </c>
      <c r="R45" s="44">
        <f>VLOOKUP(B45,'[4]Franchise Rate List'!$A$3:$F$690,6,0)</f>
        <v>0.12</v>
      </c>
      <c r="S45" s="47">
        <f t="shared" si="12"/>
        <v>8.4</v>
      </c>
    </row>
    <row r="46" spans="1:19" s="48" customFormat="1" ht="18" customHeight="1">
      <c r="A46" s="38">
        <f t="shared" si="6"/>
        <v>33</v>
      </c>
      <c r="B46" s="148">
        <v>8226</v>
      </c>
      <c r="C46" s="39" t="s">
        <v>336</v>
      </c>
      <c r="D46" s="40">
        <f>VLOOKUP($B46,'[1]Franchise Rate List (2)'!$A$3:$I$695,7,0)</f>
        <v>392390</v>
      </c>
      <c r="E46" s="40" t="s">
        <v>337</v>
      </c>
      <c r="F46" s="151">
        <v>5</v>
      </c>
      <c r="G46" s="41" t="s">
        <v>337</v>
      </c>
      <c r="H46" s="40">
        <f>VLOOKUP(B46,'[9]Final Sheet'!$A$2:$G$315,7,0)</f>
        <v>12.5</v>
      </c>
      <c r="I46" s="42">
        <f t="shared" si="7"/>
        <v>62.5</v>
      </c>
      <c r="J46" s="43"/>
      <c r="K46" s="42">
        <f t="shared" si="8"/>
        <v>62.5</v>
      </c>
      <c r="L46" s="44">
        <f>VLOOKUP(B46,'[1]Franchise Rate List (2)'!$A$3:$L$690,12,0)</f>
        <v>0</v>
      </c>
      <c r="M46" s="42">
        <f t="shared" si="9"/>
        <v>0</v>
      </c>
      <c r="N46" s="45">
        <v>0</v>
      </c>
      <c r="O46" s="45">
        <f t="shared" si="10"/>
        <v>0</v>
      </c>
      <c r="P46" s="42">
        <v>0</v>
      </c>
      <c r="Q46" s="46">
        <f t="shared" si="11"/>
        <v>0</v>
      </c>
      <c r="R46" s="44">
        <f>VLOOKUP(B46,'[4]Franchise Rate List'!$A$3:$F$690,6,0)</f>
        <v>0.18</v>
      </c>
      <c r="S46" s="47">
        <f t="shared" si="12"/>
        <v>11.25</v>
      </c>
    </row>
    <row r="47" spans="1:19" s="48" customFormat="1" ht="18" customHeight="1">
      <c r="A47" s="38">
        <f t="shared" si="6"/>
        <v>34</v>
      </c>
      <c r="B47" s="148">
        <v>9316</v>
      </c>
      <c r="C47" s="39" t="s">
        <v>346</v>
      </c>
      <c r="D47" s="40">
        <f>VLOOKUP($B47,'[1]Franchise Rate List (2)'!$A$3:$I$695,7,0)</f>
        <v>392310</v>
      </c>
      <c r="E47" s="40" t="s">
        <v>358</v>
      </c>
      <c r="F47" s="151">
        <v>5</v>
      </c>
      <c r="G47" s="41" t="s">
        <v>53</v>
      </c>
      <c r="H47" s="40">
        <f>VLOOKUP(B47,'[9]Final Sheet'!$A$2:$G$315,7,0)</f>
        <v>16.25</v>
      </c>
      <c r="I47" s="42">
        <f t="shared" si="7"/>
        <v>81.25</v>
      </c>
      <c r="J47" s="43"/>
      <c r="K47" s="42">
        <f t="shared" si="8"/>
        <v>81.25</v>
      </c>
      <c r="L47" s="44">
        <f>VLOOKUP(B47,'[1]Franchise Rate List (2)'!$A$3:$L$690,12,0)</f>
        <v>0</v>
      </c>
      <c r="M47" s="42">
        <f t="shared" si="9"/>
        <v>0</v>
      </c>
      <c r="N47" s="45">
        <v>0</v>
      </c>
      <c r="O47" s="45">
        <f t="shared" si="10"/>
        <v>0</v>
      </c>
      <c r="P47" s="42">
        <v>0</v>
      </c>
      <c r="Q47" s="46">
        <f t="shared" si="11"/>
        <v>0</v>
      </c>
      <c r="R47" s="44">
        <f>VLOOKUP(B47,'[4]Franchise Rate List'!$A$3:$F$690,6,0)</f>
        <v>0.18</v>
      </c>
      <c r="S47" s="47">
        <f t="shared" si="12"/>
        <v>14.625</v>
      </c>
    </row>
    <row r="48" spans="1:19" s="48" customFormat="1" ht="18" customHeight="1">
      <c r="A48" s="38">
        <f t="shared" si="6"/>
        <v>35</v>
      </c>
      <c r="B48" s="148">
        <v>16432</v>
      </c>
      <c r="C48" s="39" t="s">
        <v>351</v>
      </c>
      <c r="D48" s="40">
        <f>VLOOKUP($B48,'[1]Franchise Rate List (2)'!$A$3:$I$695,7,0)</f>
        <v>39201019</v>
      </c>
      <c r="E48" s="40" t="s">
        <v>359</v>
      </c>
      <c r="F48" s="151">
        <v>3</v>
      </c>
      <c r="G48" s="41" t="s">
        <v>147</v>
      </c>
      <c r="H48" s="40">
        <f>VLOOKUP(B48,'[9]Final Sheet'!$A$2:$G$315,7,0)</f>
        <v>0.18</v>
      </c>
      <c r="I48" s="42">
        <f t="shared" si="7"/>
        <v>0.54</v>
      </c>
      <c r="J48" s="43"/>
      <c r="K48" s="42">
        <f t="shared" si="8"/>
        <v>0.54</v>
      </c>
      <c r="L48" s="44">
        <f>VLOOKUP(B48,'[1]Franchise Rate List (2)'!$A$3:$L$690,12,0)</f>
        <v>0</v>
      </c>
      <c r="M48" s="42">
        <f t="shared" si="9"/>
        <v>0</v>
      </c>
      <c r="N48" s="45">
        <v>0</v>
      </c>
      <c r="O48" s="45">
        <f t="shared" si="10"/>
        <v>0</v>
      </c>
      <c r="P48" s="42">
        <v>0</v>
      </c>
      <c r="Q48" s="46">
        <f t="shared" si="11"/>
        <v>0</v>
      </c>
      <c r="R48" s="44">
        <f>VLOOKUP(B48,'[4]Franchise Rate List'!$A$3:$F$690,6,0)</f>
        <v>0.18</v>
      </c>
      <c r="S48" s="47">
        <f t="shared" si="12"/>
        <v>9.7200000000000009E-2</v>
      </c>
    </row>
    <row r="49" spans="1:19" s="48" customFormat="1" ht="18" customHeight="1">
      <c r="A49" s="38"/>
      <c r="B49" s="22"/>
      <c r="C49" s="39"/>
      <c r="D49" s="40"/>
      <c r="E49" s="41"/>
      <c r="F49" s="41"/>
      <c r="G49" s="41"/>
      <c r="H49" s="41"/>
      <c r="I49" s="42"/>
      <c r="J49" s="43"/>
      <c r="K49" s="42"/>
      <c r="L49" s="49"/>
      <c r="M49" s="42"/>
      <c r="N49" s="45"/>
      <c r="O49" s="45"/>
      <c r="P49" s="42"/>
      <c r="Q49" s="46"/>
      <c r="R49" s="44"/>
      <c r="S49" s="47"/>
    </row>
    <row r="50" spans="1:19" s="48" customFormat="1" ht="18" customHeight="1">
      <c r="A50" s="38"/>
      <c r="B50" s="22"/>
      <c r="C50" s="39"/>
      <c r="D50" s="40"/>
      <c r="E50" s="41"/>
      <c r="F50" s="41"/>
      <c r="G50" s="41"/>
      <c r="H50" s="41"/>
      <c r="I50" s="42"/>
      <c r="J50" s="43"/>
      <c r="K50" s="42"/>
      <c r="L50" s="49"/>
      <c r="M50" s="42"/>
      <c r="N50" s="45"/>
      <c r="O50" s="45"/>
      <c r="P50" s="42"/>
      <c r="Q50" s="46"/>
      <c r="R50" s="44"/>
      <c r="S50" s="47"/>
    </row>
    <row r="51" spans="1:19" s="48" customFormat="1" ht="18" customHeight="1">
      <c r="A51" s="38"/>
      <c r="B51" s="22"/>
      <c r="C51" s="39"/>
      <c r="D51" s="40"/>
      <c r="E51" s="41"/>
      <c r="F51" s="41"/>
      <c r="G51" s="41"/>
      <c r="H51" s="41"/>
      <c r="I51" s="42"/>
      <c r="J51" s="43"/>
      <c r="K51" s="42"/>
      <c r="L51" s="49"/>
      <c r="M51" s="42"/>
      <c r="N51" s="45"/>
      <c r="O51" s="45"/>
      <c r="P51" s="42"/>
      <c r="Q51" s="46"/>
      <c r="R51" s="44"/>
      <c r="S51" s="47"/>
    </row>
    <row r="52" spans="1:19" s="48" customFormat="1" ht="18" customHeight="1">
      <c r="A52" s="38"/>
      <c r="B52" s="22"/>
      <c r="C52" s="39"/>
      <c r="D52" s="40"/>
      <c r="E52" s="41"/>
      <c r="F52" s="41"/>
      <c r="G52" s="41"/>
      <c r="H52" s="41"/>
      <c r="I52" s="42"/>
      <c r="J52" s="43"/>
      <c r="K52" s="42"/>
      <c r="L52" s="49"/>
      <c r="M52" s="42"/>
      <c r="N52" s="45"/>
      <c r="O52" s="45"/>
      <c r="P52" s="42"/>
      <c r="Q52" s="46"/>
      <c r="R52" s="44"/>
      <c r="S52" s="47"/>
    </row>
    <row r="53" spans="1:19" ht="15" customHeight="1">
      <c r="A53" s="38"/>
      <c r="B53" s="22"/>
      <c r="C53" s="39"/>
      <c r="D53" s="40"/>
      <c r="E53" s="41"/>
      <c r="F53" s="114"/>
      <c r="G53" s="41"/>
      <c r="H53" s="41"/>
      <c r="I53" s="42"/>
      <c r="J53" s="43"/>
      <c r="K53" s="42"/>
      <c r="L53" s="49"/>
      <c r="M53" s="42"/>
      <c r="N53" s="45"/>
      <c r="O53" s="45"/>
      <c r="P53" s="42"/>
      <c r="Q53" s="46"/>
      <c r="R53" s="44"/>
      <c r="S53" s="47"/>
    </row>
    <row r="54" spans="1:19" ht="15" customHeight="1">
      <c r="A54" s="38"/>
      <c r="B54" s="22"/>
      <c r="C54" s="39"/>
      <c r="D54" s="40"/>
      <c r="E54" s="41"/>
      <c r="F54" s="114"/>
      <c r="G54" s="41"/>
      <c r="H54" s="41"/>
      <c r="I54" s="42"/>
      <c r="J54" s="43"/>
      <c r="K54" s="42"/>
      <c r="L54" s="49"/>
      <c r="M54" s="42"/>
      <c r="N54" s="45"/>
      <c r="O54" s="45"/>
      <c r="P54" s="42"/>
      <c r="Q54" s="46"/>
      <c r="R54" s="44"/>
      <c r="S54" s="47"/>
    </row>
    <row r="55" spans="1:19" ht="24" customHeight="1">
      <c r="A55" s="50"/>
      <c r="B55" s="51"/>
      <c r="C55" s="52" t="s">
        <v>360</v>
      </c>
      <c r="D55" s="53"/>
      <c r="E55" s="121"/>
      <c r="F55" s="54"/>
      <c r="G55" s="54"/>
      <c r="H55" s="54"/>
      <c r="I55" s="54"/>
      <c r="J55" s="54"/>
      <c r="K55" s="54"/>
      <c r="L55" s="54"/>
      <c r="M55" s="54"/>
      <c r="N55" s="55"/>
      <c r="O55" s="55"/>
      <c r="P55" s="55"/>
      <c r="Q55" s="55"/>
      <c r="R55" s="55"/>
      <c r="S55" s="56"/>
    </row>
    <row r="56" spans="1:19" ht="20.100000000000001" customHeight="1" thickBot="1">
      <c r="A56" s="50"/>
      <c r="B56" s="51"/>
      <c r="C56" s="57" t="s">
        <v>361</v>
      </c>
      <c r="D56" s="58"/>
      <c r="E56" s="126"/>
      <c r="F56" s="54"/>
      <c r="G56" s="54"/>
      <c r="H56" s="54"/>
      <c r="I56" s="54"/>
      <c r="J56" s="54"/>
      <c r="K56" s="54"/>
      <c r="L56" s="54"/>
      <c r="M56" s="54"/>
      <c r="N56" s="55"/>
      <c r="O56" s="55"/>
      <c r="P56" s="55"/>
      <c r="Q56" s="55"/>
      <c r="R56" s="55"/>
      <c r="S56" s="56"/>
    </row>
    <row r="57" spans="1:19" ht="18.75" customHeight="1">
      <c r="A57" s="202"/>
      <c r="B57" s="203"/>
      <c r="C57" s="203"/>
      <c r="D57" s="59"/>
      <c r="E57" s="59"/>
      <c r="F57" s="60"/>
      <c r="G57" s="60"/>
      <c r="H57" s="60"/>
      <c r="I57" s="61" t="s">
        <v>31</v>
      </c>
      <c r="J57" s="62"/>
      <c r="K57" s="62">
        <f>SUM(K14:K56)</f>
        <v>42257.420000000006</v>
      </c>
      <c r="L57" s="62"/>
      <c r="M57" s="63">
        <f>SUM(M14:M56)</f>
        <v>0</v>
      </c>
      <c r="N57" s="63"/>
      <c r="O57" s="63">
        <f>SUM(O14:O56)</f>
        <v>0</v>
      </c>
      <c r="P57" s="63"/>
      <c r="Q57" s="63">
        <f>SUM(Q14:Q56)</f>
        <v>0</v>
      </c>
      <c r="R57" s="60"/>
      <c r="S57" s="64">
        <f>SUM(S14:S56)</f>
        <v>4973.7136</v>
      </c>
    </row>
    <row r="58" spans="1:19" ht="15" customHeight="1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 t="s">
        <v>30</v>
      </c>
      <c r="R58" s="175">
        <f>ROUND(K57+O57+Q57+S57+L57+M57,0)</f>
        <v>47231</v>
      </c>
      <c r="S58" s="176"/>
    </row>
    <row r="59" spans="1:19" ht="15" customHeight="1">
      <c r="A59" s="177" t="s">
        <v>357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9"/>
      <c r="L59" s="68"/>
      <c r="M59" s="68"/>
      <c r="N59" s="69" t="s">
        <v>26</v>
      </c>
      <c r="O59" s="70"/>
      <c r="P59" s="70"/>
      <c r="Q59" s="70"/>
      <c r="R59" s="186">
        <v>5670</v>
      </c>
      <c r="S59" s="187"/>
    </row>
    <row r="60" spans="1:19" ht="18" customHeight="1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2"/>
      <c r="L60" s="71"/>
      <c r="M60" s="71"/>
      <c r="N60" s="72" t="s">
        <v>97</v>
      </c>
      <c r="O60" s="73"/>
      <c r="P60" s="73"/>
      <c r="Q60" s="73"/>
      <c r="R60" s="74"/>
      <c r="S60" s="75">
        <f>+R59*18%</f>
        <v>1020.5999999999999</v>
      </c>
    </row>
    <row r="61" spans="1:19" ht="15" customHeight="1">
      <c r="A61" s="180"/>
      <c r="B61" s="181"/>
      <c r="C61" s="181"/>
      <c r="D61" s="181"/>
      <c r="E61" s="181"/>
      <c r="F61" s="181"/>
      <c r="G61" s="181"/>
      <c r="H61" s="181"/>
      <c r="I61" s="181"/>
      <c r="J61" s="181"/>
      <c r="K61" s="182"/>
      <c r="L61" s="71"/>
      <c r="M61" s="71"/>
      <c r="N61" s="72" t="s">
        <v>28</v>
      </c>
      <c r="O61" s="73"/>
      <c r="P61" s="73"/>
      <c r="Q61" s="73"/>
      <c r="R61" s="74"/>
      <c r="S61" s="75">
        <v>0</v>
      </c>
    </row>
    <row r="62" spans="1:19" ht="15" customHeight="1">
      <c r="A62" s="180"/>
      <c r="B62" s="181"/>
      <c r="C62" s="181"/>
      <c r="D62" s="181"/>
      <c r="E62" s="181"/>
      <c r="F62" s="181"/>
      <c r="G62" s="181"/>
      <c r="H62" s="181"/>
      <c r="I62" s="181"/>
      <c r="J62" s="181"/>
      <c r="K62" s="182"/>
      <c r="L62" s="71"/>
      <c r="M62" s="71"/>
      <c r="N62" s="76" t="s">
        <v>27</v>
      </c>
      <c r="O62" s="77"/>
      <c r="P62" s="77"/>
      <c r="Q62" s="77"/>
      <c r="R62" s="78"/>
      <c r="S62" s="79">
        <v>0</v>
      </c>
    </row>
    <row r="63" spans="1:19" ht="21.75" customHeight="1" thickBot="1">
      <c r="A63" s="183"/>
      <c r="B63" s="184"/>
      <c r="C63" s="184"/>
      <c r="D63" s="184"/>
      <c r="E63" s="184"/>
      <c r="F63" s="184"/>
      <c r="G63" s="184"/>
      <c r="H63" s="184"/>
      <c r="I63" s="184"/>
      <c r="J63" s="184"/>
      <c r="K63" s="185"/>
      <c r="L63" s="80"/>
      <c r="M63" s="80"/>
      <c r="N63" s="188" t="s">
        <v>4</v>
      </c>
      <c r="O63" s="189"/>
      <c r="P63" s="189"/>
      <c r="Q63" s="190"/>
      <c r="R63" s="191">
        <f>R58+R59+S61+S62+S60</f>
        <v>53921.599999999999</v>
      </c>
      <c r="S63" s="192"/>
    </row>
    <row r="64" spans="1:19" ht="15" customHeight="1">
      <c r="A64" s="8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82"/>
    </row>
    <row r="65" spans="1:19" ht="15" customHeight="1">
      <c r="A65" s="5" t="s">
        <v>18</v>
      </c>
      <c r="B65" s="10"/>
      <c r="C65" s="83"/>
      <c r="D65" s="84"/>
      <c r="E65" s="84"/>
      <c r="F65" s="84"/>
      <c r="G65" s="84"/>
      <c r="H65" s="84"/>
      <c r="I65" s="84"/>
      <c r="J65" s="85"/>
      <c r="K65" s="86"/>
      <c r="L65" s="87"/>
      <c r="M65" s="87"/>
      <c r="N65" s="87"/>
      <c r="O65" s="87"/>
      <c r="P65" s="87"/>
      <c r="Q65" s="87"/>
      <c r="R65" s="87"/>
      <c r="S65" s="88"/>
    </row>
    <row r="66" spans="1:19" ht="15" customHeight="1">
      <c r="A66" s="6" t="s">
        <v>19</v>
      </c>
      <c r="B66" s="2"/>
      <c r="C66" s="89"/>
      <c r="D66" s="90"/>
      <c r="E66" s="90"/>
      <c r="F66" s="90"/>
      <c r="G66" s="90"/>
      <c r="H66" s="90"/>
      <c r="I66" s="90"/>
      <c r="J66" s="91"/>
      <c r="K66" s="92"/>
      <c r="L66" s="93"/>
      <c r="M66" s="93"/>
      <c r="N66" s="94"/>
      <c r="O66" s="193"/>
      <c r="P66" s="193"/>
      <c r="Q66" s="93"/>
      <c r="R66" s="93"/>
      <c r="S66" s="95"/>
    </row>
    <row r="67" spans="1:19" ht="15" customHeight="1">
      <c r="A67" s="6" t="s">
        <v>22</v>
      </c>
      <c r="B67" s="2"/>
      <c r="C67" s="89"/>
      <c r="D67" s="90"/>
      <c r="E67" s="90"/>
      <c r="F67" s="90"/>
      <c r="G67" s="90"/>
      <c r="H67" s="90"/>
      <c r="I67" s="90"/>
      <c r="J67" s="91"/>
      <c r="K67" s="92"/>
      <c r="L67" s="93"/>
      <c r="M67" s="93"/>
      <c r="N67" s="93"/>
      <c r="O67" s="93"/>
      <c r="P67" s="93"/>
      <c r="Q67" s="93"/>
      <c r="R67" s="93"/>
      <c r="S67" s="95"/>
    </row>
    <row r="68" spans="1:19" ht="21">
      <c r="A68" s="6" t="s">
        <v>23</v>
      </c>
      <c r="B68" s="2"/>
      <c r="C68" s="89"/>
      <c r="D68" s="90"/>
      <c r="E68" s="90"/>
      <c r="F68" s="90"/>
      <c r="G68" s="90"/>
      <c r="H68" s="90"/>
      <c r="I68" s="90"/>
      <c r="J68" s="91"/>
      <c r="K68" s="92"/>
      <c r="L68" s="93"/>
      <c r="M68" s="93"/>
      <c r="N68" s="172" t="s">
        <v>24</v>
      </c>
      <c r="O68" s="172"/>
      <c r="P68" s="172"/>
      <c r="Q68" s="172"/>
      <c r="R68" s="172"/>
      <c r="S68" s="96"/>
    </row>
    <row r="69" spans="1:19" ht="18.75">
      <c r="A69" s="6" t="s">
        <v>29</v>
      </c>
      <c r="B69" s="2"/>
      <c r="C69" s="97"/>
      <c r="D69" s="98"/>
      <c r="E69" s="98"/>
      <c r="F69" s="98"/>
      <c r="G69" s="98"/>
      <c r="H69" s="98"/>
      <c r="I69" s="98"/>
      <c r="J69" s="99"/>
      <c r="K69" s="92"/>
      <c r="L69" s="93"/>
      <c r="M69" s="93"/>
      <c r="N69" s="90"/>
      <c r="O69" s="90"/>
      <c r="P69" s="90"/>
      <c r="Q69" s="90"/>
      <c r="R69" s="90"/>
      <c r="S69" s="100"/>
    </row>
    <row r="70" spans="1:19" ht="18.75">
      <c r="A70" s="6" t="s">
        <v>20</v>
      </c>
      <c r="B70" s="2"/>
      <c r="C70" s="101"/>
      <c r="D70" s="102"/>
      <c r="E70" s="102"/>
      <c r="F70" s="102"/>
      <c r="G70" s="102"/>
      <c r="H70" s="102"/>
      <c r="I70" s="102"/>
      <c r="J70" s="103"/>
      <c r="K70" s="92"/>
      <c r="L70" s="93"/>
      <c r="M70" s="93"/>
      <c r="N70" s="171"/>
      <c r="O70" s="171"/>
      <c r="P70" s="171"/>
      <c r="Q70" s="171"/>
      <c r="R70" s="171"/>
      <c r="S70" s="100"/>
    </row>
    <row r="71" spans="1:19" ht="23.25">
      <c r="A71" s="173" t="s">
        <v>34</v>
      </c>
      <c r="B71" s="174"/>
      <c r="C71" s="174"/>
      <c r="D71" s="174"/>
      <c r="E71" s="147"/>
      <c r="F71" s="87"/>
      <c r="G71" s="87"/>
      <c r="H71" s="87"/>
      <c r="I71" s="87"/>
      <c r="J71" s="104"/>
      <c r="K71" s="105"/>
      <c r="L71" s="106"/>
      <c r="M71" s="106"/>
      <c r="N71" s="93"/>
      <c r="O71" s="169"/>
      <c r="P71" s="169"/>
      <c r="Q71" s="169"/>
      <c r="R71" s="169"/>
      <c r="S71" s="170"/>
    </row>
    <row r="72" spans="1:19" ht="18.75">
      <c r="A72" s="7" t="s">
        <v>21</v>
      </c>
      <c r="B72" s="11"/>
      <c r="C72" s="2" t="s">
        <v>35</v>
      </c>
      <c r="D72" s="90"/>
      <c r="E72" s="90"/>
      <c r="F72" s="90"/>
      <c r="G72" s="90"/>
      <c r="H72" s="90"/>
      <c r="I72" s="90"/>
      <c r="J72" s="91"/>
      <c r="K72" s="92"/>
      <c r="L72" s="93"/>
      <c r="M72" s="93"/>
      <c r="N72" s="171" t="s">
        <v>25</v>
      </c>
      <c r="O72" s="171"/>
      <c r="P72" s="171"/>
      <c r="Q72" s="171"/>
      <c r="R72" s="171"/>
      <c r="S72" s="95"/>
    </row>
    <row r="73" spans="1:19" ht="18.75">
      <c r="A73" s="7" t="s">
        <v>21</v>
      </c>
      <c r="B73" s="11"/>
      <c r="C73" s="2" t="s">
        <v>15</v>
      </c>
      <c r="D73" s="90"/>
      <c r="E73" s="90"/>
      <c r="F73" s="90"/>
      <c r="G73" s="90"/>
      <c r="H73" s="90"/>
      <c r="I73" s="90"/>
      <c r="J73" s="91"/>
      <c r="K73" s="92"/>
      <c r="L73" s="93"/>
      <c r="M73" s="93"/>
      <c r="N73" s="171"/>
      <c r="O73" s="171"/>
      <c r="P73" s="171"/>
      <c r="Q73" s="171"/>
      <c r="R73" s="171"/>
      <c r="S73" s="100"/>
    </row>
    <row r="74" spans="1:19" ht="18.75">
      <c r="A74" s="7" t="s">
        <v>21</v>
      </c>
      <c r="B74" s="11"/>
      <c r="C74" s="2" t="s">
        <v>16</v>
      </c>
      <c r="D74" s="90"/>
      <c r="E74" s="90"/>
      <c r="F74" s="90"/>
      <c r="G74" s="90"/>
      <c r="H74" s="90"/>
      <c r="I74" s="90"/>
      <c r="J74" s="91"/>
      <c r="K74" s="92"/>
      <c r="L74" s="93"/>
      <c r="M74" s="93"/>
      <c r="N74" s="93"/>
      <c r="O74" s="169"/>
      <c r="P74" s="169"/>
      <c r="Q74" s="169"/>
      <c r="R74" s="169"/>
      <c r="S74" s="170"/>
    </row>
    <row r="75" spans="1:19" ht="18.75">
      <c r="A75" s="7" t="s">
        <v>21</v>
      </c>
      <c r="B75" s="11"/>
      <c r="C75" s="2" t="s">
        <v>17</v>
      </c>
      <c r="D75" s="90"/>
      <c r="E75" s="90"/>
      <c r="F75" s="90"/>
      <c r="G75" s="90"/>
      <c r="H75" s="90"/>
      <c r="I75" s="90"/>
      <c r="J75" s="91"/>
      <c r="K75" s="92"/>
      <c r="L75" s="93"/>
      <c r="M75" s="93"/>
      <c r="N75" s="171"/>
      <c r="O75" s="171"/>
      <c r="P75" s="171"/>
      <c r="Q75" s="171"/>
      <c r="R75" s="171"/>
      <c r="S75" s="95"/>
    </row>
    <row r="76" spans="1:19" ht="19.5" thickBot="1">
      <c r="A76" s="8"/>
      <c r="B76" s="12"/>
      <c r="C76" s="9"/>
      <c r="D76" s="107"/>
      <c r="E76" s="107"/>
      <c r="F76" s="107"/>
      <c r="G76" s="107"/>
      <c r="H76" s="107"/>
      <c r="I76" s="107"/>
      <c r="J76" s="108"/>
      <c r="K76" s="109"/>
      <c r="L76" s="110"/>
      <c r="M76" s="110"/>
      <c r="N76" s="110"/>
      <c r="O76" s="110"/>
      <c r="P76" s="110"/>
      <c r="Q76" s="110"/>
      <c r="R76" s="110"/>
      <c r="S76" s="111"/>
    </row>
    <row r="77" spans="1:19" ht="21">
      <c r="H77" s="112"/>
    </row>
    <row r="78" spans="1:19" ht="18.75"/>
    <row r="79" spans="1:19" ht="18.75"/>
    <row r="80" spans="1:19" ht="18.75"/>
    <row r="81" ht="18.75"/>
    <row r="82" ht="18.75"/>
    <row r="83" ht="18.75"/>
    <row r="84" ht="18.75"/>
    <row r="85" ht="18.75"/>
    <row r="86" ht="18.75"/>
    <row r="87" ht="18.75"/>
    <row r="88" ht="18.75"/>
    <row r="89" ht="18.75"/>
    <row r="90" ht="18.75"/>
    <row r="91" ht="18.75"/>
    <row r="92" ht="18.75"/>
    <row r="93" ht="18.75"/>
    <row r="94" ht="18.75"/>
    <row r="95" ht="18.75"/>
    <row r="96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/>
    <row r="199" ht="18.75"/>
    <row r="200" ht="18.75"/>
    <row r="201" ht="18.75"/>
    <row r="202" ht="18.75"/>
    <row r="203" ht="18.75"/>
    <row r="204" ht="18.75"/>
    <row r="205" ht="18.75"/>
    <row r="206" ht="18.75"/>
    <row r="207" ht="18.75"/>
    <row r="208" ht="18.75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0" hidden="1" customHeight="1"/>
    <row r="228" ht="0" hidden="1" customHeight="1"/>
    <row r="229" ht="0" hidden="1" customHeight="1"/>
    <row r="230" ht="0" hidden="1" customHeight="1"/>
    <row r="231" ht="0" hidden="1" customHeight="1"/>
    <row r="232" ht="0" hidden="1" customHeight="1"/>
    <row r="233" ht="0" hidden="1" customHeight="1"/>
    <row r="234" ht="0" hidden="1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  <row r="279" ht="0" hidden="1" customHeight="1"/>
    <row r="280" ht="0" hidden="1" customHeight="1"/>
    <row r="281" ht="0" hidden="1" customHeight="1"/>
    <row r="282" ht="0" hidden="1" customHeight="1"/>
    <row r="283" ht="0" hidden="1" customHeight="1"/>
    <row r="284" ht="0" hidden="1" customHeight="1"/>
    <row r="285" ht="0" hidden="1" customHeight="1"/>
    <row r="286" ht="0" hidden="1" customHeight="1"/>
    <row r="287" ht="0" hidden="1" customHeight="1"/>
    <row r="288" ht="0" hidden="1" customHeight="1"/>
    <row r="289" ht="0" hidden="1" customHeight="1"/>
  </sheetData>
  <mergeCells count="30">
    <mergeCell ref="R12:S12"/>
    <mergeCell ref="A57:C57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O66:P66"/>
    <mergeCell ref="K12:K13"/>
    <mergeCell ref="L12:L13"/>
    <mergeCell ref="N12:O12"/>
    <mergeCell ref="P12:Q12"/>
    <mergeCell ref="R58:S58"/>
    <mergeCell ref="A59:K63"/>
    <mergeCell ref="R59:S59"/>
    <mergeCell ref="N63:Q63"/>
    <mergeCell ref="R63:S63"/>
    <mergeCell ref="O74:S74"/>
    <mergeCell ref="N75:R75"/>
    <mergeCell ref="N68:R68"/>
    <mergeCell ref="N70:R70"/>
    <mergeCell ref="A71:D71"/>
    <mergeCell ref="O71:S71"/>
    <mergeCell ref="N72:R72"/>
    <mergeCell ref="N73:R73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3:AA278"/>
  <sheetViews>
    <sheetView showGridLines="0" topLeftCell="A9" zoomScaleSheetLayoutView="100" workbookViewId="0">
      <selection activeCell="F46" sqref="F46"/>
    </sheetView>
  </sheetViews>
  <sheetFormatPr defaultColWidth="0" defaultRowHeight="0" customHeight="1" zeroHeight="1"/>
  <cols>
    <col min="1" max="1" width="6.28515625" style="32" customWidth="1"/>
    <col min="2" max="2" width="12.85546875" style="32" bestFit="1" customWidth="1"/>
    <col min="3" max="3" width="33.85546875" style="32" customWidth="1"/>
    <col min="4" max="4" width="10" style="32" customWidth="1"/>
    <col min="5" max="5" width="11.7109375" style="32" bestFit="1" customWidth="1"/>
    <col min="6" max="6" width="9" style="32" bestFit="1" customWidth="1"/>
    <col min="7" max="7" width="5.85546875" style="32" bestFit="1" customWidth="1"/>
    <col min="8" max="8" width="9.42578125" style="32" bestFit="1" customWidth="1"/>
    <col min="9" max="9" width="10.140625" style="32" bestFit="1" customWidth="1"/>
    <col min="10" max="10" width="8.5703125" style="32" hidden="1" customWidth="1"/>
    <col min="11" max="11" width="12" style="32" customWidth="1"/>
    <col min="12" max="12" width="10.7109375" style="32" bestFit="1" customWidth="1"/>
    <col min="13" max="13" width="5.28515625" style="32" customWidth="1"/>
    <col min="14" max="14" width="8.5703125" style="32" customWidth="1"/>
    <col min="15" max="15" width="9.140625" style="32" customWidth="1"/>
    <col min="16" max="16" width="6.28515625" style="32" customWidth="1"/>
    <col min="17" max="17" width="9.140625" style="32" customWidth="1"/>
    <col min="18" max="18" width="6.5703125" style="32" customWidth="1"/>
    <col min="19" max="19" width="10.5703125" style="32" customWidth="1"/>
    <col min="20" max="20" width="0.28515625" style="32" customWidth="1"/>
    <col min="21" max="25" width="9.140625" style="32" hidden="1" customWidth="1"/>
    <col min="26" max="27" width="6.5703125" style="32" hidden="1" customWidth="1"/>
    <col min="28" max="16384" width="9.140625" style="32" hidden="1"/>
  </cols>
  <sheetData>
    <row r="3" spans="1:19" ht="18.75" customHeight="1">
      <c r="A3" s="118" t="s">
        <v>222</v>
      </c>
      <c r="B3" s="1"/>
      <c r="C3" s="1"/>
      <c r="Q3" s="118" t="s">
        <v>227</v>
      </c>
      <c r="R3" s="33"/>
    </row>
    <row r="4" spans="1:19" ht="24" customHeight="1">
      <c r="A4" s="1" t="s">
        <v>223</v>
      </c>
      <c r="B4" s="1"/>
      <c r="C4" s="1"/>
      <c r="O4" s="1" t="s">
        <v>228</v>
      </c>
      <c r="P4" s="1"/>
      <c r="Q4" s="4"/>
      <c r="R4" s="3"/>
      <c r="S4" s="1"/>
    </row>
    <row r="5" spans="1:19" ht="24" customHeight="1">
      <c r="A5" s="1" t="s">
        <v>224</v>
      </c>
      <c r="B5" s="1"/>
      <c r="C5" s="1"/>
      <c r="O5" s="1" t="s">
        <v>229</v>
      </c>
      <c r="P5" s="1"/>
      <c r="Q5" s="4"/>
      <c r="R5" s="3"/>
      <c r="S5" s="1"/>
    </row>
    <row r="6" spans="1:19" ht="20.100000000000001" customHeight="1">
      <c r="A6" s="1" t="s">
        <v>225</v>
      </c>
      <c r="B6" s="1"/>
      <c r="C6" s="1"/>
      <c r="O6" s="1" t="s">
        <v>230</v>
      </c>
      <c r="P6" s="1"/>
      <c r="Q6" s="4"/>
      <c r="R6" s="3"/>
      <c r="S6" s="1"/>
    </row>
    <row r="7" spans="1:19" ht="15.75" customHeight="1">
      <c r="A7" s="1" t="s">
        <v>226</v>
      </c>
      <c r="B7" s="1"/>
      <c r="C7" s="1"/>
      <c r="O7" s="1" t="s">
        <v>231</v>
      </c>
      <c r="P7" s="1"/>
      <c r="Q7" s="4"/>
      <c r="R7" s="3"/>
      <c r="S7" s="1"/>
    </row>
    <row r="8" spans="1:19" s="48" customFormat="1" ht="18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" t="s">
        <v>232</v>
      </c>
      <c r="P8" s="1"/>
      <c r="Q8" s="4"/>
      <c r="R8" s="3"/>
      <c r="S8" s="1"/>
    </row>
    <row r="9" spans="1:19" s="48" customFormat="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P9" s="1"/>
      <c r="Q9" s="4"/>
      <c r="R9" s="3"/>
      <c r="S9" s="1"/>
    </row>
    <row r="10" spans="1:19" s="48" customFormat="1" ht="24" customHeight="1">
      <c r="A10" s="204" t="s">
        <v>33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 s="48" customFormat="1" ht="18" customHeight="1" thickBot="1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</row>
    <row r="12" spans="1:19" s="48" customFormat="1" ht="18" customHeight="1">
      <c r="A12" s="205" t="s">
        <v>0</v>
      </c>
      <c r="B12" s="207" t="s">
        <v>36</v>
      </c>
      <c r="C12" s="209" t="s">
        <v>1</v>
      </c>
      <c r="D12" s="196" t="s">
        <v>14</v>
      </c>
      <c r="E12" s="119" t="s">
        <v>56</v>
      </c>
      <c r="F12" s="211" t="s">
        <v>2</v>
      </c>
      <c r="G12" s="194" t="s">
        <v>12</v>
      </c>
      <c r="H12" s="211" t="s">
        <v>3</v>
      </c>
      <c r="I12" s="211" t="s">
        <v>5</v>
      </c>
      <c r="J12" s="213" t="s">
        <v>6</v>
      </c>
      <c r="K12" s="194" t="s">
        <v>13</v>
      </c>
      <c r="L12" s="196" t="s">
        <v>32</v>
      </c>
      <c r="M12" s="34"/>
      <c r="N12" s="198" t="s">
        <v>7</v>
      </c>
      <c r="O12" s="199"/>
      <c r="P12" s="199" t="s">
        <v>10</v>
      </c>
      <c r="Q12" s="200"/>
      <c r="R12" s="198" t="s">
        <v>11</v>
      </c>
      <c r="S12" s="201"/>
    </row>
    <row r="13" spans="1:19" s="48" customFormat="1" ht="18" customHeight="1" thickBot="1">
      <c r="A13" s="206"/>
      <c r="B13" s="208"/>
      <c r="C13" s="210"/>
      <c r="D13" s="197"/>
      <c r="E13" s="120" t="s">
        <v>233</v>
      </c>
      <c r="F13" s="212"/>
      <c r="G13" s="195"/>
      <c r="H13" s="212"/>
      <c r="I13" s="212"/>
      <c r="J13" s="214"/>
      <c r="K13" s="195"/>
      <c r="L13" s="197"/>
      <c r="M13" s="35" t="s">
        <v>9</v>
      </c>
      <c r="N13" s="36" t="s">
        <v>8</v>
      </c>
      <c r="O13" s="35" t="s">
        <v>9</v>
      </c>
      <c r="P13" s="36" t="s">
        <v>8</v>
      </c>
      <c r="Q13" s="35" t="s">
        <v>9</v>
      </c>
      <c r="R13" s="36" t="s">
        <v>8</v>
      </c>
      <c r="S13" s="37" t="s">
        <v>9</v>
      </c>
    </row>
    <row r="14" spans="1:19" s="48" customFormat="1" ht="18" customHeight="1">
      <c r="A14" s="38">
        <v>1</v>
      </c>
      <c r="B14" s="22">
        <v>7508</v>
      </c>
      <c r="C14" s="39" t="s">
        <v>63</v>
      </c>
      <c r="D14" s="40">
        <f>VLOOKUP($B14,'[1]Franchise Rate List (2)'!$A$3:$I$695,7,0)</f>
        <v>1901</v>
      </c>
      <c r="E14" s="40" t="str">
        <f>VLOOKUP(B14,[10]Bangalore!$A$2:$E$355,5,0)</f>
        <v>Kg=1000g</v>
      </c>
      <c r="F14" s="40">
        <v>3</v>
      </c>
      <c r="G14" s="41" t="s">
        <v>55</v>
      </c>
      <c r="H14" s="40">
        <f>VLOOKUP(B14,'[9]Final Sheet'!$A$2:$G$315,7,0)</f>
        <v>142.6</v>
      </c>
      <c r="I14" s="42">
        <f>F14*H14</f>
        <v>427.79999999999995</v>
      </c>
      <c r="J14" s="43">
        <v>0</v>
      </c>
      <c r="K14" s="42">
        <f>+I14-J14</f>
        <v>427.79999999999995</v>
      </c>
      <c r="L14" s="44">
        <f>VLOOKUP(B14,'[1]Franchise Rate List (2)'!$A$3:$L$690,12,0)</f>
        <v>0</v>
      </c>
      <c r="M14" s="42">
        <f>+K14*L14</f>
        <v>0</v>
      </c>
      <c r="N14" s="45">
        <v>0</v>
      </c>
      <c r="O14" s="45">
        <f>+K14*N14</f>
        <v>0</v>
      </c>
      <c r="P14" s="42">
        <v>0</v>
      </c>
      <c r="Q14" s="46">
        <f>+K14*P14</f>
        <v>0</v>
      </c>
      <c r="R14" s="44">
        <f>VLOOKUP(B14,'[4]Franchise Rate List'!$A$3:$F$690,6,0)</f>
        <v>0.18</v>
      </c>
      <c r="S14" s="47">
        <f>+K14*R14</f>
        <v>77.003999999999991</v>
      </c>
    </row>
    <row r="15" spans="1:19" s="48" customFormat="1" ht="18" customHeight="1">
      <c r="A15" s="38">
        <f>+A14+1</f>
        <v>2</v>
      </c>
      <c r="B15" s="22">
        <v>18931</v>
      </c>
      <c r="C15" s="39" t="s">
        <v>156</v>
      </c>
      <c r="D15" s="40">
        <f>VLOOKUP($B15,'[1]Franchise Rate List (2)'!$A$3:$I$695,7,0)</f>
        <v>2008</v>
      </c>
      <c r="E15" s="40" t="str">
        <f>VLOOKUP(B15,[10]Bangalore!$A$2:$E$355,5,0)</f>
        <v>Box =12 BT</v>
      </c>
      <c r="F15" s="41">
        <v>5</v>
      </c>
      <c r="G15" s="41" t="s">
        <v>55</v>
      </c>
      <c r="H15" s="40">
        <f>VLOOKUP(B15,'[9]Final Sheet'!$A$2:$G$315,7,0)</f>
        <v>155.25</v>
      </c>
      <c r="I15" s="42">
        <f t="shared" ref="I15:I41" si="0">F15*H15</f>
        <v>776.25</v>
      </c>
      <c r="J15" s="43">
        <v>0</v>
      </c>
      <c r="K15" s="42">
        <f t="shared" ref="K15:K41" si="1">+I15-J15</f>
        <v>776.25</v>
      </c>
      <c r="L15" s="44">
        <f>VLOOKUP(B15,'[1]Franchise Rate List (2)'!$A$3:$L$690,12,0)</f>
        <v>0</v>
      </c>
      <c r="M15" s="42">
        <f t="shared" ref="M15:M41" si="2">+K15*L15</f>
        <v>0</v>
      </c>
      <c r="N15" s="45">
        <v>0</v>
      </c>
      <c r="O15" s="45">
        <f t="shared" ref="O15:O41" si="3">+K15*N15</f>
        <v>0</v>
      </c>
      <c r="P15" s="42">
        <v>0</v>
      </c>
      <c r="Q15" s="46">
        <f t="shared" ref="Q15:Q41" si="4">+K15*P15</f>
        <v>0</v>
      </c>
      <c r="R15" s="44">
        <f>VLOOKUP(B15,'[4]Franchise Rate List'!$A$3:$F$690,6,0)</f>
        <v>0.12</v>
      </c>
      <c r="S15" s="47">
        <f t="shared" ref="S15:S41" si="5">+K15*R15</f>
        <v>93.149999999999991</v>
      </c>
    </row>
    <row r="16" spans="1:19" s="48" customFormat="1" ht="18" customHeight="1">
      <c r="A16" s="38">
        <f t="shared" ref="A16:A41" si="6">+A15+1</f>
        <v>3</v>
      </c>
      <c r="B16" s="22">
        <v>11286</v>
      </c>
      <c r="C16" s="39" t="s">
        <v>162</v>
      </c>
      <c r="D16" s="40">
        <f>VLOOKUP($B16,'[1]Franchise Rate List (2)'!$A$3:$I$695,7,0)</f>
        <v>9021</v>
      </c>
      <c r="E16" s="40" t="str">
        <f>VLOOKUP(B16,[10]Bangalore!$A$2:$E$355,5,0)</f>
        <v>PAC</v>
      </c>
      <c r="F16" s="41">
        <v>2</v>
      </c>
      <c r="G16" s="41" t="s">
        <v>37</v>
      </c>
      <c r="H16" s="40">
        <f>VLOOKUP(B16,'[9]Final Sheet'!$A$2:$G$315,7,0)</f>
        <v>303.60000000000002</v>
      </c>
      <c r="I16" s="42">
        <f t="shared" si="0"/>
        <v>607.20000000000005</v>
      </c>
      <c r="J16" s="43">
        <v>0</v>
      </c>
      <c r="K16" s="42">
        <f t="shared" si="1"/>
        <v>607.20000000000005</v>
      </c>
      <c r="L16" s="44">
        <f>VLOOKUP(B16,'[1]Franchise Rate List (2)'!$A$3:$L$690,12,0)</f>
        <v>0</v>
      </c>
      <c r="M16" s="42">
        <f t="shared" si="2"/>
        <v>0</v>
      </c>
      <c r="N16" s="45">
        <v>0</v>
      </c>
      <c r="O16" s="45">
        <f t="shared" si="3"/>
        <v>0</v>
      </c>
      <c r="P16" s="42">
        <v>0</v>
      </c>
      <c r="Q16" s="46">
        <f t="shared" si="4"/>
        <v>0</v>
      </c>
      <c r="R16" s="44">
        <f>VLOOKUP(B16,'[4]Franchise Rate List'!$A$3:$F$690,6,0)</f>
        <v>0.05</v>
      </c>
      <c r="S16" s="47">
        <f t="shared" si="5"/>
        <v>30.360000000000003</v>
      </c>
    </row>
    <row r="17" spans="1:19" s="48" customFormat="1" ht="18" customHeight="1">
      <c r="A17" s="38">
        <f t="shared" si="6"/>
        <v>4</v>
      </c>
      <c r="B17" s="22">
        <v>15483</v>
      </c>
      <c r="C17" s="39" t="s">
        <v>65</v>
      </c>
      <c r="D17" s="40">
        <f>VLOOKUP($B17,'[1]Franchise Rate List (2)'!$A$3:$I$695,7,0)</f>
        <v>9021</v>
      </c>
      <c r="E17" s="40" t="str">
        <f>VLOOKUP(B17,[10]Bangalore!$A$2:$E$355,5,0)</f>
        <v>PAC</v>
      </c>
      <c r="F17" s="41">
        <v>1</v>
      </c>
      <c r="G17" s="41" t="s">
        <v>37</v>
      </c>
      <c r="H17" s="40">
        <f>VLOOKUP(B17,'[9]Final Sheet'!$A$2:$G$315,7,0)</f>
        <v>284.63</v>
      </c>
      <c r="I17" s="42">
        <f t="shared" si="0"/>
        <v>284.63</v>
      </c>
      <c r="J17" s="43">
        <v>0</v>
      </c>
      <c r="K17" s="42">
        <f t="shared" si="1"/>
        <v>284.63</v>
      </c>
      <c r="L17" s="44">
        <f>VLOOKUP(B17,'[1]Franchise Rate List (2)'!$A$3:$L$690,12,0)</f>
        <v>0</v>
      </c>
      <c r="M17" s="42">
        <f t="shared" si="2"/>
        <v>0</v>
      </c>
      <c r="N17" s="45">
        <v>0</v>
      </c>
      <c r="O17" s="45">
        <f t="shared" si="3"/>
        <v>0</v>
      </c>
      <c r="P17" s="42">
        <v>0</v>
      </c>
      <c r="Q17" s="46">
        <f t="shared" si="4"/>
        <v>0</v>
      </c>
      <c r="R17" s="44">
        <f>VLOOKUP(B17,'[4]Franchise Rate List'!$A$3:$F$690,6,0)</f>
        <v>0.05</v>
      </c>
      <c r="S17" s="47">
        <f t="shared" si="5"/>
        <v>14.2315</v>
      </c>
    </row>
    <row r="18" spans="1:19" s="48" customFormat="1" ht="18" customHeight="1">
      <c r="A18" s="38">
        <f t="shared" si="6"/>
        <v>5</v>
      </c>
      <c r="B18" s="22">
        <v>4962</v>
      </c>
      <c r="C18" s="39" t="s">
        <v>139</v>
      </c>
      <c r="D18" s="40">
        <f>VLOOKUP($B18,'[1]Franchise Rate List (2)'!$A$3:$I$695,7,0)</f>
        <v>9012</v>
      </c>
      <c r="E18" s="40" t="str">
        <f>VLOOKUP(B18,[10]Bangalore!$A$2:$E$355,5,0)</f>
        <v>Box =11 kg</v>
      </c>
      <c r="F18" s="41">
        <v>30</v>
      </c>
      <c r="G18" s="41" t="s">
        <v>147</v>
      </c>
      <c r="H18" s="40">
        <f>VLOOKUP(B18,'[9]Final Sheet'!$A$2:$G$315,7,0)</f>
        <v>810</v>
      </c>
      <c r="I18" s="42">
        <f t="shared" si="0"/>
        <v>24300</v>
      </c>
      <c r="J18" s="43">
        <v>0</v>
      </c>
      <c r="K18" s="42">
        <f t="shared" si="1"/>
        <v>24300</v>
      </c>
      <c r="L18" s="44">
        <f>VLOOKUP(B18,'[1]Franchise Rate List (2)'!$A$3:$L$690,12,0)</f>
        <v>0</v>
      </c>
      <c r="M18" s="42">
        <f t="shared" si="2"/>
        <v>0</v>
      </c>
      <c r="N18" s="45">
        <v>0</v>
      </c>
      <c r="O18" s="45">
        <f t="shared" si="3"/>
        <v>0</v>
      </c>
      <c r="P18" s="42">
        <v>0</v>
      </c>
      <c r="Q18" s="46">
        <f t="shared" si="4"/>
        <v>0</v>
      </c>
      <c r="R18" s="44">
        <f>VLOOKUP(B18,'[4]Franchise Rate List'!$A$3:$F$690,6,0)</f>
        <v>0.05</v>
      </c>
      <c r="S18" s="47">
        <f t="shared" si="5"/>
        <v>1215</v>
      </c>
    </row>
    <row r="19" spans="1:19" s="48" customFormat="1" ht="18" customHeight="1">
      <c r="A19" s="38">
        <f t="shared" si="6"/>
        <v>6</v>
      </c>
      <c r="B19" s="22">
        <v>18404</v>
      </c>
      <c r="C19" s="39" t="s">
        <v>67</v>
      </c>
      <c r="D19" s="40">
        <f>VLOOKUP($B19,'[1]Franchise Rate List (2)'!$A$3:$I$695,7,0)</f>
        <v>20088000</v>
      </c>
      <c r="E19" s="40" t="str">
        <f>VLOOKUP(B19,[10]Bangalore!$A$2:$E$355,5,0)</f>
        <v>BT</v>
      </c>
      <c r="F19" s="41">
        <v>1</v>
      </c>
      <c r="G19" s="41" t="s">
        <v>55</v>
      </c>
      <c r="H19" s="40">
        <f>VLOOKUP(B19,'[9]Final Sheet'!$A$2:$G$315,7,0)</f>
        <v>272.55</v>
      </c>
      <c r="I19" s="42">
        <f t="shared" si="0"/>
        <v>272.55</v>
      </c>
      <c r="J19" s="43">
        <v>0</v>
      </c>
      <c r="K19" s="42">
        <f t="shared" si="1"/>
        <v>272.55</v>
      </c>
      <c r="L19" s="44">
        <f>VLOOKUP(B19,'[1]Franchise Rate List (2)'!$A$3:$L$690,12,0)</f>
        <v>0</v>
      </c>
      <c r="M19" s="42">
        <f t="shared" si="2"/>
        <v>0</v>
      </c>
      <c r="N19" s="45">
        <v>0</v>
      </c>
      <c r="O19" s="45">
        <f t="shared" si="3"/>
        <v>0</v>
      </c>
      <c r="P19" s="42">
        <v>0</v>
      </c>
      <c r="Q19" s="46">
        <f t="shared" si="4"/>
        <v>0</v>
      </c>
      <c r="R19" s="44">
        <f>VLOOKUP(B19,'[4]Franchise Rate List'!$A$3:$F$690,6,0)</f>
        <v>0.12</v>
      </c>
      <c r="S19" s="47">
        <f t="shared" si="5"/>
        <v>32.706000000000003</v>
      </c>
    </row>
    <row r="20" spans="1:19" s="48" customFormat="1" ht="18" customHeight="1">
      <c r="A20" s="38">
        <f t="shared" si="6"/>
        <v>7</v>
      </c>
      <c r="B20" s="22">
        <v>19942</v>
      </c>
      <c r="C20" s="39" t="s">
        <v>292</v>
      </c>
      <c r="D20" s="40">
        <f>VLOOKUP($B20,'[1]Franchise Rate List (2)'!$A$3:$I$695,7,0)</f>
        <v>20089919</v>
      </c>
      <c r="E20" s="40" t="str">
        <f>VLOOKUP(B20,[10]Bangalore!$A$2:$E$355,5,0)</f>
        <v>BT</v>
      </c>
      <c r="F20" s="41">
        <v>3</v>
      </c>
      <c r="G20" s="41" t="s">
        <v>55</v>
      </c>
      <c r="H20" s="40">
        <f>VLOOKUP(B20,'[9]Final Sheet'!$A$2:$G$315,7,0)</f>
        <v>133.4</v>
      </c>
      <c r="I20" s="42">
        <f t="shared" si="0"/>
        <v>400.20000000000005</v>
      </c>
      <c r="J20" s="43">
        <v>0</v>
      </c>
      <c r="K20" s="42">
        <f t="shared" si="1"/>
        <v>400.20000000000005</v>
      </c>
      <c r="L20" s="44">
        <f>VLOOKUP(B20,'[1]Franchise Rate List (2)'!$A$3:$L$690,12,0)</f>
        <v>0</v>
      </c>
      <c r="M20" s="42">
        <f t="shared" si="2"/>
        <v>0</v>
      </c>
      <c r="N20" s="45">
        <v>0</v>
      </c>
      <c r="O20" s="45">
        <f t="shared" si="3"/>
        <v>0</v>
      </c>
      <c r="P20" s="42">
        <v>0</v>
      </c>
      <c r="Q20" s="46">
        <f t="shared" si="4"/>
        <v>0</v>
      </c>
      <c r="R20" s="44">
        <f>VLOOKUP(B20,'[4]Franchise Rate List'!$A$3:$F$690,6,0)</f>
        <v>0.12</v>
      </c>
      <c r="S20" s="47">
        <f t="shared" si="5"/>
        <v>48.024000000000001</v>
      </c>
    </row>
    <row r="21" spans="1:19" s="48" customFormat="1" ht="18" customHeight="1">
      <c r="A21" s="38">
        <f t="shared" si="6"/>
        <v>8</v>
      </c>
      <c r="B21" s="22">
        <v>16825</v>
      </c>
      <c r="C21" s="39" t="s">
        <v>296</v>
      </c>
      <c r="D21" s="40">
        <f>VLOOKUP($B21,'[1]Franchise Rate List (2)'!$A$3:$I$695,7,0)</f>
        <v>2106</v>
      </c>
      <c r="E21" s="40" t="str">
        <f>VLOOKUP(B21,[10]Bangalore!$A$2:$E$355,5,0)</f>
        <v>L</v>
      </c>
      <c r="F21" s="41">
        <v>2</v>
      </c>
      <c r="G21" s="41" t="s">
        <v>55</v>
      </c>
      <c r="H21" s="40">
        <f>VLOOKUP(B21,'[9]Final Sheet'!$A$2:$G$315,7,0)</f>
        <v>373.75</v>
      </c>
      <c r="I21" s="42">
        <f t="shared" si="0"/>
        <v>747.5</v>
      </c>
      <c r="J21" s="43">
        <v>0</v>
      </c>
      <c r="K21" s="42">
        <f t="shared" si="1"/>
        <v>747.5</v>
      </c>
      <c r="L21" s="44">
        <f>VLOOKUP(B21,'[1]Franchise Rate List (2)'!$A$3:$L$690,12,0)</f>
        <v>0</v>
      </c>
      <c r="M21" s="42">
        <f t="shared" si="2"/>
        <v>0</v>
      </c>
      <c r="N21" s="45">
        <v>0</v>
      </c>
      <c r="O21" s="45">
        <f t="shared" si="3"/>
        <v>0</v>
      </c>
      <c r="P21" s="42">
        <v>0</v>
      </c>
      <c r="Q21" s="46">
        <f t="shared" si="4"/>
        <v>0</v>
      </c>
      <c r="R21" s="44">
        <f>VLOOKUP(B21,'[4]Franchise Rate List'!$A$3:$F$690,6,0)</f>
        <v>0.18</v>
      </c>
      <c r="S21" s="47">
        <f t="shared" si="5"/>
        <v>134.54999999999998</v>
      </c>
    </row>
    <row r="22" spans="1:19" s="48" customFormat="1" ht="18" customHeight="1">
      <c r="A22" s="38">
        <f t="shared" si="6"/>
        <v>9</v>
      </c>
      <c r="B22" s="22">
        <v>17676</v>
      </c>
      <c r="C22" s="39" t="s">
        <v>52</v>
      </c>
      <c r="D22" s="40">
        <f>VLOOKUP($B22,'[1]Franchise Rate List (2)'!$A$3:$I$695,7,0)</f>
        <v>2106</v>
      </c>
      <c r="E22" s="40" t="str">
        <f>VLOOKUP(B22,[10]Bangalore!$A$2:$E$355,5,0)</f>
        <v>PAC=1000ML</v>
      </c>
      <c r="F22" s="41">
        <v>3</v>
      </c>
      <c r="G22" s="41" t="s">
        <v>37</v>
      </c>
      <c r="H22" s="40">
        <f>VLOOKUP(B22,'[9]Final Sheet'!$A$2:$G$315,7,0)</f>
        <v>381.8</v>
      </c>
      <c r="I22" s="42">
        <f t="shared" si="0"/>
        <v>1145.4000000000001</v>
      </c>
      <c r="J22" s="43">
        <v>0</v>
      </c>
      <c r="K22" s="42">
        <f t="shared" si="1"/>
        <v>1145.4000000000001</v>
      </c>
      <c r="L22" s="44">
        <f>VLOOKUP(B22,'[1]Franchise Rate List (2)'!$A$3:$L$690,12,0)</f>
        <v>0</v>
      </c>
      <c r="M22" s="42">
        <f t="shared" si="2"/>
        <v>0</v>
      </c>
      <c r="N22" s="45">
        <v>0</v>
      </c>
      <c r="O22" s="45">
        <f t="shared" si="3"/>
        <v>0</v>
      </c>
      <c r="P22" s="42">
        <v>0</v>
      </c>
      <c r="Q22" s="46">
        <f t="shared" si="4"/>
        <v>0</v>
      </c>
      <c r="R22" s="44">
        <f>VLOOKUP(B22,'[4]Franchise Rate List'!$A$3:$F$690,6,0)</f>
        <v>0.18</v>
      </c>
      <c r="S22" s="47">
        <f t="shared" si="5"/>
        <v>206.172</v>
      </c>
    </row>
    <row r="23" spans="1:19" s="48" customFormat="1" ht="18" customHeight="1">
      <c r="A23" s="38">
        <f t="shared" si="6"/>
        <v>10</v>
      </c>
      <c r="B23" s="22">
        <v>11654</v>
      </c>
      <c r="C23" s="39" t="s">
        <v>58</v>
      </c>
      <c r="D23" s="40">
        <f>VLOOKUP($B23,'[1]Franchise Rate List (2)'!$A$3:$I$695,7,0)</f>
        <v>2106</v>
      </c>
      <c r="E23" s="40" t="str">
        <f>VLOOKUP(B23,[10]Bangalore!$A$2:$E$355,5,0)</f>
        <v>EA=12 ea</v>
      </c>
      <c r="F23" s="41">
        <v>10</v>
      </c>
      <c r="G23" s="41" t="s">
        <v>55</v>
      </c>
      <c r="H23" s="40">
        <f>VLOOKUP(B23,'[9]Final Sheet'!$A$2:$G$315,7,0)</f>
        <v>122.72</v>
      </c>
      <c r="I23" s="42">
        <f t="shared" si="0"/>
        <v>1227.2</v>
      </c>
      <c r="J23" s="43">
        <v>0</v>
      </c>
      <c r="K23" s="42">
        <f t="shared" si="1"/>
        <v>1227.2</v>
      </c>
      <c r="L23" s="44">
        <f>VLOOKUP(B23,'[1]Franchise Rate List (2)'!$A$3:$L$690,12,0)</f>
        <v>0</v>
      </c>
      <c r="M23" s="42">
        <f t="shared" si="2"/>
        <v>0</v>
      </c>
      <c r="N23" s="45">
        <v>0</v>
      </c>
      <c r="O23" s="45">
        <f t="shared" si="3"/>
        <v>0</v>
      </c>
      <c r="P23" s="42">
        <v>0</v>
      </c>
      <c r="Q23" s="46">
        <f t="shared" si="4"/>
        <v>0</v>
      </c>
      <c r="R23" s="44">
        <f>VLOOKUP(B23,'[4]Franchise Rate List'!$A$3:$F$690,6,0)</f>
        <v>0.18</v>
      </c>
      <c r="S23" s="47">
        <f t="shared" si="5"/>
        <v>220.89599999999999</v>
      </c>
    </row>
    <row r="24" spans="1:19" s="141" customFormat="1" ht="18" customHeight="1">
      <c r="A24" s="130">
        <f t="shared" si="6"/>
        <v>11</v>
      </c>
      <c r="B24" s="131">
        <v>15089</v>
      </c>
      <c r="C24" s="132" t="s">
        <v>50</v>
      </c>
      <c r="D24" s="40">
        <f>VLOOKUP($B24,'[1]Franchise Rate List (2)'!$A$3:$I$695,7,0)</f>
        <v>2106</v>
      </c>
      <c r="E24" s="133" t="str">
        <f>VLOOKUP(B24,[10]Bangalore!$A$2:$E$355,5,0)</f>
        <v>Box =12 bt</v>
      </c>
      <c r="F24" s="134">
        <v>10</v>
      </c>
      <c r="G24" s="134" t="s">
        <v>55</v>
      </c>
      <c r="H24" s="40">
        <f>VLOOKUP(B24,'[9]Final Sheet'!$A$2:$G$315,7,0)</f>
        <v>62.54</v>
      </c>
      <c r="I24" s="135">
        <f t="shared" si="0"/>
        <v>625.4</v>
      </c>
      <c r="J24" s="136">
        <v>0</v>
      </c>
      <c r="K24" s="135">
        <f t="shared" si="1"/>
        <v>625.4</v>
      </c>
      <c r="L24" s="44">
        <f>VLOOKUP(B24,'[1]Franchise Rate List (2)'!$A$3:$L$690,12,0)</f>
        <v>0</v>
      </c>
      <c r="M24" s="135">
        <f t="shared" si="2"/>
        <v>0</v>
      </c>
      <c r="N24" s="138">
        <v>0</v>
      </c>
      <c r="O24" s="138">
        <f t="shared" si="3"/>
        <v>0</v>
      </c>
      <c r="P24" s="135">
        <v>0</v>
      </c>
      <c r="Q24" s="139">
        <f t="shared" si="4"/>
        <v>0</v>
      </c>
      <c r="R24" s="44">
        <f>VLOOKUP(B24,'[4]Franchise Rate List'!$A$3:$F$690,6,0)</f>
        <v>0.18</v>
      </c>
      <c r="S24" s="140">
        <f t="shared" si="5"/>
        <v>112.57199999999999</v>
      </c>
    </row>
    <row r="25" spans="1:19" s="48" customFormat="1" ht="18" customHeight="1">
      <c r="A25" s="38">
        <f t="shared" si="6"/>
        <v>12</v>
      </c>
      <c r="B25" s="22">
        <v>22480</v>
      </c>
      <c r="C25" s="39" t="s">
        <v>344</v>
      </c>
      <c r="D25" s="40">
        <f>VLOOKUP($B25,'[1]Franchise Rate List (2)'!$A$3:$I$695,7,0)</f>
        <v>19053100</v>
      </c>
      <c r="E25" s="40" t="str">
        <f>VLOOKUP(B25,[10]Bangalore!$A$2:$E$355,5,0)</f>
        <v>1 box = 66 ea</v>
      </c>
      <c r="F25" s="41">
        <v>2</v>
      </c>
      <c r="G25" s="41" t="s">
        <v>53</v>
      </c>
      <c r="H25" s="40">
        <f>VLOOKUP(B25,'[9]Final Sheet'!$A$2:$G$315,7,0)</f>
        <v>30.51</v>
      </c>
      <c r="I25" s="42">
        <f t="shared" si="0"/>
        <v>61.02</v>
      </c>
      <c r="J25" s="43">
        <v>0</v>
      </c>
      <c r="K25" s="42">
        <f t="shared" si="1"/>
        <v>61.02</v>
      </c>
      <c r="L25" s="44">
        <f>VLOOKUP(B25,'[1]Franchise Rate List (2)'!$A$3:$L$690,12,0)</f>
        <v>0</v>
      </c>
      <c r="M25" s="42">
        <f t="shared" si="2"/>
        <v>0</v>
      </c>
      <c r="N25" s="45">
        <v>0</v>
      </c>
      <c r="O25" s="45">
        <f t="shared" si="3"/>
        <v>0</v>
      </c>
      <c r="P25" s="42">
        <v>0</v>
      </c>
      <c r="Q25" s="46">
        <f t="shared" si="4"/>
        <v>0</v>
      </c>
      <c r="R25" s="44">
        <f>VLOOKUP(B25,'[4]Franchise Rate List'!$A$3:$F$690,6,0)</f>
        <v>0.18</v>
      </c>
      <c r="S25" s="47">
        <f t="shared" si="5"/>
        <v>10.983600000000001</v>
      </c>
    </row>
    <row r="26" spans="1:19" s="48" customFormat="1" ht="18" customHeight="1">
      <c r="A26" s="38">
        <f t="shared" si="6"/>
        <v>13</v>
      </c>
      <c r="B26" s="22">
        <v>22255</v>
      </c>
      <c r="C26" s="39" t="s">
        <v>305</v>
      </c>
      <c r="D26" s="40">
        <f>VLOOKUP($B26,'[1]Franchise Rate List (2)'!$A$3:$I$695,7,0)</f>
        <v>22029920</v>
      </c>
      <c r="E26" s="40" t="str">
        <f>VLOOKUP(B26,[10]Bangalore!$A$2:$E$355,5,0)</f>
        <v>1 box = 24 ea</v>
      </c>
      <c r="F26" s="41">
        <v>24</v>
      </c>
      <c r="G26" s="41" t="s">
        <v>53</v>
      </c>
      <c r="H26" s="40">
        <f>VLOOKUP(B26,'[9]Final Sheet'!$A$2:$G$315,7,0)</f>
        <v>57.46</v>
      </c>
      <c r="I26" s="42">
        <f t="shared" si="0"/>
        <v>1379.04</v>
      </c>
      <c r="J26" s="43"/>
      <c r="K26" s="42">
        <f t="shared" si="1"/>
        <v>1379.04</v>
      </c>
      <c r="L26" s="44">
        <f>VLOOKUP(B26,'[1]Franchise Rate List (2)'!$A$3:$L$690,12,0)</f>
        <v>0</v>
      </c>
      <c r="M26" s="42">
        <f t="shared" si="2"/>
        <v>0</v>
      </c>
      <c r="N26" s="45">
        <v>0</v>
      </c>
      <c r="O26" s="45">
        <f t="shared" si="3"/>
        <v>0</v>
      </c>
      <c r="P26" s="42">
        <v>0</v>
      </c>
      <c r="Q26" s="46">
        <f t="shared" si="4"/>
        <v>0</v>
      </c>
      <c r="R26" s="44">
        <f>VLOOKUP(B26,'[4]Franchise Rate List'!$A$3:$F$690,6,0)</f>
        <v>0.12</v>
      </c>
      <c r="S26" s="47">
        <f t="shared" si="5"/>
        <v>165.48479999999998</v>
      </c>
    </row>
    <row r="27" spans="1:19" s="48" customFormat="1" ht="18" customHeight="1">
      <c r="A27" s="38">
        <f t="shared" si="6"/>
        <v>14</v>
      </c>
      <c r="B27" s="22">
        <v>22258</v>
      </c>
      <c r="C27" s="39" t="s">
        <v>307</v>
      </c>
      <c r="D27" s="40">
        <f>VLOOKUP($B27,'[1]Franchise Rate List (2)'!$A$3:$I$695,7,0)</f>
        <v>22029920</v>
      </c>
      <c r="E27" s="40" t="str">
        <f>VLOOKUP(B27,[10]Bangalore!$A$2:$E$355,5,0)</f>
        <v>1 box = 24 ea</v>
      </c>
      <c r="F27" s="41">
        <v>12</v>
      </c>
      <c r="G27" s="41" t="s">
        <v>53</v>
      </c>
      <c r="H27" s="40">
        <f>VLOOKUP(B27,'[9]Final Sheet'!$A$2:$G$315,7,0)</f>
        <v>57.46</v>
      </c>
      <c r="I27" s="42">
        <f t="shared" si="0"/>
        <v>689.52</v>
      </c>
      <c r="J27" s="43"/>
      <c r="K27" s="42">
        <f t="shared" si="1"/>
        <v>689.52</v>
      </c>
      <c r="L27" s="44">
        <f>VLOOKUP(B27,'[1]Franchise Rate List (2)'!$A$3:$L$690,12,0)</f>
        <v>0</v>
      </c>
      <c r="M27" s="42">
        <f t="shared" si="2"/>
        <v>0</v>
      </c>
      <c r="N27" s="45">
        <v>0</v>
      </c>
      <c r="O27" s="45">
        <f t="shared" si="3"/>
        <v>0</v>
      </c>
      <c r="P27" s="42">
        <v>0</v>
      </c>
      <c r="Q27" s="46">
        <f t="shared" si="4"/>
        <v>0</v>
      </c>
      <c r="R27" s="44">
        <f>VLOOKUP(B27,'[4]Franchise Rate List'!$A$3:$F$690,6,0)</f>
        <v>0.12</v>
      </c>
      <c r="S27" s="47">
        <f t="shared" si="5"/>
        <v>82.742399999999989</v>
      </c>
    </row>
    <row r="28" spans="1:19" s="48" customFormat="1" ht="18" customHeight="1">
      <c r="A28" s="38">
        <f t="shared" si="6"/>
        <v>15</v>
      </c>
      <c r="B28" s="22">
        <v>22264</v>
      </c>
      <c r="C28" s="39" t="s">
        <v>312</v>
      </c>
      <c r="D28" s="40">
        <f>VLOOKUP($B28,'[1]Franchise Rate List (2)'!$A$3:$I$695,7,0)</f>
        <v>22029920</v>
      </c>
      <c r="E28" s="40" t="str">
        <f>VLOOKUP(B28,[10]Bangalore!$A$2:$E$355,5,0)</f>
        <v>1 box = 24 ea</v>
      </c>
      <c r="F28" s="41">
        <v>3</v>
      </c>
      <c r="G28" s="41" t="s">
        <v>53</v>
      </c>
      <c r="H28" s="40">
        <f>VLOOKUP(B28,'[9]Final Sheet'!$A$2:$G$315,7,0)</f>
        <v>71.430000000000007</v>
      </c>
      <c r="I28" s="42">
        <f t="shared" si="0"/>
        <v>214.29000000000002</v>
      </c>
      <c r="J28" s="43"/>
      <c r="K28" s="42">
        <f t="shared" si="1"/>
        <v>214.29000000000002</v>
      </c>
      <c r="L28" s="44">
        <f>VLOOKUP(B28,'[1]Franchise Rate List (2)'!$A$3:$L$690,12,0)</f>
        <v>0</v>
      </c>
      <c r="M28" s="42">
        <f t="shared" si="2"/>
        <v>0</v>
      </c>
      <c r="N28" s="45">
        <v>0</v>
      </c>
      <c r="O28" s="45">
        <f t="shared" si="3"/>
        <v>0</v>
      </c>
      <c r="P28" s="42">
        <v>0</v>
      </c>
      <c r="Q28" s="46">
        <f t="shared" si="4"/>
        <v>0</v>
      </c>
      <c r="R28" s="44">
        <f>VLOOKUP(B28,'[4]Franchise Rate List'!$A$3:$F$690,6,0)</f>
        <v>0.12</v>
      </c>
      <c r="S28" s="47">
        <f t="shared" si="5"/>
        <v>25.7148</v>
      </c>
    </row>
    <row r="29" spans="1:19" s="48" customFormat="1" ht="18" customHeight="1">
      <c r="A29" s="38">
        <f t="shared" si="6"/>
        <v>16</v>
      </c>
      <c r="B29" s="22">
        <v>23468</v>
      </c>
      <c r="C29" s="39" t="s">
        <v>345</v>
      </c>
      <c r="D29" s="40">
        <f>VLOOKUP($B29,'[1]Franchise Rate List (2)'!$A$3:$I$695,7,0)</f>
        <v>22029920</v>
      </c>
      <c r="E29" s="40" t="str">
        <f>VLOOKUP(B29,[10]Bangalore!$A$2:$E$355,5,0)</f>
        <v>EA</v>
      </c>
      <c r="F29" s="41">
        <v>24</v>
      </c>
      <c r="G29" s="41" t="s">
        <v>53</v>
      </c>
      <c r="H29" s="40">
        <f>VLOOKUP(B29,'[9]Final Sheet'!$A$2:$G$315,7,0)</f>
        <v>57.46</v>
      </c>
      <c r="I29" s="42">
        <f t="shared" si="0"/>
        <v>1379.04</v>
      </c>
      <c r="J29" s="43"/>
      <c r="K29" s="42">
        <f t="shared" si="1"/>
        <v>1379.04</v>
      </c>
      <c r="L29" s="44">
        <f>VLOOKUP(B29,'[1]Franchise Rate List (2)'!$A$3:$L$690,12,0)</f>
        <v>0</v>
      </c>
      <c r="M29" s="42">
        <f t="shared" si="2"/>
        <v>0</v>
      </c>
      <c r="N29" s="45">
        <v>0</v>
      </c>
      <c r="O29" s="45">
        <f t="shared" si="3"/>
        <v>0</v>
      </c>
      <c r="P29" s="42">
        <v>0</v>
      </c>
      <c r="Q29" s="46">
        <f t="shared" si="4"/>
        <v>0</v>
      </c>
      <c r="R29" s="44">
        <f>VLOOKUP(B29,'[4]Franchise Rate List'!$A$3:$F$690,6,0)</f>
        <v>0.12</v>
      </c>
      <c r="S29" s="47">
        <f t="shared" si="5"/>
        <v>165.48479999999998</v>
      </c>
    </row>
    <row r="30" spans="1:19" s="48" customFormat="1" ht="18" customHeight="1">
      <c r="A30" s="38">
        <f t="shared" si="6"/>
        <v>17</v>
      </c>
      <c r="B30" s="22">
        <v>20413</v>
      </c>
      <c r="C30" s="39" t="s">
        <v>135</v>
      </c>
      <c r="D30" s="40">
        <f>VLOOKUP($B30,'[1]Franchise Rate List (2)'!$A$3:$I$695,7,0)</f>
        <v>3923</v>
      </c>
      <c r="E30" s="40" t="str">
        <f>VLOOKUP(B30,[10]Bangalore!$A$2:$E$355,5,0)</f>
        <v>Pac=100Pc</v>
      </c>
      <c r="F30" s="41">
        <v>20</v>
      </c>
      <c r="G30" s="41" t="s">
        <v>37</v>
      </c>
      <c r="H30" s="40">
        <f>VLOOKUP(B30,'[9]Final Sheet'!$A$2:$G$315,7,0)</f>
        <v>316.25</v>
      </c>
      <c r="I30" s="42">
        <f t="shared" si="0"/>
        <v>6325</v>
      </c>
      <c r="J30" s="43"/>
      <c r="K30" s="42">
        <f t="shared" si="1"/>
        <v>6325</v>
      </c>
      <c r="L30" s="44">
        <f>VLOOKUP(B30,'[1]Franchise Rate List (2)'!$A$3:$L$690,12,0)</f>
        <v>0</v>
      </c>
      <c r="M30" s="42">
        <f t="shared" si="2"/>
        <v>0</v>
      </c>
      <c r="N30" s="45">
        <v>0</v>
      </c>
      <c r="O30" s="45">
        <f t="shared" si="3"/>
        <v>0</v>
      </c>
      <c r="P30" s="42">
        <v>0</v>
      </c>
      <c r="Q30" s="46">
        <f t="shared" si="4"/>
        <v>0</v>
      </c>
      <c r="R30" s="44">
        <f>VLOOKUP(B30,'[4]Franchise Rate List'!$A$3:$F$690,6,0)</f>
        <v>0.18</v>
      </c>
      <c r="S30" s="47">
        <f t="shared" si="5"/>
        <v>1138.5</v>
      </c>
    </row>
    <row r="31" spans="1:19" s="48" customFormat="1" ht="18" customHeight="1">
      <c r="A31" s="38">
        <f t="shared" si="6"/>
        <v>18</v>
      </c>
      <c r="B31" s="22">
        <v>6572</v>
      </c>
      <c r="C31" s="39" t="s">
        <v>140</v>
      </c>
      <c r="D31" s="40">
        <f>VLOOKUP($B31,'[1]Franchise Rate List (2)'!$A$3:$I$695,7,0)</f>
        <v>4818</v>
      </c>
      <c r="E31" s="40" t="str">
        <f>VLOOKUP(B31,[10]Bangalore!$A$2:$E$355,5,0)</f>
        <v>1=100EA</v>
      </c>
      <c r="F31" s="41">
        <v>100</v>
      </c>
      <c r="G31" s="41" t="s">
        <v>37</v>
      </c>
      <c r="H31" s="40">
        <f>VLOOKUP(B31,'[9]Final Sheet'!$A$2:$G$315,7,0)</f>
        <v>23.580000000000002</v>
      </c>
      <c r="I31" s="42">
        <f t="shared" si="0"/>
        <v>2358</v>
      </c>
      <c r="J31" s="43"/>
      <c r="K31" s="42">
        <f t="shared" si="1"/>
        <v>2358</v>
      </c>
      <c r="L31" s="44">
        <f>VLOOKUP(B31,'[1]Franchise Rate List (2)'!$A$3:$L$690,12,0)</f>
        <v>0</v>
      </c>
      <c r="M31" s="42">
        <f t="shared" si="2"/>
        <v>0</v>
      </c>
      <c r="N31" s="45">
        <v>0</v>
      </c>
      <c r="O31" s="45">
        <f t="shared" si="3"/>
        <v>0</v>
      </c>
      <c r="P31" s="42">
        <v>0</v>
      </c>
      <c r="Q31" s="46">
        <f t="shared" si="4"/>
        <v>0</v>
      </c>
      <c r="R31" s="44">
        <f>VLOOKUP(B31,'[4]Franchise Rate List'!$A$3:$F$690,6,0)</f>
        <v>0.18</v>
      </c>
      <c r="S31" s="47">
        <f t="shared" si="5"/>
        <v>424.44</v>
      </c>
    </row>
    <row r="32" spans="1:19" s="48" customFormat="1" ht="18" customHeight="1">
      <c r="A32" s="38">
        <f t="shared" si="6"/>
        <v>19</v>
      </c>
      <c r="B32" s="22">
        <v>21164</v>
      </c>
      <c r="C32" s="39" t="s">
        <v>164</v>
      </c>
      <c r="D32" s="40">
        <f>VLOOKUP($B32,'[1]Franchise Rate List (2)'!$A$3:$I$695,7,0)</f>
        <v>481710</v>
      </c>
      <c r="E32" s="40" t="str">
        <f>VLOOKUP(B32,[10]Bangalore!$A$2:$E$355,5,0)</f>
        <v>PAC=100ea</v>
      </c>
      <c r="F32" s="41">
        <v>5</v>
      </c>
      <c r="G32" s="41" t="s">
        <v>37</v>
      </c>
      <c r="H32" s="40">
        <f>VLOOKUP(B32,'[9]Final Sheet'!$A$2:$G$315,7,0)</f>
        <v>276</v>
      </c>
      <c r="I32" s="42">
        <f t="shared" si="0"/>
        <v>1380</v>
      </c>
      <c r="J32" s="43"/>
      <c r="K32" s="42">
        <f t="shared" si="1"/>
        <v>1380</v>
      </c>
      <c r="L32" s="44">
        <f>VLOOKUP(B32,'[1]Franchise Rate List (2)'!$A$3:$L$690,12,0)</f>
        <v>0</v>
      </c>
      <c r="M32" s="42">
        <f t="shared" si="2"/>
        <v>0</v>
      </c>
      <c r="N32" s="45">
        <v>0</v>
      </c>
      <c r="O32" s="45">
        <f t="shared" si="3"/>
        <v>0</v>
      </c>
      <c r="P32" s="42">
        <v>0</v>
      </c>
      <c r="Q32" s="46">
        <f t="shared" si="4"/>
        <v>0</v>
      </c>
      <c r="R32" s="44">
        <f>VLOOKUP(B32,'[4]Franchise Rate List'!$A$3:$F$690,6,0)</f>
        <v>0.18</v>
      </c>
      <c r="S32" s="47">
        <f t="shared" si="5"/>
        <v>248.39999999999998</v>
      </c>
    </row>
    <row r="33" spans="1:19" s="48" customFormat="1" ht="18" customHeight="1">
      <c r="A33" s="38">
        <f t="shared" si="6"/>
        <v>20</v>
      </c>
      <c r="B33" s="22">
        <v>19443</v>
      </c>
      <c r="C33" s="39" t="s">
        <v>111</v>
      </c>
      <c r="D33" s="40">
        <f>VLOOKUP($B33,'[1]Franchise Rate List (2)'!$A$3:$I$695,7,0)</f>
        <v>4823</v>
      </c>
      <c r="E33" s="40" t="str">
        <f>VLOOKUP(B33,[10]Bangalore!$A$2:$E$355,5,0)</f>
        <v>PAC</v>
      </c>
      <c r="F33" s="41">
        <v>5</v>
      </c>
      <c r="G33" s="41" t="s">
        <v>37</v>
      </c>
      <c r="H33" s="40">
        <f>VLOOKUP(B33,'[9]Final Sheet'!$A$2:$G$315,7,0)</f>
        <v>74.75</v>
      </c>
      <c r="I33" s="42">
        <f t="shared" si="0"/>
        <v>373.75</v>
      </c>
      <c r="J33" s="43"/>
      <c r="K33" s="42">
        <f t="shared" si="1"/>
        <v>373.75</v>
      </c>
      <c r="L33" s="44">
        <f>VLOOKUP(B33,'[1]Franchise Rate List (2)'!$A$3:$L$690,12,0)</f>
        <v>0</v>
      </c>
      <c r="M33" s="42">
        <f t="shared" si="2"/>
        <v>0</v>
      </c>
      <c r="N33" s="45">
        <v>0</v>
      </c>
      <c r="O33" s="45">
        <f t="shared" si="3"/>
        <v>0</v>
      </c>
      <c r="P33" s="42">
        <v>0</v>
      </c>
      <c r="Q33" s="46">
        <f t="shared" si="4"/>
        <v>0</v>
      </c>
      <c r="R33" s="44">
        <f>VLOOKUP(B33,'[4]Franchise Rate List'!$A$3:$F$690,6,0)</f>
        <v>0.18</v>
      </c>
      <c r="S33" s="47">
        <f t="shared" si="5"/>
        <v>67.274999999999991</v>
      </c>
    </row>
    <row r="34" spans="1:19" s="48" customFormat="1" ht="18" customHeight="1">
      <c r="A34" s="38">
        <f t="shared" si="6"/>
        <v>21</v>
      </c>
      <c r="B34" s="22">
        <v>21817</v>
      </c>
      <c r="C34" s="39" t="s">
        <v>157</v>
      </c>
      <c r="D34" s="40">
        <f>VLOOKUP($B34,'[1]Franchise Rate List (2)'!$A$3:$I$695,7,0)</f>
        <v>482369</v>
      </c>
      <c r="E34" s="40" t="str">
        <f>VLOOKUP(B34,[10]Bangalore!$A$2:$E$355,5,0)</f>
        <v>PAC=25ea</v>
      </c>
      <c r="F34" s="41">
        <v>72</v>
      </c>
      <c r="G34" s="41" t="s">
        <v>37</v>
      </c>
      <c r="H34" s="40">
        <f>VLOOKUP(B34,'[9]Final Sheet'!$A$2:$G$315,7,0)</f>
        <v>95.45</v>
      </c>
      <c r="I34" s="42">
        <f t="shared" si="0"/>
        <v>6872.4000000000005</v>
      </c>
      <c r="J34" s="43"/>
      <c r="K34" s="42">
        <f t="shared" si="1"/>
        <v>6872.4000000000005</v>
      </c>
      <c r="L34" s="44">
        <f>VLOOKUP(B34,'[1]Franchise Rate List (2)'!$A$3:$L$690,12,0)</f>
        <v>0</v>
      </c>
      <c r="M34" s="42">
        <f t="shared" si="2"/>
        <v>0</v>
      </c>
      <c r="N34" s="45">
        <v>0</v>
      </c>
      <c r="O34" s="45">
        <f t="shared" si="3"/>
        <v>0</v>
      </c>
      <c r="P34" s="42">
        <v>0</v>
      </c>
      <c r="Q34" s="46">
        <f t="shared" si="4"/>
        <v>0</v>
      </c>
      <c r="R34" s="44">
        <f>VLOOKUP(B34,'[4]Franchise Rate List'!$A$3:$F$690,6,0)</f>
        <v>0.12</v>
      </c>
      <c r="S34" s="47">
        <f t="shared" si="5"/>
        <v>824.68799999999999</v>
      </c>
    </row>
    <row r="35" spans="1:19" s="48" customFormat="1" ht="18" customHeight="1">
      <c r="A35" s="38">
        <f t="shared" si="6"/>
        <v>22</v>
      </c>
      <c r="B35" s="22">
        <v>15341</v>
      </c>
      <c r="C35" s="39" t="s">
        <v>141</v>
      </c>
      <c r="D35" s="40">
        <f>VLOOKUP($B35,'[1]Franchise Rate List (2)'!$A$3:$I$695,7,0)</f>
        <v>3402</v>
      </c>
      <c r="E35" s="40" t="s">
        <v>53</v>
      </c>
      <c r="F35" s="41">
        <v>20</v>
      </c>
      <c r="G35" s="41" t="s">
        <v>108</v>
      </c>
      <c r="H35" s="40">
        <f>VLOOKUP(B35,'[9]Final Sheet'!$A$2:$G$315,7,0)</f>
        <v>8.51</v>
      </c>
      <c r="I35" s="42">
        <f t="shared" si="0"/>
        <v>170.2</v>
      </c>
      <c r="J35" s="43"/>
      <c r="K35" s="42">
        <f t="shared" si="1"/>
        <v>170.2</v>
      </c>
      <c r="L35" s="44">
        <f>VLOOKUP(B35,'[1]Franchise Rate List (2)'!$A$3:$L$690,12,0)</f>
        <v>0</v>
      </c>
      <c r="M35" s="42">
        <f t="shared" si="2"/>
        <v>0</v>
      </c>
      <c r="N35" s="45">
        <v>0</v>
      </c>
      <c r="O35" s="45">
        <f t="shared" si="3"/>
        <v>0</v>
      </c>
      <c r="P35" s="42">
        <v>0</v>
      </c>
      <c r="Q35" s="46">
        <f t="shared" si="4"/>
        <v>0</v>
      </c>
      <c r="R35" s="44">
        <f>VLOOKUP(B35,'[4]Franchise Rate List'!$A$3:$F$690,6,0)</f>
        <v>0.18</v>
      </c>
      <c r="S35" s="47">
        <f t="shared" si="5"/>
        <v>30.635999999999996</v>
      </c>
    </row>
    <row r="36" spans="1:19" s="48" customFormat="1" ht="18" customHeight="1">
      <c r="A36" s="38">
        <f t="shared" si="6"/>
        <v>23</v>
      </c>
      <c r="B36" s="22">
        <v>15966</v>
      </c>
      <c r="C36" s="39" t="s">
        <v>112</v>
      </c>
      <c r="D36" s="40">
        <f>VLOOKUP($B36,'[1]Franchise Rate List (2)'!$A$3:$I$695,7,0)</f>
        <v>6505</v>
      </c>
      <c r="E36" s="40" t="str">
        <f>VLOOKUP(B36,[10]Bangalore!$A$2:$E$355,5,0)</f>
        <v>Ea=1 ea</v>
      </c>
      <c r="F36" s="41">
        <v>6</v>
      </c>
      <c r="G36" s="41" t="s">
        <v>53</v>
      </c>
      <c r="H36" s="40">
        <f>VLOOKUP(B36,'[9]Final Sheet'!$A$2:$G$315,7,0)</f>
        <v>71.3</v>
      </c>
      <c r="I36" s="42">
        <f t="shared" si="0"/>
        <v>427.79999999999995</v>
      </c>
      <c r="J36" s="43"/>
      <c r="K36" s="42">
        <f t="shared" si="1"/>
        <v>427.79999999999995</v>
      </c>
      <c r="L36" s="44">
        <f>VLOOKUP(B36,'[1]Franchise Rate List (2)'!$A$3:$L$690,12,0)</f>
        <v>0</v>
      </c>
      <c r="M36" s="42">
        <f t="shared" si="2"/>
        <v>0</v>
      </c>
      <c r="N36" s="45">
        <v>0</v>
      </c>
      <c r="O36" s="45">
        <f t="shared" si="3"/>
        <v>0</v>
      </c>
      <c r="P36" s="42">
        <v>0</v>
      </c>
      <c r="Q36" s="46">
        <f t="shared" si="4"/>
        <v>0</v>
      </c>
      <c r="R36" s="44">
        <f>VLOOKUP(B36,'[4]Franchise Rate List'!$A$3:$F$690,6,0)</f>
        <v>0.05</v>
      </c>
      <c r="S36" s="47">
        <f t="shared" si="5"/>
        <v>21.39</v>
      </c>
    </row>
    <row r="37" spans="1:19" s="48" customFormat="1" ht="18" customHeight="1">
      <c r="A37" s="38">
        <f t="shared" si="6"/>
        <v>24</v>
      </c>
      <c r="B37" s="22">
        <v>1123</v>
      </c>
      <c r="C37" s="39" t="s">
        <v>144</v>
      </c>
      <c r="D37" s="40">
        <f>VLOOKUP($B37,'[1]Franchise Rate List (2)'!$A$3:$I$695,7,0)</f>
        <v>7323</v>
      </c>
      <c r="E37" s="40" t="str">
        <f>VLOOKUP(B37,[10]Bangalore!$A$2:$E$355,5,0)</f>
        <v>EA</v>
      </c>
      <c r="F37" s="41">
        <v>2</v>
      </c>
      <c r="G37" s="41" t="s">
        <v>53</v>
      </c>
      <c r="H37" s="40">
        <f>VLOOKUP(B37,'[9]Final Sheet'!$A$2:$G$315,7,0)</f>
        <v>67.849999999999994</v>
      </c>
      <c r="I37" s="42">
        <f t="shared" si="0"/>
        <v>135.69999999999999</v>
      </c>
      <c r="J37" s="43"/>
      <c r="K37" s="42">
        <f t="shared" si="1"/>
        <v>135.69999999999999</v>
      </c>
      <c r="L37" s="44">
        <f>VLOOKUP(B37,'[1]Franchise Rate List (2)'!$A$3:$L$690,12,0)</f>
        <v>0</v>
      </c>
      <c r="M37" s="42">
        <f t="shared" si="2"/>
        <v>0</v>
      </c>
      <c r="N37" s="45">
        <v>0</v>
      </c>
      <c r="O37" s="45">
        <f t="shared" si="3"/>
        <v>0</v>
      </c>
      <c r="P37" s="42">
        <v>0</v>
      </c>
      <c r="Q37" s="46">
        <f t="shared" si="4"/>
        <v>0</v>
      </c>
      <c r="R37" s="44">
        <f>VLOOKUP(B37,'[4]Franchise Rate List'!$A$3:$F$690,6,0)</f>
        <v>0.12</v>
      </c>
      <c r="S37" s="47">
        <f t="shared" si="5"/>
        <v>16.283999999999999</v>
      </c>
    </row>
    <row r="38" spans="1:19" s="48" customFormat="1" ht="18" customHeight="1">
      <c r="A38" s="38">
        <f t="shared" si="6"/>
        <v>25</v>
      </c>
      <c r="B38" s="22">
        <v>21241</v>
      </c>
      <c r="C38" s="39" t="s">
        <v>186</v>
      </c>
      <c r="D38" s="40">
        <f>VLOOKUP($B38,'[1]Franchise Rate List (2)'!$A$3:$I$695,7,0)</f>
        <v>20081910</v>
      </c>
      <c r="E38" s="40" t="str">
        <f>VLOOKUP(B38,[10]Bangalore!$A$2:$E$355,5,0)</f>
        <v>1 box = 60 ea</v>
      </c>
      <c r="F38" s="41">
        <v>10</v>
      </c>
      <c r="G38" s="41" t="s">
        <v>137</v>
      </c>
      <c r="H38" s="129">
        <v>48.99</v>
      </c>
      <c r="I38" s="42">
        <f t="shared" si="0"/>
        <v>489.90000000000003</v>
      </c>
      <c r="J38" s="43"/>
      <c r="K38" s="42">
        <f t="shared" si="1"/>
        <v>489.90000000000003</v>
      </c>
      <c r="L38" s="44">
        <f>VLOOKUP(B38,'[1]Franchise Rate List (2)'!$A$3:$L$690,12,0)</f>
        <v>0</v>
      </c>
      <c r="M38" s="42">
        <f t="shared" si="2"/>
        <v>0</v>
      </c>
      <c r="N38" s="45">
        <v>0</v>
      </c>
      <c r="O38" s="45">
        <f t="shared" si="3"/>
        <v>0</v>
      </c>
      <c r="P38" s="42">
        <v>0</v>
      </c>
      <c r="Q38" s="46">
        <f t="shared" si="4"/>
        <v>0</v>
      </c>
      <c r="R38" s="44">
        <f>VLOOKUP(B38,'[4]Franchise Rate List'!$A$3:$F$690,6,0)</f>
        <v>0.12</v>
      </c>
      <c r="S38" s="47">
        <f t="shared" si="5"/>
        <v>58.788000000000004</v>
      </c>
    </row>
    <row r="39" spans="1:19" s="48" customFormat="1" ht="18" customHeight="1">
      <c r="A39" s="38">
        <f t="shared" si="6"/>
        <v>26</v>
      </c>
      <c r="B39" s="22">
        <v>5904</v>
      </c>
      <c r="C39" s="39" t="s">
        <v>115</v>
      </c>
      <c r="D39" s="40">
        <f>VLOOKUP($B39,'[1]Franchise Rate List (2)'!$A$3:$I$695,7,0)</f>
        <v>3919</v>
      </c>
      <c r="E39" s="40" t="str">
        <f>VLOOKUP(B39,[10]Bangalore!$A$2:$E$355,5,0)</f>
        <v>Ea=1 EA</v>
      </c>
      <c r="F39" s="41">
        <v>1</v>
      </c>
      <c r="G39" s="41" t="s">
        <v>53</v>
      </c>
      <c r="H39" s="40">
        <f>VLOOKUP(B39,'[9]Final Sheet'!$A$2:$G$315,7,0)</f>
        <v>30</v>
      </c>
      <c r="I39" s="42">
        <f t="shared" si="0"/>
        <v>30</v>
      </c>
      <c r="J39" s="43"/>
      <c r="K39" s="42">
        <f t="shared" si="1"/>
        <v>30</v>
      </c>
      <c r="L39" s="44">
        <f>VLOOKUP(B39,'[1]Franchise Rate List (2)'!$A$3:$L$690,12,0)</f>
        <v>0</v>
      </c>
      <c r="M39" s="42">
        <f t="shared" si="2"/>
        <v>0</v>
      </c>
      <c r="N39" s="45">
        <v>0</v>
      </c>
      <c r="O39" s="45">
        <f t="shared" si="3"/>
        <v>0</v>
      </c>
      <c r="P39" s="42">
        <v>0</v>
      </c>
      <c r="Q39" s="46">
        <f t="shared" si="4"/>
        <v>0</v>
      </c>
      <c r="R39" s="44">
        <f>VLOOKUP(B39,'[4]Franchise Rate List'!$A$3:$F$690,6,0)</f>
        <v>0.18</v>
      </c>
      <c r="S39" s="47">
        <f t="shared" si="5"/>
        <v>5.3999999999999995</v>
      </c>
    </row>
    <row r="40" spans="1:19" s="48" customFormat="1" ht="18" customHeight="1">
      <c r="A40" s="38">
        <f t="shared" si="6"/>
        <v>27</v>
      </c>
      <c r="B40" s="22">
        <v>8226</v>
      </c>
      <c r="C40" s="39" t="s">
        <v>336</v>
      </c>
      <c r="D40" s="40">
        <f>VLOOKUP($B40,'[1]Franchise Rate List (2)'!$A$3:$I$695,7,0)</f>
        <v>392390</v>
      </c>
      <c r="E40" s="40" t="s">
        <v>337</v>
      </c>
      <c r="F40" s="41">
        <v>10</v>
      </c>
      <c r="G40" s="41" t="s">
        <v>337</v>
      </c>
      <c r="H40" s="40">
        <f>VLOOKUP(B40,'[9]Final Sheet'!$A$2:$G$315,7,0)</f>
        <v>12.5</v>
      </c>
      <c r="I40" s="42">
        <f t="shared" si="0"/>
        <v>125</v>
      </c>
      <c r="J40" s="43"/>
      <c r="K40" s="42">
        <f t="shared" si="1"/>
        <v>125</v>
      </c>
      <c r="L40" s="44">
        <f>VLOOKUP(B40,'[1]Franchise Rate List (2)'!$A$3:$L$690,12,0)</f>
        <v>0</v>
      </c>
      <c r="M40" s="42">
        <f t="shared" si="2"/>
        <v>0</v>
      </c>
      <c r="N40" s="45">
        <v>0</v>
      </c>
      <c r="O40" s="45">
        <f t="shared" si="3"/>
        <v>0</v>
      </c>
      <c r="P40" s="42">
        <v>0</v>
      </c>
      <c r="Q40" s="46">
        <f t="shared" si="4"/>
        <v>0</v>
      </c>
      <c r="R40" s="44">
        <f>VLOOKUP(B40,'[4]Franchise Rate List'!$A$3:$F$690,6,0)</f>
        <v>0.18</v>
      </c>
      <c r="S40" s="47">
        <f t="shared" si="5"/>
        <v>22.5</v>
      </c>
    </row>
    <row r="41" spans="1:19" s="48" customFormat="1" ht="18" customHeight="1">
      <c r="A41" s="38">
        <f t="shared" si="6"/>
        <v>28</v>
      </c>
      <c r="B41" s="22">
        <v>9316</v>
      </c>
      <c r="C41" s="39" t="s">
        <v>346</v>
      </c>
      <c r="D41" s="40">
        <f>VLOOKUP($B41,'[1]Franchise Rate List (2)'!$A$3:$I$695,7,0)</f>
        <v>392310</v>
      </c>
      <c r="E41" s="40" t="s">
        <v>53</v>
      </c>
      <c r="F41" s="41">
        <v>5</v>
      </c>
      <c r="G41" s="41" t="s">
        <v>53</v>
      </c>
      <c r="H41" s="40">
        <f>VLOOKUP(B41,'[9]Final Sheet'!$A$2:$G$315,7,0)</f>
        <v>16.25</v>
      </c>
      <c r="I41" s="42">
        <f t="shared" si="0"/>
        <v>81.25</v>
      </c>
      <c r="J41" s="43"/>
      <c r="K41" s="42">
        <f t="shared" si="1"/>
        <v>81.25</v>
      </c>
      <c r="L41" s="44">
        <f>VLOOKUP(B41,'[1]Franchise Rate List (2)'!$A$3:$L$690,12,0)</f>
        <v>0</v>
      </c>
      <c r="M41" s="42">
        <f t="shared" si="2"/>
        <v>0</v>
      </c>
      <c r="N41" s="45">
        <v>0</v>
      </c>
      <c r="O41" s="45">
        <f t="shared" si="3"/>
        <v>0</v>
      </c>
      <c r="P41" s="42">
        <v>0</v>
      </c>
      <c r="Q41" s="46">
        <f t="shared" si="4"/>
        <v>0</v>
      </c>
      <c r="R41" s="44">
        <f>VLOOKUP(B41,'[4]Franchise Rate List'!$A$3:$F$690,6,0)</f>
        <v>0.18</v>
      </c>
      <c r="S41" s="47">
        <f t="shared" si="5"/>
        <v>14.625</v>
      </c>
    </row>
    <row r="42" spans="1:19" ht="15" customHeight="1">
      <c r="A42" s="38"/>
      <c r="B42" s="22"/>
      <c r="C42" s="39"/>
      <c r="D42" s="40"/>
      <c r="E42" s="41"/>
      <c r="F42" s="114"/>
      <c r="G42" s="41"/>
      <c r="H42" s="41"/>
      <c r="I42" s="42"/>
      <c r="J42" s="43"/>
      <c r="K42" s="42"/>
      <c r="L42" s="49"/>
      <c r="M42" s="42"/>
      <c r="N42" s="45"/>
      <c r="O42" s="45"/>
      <c r="P42" s="42"/>
      <c r="Q42" s="46"/>
      <c r="R42" s="44"/>
      <c r="S42" s="47"/>
    </row>
    <row r="43" spans="1:19" ht="15" customHeight="1">
      <c r="A43" s="38"/>
      <c r="B43" s="22"/>
      <c r="C43" s="39"/>
      <c r="D43" s="40"/>
      <c r="E43" s="41"/>
      <c r="F43" s="114"/>
      <c r="G43" s="41"/>
      <c r="H43" s="41"/>
      <c r="I43" s="42"/>
      <c r="J43" s="43"/>
      <c r="K43" s="42"/>
      <c r="L43" s="49"/>
      <c r="M43" s="42"/>
      <c r="N43" s="45"/>
      <c r="O43" s="45"/>
      <c r="P43" s="42"/>
      <c r="Q43" s="46"/>
      <c r="R43" s="44"/>
      <c r="S43" s="47"/>
    </row>
    <row r="44" spans="1:19" ht="24" customHeight="1">
      <c r="A44" s="50"/>
      <c r="B44" s="51"/>
      <c r="C44" s="52" t="s">
        <v>347</v>
      </c>
      <c r="D44" s="53"/>
      <c r="E44" s="121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6"/>
    </row>
    <row r="45" spans="1:19" ht="20.100000000000001" customHeight="1" thickBot="1">
      <c r="A45" s="50"/>
      <c r="B45" s="51"/>
      <c r="C45" s="57" t="s">
        <v>348</v>
      </c>
      <c r="D45" s="58"/>
      <c r="E45" s="126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6"/>
    </row>
    <row r="46" spans="1:19" ht="18.75" customHeight="1">
      <c r="A46" s="202"/>
      <c r="B46" s="203"/>
      <c r="C46" s="203"/>
      <c r="D46" s="59"/>
      <c r="E46" s="59"/>
      <c r="F46" s="60"/>
      <c r="G46" s="60"/>
      <c r="H46" s="60"/>
      <c r="I46" s="61" t="s">
        <v>31</v>
      </c>
      <c r="J46" s="62"/>
      <c r="K46" s="62">
        <f>SUM(K14:K45)</f>
        <v>53306.040000000008</v>
      </c>
      <c r="L46" s="62"/>
      <c r="M46" s="63">
        <f>SUM(M14:M45)</f>
        <v>0</v>
      </c>
      <c r="N46" s="63"/>
      <c r="O46" s="63">
        <f>SUM(O14:O45)</f>
        <v>0</v>
      </c>
      <c r="P46" s="63"/>
      <c r="Q46" s="63">
        <f>SUM(Q14:Q45)</f>
        <v>0</v>
      </c>
      <c r="R46" s="60"/>
      <c r="S46" s="64">
        <f>SUM(S14:S45)</f>
        <v>5508.0018999999993</v>
      </c>
    </row>
    <row r="47" spans="1:19" ht="15" customHeight="1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 t="s">
        <v>30</v>
      </c>
      <c r="R47" s="175">
        <f>ROUND(K46+O46+Q46+S46+L46+M46,0)</f>
        <v>58814</v>
      </c>
      <c r="S47" s="176"/>
    </row>
    <row r="48" spans="1:19" ht="15" customHeight="1">
      <c r="A48" s="177" t="s">
        <v>343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68"/>
      <c r="M48" s="68"/>
      <c r="N48" s="69" t="s">
        <v>26</v>
      </c>
      <c r="O48" s="70"/>
      <c r="P48" s="70"/>
      <c r="Q48" s="70"/>
      <c r="R48" s="186">
        <v>6624</v>
      </c>
      <c r="S48" s="187"/>
    </row>
    <row r="49" spans="1:19" ht="18" customHeight="1">
      <c r="A49" s="180"/>
      <c r="B49" s="181"/>
      <c r="C49" s="181"/>
      <c r="D49" s="181"/>
      <c r="E49" s="181"/>
      <c r="F49" s="181"/>
      <c r="G49" s="181"/>
      <c r="H49" s="181"/>
      <c r="I49" s="181"/>
      <c r="J49" s="181"/>
      <c r="K49" s="182"/>
      <c r="L49" s="71"/>
      <c r="M49" s="71"/>
      <c r="N49" s="72" t="s">
        <v>97</v>
      </c>
      <c r="O49" s="73"/>
      <c r="P49" s="73"/>
      <c r="Q49" s="73"/>
      <c r="R49" s="74"/>
      <c r="S49" s="75">
        <f>+R48*18%</f>
        <v>1192.32</v>
      </c>
    </row>
    <row r="50" spans="1:19" ht="15" customHeight="1">
      <c r="A50" s="180"/>
      <c r="B50" s="181"/>
      <c r="C50" s="181"/>
      <c r="D50" s="181"/>
      <c r="E50" s="181"/>
      <c r="F50" s="181"/>
      <c r="G50" s="181"/>
      <c r="H50" s="181"/>
      <c r="I50" s="181"/>
      <c r="J50" s="181"/>
      <c r="K50" s="182"/>
      <c r="L50" s="71"/>
      <c r="M50" s="71"/>
      <c r="N50" s="72" t="s">
        <v>28</v>
      </c>
      <c r="O50" s="73"/>
      <c r="P50" s="73"/>
      <c r="Q50" s="73"/>
      <c r="R50" s="74"/>
      <c r="S50" s="75">
        <v>0</v>
      </c>
    </row>
    <row r="51" spans="1:19" ht="15" customHeight="1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182"/>
      <c r="L51" s="71"/>
      <c r="M51" s="71"/>
      <c r="N51" s="76" t="s">
        <v>27</v>
      </c>
      <c r="O51" s="77"/>
      <c r="P51" s="77"/>
      <c r="Q51" s="77"/>
      <c r="R51" s="78"/>
      <c r="S51" s="79">
        <v>0</v>
      </c>
    </row>
    <row r="52" spans="1:19" ht="21.75" customHeight="1" thickBot="1">
      <c r="A52" s="183"/>
      <c r="B52" s="184"/>
      <c r="C52" s="184"/>
      <c r="D52" s="184"/>
      <c r="E52" s="184"/>
      <c r="F52" s="184"/>
      <c r="G52" s="184"/>
      <c r="H52" s="184"/>
      <c r="I52" s="184"/>
      <c r="J52" s="184"/>
      <c r="K52" s="185"/>
      <c r="L52" s="80"/>
      <c r="M52" s="80"/>
      <c r="N52" s="188" t="s">
        <v>4</v>
      </c>
      <c r="O52" s="189"/>
      <c r="P52" s="189"/>
      <c r="Q52" s="190"/>
      <c r="R52" s="191">
        <f>R47+R48+S50+S51+S49</f>
        <v>66630.320000000007</v>
      </c>
      <c r="S52" s="192"/>
    </row>
    <row r="53" spans="1:19" ht="15" customHeight="1">
      <c r="A53" s="8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82"/>
    </row>
    <row r="54" spans="1:19" ht="15" customHeight="1">
      <c r="A54" s="5" t="s">
        <v>18</v>
      </c>
      <c r="B54" s="10"/>
      <c r="C54" s="83"/>
      <c r="D54" s="84"/>
      <c r="E54" s="84"/>
      <c r="F54" s="84"/>
      <c r="G54" s="84"/>
      <c r="H54" s="84"/>
      <c r="I54" s="84"/>
      <c r="J54" s="85"/>
      <c r="K54" s="86"/>
      <c r="L54" s="87"/>
      <c r="M54" s="87"/>
      <c r="N54" s="87"/>
      <c r="O54" s="87"/>
      <c r="P54" s="87"/>
      <c r="Q54" s="87"/>
      <c r="R54" s="87"/>
      <c r="S54" s="88"/>
    </row>
    <row r="55" spans="1:19" ht="15" customHeight="1">
      <c r="A55" s="6" t="s">
        <v>19</v>
      </c>
      <c r="B55" s="2"/>
      <c r="C55" s="89"/>
      <c r="D55" s="90"/>
      <c r="E55" s="90"/>
      <c r="F55" s="90"/>
      <c r="G55" s="90"/>
      <c r="H55" s="90"/>
      <c r="I55" s="90"/>
      <c r="J55" s="91"/>
      <c r="K55" s="92"/>
      <c r="L55" s="93"/>
      <c r="M55" s="93"/>
      <c r="N55" s="94"/>
      <c r="O55" s="193"/>
      <c r="P55" s="193"/>
      <c r="Q55" s="93"/>
      <c r="R55" s="93"/>
      <c r="S55" s="95"/>
    </row>
    <row r="56" spans="1:19" ht="15" customHeight="1">
      <c r="A56" s="6" t="s">
        <v>22</v>
      </c>
      <c r="B56" s="2"/>
      <c r="C56" s="89"/>
      <c r="D56" s="90"/>
      <c r="E56" s="90"/>
      <c r="F56" s="90"/>
      <c r="G56" s="90"/>
      <c r="H56" s="90"/>
      <c r="I56" s="90"/>
      <c r="J56" s="91"/>
      <c r="K56" s="92"/>
      <c r="L56" s="93"/>
      <c r="M56" s="93"/>
      <c r="N56" s="93"/>
      <c r="O56" s="93"/>
      <c r="P56" s="93"/>
      <c r="Q56" s="93"/>
      <c r="R56" s="93"/>
      <c r="S56" s="95"/>
    </row>
    <row r="57" spans="1:19" ht="21">
      <c r="A57" s="6" t="s">
        <v>23</v>
      </c>
      <c r="B57" s="2"/>
      <c r="C57" s="89"/>
      <c r="D57" s="90"/>
      <c r="E57" s="90"/>
      <c r="F57" s="90"/>
      <c r="G57" s="90"/>
      <c r="H57" s="90"/>
      <c r="I57" s="90"/>
      <c r="J57" s="91"/>
      <c r="K57" s="92"/>
      <c r="L57" s="93"/>
      <c r="M57" s="93"/>
      <c r="N57" s="172" t="s">
        <v>24</v>
      </c>
      <c r="O57" s="172"/>
      <c r="P57" s="172"/>
      <c r="Q57" s="172"/>
      <c r="R57" s="172"/>
      <c r="S57" s="96"/>
    </row>
    <row r="58" spans="1:19" ht="18.75">
      <c r="A58" s="6" t="s">
        <v>29</v>
      </c>
      <c r="B58" s="2"/>
      <c r="C58" s="97"/>
      <c r="D58" s="98"/>
      <c r="E58" s="98"/>
      <c r="F58" s="98"/>
      <c r="G58" s="98"/>
      <c r="H58" s="98"/>
      <c r="I58" s="98"/>
      <c r="J58" s="99"/>
      <c r="K58" s="92"/>
      <c r="L58" s="93"/>
      <c r="M58" s="93"/>
      <c r="N58" s="90"/>
      <c r="O58" s="90"/>
      <c r="P58" s="90"/>
      <c r="Q58" s="90"/>
      <c r="R58" s="90"/>
      <c r="S58" s="100"/>
    </row>
    <row r="59" spans="1:19" ht="18.75">
      <c r="A59" s="6" t="s">
        <v>20</v>
      </c>
      <c r="B59" s="2"/>
      <c r="C59" s="101"/>
      <c r="D59" s="102"/>
      <c r="E59" s="102"/>
      <c r="F59" s="102"/>
      <c r="G59" s="102"/>
      <c r="H59" s="102"/>
      <c r="I59" s="102"/>
      <c r="J59" s="103"/>
      <c r="K59" s="92"/>
      <c r="L59" s="93"/>
      <c r="M59" s="93"/>
      <c r="N59" s="171"/>
      <c r="O59" s="171"/>
      <c r="P59" s="171"/>
      <c r="Q59" s="171"/>
      <c r="R59" s="171"/>
      <c r="S59" s="100"/>
    </row>
    <row r="60" spans="1:19" ht="23.25">
      <c r="A60" s="173" t="s">
        <v>34</v>
      </c>
      <c r="B60" s="174"/>
      <c r="C60" s="174"/>
      <c r="D60" s="174"/>
      <c r="E60" s="145"/>
      <c r="F60" s="87"/>
      <c r="G60" s="87"/>
      <c r="H60" s="87"/>
      <c r="I60" s="87"/>
      <c r="J60" s="104"/>
      <c r="K60" s="105"/>
      <c r="L60" s="106"/>
      <c r="M60" s="106"/>
      <c r="N60" s="93"/>
      <c r="O60" s="169"/>
      <c r="P60" s="169"/>
      <c r="Q60" s="169"/>
      <c r="R60" s="169"/>
      <c r="S60" s="170"/>
    </row>
    <row r="61" spans="1:19" ht="18.75">
      <c r="A61" s="7" t="s">
        <v>21</v>
      </c>
      <c r="B61" s="11"/>
      <c r="C61" s="2" t="s">
        <v>35</v>
      </c>
      <c r="D61" s="90"/>
      <c r="E61" s="90"/>
      <c r="F61" s="90"/>
      <c r="G61" s="90"/>
      <c r="H61" s="90"/>
      <c r="I61" s="90"/>
      <c r="J61" s="91"/>
      <c r="K61" s="92"/>
      <c r="L61" s="93"/>
      <c r="M61" s="93"/>
      <c r="N61" s="171" t="s">
        <v>25</v>
      </c>
      <c r="O61" s="171"/>
      <c r="P61" s="171"/>
      <c r="Q61" s="171"/>
      <c r="R61" s="171"/>
      <c r="S61" s="95"/>
    </row>
    <row r="62" spans="1:19" ht="18.75">
      <c r="A62" s="7" t="s">
        <v>21</v>
      </c>
      <c r="B62" s="11"/>
      <c r="C62" s="2" t="s">
        <v>15</v>
      </c>
      <c r="D62" s="90"/>
      <c r="E62" s="90"/>
      <c r="F62" s="90"/>
      <c r="G62" s="90"/>
      <c r="H62" s="90"/>
      <c r="I62" s="90"/>
      <c r="J62" s="91"/>
      <c r="K62" s="92"/>
      <c r="L62" s="93"/>
      <c r="M62" s="93"/>
      <c r="N62" s="171"/>
      <c r="O62" s="171"/>
      <c r="P62" s="171"/>
      <c r="Q62" s="171"/>
      <c r="R62" s="171"/>
      <c r="S62" s="100"/>
    </row>
    <row r="63" spans="1:19" ht="18.75">
      <c r="A63" s="7" t="s">
        <v>21</v>
      </c>
      <c r="B63" s="11"/>
      <c r="C63" s="2" t="s">
        <v>16</v>
      </c>
      <c r="D63" s="90"/>
      <c r="E63" s="90"/>
      <c r="F63" s="90"/>
      <c r="G63" s="90"/>
      <c r="H63" s="90"/>
      <c r="I63" s="90"/>
      <c r="J63" s="91"/>
      <c r="K63" s="92"/>
      <c r="L63" s="93"/>
      <c r="M63" s="93"/>
      <c r="N63" s="93"/>
      <c r="O63" s="169"/>
      <c r="P63" s="169"/>
      <c r="Q63" s="169"/>
      <c r="R63" s="169"/>
      <c r="S63" s="170"/>
    </row>
    <row r="64" spans="1:19" ht="18.75">
      <c r="A64" s="7" t="s">
        <v>21</v>
      </c>
      <c r="B64" s="11"/>
      <c r="C64" s="2" t="s">
        <v>17</v>
      </c>
      <c r="D64" s="90"/>
      <c r="E64" s="90"/>
      <c r="F64" s="90"/>
      <c r="G64" s="90"/>
      <c r="H64" s="90"/>
      <c r="I64" s="90"/>
      <c r="J64" s="91"/>
      <c r="K64" s="92"/>
      <c r="L64" s="93"/>
      <c r="M64" s="93"/>
      <c r="N64" s="171"/>
      <c r="O64" s="171"/>
      <c r="P64" s="171"/>
      <c r="Q64" s="171"/>
      <c r="R64" s="171"/>
      <c r="S64" s="95"/>
    </row>
    <row r="65" spans="1:19" ht="19.5" thickBot="1">
      <c r="A65" s="8"/>
      <c r="B65" s="12"/>
      <c r="C65" s="9"/>
      <c r="D65" s="107"/>
      <c r="E65" s="107"/>
      <c r="F65" s="107"/>
      <c r="G65" s="107"/>
      <c r="H65" s="107"/>
      <c r="I65" s="107"/>
      <c r="J65" s="108"/>
      <c r="K65" s="109"/>
      <c r="L65" s="110"/>
      <c r="M65" s="110"/>
      <c r="N65" s="110"/>
      <c r="O65" s="110"/>
      <c r="P65" s="110"/>
      <c r="Q65" s="110"/>
      <c r="R65" s="110"/>
      <c r="S65" s="111"/>
    </row>
    <row r="66" spans="1:19" ht="21">
      <c r="H66" s="112"/>
    </row>
    <row r="67" spans="1:19" ht="18.75"/>
    <row r="68" spans="1:19" ht="18.75"/>
    <row r="69" spans="1:19" ht="18.75"/>
    <row r="70" spans="1:19" ht="18.75"/>
    <row r="71" spans="1:19" ht="18.75"/>
    <row r="72" spans="1:19" ht="18.75"/>
    <row r="73" spans="1:19" ht="18.75"/>
    <row r="74" spans="1:19" ht="18.75"/>
    <row r="75" spans="1:19" ht="18.75"/>
    <row r="76" spans="1:19" ht="18.75"/>
    <row r="77" spans="1:19" ht="18.75"/>
    <row r="78" spans="1:19" ht="18.75"/>
    <row r="79" spans="1:19" ht="18.75"/>
    <row r="80" spans="1:19" ht="18.75"/>
    <row r="81" ht="18.75"/>
    <row r="82" ht="18.75"/>
    <row r="83" ht="18.75"/>
    <row r="84" ht="18.75"/>
    <row r="85" ht="18.75"/>
    <row r="86" ht="18.75"/>
    <row r="87" ht="18.75"/>
    <row r="88" ht="18.75"/>
    <row r="89" ht="18.75"/>
    <row r="90" ht="18.75"/>
    <row r="91" ht="18.75"/>
    <row r="92" ht="18.75"/>
    <row r="93" ht="18.75"/>
    <row r="94" ht="18.75"/>
    <row r="95" ht="18.75"/>
    <row r="96" ht="18.75"/>
    <row r="97" ht="18.75"/>
    <row r="98" ht="18.75"/>
    <row r="99" ht="18.75"/>
    <row r="100" ht="18.75"/>
    <row r="101" ht="18.75"/>
    <row r="102" ht="18.75"/>
    <row r="103" ht="18.75"/>
    <row r="104" ht="18.75"/>
    <row r="105" ht="18.75"/>
    <row r="106" ht="18.75"/>
    <row r="107" ht="18.75"/>
    <row r="108" ht="18.75"/>
    <row r="109" ht="18.75"/>
    <row r="110" ht="18.75"/>
    <row r="111" ht="18.75"/>
    <row r="112" ht="18.75"/>
    <row r="113" ht="18.75"/>
    <row r="114" ht="18.75"/>
    <row r="115" ht="18.75"/>
    <row r="116" ht="18.75"/>
    <row r="117" ht="18.75"/>
    <row r="118" ht="18.75"/>
    <row r="119" ht="18.75"/>
    <row r="120" ht="18.75"/>
    <row r="121" ht="18.75"/>
    <row r="122" ht="18.75"/>
    <row r="123" ht="18.75"/>
    <row r="124" ht="18.75"/>
    <row r="125" ht="18.75"/>
    <row r="126" ht="18.75"/>
    <row r="127" ht="18.75"/>
    <row r="128" ht="18.75"/>
    <row r="129" ht="18.75"/>
    <row r="130" ht="18.75"/>
    <row r="131" ht="18.75"/>
    <row r="132" ht="18.75"/>
    <row r="133" ht="18.75"/>
    <row r="134" ht="18.75"/>
    <row r="135" ht="18.75"/>
    <row r="136" ht="18.75"/>
    <row r="137" ht="18.75"/>
    <row r="138" ht="18.75"/>
    <row r="139" ht="18.75"/>
    <row r="140" ht="18.75"/>
    <row r="141" ht="18.75"/>
    <row r="142" ht="18.75"/>
    <row r="143" ht="18.75"/>
    <row r="144" ht="18.75"/>
    <row r="145" ht="18.75"/>
    <row r="146" ht="18.75"/>
    <row r="147" ht="18.75"/>
    <row r="148" ht="18.75"/>
    <row r="149" ht="18.75"/>
    <row r="150" ht="18.75"/>
    <row r="151" ht="18.75"/>
    <row r="152" ht="18.75"/>
    <row r="153" ht="18.75"/>
    <row r="154" ht="18.75"/>
    <row r="155" ht="18.75"/>
    <row r="156" ht="18.75"/>
    <row r="157" ht="18.75"/>
    <row r="158" ht="18.75"/>
    <row r="159" ht="18.75"/>
    <row r="160" ht="18.75"/>
    <row r="161" ht="18.75"/>
    <row r="162" ht="18.75"/>
    <row r="163" ht="18.75"/>
    <row r="164" ht="18.75"/>
    <row r="165" ht="18.75"/>
    <row r="166" ht="18.75"/>
    <row r="167" ht="18.75"/>
    <row r="168" ht="18.75"/>
    <row r="169" ht="18.75"/>
    <row r="170" ht="18.75"/>
    <row r="171" ht="18.75"/>
    <row r="172" ht="18.75"/>
    <row r="173" ht="18.75"/>
    <row r="174" ht="18.75"/>
    <row r="175" ht="18.75"/>
    <row r="176" ht="18.75"/>
    <row r="177" ht="18.75"/>
    <row r="178" ht="18.75"/>
    <row r="179" ht="18.75"/>
    <row r="180" ht="18.75"/>
    <row r="181" ht="18.75"/>
    <row r="182" ht="18.75"/>
    <row r="183" ht="18.75"/>
    <row r="184" ht="18.75"/>
    <row r="185" ht="18.75"/>
    <row r="186" ht="18.75"/>
    <row r="187" ht="18.75"/>
    <row r="188" ht="18.75"/>
    <row r="189" ht="18.75"/>
    <row r="190" ht="18.75"/>
    <row r="191" ht="18.75"/>
    <row r="192" ht="18.75"/>
    <row r="193" ht="18.75"/>
    <row r="194" ht="18.75"/>
    <row r="195" ht="18.75"/>
    <row r="196" ht="18.75"/>
    <row r="197" ht="18.75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0" hidden="1" customHeight="1"/>
    <row r="217" ht="0" hidden="1" customHeight="1"/>
    <row r="218" ht="0" hidden="1" customHeight="1"/>
    <row r="219" ht="0" hidden="1" customHeight="1"/>
    <row r="220" ht="0" hidden="1" customHeight="1"/>
    <row r="221" ht="0" hidden="1" customHeight="1"/>
    <row r="222" ht="0" hidden="1" customHeight="1"/>
    <row r="223" ht="0" hidden="1" customHeight="1"/>
    <row r="224" ht="0" hidden="1" customHeight="1"/>
    <row r="225" ht="0" hidden="1" customHeight="1"/>
    <row r="226" ht="0" hidden="1" customHeight="1"/>
    <row r="227" ht="0" hidden="1" customHeight="1"/>
    <row r="228" ht="0" hidden="1" customHeight="1"/>
    <row r="229" ht="0" hidden="1" customHeight="1"/>
    <row r="230" ht="0" hidden="1" customHeight="1"/>
    <row r="231" ht="0" hidden="1" customHeight="1"/>
    <row r="232" ht="0" hidden="1" customHeight="1"/>
    <row r="233" ht="0" hidden="1" customHeight="1"/>
    <row r="234" ht="0" hidden="1" customHeight="1"/>
    <row r="235" ht="0" hidden="1" customHeight="1"/>
    <row r="236" ht="0" hidden="1" customHeight="1"/>
    <row r="237" ht="0" hidden="1" customHeight="1"/>
    <row r="238" ht="0" hidden="1" customHeight="1"/>
    <row r="239" ht="0" hidden="1" customHeight="1"/>
    <row r="240" ht="0" hidden="1" customHeight="1"/>
    <row r="241" ht="0" hidden="1" customHeight="1"/>
    <row r="242" ht="0" hidden="1" customHeight="1"/>
    <row r="243" ht="0" hidden="1" customHeight="1"/>
    <row r="244" ht="0" hidden="1" customHeight="1"/>
    <row r="245" ht="0" hidden="1" customHeight="1"/>
    <row r="246" ht="0" hidden="1" customHeight="1"/>
    <row r="247" ht="0" hidden="1" customHeight="1"/>
    <row r="248" ht="0" hidden="1" customHeight="1"/>
    <row r="249" ht="0" hidden="1" customHeight="1"/>
    <row r="250" ht="0" hidden="1" customHeight="1"/>
    <row r="251" ht="0" hidden="1" customHeight="1"/>
    <row r="252" ht="0" hidden="1" customHeight="1"/>
    <row r="253" ht="0" hidden="1" customHeight="1"/>
    <row r="254" ht="0" hidden="1" customHeight="1"/>
    <row r="255" ht="0" hidden="1" customHeight="1"/>
    <row r="256" ht="0" hidden="1" customHeight="1"/>
    <row r="257" ht="0" hidden="1" customHeight="1"/>
    <row r="258" ht="0" hidden="1" customHeight="1"/>
    <row r="259" ht="0" hidden="1" customHeight="1"/>
    <row r="260" ht="0" hidden="1" customHeight="1"/>
    <row r="261" ht="0" hidden="1" customHeight="1"/>
    <row r="262" ht="0" hidden="1" customHeight="1"/>
    <row r="263" ht="0" hidden="1" customHeight="1"/>
    <row r="264" ht="0" hidden="1" customHeight="1"/>
    <row r="265" ht="0" hidden="1" customHeight="1"/>
    <row r="266" ht="0" hidden="1" customHeight="1"/>
    <row r="267" ht="0" hidden="1" customHeight="1"/>
    <row r="268" ht="0" hidden="1" customHeight="1"/>
    <row r="269" ht="0" hidden="1" customHeight="1"/>
    <row r="270" ht="0" hidden="1" customHeight="1"/>
    <row r="271" ht="0" hidden="1" customHeight="1"/>
    <row r="272" ht="0" hidden="1" customHeight="1"/>
    <row r="273" ht="0" hidden="1" customHeight="1"/>
    <row r="274" ht="0" hidden="1" customHeight="1"/>
    <row r="275" ht="0" hidden="1" customHeight="1"/>
    <row r="276" ht="0" hidden="1" customHeight="1"/>
    <row r="277" ht="0" hidden="1" customHeight="1"/>
    <row r="278" ht="0" hidden="1" customHeight="1"/>
  </sheetData>
  <mergeCells count="30">
    <mergeCell ref="O63:S63"/>
    <mergeCell ref="N64:R64"/>
    <mergeCell ref="N57:R57"/>
    <mergeCell ref="N59:R59"/>
    <mergeCell ref="A60:D60"/>
    <mergeCell ref="O60:S60"/>
    <mergeCell ref="N61:R61"/>
    <mergeCell ref="N62:R62"/>
    <mergeCell ref="R47:S47"/>
    <mergeCell ref="A48:K52"/>
    <mergeCell ref="R48:S48"/>
    <mergeCell ref="N52:Q52"/>
    <mergeCell ref="R52:S52"/>
    <mergeCell ref="O55:P55"/>
    <mergeCell ref="K12:K13"/>
    <mergeCell ref="L12:L13"/>
    <mergeCell ref="N12:O12"/>
    <mergeCell ref="P12:Q12"/>
    <mergeCell ref="R12:S12"/>
    <mergeCell ref="A46:C46"/>
    <mergeCell ref="A10:S10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</mergeCells>
  <printOptions horizontalCentered="1" verticalCentered="1"/>
  <pageMargins left="0.17" right="0" top="0.94" bottom="0.44" header="0" footer="0.2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Semilina 03.12.2024</vt:lpstr>
      <vt:lpstr>Semilina 14.10.2024</vt:lpstr>
      <vt:lpstr>Semilina 10.07.2024</vt:lpstr>
      <vt:lpstr>Semilina 10.05.2024</vt:lpstr>
      <vt:lpstr>Semilina 10.01.2024</vt:lpstr>
      <vt:lpstr>Semilina 28.10.2023</vt:lpstr>
      <vt:lpstr>Semilina 02.09.2023</vt:lpstr>
      <vt:lpstr>Semilina 21.07.2023</vt:lpstr>
      <vt:lpstr>Semilina 21.06.2023</vt:lpstr>
      <vt:lpstr>Semilina 22.05.2023</vt:lpstr>
      <vt:lpstr>Semilina 22.04.2023</vt:lpstr>
      <vt:lpstr>Semilina 10.03.2023 (2)</vt:lpstr>
      <vt:lpstr>Semilina 10.03.2023</vt:lpstr>
      <vt:lpstr>Semilina 30.12.2022</vt:lpstr>
      <vt:lpstr>Sheet1</vt:lpstr>
      <vt:lpstr>Sheet2</vt:lpstr>
      <vt:lpstr>'Semilina 02.09.2023'!Print_Area</vt:lpstr>
      <vt:lpstr>'Semilina 03.12.2024'!Print_Area</vt:lpstr>
      <vt:lpstr>'Semilina 10.01.2024'!Print_Area</vt:lpstr>
      <vt:lpstr>'Semilina 10.03.2023'!Print_Area</vt:lpstr>
      <vt:lpstr>'Semilina 10.03.2023 (2)'!Print_Area</vt:lpstr>
      <vt:lpstr>'Semilina 10.05.2024'!Print_Area</vt:lpstr>
      <vt:lpstr>'Semilina 10.07.2024'!Print_Area</vt:lpstr>
      <vt:lpstr>'Semilina 14.10.2024'!Print_Area</vt:lpstr>
      <vt:lpstr>'Semilina 21.06.2023'!Print_Area</vt:lpstr>
      <vt:lpstr>'Semilina 21.07.2023'!Print_Area</vt:lpstr>
      <vt:lpstr>'Semilina 22.04.2023'!Print_Area</vt:lpstr>
      <vt:lpstr>'Semilina 22.05.2023'!Print_Area</vt:lpstr>
      <vt:lpstr>'Semilina 28.10.2023'!Print_Area</vt:lpstr>
      <vt:lpstr>'Semilina 30.12.2022'!Print_Area</vt:lpstr>
    </vt:vector>
  </TitlesOfParts>
  <Company>surana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</dc:creator>
  <cp:lastModifiedBy>Munegowda</cp:lastModifiedBy>
  <cp:lastPrinted>2017-07-04T05:34:28Z</cp:lastPrinted>
  <dcterms:created xsi:type="dcterms:W3CDTF">2010-07-06T06:32:55Z</dcterms:created>
  <dcterms:modified xsi:type="dcterms:W3CDTF">2024-12-03T11:47:37Z</dcterms:modified>
</cp:coreProperties>
</file>