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Delhi\Delhi-T1\Delhi- Matiala (DEL DWARKA BASE KITCHEN  - T1)\Civil\"/>
    </mc:Choice>
  </mc:AlternateContent>
  <bookViews>
    <workbookView xWindow="0" yWindow="0" windowWidth="24000" windowHeight="9634" activeTab="4"/>
  </bookViews>
  <sheets>
    <sheet name="Summary" sheetId="9" r:id="rId1"/>
    <sheet name="Civil BOQ" sheetId="2" r:id="rId2"/>
    <sheet name="electrical work" sheetId="4" r:id="rId3"/>
    <sheet name="FIRE FIGHTING" sheetId="5" r:id="rId4"/>
    <sheet name="HVAC" sheetId="6" r:id="rId5"/>
    <sheet name="Plumbing" sheetId="7" r:id="rId6"/>
    <sheet name="MAKES" sheetId="8" r:id="rId7"/>
  </sheets>
  <definedNames>
    <definedName name="_xlnm._FilterDatabase" localSheetId="2" hidden="1">'electrical work'!$A$6:$D$326</definedName>
    <definedName name="_xlnm._FilterDatabase" localSheetId="4" hidden="1">HVAC!$A$3:$G$768</definedName>
    <definedName name="_xlnm._FilterDatabase" localSheetId="6" hidden="1">MAKES!$A$3:$C$24</definedName>
    <definedName name="_xlnm.Print_Area" localSheetId="4">HVAC!$A$1:$G$769</definedName>
    <definedName name="_xlnm.Print_Titles" localSheetId="4">HVAC!$3:$3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98" i="6" l="1"/>
  <c r="C383" i="6"/>
  <c r="C371" i="6"/>
  <c r="C380" i="6"/>
  <c r="C362" i="6"/>
  <c r="F50" i="2" l="1"/>
  <c r="F101" i="5" l="1"/>
  <c r="C9" i="9"/>
  <c r="F765" i="6"/>
  <c r="F761" i="6"/>
  <c r="F755" i="6"/>
  <c r="F754" i="6"/>
  <c r="F753" i="6"/>
  <c r="F751" i="6"/>
  <c r="F750" i="6"/>
  <c r="F652" i="6"/>
  <c r="F767" i="6" s="1"/>
  <c r="F601" i="6"/>
  <c r="F594" i="6"/>
  <c r="F579" i="6"/>
  <c r="F603" i="6" s="1"/>
  <c r="F555" i="6"/>
  <c r="F549" i="6"/>
  <c r="F542" i="6"/>
  <c r="F538" i="6"/>
  <c r="F530" i="6"/>
  <c r="F523" i="6"/>
  <c r="F519" i="6"/>
  <c r="F509" i="6"/>
  <c r="F508" i="6"/>
  <c r="F507" i="6"/>
  <c r="F496" i="6"/>
  <c r="F495" i="6"/>
  <c r="F494" i="6"/>
  <c r="F479" i="6"/>
  <c r="F466" i="6"/>
  <c r="F465" i="6"/>
  <c r="F452" i="6"/>
  <c r="F410" i="6"/>
  <c r="F343" i="6"/>
  <c r="F330" i="6"/>
  <c r="F318" i="6"/>
  <c r="F346" i="6" s="1"/>
  <c r="F262" i="6"/>
  <c r="F254" i="6"/>
  <c r="F188" i="6"/>
  <c r="F184" i="6"/>
  <c r="F175" i="6"/>
  <c r="F152" i="6"/>
  <c r="F121" i="6"/>
  <c r="F120" i="6"/>
  <c r="F308" i="6" s="1"/>
  <c r="F108" i="6"/>
  <c r="F107" i="6"/>
  <c r="F106" i="6"/>
  <c r="F94" i="6"/>
  <c r="F93" i="6"/>
  <c r="F92" i="6"/>
  <c r="F91" i="6"/>
  <c r="F96" i="6" s="1"/>
  <c r="F71" i="6"/>
  <c r="F52" i="6"/>
  <c r="F51" i="6"/>
  <c r="F33" i="6"/>
  <c r="F19" i="6"/>
  <c r="F73" i="6" s="1"/>
  <c r="F264" i="7"/>
  <c r="C8" i="9" s="1"/>
  <c r="C5" i="9"/>
  <c r="F256" i="7"/>
  <c r="F246" i="7"/>
  <c r="F244" i="7"/>
  <c r="F218" i="7"/>
  <c r="F210" i="7"/>
  <c r="F208" i="7"/>
  <c r="F207" i="7"/>
  <c r="F205" i="7"/>
  <c r="F204" i="7"/>
  <c r="F203" i="7"/>
  <c r="F202" i="7"/>
  <c r="F201" i="7"/>
  <c r="F199" i="7"/>
  <c r="F198" i="7"/>
  <c r="F197" i="7"/>
  <c r="F194" i="7"/>
  <c r="F193" i="7"/>
  <c r="F192" i="7"/>
  <c r="F191" i="7"/>
  <c r="F188" i="7"/>
  <c r="F187" i="7"/>
  <c r="F186" i="7"/>
  <c r="F184" i="7"/>
  <c r="F180" i="7"/>
  <c r="F179" i="7"/>
  <c r="F173" i="7"/>
  <c r="F172" i="7"/>
  <c r="F167" i="7"/>
  <c r="F164" i="7"/>
  <c r="F162" i="7"/>
  <c r="F161" i="7"/>
  <c r="F158" i="7"/>
  <c r="F157" i="7"/>
  <c r="F156" i="7"/>
  <c r="F153" i="7"/>
  <c r="F152" i="7"/>
  <c r="F151" i="7"/>
  <c r="F147" i="7"/>
  <c r="F146" i="7"/>
  <c r="F145" i="7"/>
  <c r="F139" i="7"/>
  <c r="F138" i="7"/>
  <c r="F135" i="7"/>
  <c r="F134" i="7"/>
  <c r="F133" i="7"/>
  <c r="F129" i="7"/>
  <c r="F128" i="7"/>
  <c r="F125" i="7"/>
  <c r="F121" i="7"/>
  <c r="F120" i="7"/>
  <c r="F119" i="7"/>
  <c r="F118" i="7"/>
  <c r="F117" i="7"/>
  <c r="F116" i="7"/>
  <c r="F111" i="7"/>
  <c r="F108" i="7"/>
  <c r="F106" i="7"/>
  <c r="F101" i="7"/>
  <c r="F96" i="7"/>
  <c r="F95" i="7"/>
  <c r="F94" i="7"/>
  <c r="F93" i="7"/>
  <c r="F92" i="7"/>
  <c r="F91" i="7"/>
  <c r="F88" i="7"/>
  <c r="F87" i="7"/>
  <c r="F86" i="7"/>
  <c r="F85" i="7"/>
  <c r="F84" i="7"/>
  <c r="F83" i="7"/>
  <c r="F75" i="7"/>
  <c r="F74" i="7"/>
  <c r="F73" i="7"/>
  <c r="F72" i="7"/>
  <c r="F71" i="7"/>
  <c r="F70" i="7"/>
  <c r="F68" i="7"/>
  <c r="F66" i="7"/>
  <c r="F65" i="7"/>
  <c r="F64" i="7"/>
  <c r="F63" i="7"/>
  <c r="F62" i="7"/>
  <c r="F61" i="7"/>
  <c r="F60" i="7"/>
  <c r="F59" i="7"/>
  <c r="F58" i="7"/>
  <c r="F56" i="7"/>
  <c r="F55" i="7"/>
  <c r="F54" i="7"/>
  <c r="F52" i="7"/>
  <c r="F51" i="7"/>
  <c r="F50" i="7"/>
  <c r="F49" i="7"/>
  <c r="F48" i="7"/>
  <c r="F43" i="7"/>
  <c r="F42" i="7"/>
  <c r="F41" i="7"/>
  <c r="F39" i="7"/>
  <c r="F38" i="7"/>
  <c r="F37" i="7"/>
  <c r="F36" i="7"/>
  <c r="F35" i="7"/>
  <c r="F34" i="7"/>
  <c r="F33" i="7"/>
  <c r="F32" i="7"/>
  <c r="F29" i="7"/>
  <c r="F28" i="7"/>
  <c r="F27" i="7"/>
  <c r="F26" i="7"/>
  <c r="F25" i="7"/>
  <c r="F24" i="7"/>
  <c r="F23" i="7"/>
  <c r="F21" i="7"/>
  <c r="F19" i="7"/>
  <c r="F18" i="7"/>
  <c r="F17" i="7"/>
  <c r="F16" i="7"/>
  <c r="F15" i="7"/>
  <c r="F262" i="7" s="1"/>
  <c r="F98" i="5"/>
  <c r="F88" i="5"/>
  <c r="F84" i="5"/>
  <c r="F82" i="5"/>
  <c r="F76" i="5"/>
  <c r="F75" i="5"/>
  <c r="F72" i="5"/>
  <c r="F70" i="5"/>
  <c r="F66" i="5"/>
  <c r="F65" i="5"/>
  <c r="F64" i="5"/>
  <c r="F60" i="5"/>
  <c r="F58" i="5"/>
  <c r="F56" i="5"/>
  <c r="F54" i="5"/>
  <c r="F52" i="5"/>
  <c r="F50" i="5"/>
  <c r="F48" i="5"/>
  <c r="F46" i="5"/>
  <c r="F41" i="5"/>
  <c r="F37" i="5"/>
  <c r="F36" i="5"/>
  <c r="F35" i="5"/>
  <c r="F32" i="5"/>
  <c r="F31" i="5"/>
  <c r="F26" i="5"/>
  <c r="F25" i="5"/>
  <c r="F24" i="5"/>
  <c r="F23" i="5"/>
  <c r="F22" i="5"/>
  <c r="F21" i="5"/>
  <c r="F20" i="5"/>
  <c r="F16" i="5"/>
  <c r="F15" i="5"/>
  <c r="F14" i="5"/>
  <c r="F13" i="5"/>
  <c r="F12" i="5"/>
  <c r="F11" i="5"/>
  <c r="F10" i="5"/>
  <c r="F323" i="4"/>
  <c r="F322" i="4"/>
  <c r="F321" i="4"/>
  <c r="F320" i="4"/>
  <c r="F325" i="4" s="1"/>
  <c r="F314" i="4"/>
  <c r="F313" i="4"/>
  <c r="F316" i="4" s="1"/>
  <c r="F312" i="4"/>
  <c r="F307" i="4"/>
  <c r="F305" i="4"/>
  <c r="F304" i="4"/>
  <c r="F303" i="4"/>
  <c r="F302" i="4"/>
  <c r="F301" i="4"/>
  <c r="F300" i="4"/>
  <c r="F299" i="4"/>
  <c r="F298" i="4"/>
  <c r="F297" i="4"/>
  <c r="F296" i="4"/>
  <c r="F295" i="4"/>
  <c r="F285" i="4"/>
  <c r="F281" i="4"/>
  <c r="F282" i="4" s="1"/>
  <c r="F280" i="4"/>
  <c r="F279" i="4"/>
  <c r="F273" i="4"/>
  <c r="F272" i="4"/>
  <c r="F271" i="4"/>
  <c r="F270" i="4"/>
  <c r="F275" i="4" s="1"/>
  <c r="F266" i="4"/>
  <c r="F264" i="4"/>
  <c r="F263" i="4"/>
  <c r="F262" i="4"/>
  <c r="F261" i="4"/>
  <c r="F260" i="4"/>
  <c r="F259" i="4"/>
  <c r="F252" i="4"/>
  <c r="F251" i="4"/>
  <c r="F250" i="4"/>
  <c r="F249" i="4"/>
  <c r="F248" i="4"/>
  <c r="F247" i="4"/>
  <c r="F246" i="4"/>
  <c r="F245" i="4"/>
  <c r="F255" i="4" s="1"/>
  <c r="F239" i="4"/>
  <c r="F238" i="4"/>
  <c r="F237" i="4"/>
  <c r="F236" i="4"/>
  <c r="F235" i="4"/>
  <c r="F234" i="4"/>
  <c r="F233" i="4"/>
  <c r="F232" i="4"/>
  <c r="F231" i="4"/>
  <c r="F229" i="4"/>
  <c r="F228" i="4"/>
  <c r="F227" i="4"/>
  <c r="F226" i="4"/>
  <c r="F225" i="4"/>
  <c r="F224" i="4"/>
  <c r="F223" i="4"/>
  <c r="F222" i="4"/>
  <c r="F219" i="4"/>
  <c r="F218" i="4"/>
  <c r="F217" i="4"/>
  <c r="F216" i="4"/>
  <c r="F215" i="4"/>
  <c r="F214" i="4"/>
  <c r="F213" i="4"/>
  <c r="F210" i="4"/>
  <c r="F209" i="4"/>
  <c r="F208" i="4"/>
  <c r="F207" i="4"/>
  <c r="F206" i="4"/>
  <c r="F205" i="4"/>
  <c r="F204" i="4"/>
  <c r="F203" i="4"/>
  <c r="F202" i="4"/>
  <c r="F201" i="4"/>
  <c r="F200" i="4"/>
  <c r="F199" i="4"/>
  <c r="F198" i="4"/>
  <c r="F197" i="4"/>
  <c r="F196" i="4"/>
  <c r="F241" i="4" s="1"/>
  <c r="F195" i="4"/>
  <c r="F194" i="4"/>
  <c r="F193" i="4"/>
  <c r="F192" i="4"/>
  <c r="F191" i="4"/>
  <c r="F190" i="4"/>
  <c r="F189" i="4"/>
  <c r="F188" i="4"/>
  <c r="F187" i="4"/>
  <c r="F186" i="4"/>
  <c r="F185" i="4"/>
  <c r="F184" i="4"/>
  <c r="F183" i="4"/>
  <c r="F182" i="4"/>
  <c r="F181" i="4"/>
  <c r="F180" i="4"/>
  <c r="F179" i="4"/>
  <c r="F178" i="4"/>
  <c r="F177" i="4"/>
  <c r="F176" i="4"/>
  <c r="F169" i="4"/>
  <c r="F168" i="4"/>
  <c r="F167" i="4"/>
  <c r="F166" i="4"/>
  <c r="F165" i="4"/>
  <c r="F164" i="4"/>
  <c r="F163" i="4"/>
  <c r="F162" i="4"/>
  <c r="F161" i="4"/>
  <c r="F160" i="4"/>
  <c r="F159" i="4"/>
  <c r="F158" i="4"/>
  <c r="F157" i="4"/>
  <c r="F156" i="4"/>
  <c r="F155" i="4"/>
  <c r="F154" i="4"/>
  <c r="F152" i="4"/>
  <c r="F151" i="4"/>
  <c r="F150" i="4"/>
  <c r="F149" i="4"/>
  <c r="F148" i="4"/>
  <c r="F147" i="4"/>
  <c r="F146" i="4"/>
  <c r="F145" i="4"/>
  <c r="F144" i="4"/>
  <c r="F143" i="4"/>
  <c r="F142" i="4"/>
  <c r="F141" i="4"/>
  <c r="F140" i="4"/>
  <c r="F135" i="4"/>
  <c r="F134" i="4"/>
  <c r="F133" i="4"/>
  <c r="F171" i="4" s="1"/>
  <c r="F125" i="4"/>
  <c r="F124" i="4"/>
  <c r="F123" i="4"/>
  <c r="F122" i="4"/>
  <c r="F121" i="4"/>
  <c r="F120" i="4"/>
  <c r="F119" i="4"/>
  <c r="F118" i="4"/>
  <c r="F117" i="4"/>
  <c r="F116" i="4"/>
  <c r="F115" i="4"/>
  <c r="F127" i="4" s="1"/>
  <c r="F114" i="4"/>
  <c r="F106" i="4"/>
  <c r="F105" i="4"/>
  <c r="F104" i="4"/>
  <c r="F103" i="4"/>
  <c r="F102" i="4"/>
  <c r="F101" i="4"/>
  <c r="F100" i="4"/>
  <c r="F99" i="4"/>
  <c r="F108" i="4" s="1"/>
  <c r="F93" i="4"/>
  <c r="F92" i="4"/>
  <c r="F91" i="4"/>
  <c r="F90" i="4"/>
  <c r="F89" i="4"/>
  <c r="F88" i="4"/>
  <c r="F87" i="4"/>
  <c r="F86" i="4"/>
  <c r="F85" i="4"/>
  <c r="F84" i="4"/>
  <c r="F83" i="4"/>
  <c r="F82" i="4"/>
  <c r="F78" i="4"/>
  <c r="F77" i="4"/>
  <c r="F76" i="4"/>
  <c r="F75" i="4"/>
  <c r="F74" i="4"/>
  <c r="F73" i="4"/>
  <c r="F72" i="4"/>
  <c r="F95" i="4" s="1"/>
  <c r="F63" i="4"/>
  <c r="F62" i="4"/>
  <c r="F61" i="4"/>
  <c r="F60" i="4"/>
  <c r="F59" i="4"/>
  <c r="F58" i="4"/>
  <c r="F57" i="4"/>
  <c r="F56" i="4"/>
  <c r="F54" i="4"/>
  <c r="F53" i="4"/>
  <c r="F52" i="4"/>
  <c r="F51" i="4"/>
  <c r="F50" i="4"/>
  <c r="F49" i="4"/>
  <c r="F48" i="4"/>
  <c r="F47" i="4"/>
  <c r="F46" i="4"/>
  <c r="F45" i="4"/>
  <c r="F44" i="4"/>
  <c r="F43" i="4"/>
  <c r="F42" i="4"/>
  <c r="F41" i="4"/>
  <c r="F40" i="4"/>
  <c r="F38" i="4"/>
  <c r="F37" i="4"/>
  <c r="F36" i="4"/>
  <c r="F32" i="4"/>
  <c r="F31" i="4"/>
  <c r="F30" i="4"/>
  <c r="F28" i="4"/>
  <c r="F27" i="4"/>
  <c r="F26" i="4"/>
  <c r="F25" i="4"/>
  <c r="F23" i="4"/>
  <c r="F22" i="4"/>
  <c r="F21" i="4"/>
  <c r="F19" i="4"/>
  <c r="F18" i="4"/>
  <c r="F17" i="4"/>
  <c r="F13" i="4"/>
  <c r="F12" i="4"/>
  <c r="F65" i="4" s="1"/>
  <c r="F11" i="4"/>
  <c r="F10" i="4"/>
  <c r="F9" i="4"/>
  <c r="F8" i="4"/>
  <c r="F51" i="2"/>
  <c r="F49" i="2"/>
  <c r="C6" i="9" l="1"/>
  <c r="F563" i="6"/>
  <c r="F769" i="6" s="1"/>
  <c r="C7" i="9" s="1"/>
  <c r="F481" i="6"/>
  <c r="C10" i="9"/>
  <c r="F36" i="2"/>
  <c r="F35" i="2"/>
  <c r="C11" i="9" l="1"/>
  <c r="C39" i="2"/>
  <c r="F42" i="2"/>
  <c r="F29" i="2"/>
  <c r="F38" i="2" l="1"/>
  <c r="F32" i="2"/>
  <c r="C46" i="2"/>
  <c r="F46" i="2" s="1"/>
  <c r="C22" i="2"/>
  <c r="F22" i="2" s="1"/>
  <c r="C13" i="2"/>
  <c r="F13" i="2" s="1"/>
  <c r="C10" i="2"/>
  <c r="F10" i="2" s="1"/>
  <c r="F8" i="2"/>
  <c r="F11" i="2"/>
  <c r="F12" i="2"/>
  <c r="F14" i="2"/>
  <c r="F18" i="2"/>
  <c r="F21" i="2"/>
  <c r="F34" i="2"/>
  <c r="F33" i="2"/>
  <c r="F31" i="2"/>
  <c r="F30" i="2"/>
  <c r="F28" i="2"/>
  <c r="F40" i="2"/>
  <c r="F39" i="2"/>
  <c r="F41" i="2"/>
  <c r="F43" i="2"/>
  <c r="F48" i="2"/>
  <c r="F7" i="2"/>
  <c r="F52" i="2" l="1"/>
  <c r="C4" i="9" s="1"/>
</calcChain>
</file>

<file path=xl/sharedStrings.xml><?xml version="1.0" encoding="utf-8"?>
<sst xmlns="http://schemas.openxmlformats.org/spreadsheetml/2006/main" count="2299" uniqueCount="1377">
  <si>
    <t>S.NO</t>
  </si>
  <si>
    <t>ITEM/ DESCRIPTION</t>
  </si>
  <si>
    <t>UNITS</t>
  </si>
  <si>
    <t>CIVIL WORK</t>
  </si>
  <si>
    <t>sq.ft</t>
  </si>
  <si>
    <t>Cu.ft</t>
  </si>
  <si>
    <t>RO</t>
  </si>
  <si>
    <t>CU.ft</t>
  </si>
  <si>
    <t>Casting of lintels above doors and wherever neccesary  in R.C.C. of size</t>
  </si>
  <si>
    <t>r.ft</t>
  </si>
  <si>
    <t>a</t>
  </si>
  <si>
    <t>CEILING WORK</t>
  </si>
  <si>
    <t xml:space="preserve">DOOR and WINDOW </t>
  </si>
  <si>
    <t>Door Frames as mentioned in the specification below</t>
  </si>
  <si>
    <t>b</t>
  </si>
  <si>
    <t>c</t>
  </si>
  <si>
    <t>d</t>
  </si>
  <si>
    <t>Hardware- hafele / Dorma / Geze</t>
  </si>
  <si>
    <t>Nos</t>
  </si>
  <si>
    <t>Hardware for Above Doors - Lock, Latch, Door Handle &amp; Door Closer</t>
  </si>
  <si>
    <t>SET(S)</t>
  </si>
  <si>
    <t>FIXED WOOD &amp; MS WORKS</t>
  </si>
  <si>
    <t>NOS.</t>
  </si>
  <si>
    <t>SQ.FT</t>
  </si>
  <si>
    <t>PAINTING AND FINISHING</t>
  </si>
  <si>
    <t>MISCELLANEOUS WORKS</t>
  </si>
  <si>
    <r>
      <rPr>
        <sz val="11"/>
        <rFont val="Calibri"/>
        <family val="2"/>
        <scheme val="minor"/>
      </rPr>
      <t xml:space="preserve">Providing  </t>
    </r>
    <r>
      <rPr>
        <sz val="11"/>
        <color rgb="FF1F1F1F"/>
        <rFont val="Calibri"/>
        <family val="2"/>
        <scheme val="minor"/>
      </rPr>
      <t xml:space="preserve">and  </t>
    </r>
    <r>
      <rPr>
        <sz val="11"/>
        <rFont val="Calibri"/>
        <family val="2"/>
        <scheme val="minor"/>
      </rPr>
      <t xml:space="preserve">Laying  </t>
    </r>
    <r>
      <rPr>
        <sz val="11"/>
        <color theme="1"/>
        <rFont val="Calibri"/>
        <family val="2"/>
        <scheme val="minor"/>
      </rPr>
      <t xml:space="preserve">30 mm </t>
    </r>
    <r>
      <rPr>
        <sz val="11"/>
        <rFont val="Calibri"/>
        <family val="2"/>
        <scheme val="minor"/>
      </rPr>
      <t>to 50mm thk.  Pl</t>
    </r>
    <r>
      <rPr>
        <sz val="11"/>
        <color rgb="FF242424"/>
        <rFont val="Calibri"/>
        <family val="2"/>
        <scheme val="minor"/>
      </rPr>
      <t xml:space="preserve">ain </t>
    </r>
    <r>
      <rPr>
        <sz val="11"/>
        <color theme="1"/>
        <rFont val="Calibri"/>
        <family val="2"/>
        <scheme val="minor"/>
      </rPr>
      <t xml:space="preserve">Cement </t>
    </r>
    <r>
      <rPr>
        <sz val="11"/>
        <rFont val="Calibri"/>
        <family val="2"/>
        <scheme val="minor"/>
      </rPr>
      <t xml:space="preserve">Concrete 
(PCC) 1:4:8 (1 cement </t>
    </r>
    <r>
      <rPr>
        <sz val="11"/>
        <color theme="1"/>
        <rFont val="Calibri"/>
        <family val="2"/>
        <scheme val="minor"/>
      </rPr>
      <t xml:space="preserve">:4 </t>
    </r>
    <r>
      <rPr>
        <sz val="11"/>
        <rFont val="Calibri"/>
        <family val="2"/>
        <scheme val="minor"/>
      </rPr>
      <t xml:space="preserve">coarse sand </t>
    </r>
    <r>
      <rPr>
        <sz val="11"/>
        <color theme="1"/>
        <rFont val="Calibri"/>
        <family val="2"/>
        <scheme val="minor"/>
      </rPr>
      <t xml:space="preserve">: </t>
    </r>
    <r>
      <rPr>
        <sz val="11"/>
        <color rgb="FF333333"/>
        <rFont val="Calibri"/>
        <family val="2"/>
        <scheme val="minor"/>
      </rPr>
      <t xml:space="preserve">8  </t>
    </r>
    <r>
      <rPr>
        <sz val="11"/>
        <rFont val="Calibri"/>
        <family val="2"/>
        <scheme val="minor"/>
      </rPr>
      <t xml:space="preserve">graded  </t>
    </r>
    <r>
      <rPr>
        <sz val="11"/>
        <color rgb="FF3B3B3B"/>
        <rFont val="Calibri"/>
        <family val="2"/>
        <scheme val="minor"/>
      </rPr>
      <t xml:space="preserve">stone </t>
    </r>
    <r>
      <rPr>
        <sz val="11"/>
        <color theme="1"/>
        <rFont val="Calibri"/>
        <family val="2"/>
        <scheme val="minor"/>
      </rPr>
      <t xml:space="preserve">aggregate </t>
    </r>
    <r>
      <rPr>
        <sz val="11"/>
        <rFont val="Calibri"/>
        <family val="2"/>
        <scheme val="minor"/>
      </rPr>
      <t xml:space="preserve">40mm </t>
    </r>
    <r>
      <rPr>
        <sz val="11"/>
        <color theme="1"/>
        <rFont val="Calibri"/>
        <family val="2"/>
        <scheme val="minor"/>
      </rPr>
      <t xml:space="preserve">nominal size),  </t>
    </r>
    <r>
      <rPr>
        <sz val="11"/>
        <rFont val="Calibri"/>
        <family val="2"/>
        <scheme val="minor"/>
      </rPr>
      <t xml:space="preserve">in </t>
    </r>
    <r>
      <rPr>
        <sz val="11"/>
        <color theme="1"/>
        <rFont val="Calibri"/>
        <family val="2"/>
        <scheme val="minor"/>
      </rPr>
      <t xml:space="preserve">raft/bases of column footing/brick wall </t>
    </r>
    <r>
      <rPr>
        <sz val="11"/>
        <color rgb="FF131313"/>
        <rFont val="Calibri"/>
        <family val="2"/>
        <scheme val="minor"/>
      </rPr>
      <t xml:space="preserve">footings/base </t>
    </r>
    <r>
      <rPr>
        <sz val="11"/>
        <color theme="1"/>
        <rFont val="Calibri"/>
        <family val="2"/>
        <scheme val="minor"/>
      </rPr>
      <t xml:space="preserve">of </t>
    </r>
    <r>
      <rPr>
        <sz val="11"/>
        <rFont val="Calibri"/>
        <family val="2"/>
        <scheme val="minor"/>
      </rPr>
      <t xml:space="preserve">floor and </t>
    </r>
    <r>
      <rPr>
        <sz val="11"/>
        <color theme="1"/>
        <rFont val="Calibri"/>
        <family val="2"/>
        <scheme val="minor"/>
      </rPr>
      <t xml:space="preserve">as </t>
    </r>
    <r>
      <rPr>
        <sz val="11"/>
        <rFont val="Calibri"/>
        <family val="2"/>
        <scheme val="minor"/>
      </rPr>
      <t xml:space="preserve">screed </t>
    </r>
    <r>
      <rPr>
        <sz val="11"/>
        <color theme="1"/>
        <rFont val="Calibri"/>
        <family val="2"/>
        <scheme val="minor"/>
      </rPr>
      <t xml:space="preserve">over </t>
    </r>
    <r>
      <rPr>
        <sz val="11"/>
        <rFont val="Calibri"/>
        <family val="2"/>
        <scheme val="minor"/>
      </rPr>
      <t xml:space="preserve">rough </t>
    </r>
    <r>
      <rPr>
        <sz val="11"/>
        <color rgb="FF1F1F1F"/>
        <rFont val="Calibri"/>
        <family val="2"/>
        <scheme val="minor"/>
      </rPr>
      <t xml:space="preserve">areas </t>
    </r>
    <r>
      <rPr>
        <sz val="11"/>
        <color rgb="FF3B3B3B"/>
        <rFont val="Calibri"/>
        <family val="2"/>
        <scheme val="minor"/>
      </rPr>
      <t xml:space="preserve">to </t>
    </r>
    <r>
      <rPr>
        <sz val="11"/>
        <color theme="1"/>
        <rFont val="Calibri"/>
        <family val="2"/>
        <scheme val="minor"/>
      </rPr>
      <t xml:space="preserve">make </t>
    </r>
    <r>
      <rPr>
        <sz val="11"/>
        <color rgb="FF1A1A1A"/>
        <rFont val="Calibri"/>
        <family val="2"/>
        <scheme val="minor"/>
      </rPr>
      <t xml:space="preserve">up </t>
    </r>
    <r>
      <rPr>
        <sz val="11"/>
        <color theme="1"/>
        <rFont val="Calibri"/>
        <family val="2"/>
        <scheme val="minor"/>
      </rPr>
      <t xml:space="preserve">levels </t>
    </r>
    <r>
      <rPr>
        <sz val="11"/>
        <rFont val="Calibri"/>
        <family val="2"/>
        <scheme val="minor"/>
      </rPr>
      <t xml:space="preserve">or to form </t>
    </r>
    <r>
      <rPr>
        <sz val="11"/>
        <color theme="1"/>
        <rFont val="Calibri"/>
        <family val="2"/>
        <scheme val="minor"/>
      </rPr>
      <t xml:space="preserve">sloges/ </t>
    </r>
    <r>
      <rPr>
        <sz val="11"/>
        <color rgb="FF131313"/>
        <rFont val="Calibri"/>
        <family val="2"/>
        <scheme val="minor"/>
      </rPr>
      <t xml:space="preserve">as </t>
    </r>
    <r>
      <rPr>
        <sz val="11"/>
        <rFont val="Calibri"/>
        <family val="2"/>
        <scheme val="minor"/>
      </rPr>
      <t xml:space="preserve">base for main flooring </t>
    </r>
    <r>
      <rPr>
        <sz val="11"/>
        <color theme="1"/>
        <rFont val="Calibri"/>
        <family val="2"/>
        <scheme val="minor"/>
      </rPr>
      <t xml:space="preserve">and </t>
    </r>
    <r>
      <rPr>
        <sz val="11"/>
        <color rgb="FF313131"/>
        <rFont val="Calibri"/>
        <family val="2"/>
        <scheme val="minor"/>
      </rPr>
      <t xml:space="preserve">laid to </t>
    </r>
    <r>
      <rPr>
        <sz val="11"/>
        <color rgb="FF1A1A1A"/>
        <rFont val="Calibri"/>
        <family val="2"/>
        <scheme val="minor"/>
      </rPr>
      <t xml:space="preserve">required </t>
    </r>
    <r>
      <rPr>
        <sz val="11"/>
        <rFont val="Calibri"/>
        <family val="2"/>
        <scheme val="minor"/>
      </rPr>
      <t xml:space="preserve">levels and grade </t>
    </r>
    <r>
      <rPr>
        <sz val="11"/>
        <color rgb="FF1F1F1F"/>
        <rFont val="Calibri"/>
        <family val="2"/>
        <scheme val="minor"/>
      </rPr>
      <t xml:space="preserve">at </t>
    </r>
    <r>
      <rPr>
        <sz val="11"/>
        <color rgb="FF212121"/>
        <rFont val="Calibri"/>
        <family val="2"/>
        <scheme val="minor"/>
      </rPr>
      <t xml:space="preserve">all </t>
    </r>
    <r>
      <rPr>
        <sz val="11"/>
        <rFont val="Calibri"/>
        <family val="2"/>
        <scheme val="minor"/>
      </rPr>
      <t xml:space="preserve">locations, consolidated </t>
    </r>
    <r>
      <rPr>
        <sz val="11"/>
        <color theme="1"/>
        <rFont val="Calibri"/>
        <family val="2"/>
        <scheme val="minor"/>
      </rPr>
      <t xml:space="preserve">finished   </t>
    </r>
    <r>
      <rPr>
        <sz val="11"/>
        <color rgb="FF282828"/>
        <rFont val="Calibri"/>
        <family val="2"/>
        <scheme val="minor"/>
      </rPr>
      <t xml:space="preserve">fair </t>
    </r>
    <r>
      <rPr>
        <sz val="11"/>
        <color theme="1"/>
        <rFont val="Calibri"/>
        <family val="2"/>
        <scheme val="minor"/>
      </rPr>
      <t xml:space="preserve">and </t>
    </r>
    <r>
      <rPr>
        <sz val="11"/>
        <rFont val="Calibri"/>
        <family val="2"/>
        <scheme val="minor"/>
      </rPr>
      <t xml:space="preserve">cured.Cost should </t>
    </r>
    <r>
      <rPr>
        <sz val="11"/>
        <color rgb="FF131313"/>
        <rFont val="Calibri"/>
        <family val="2"/>
        <scheme val="minor"/>
      </rPr>
      <t xml:space="preserve">be </t>
    </r>
    <r>
      <rPr>
        <sz val="11"/>
        <rFont val="Calibri"/>
        <family val="2"/>
        <scheme val="minor"/>
      </rPr>
      <t xml:space="preserve">complete </t>
    </r>
    <r>
      <rPr>
        <sz val="11"/>
        <color theme="1"/>
        <rFont val="Calibri"/>
        <family val="2"/>
        <scheme val="minor"/>
      </rPr>
      <t xml:space="preserve">and </t>
    </r>
    <r>
      <rPr>
        <sz val="11"/>
        <color rgb="FF0F0F0F"/>
        <rFont val="Calibri"/>
        <family val="2"/>
        <scheme val="minor"/>
      </rPr>
      <t xml:space="preserve">inclusive </t>
    </r>
    <r>
      <rPr>
        <sz val="11"/>
        <color theme="1"/>
        <rFont val="Calibri"/>
        <family val="2"/>
        <scheme val="minor"/>
      </rPr>
      <t xml:space="preserve">of </t>
    </r>
    <r>
      <rPr>
        <sz val="11"/>
        <color rgb="FF181818"/>
        <rFont val="Calibri"/>
        <family val="2"/>
        <scheme val="minor"/>
      </rPr>
      <t xml:space="preserve">all </t>
    </r>
    <r>
      <rPr>
        <sz val="11"/>
        <color theme="1"/>
        <rFont val="Calibri"/>
        <family val="2"/>
        <scheme val="minor"/>
      </rPr>
      <t xml:space="preserve">side  forms </t>
    </r>
    <r>
      <rPr>
        <sz val="11"/>
        <color rgb="FF484848"/>
        <rFont val="Calibri"/>
        <family val="2"/>
        <scheme val="minor"/>
      </rPr>
      <t xml:space="preserve">as </t>
    </r>
    <r>
      <rPr>
        <sz val="11"/>
        <color theme="1"/>
        <rFont val="Calibri"/>
        <family val="2"/>
        <scheme val="minor"/>
      </rPr>
      <t>required.</t>
    </r>
  </si>
  <si>
    <r>
      <rPr>
        <b/>
        <sz val="11"/>
        <color theme="1"/>
        <rFont val="Calibri"/>
        <family val="2"/>
        <scheme val="minor"/>
      </rPr>
      <t>PLASTER -</t>
    </r>
    <r>
      <rPr>
        <sz val="11"/>
        <color theme="1"/>
        <rFont val="Calibri"/>
        <family val="2"/>
        <scheme val="minor"/>
      </rPr>
      <t xml:space="preserve"> providing </t>
    </r>
    <r>
      <rPr>
        <sz val="11"/>
        <rFont val="Calibri"/>
        <family val="2"/>
        <scheme val="minor"/>
      </rPr>
      <t xml:space="preserve">and Applying </t>
    </r>
    <r>
      <rPr>
        <sz val="11"/>
        <color rgb="FFFF0000"/>
        <rFont val="Calibri"/>
        <family val="2"/>
        <scheme val="minor"/>
      </rPr>
      <t>Boh area</t>
    </r>
    <r>
      <rPr>
        <sz val="11"/>
        <rFont val="Calibri"/>
        <family val="2"/>
        <scheme val="minor"/>
      </rPr>
      <t xml:space="preserve"> 10 </t>
    </r>
    <r>
      <rPr>
        <sz val="11"/>
        <color theme="1"/>
        <rFont val="Calibri"/>
        <family val="2"/>
        <scheme val="minor"/>
      </rPr>
      <t xml:space="preserve">- </t>
    </r>
    <r>
      <rPr>
        <sz val="11"/>
        <rFont val="Calibri"/>
        <family val="2"/>
        <scheme val="minor"/>
      </rPr>
      <t xml:space="preserve">12mm thick plaster </t>
    </r>
    <r>
      <rPr>
        <sz val="11"/>
        <color rgb="FF282828"/>
        <rFont val="Calibri"/>
        <family val="2"/>
        <scheme val="minor"/>
      </rPr>
      <t>i</t>
    </r>
    <r>
      <rPr>
        <sz val="11"/>
        <color theme="1"/>
        <rFont val="Calibri"/>
        <family val="2"/>
        <scheme val="minor"/>
      </rPr>
      <t>n cement  mortar 1</t>
    </r>
    <r>
      <rPr>
        <sz val="11"/>
        <color rgb="FF333333"/>
        <rFont val="Calibri"/>
        <family val="2"/>
        <scheme val="minor"/>
      </rPr>
      <t>:4</t>
    </r>
    <r>
      <rPr>
        <sz val="11"/>
        <rFont val="Calibri"/>
        <family val="2"/>
        <scheme val="minor"/>
      </rPr>
      <t xml:space="preserve">(1 </t>
    </r>
    <r>
      <rPr>
        <sz val="11"/>
        <color theme="1"/>
        <rFont val="Calibri"/>
        <family val="2"/>
        <scheme val="minor"/>
      </rPr>
      <t xml:space="preserve">cement : 4 coars </t>
    </r>
    <r>
      <rPr>
        <sz val="11"/>
        <rFont val="Calibri"/>
        <family val="2"/>
        <scheme val="minor"/>
      </rPr>
      <t xml:space="preserve">sand) to </t>
    </r>
    <r>
      <rPr>
        <sz val="11"/>
        <color theme="1"/>
        <rFont val="Calibri"/>
        <family val="2"/>
        <scheme val="minor"/>
      </rPr>
      <t xml:space="preserve">all </t>
    </r>
    <r>
      <rPr>
        <sz val="11"/>
        <rFont val="Calibri"/>
        <family val="2"/>
        <scheme val="minor"/>
      </rPr>
      <t xml:space="preserve">specified walls </t>
    </r>
    <r>
      <rPr>
        <sz val="11"/>
        <color rgb="FF161616"/>
        <rFont val="Calibri"/>
        <family val="2"/>
        <scheme val="minor"/>
      </rPr>
      <t xml:space="preserve">(small </t>
    </r>
    <r>
      <rPr>
        <sz val="11"/>
        <color theme="1"/>
        <rFont val="Calibri"/>
        <family val="2"/>
        <scheme val="minor"/>
      </rPr>
      <t xml:space="preserve">or big) </t>
    </r>
    <r>
      <rPr>
        <sz val="11"/>
        <color rgb="FF161616"/>
        <rFont val="Calibri"/>
        <family val="2"/>
        <scheme val="minor"/>
      </rPr>
      <t xml:space="preserve">surfaces </t>
    </r>
    <r>
      <rPr>
        <sz val="11"/>
        <rFont val="Calibri"/>
        <family val="2"/>
        <scheme val="minor"/>
      </rPr>
      <t xml:space="preserve">induding,  </t>
    </r>
    <r>
      <rPr>
        <sz val="11"/>
        <color rgb="FF161616"/>
        <rFont val="Calibri"/>
        <family val="2"/>
        <scheme val="minor"/>
      </rPr>
      <t xml:space="preserve">wall </t>
    </r>
    <r>
      <rPr>
        <sz val="11"/>
        <rFont val="Calibri"/>
        <family val="2"/>
        <scheme val="minor"/>
      </rPr>
      <t xml:space="preserve">tops, jambs and cill </t>
    </r>
    <r>
      <rPr>
        <sz val="11"/>
        <color theme="1"/>
        <rFont val="Calibri"/>
        <family val="2"/>
        <scheme val="minor"/>
      </rPr>
      <t xml:space="preserve">etc. in </t>
    </r>
    <r>
      <rPr>
        <sz val="11"/>
        <rFont val="Calibri"/>
        <family val="2"/>
        <scheme val="minor"/>
      </rPr>
      <t xml:space="preserve">line </t>
    </r>
    <r>
      <rPr>
        <sz val="11"/>
        <color theme="1"/>
        <rFont val="Calibri"/>
        <family val="2"/>
        <scheme val="minor"/>
      </rPr>
      <t xml:space="preserve">level and   plumb </t>
    </r>
    <r>
      <rPr>
        <sz val="11"/>
        <rFont val="Calibri"/>
        <family val="2"/>
        <scheme val="minor"/>
      </rPr>
      <t>including ch</t>
    </r>
    <r>
      <rPr>
        <sz val="11"/>
        <color theme="1"/>
        <rFont val="Calibri"/>
        <family val="2"/>
        <scheme val="minor"/>
      </rPr>
      <t xml:space="preserve">icken wire </t>
    </r>
    <r>
      <rPr>
        <sz val="11"/>
        <rFont val="Calibri"/>
        <family val="2"/>
        <scheme val="minor"/>
      </rPr>
      <t xml:space="preserve">mesh on junction and </t>
    </r>
    <r>
      <rPr>
        <sz val="11"/>
        <color theme="1"/>
        <rFont val="Calibri"/>
        <family val="2"/>
        <scheme val="minor"/>
      </rPr>
      <t xml:space="preserve">joints </t>
    </r>
    <r>
      <rPr>
        <sz val="11"/>
        <rFont val="Calibri"/>
        <family val="2"/>
        <scheme val="minor"/>
      </rPr>
      <t xml:space="preserve">smooth  </t>
    </r>
    <r>
      <rPr>
        <sz val="11"/>
        <color theme="1"/>
        <rFont val="Calibri"/>
        <family val="2"/>
        <scheme val="minor"/>
      </rPr>
      <t xml:space="preserve">cement </t>
    </r>
    <r>
      <rPr>
        <sz val="11"/>
        <rFont val="Calibri"/>
        <family val="2"/>
        <scheme val="minor"/>
      </rPr>
      <t xml:space="preserve">finish, </t>
    </r>
    <r>
      <rPr>
        <sz val="11"/>
        <color theme="1"/>
        <rFont val="Calibri"/>
        <family val="2"/>
        <scheme val="minor"/>
      </rPr>
      <t xml:space="preserve">including </t>
    </r>
    <r>
      <rPr>
        <sz val="11"/>
        <rFont val="Calibri"/>
        <family val="2"/>
        <scheme val="minor"/>
      </rPr>
      <t xml:space="preserve">providing  necessary </t>
    </r>
    <r>
      <rPr>
        <sz val="11"/>
        <color theme="1"/>
        <rFont val="Calibri"/>
        <family val="2"/>
        <scheme val="minor"/>
      </rPr>
      <t xml:space="preserve">grooves at all the </t>
    </r>
    <r>
      <rPr>
        <sz val="11"/>
        <rFont val="Calibri"/>
        <family val="2"/>
        <scheme val="minor"/>
      </rPr>
      <t>junctions of</t>
    </r>
    <r>
      <rPr>
        <sz val="11"/>
        <color theme="1"/>
        <rFont val="Calibri"/>
        <family val="2"/>
        <scheme val="minor"/>
      </rPr>
      <t xml:space="preserve"> </t>
    </r>
    <r>
      <rPr>
        <sz val="11"/>
        <color rgb="FF1F1F1F"/>
        <rFont val="Calibri"/>
        <family val="2"/>
        <scheme val="minor"/>
      </rPr>
      <t xml:space="preserve">walls </t>
    </r>
    <r>
      <rPr>
        <sz val="11"/>
        <color theme="1"/>
        <rFont val="Calibri"/>
        <family val="2"/>
        <scheme val="minor"/>
      </rPr>
      <t xml:space="preserve">and ceiling, </t>
    </r>
    <r>
      <rPr>
        <sz val="11"/>
        <rFont val="Calibri"/>
        <family val="2"/>
        <scheme val="minor"/>
      </rPr>
      <t xml:space="preserve">walls and frames </t>
    </r>
    <r>
      <rPr>
        <sz val="11"/>
        <color theme="1"/>
        <rFont val="Calibri"/>
        <family val="2"/>
        <scheme val="minor"/>
      </rPr>
      <t xml:space="preserve">for </t>
    </r>
    <r>
      <rPr>
        <sz val="11"/>
        <rFont val="Calibri"/>
        <family val="2"/>
        <scheme val="minor"/>
      </rPr>
      <t>doors or window</t>
    </r>
    <r>
      <rPr>
        <sz val="11"/>
        <color theme="1"/>
        <rFont val="Calibri"/>
        <family val="2"/>
        <scheme val="minor"/>
      </rPr>
      <t xml:space="preserve">, around  </t>
    </r>
    <r>
      <rPr>
        <sz val="11"/>
        <rFont val="Calibri"/>
        <family val="2"/>
        <scheme val="minor"/>
      </rPr>
      <t xml:space="preserve">skirting/ </t>
    </r>
    <r>
      <rPr>
        <sz val="11"/>
        <color theme="1"/>
        <rFont val="Calibri"/>
        <family val="2"/>
        <scheme val="minor"/>
      </rPr>
      <t xml:space="preserve">dado or at </t>
    </r>
    <r>
      <rPr>
        <sz val="11"/>
        <rFont val="Calibri"/>
        <family val="2"/>
        <scheme val="minor"/>
      </rPr>
      <t xml:space="preserve">other </t>
    </r>
    <r>
      <rPr>
        <sz val="11"/>
        <color theme="1"/>
        <rFont val="Calibri"/>
        <family val="2"/>
        <scheme val="minor"/>
      </rPr>
      <t>places as directed incl</t>
    </r>
    <r>
      <rPr>
        <sz val="11"/>
        <rFont val="Calibri"/>
        <family val="2"/>
        <scheme val="minor"/>
      </rPr>
      <t xml:space="preserve">uding </t>
    </r>
    <r>
      <rPr>
        <sz val="11"/>
        <color theme="1"/>
        <rFont val="Calibri"/>
        <family val="2"/>
        <scheme val="minor"/>
      </rPr>
      <t xml:space="preserve">raking </t>
    </r>
    <r>
      <rPr>
        <sz val="11"/>
        <color rgb="FF181818"/>
        <rFont val="Calibri"/>
        <family val="2"/>
        <scheme val="minor"/>
      </rPr>
      <t xml:space="preserve">the </t>
    </r>
    <r>
      <rPr>
        <sz val="11"/>
        <rFont val="Calibri"/>
        <family val="2"/>
        <scheme val="minor"/>
      </rPr>
      <t xml:space="preserve">joints </t>
    </r>
    <r>
      <rPr>
        <sz val="11"/>
        <color theme="1"/>
        <rFont val="Calibri"/>
        <family val="2"/>
        <scheme val="minor"/>
      </rPr>
      <t xml:space="preserve">or </t>
    </r>
    <r>
      <rPr>
        <sz val="11"/>
        <rFont val="Calibri"/>
        <family val="2"/>
        <scheme val="minor"/>
      </rPr>
      <t>roughening the R</t>
    </r>
    <r>
      <rPr>
        <sz val="11"/>
        <color theme="1"/>
        <rFont val="Calibri"/>
        <family val="2"/>
        <scheme val="minor"/>
      </rPr>
      <t xml:space="preserve">CC surfaces,  necessary </t>
    </r>
    <r>
      <rPr>
        <sz val="11"/>
        <rFont val="Calibri"/>
        <family val="2"/>
        <scheme val="minor"/>
      </rPr>
      <t xml:space="preserve">curing, scaffolding  </t>
    </r>
    <r>
      <rPr>
        <sz val="11"/>
        <color rgb="FF181818"/>
        <rFont val="Calibri"/>
        <family val="2"/>
        <scheme val="minor"/>
      </rPr>
      <t xml:space="preserve">etc., </t>
    </r>
    <r>
      <rPr>
        <sz val="11"/>
        <rFont val="Calibri"/>
        <family val="2"/>
        <scheme val="minor"/>
      </rPr>
      <t xml:space="preserve">complete </t>
    </r>
    <r>
      <rPr>
        <sz val="11"/>
        <color theme="1"/>
        <rFont val="Calibri"/>
        <family val="2"/>
        <scheme val="minor"/>
      </rPr>
      <t xml:space="preserve">as </t>
    </r>
    <r>
      <rPr>
        <sz val="11"/>
        <rFont val="Calibri"/>
        <family val="2"/>
        <scheme val="minor"/>
      </rPr>
      <t>directed and specified</t>
    </r>
  </si>
  <si>
    <r>
      <rPr>
        <b/>
        <sz val="11"/>
        <rFont val="Calibri"/>
        <family val="2"/>
        <scheme val="minor"/>
      </rPr>
      <t>WATERPROOFING WORKS  :</t>
    </r>
    <r>
      <rPr>
        <sz val="11"/>
        <rFont val="Calibri"/>
        <family val="2"/>
        <scheme val="minor"/>
      </rPr>
      <t xml:space="preserve">- Providing, applying &amp; testing water proofing treatment of RCC sunken slabs (Kichen) to specified areas &amp; wall surface up to  300mm height from FFL by providing a 3MM thick bitumen based membrane comprising of the following operations.
Including preperation of surface and plastering of surface with 12mm thick protective plaster 1:4 (1 cement : 4 coarse sand) over treated surface etc complete. (Quoted rate to include grouting of RCC surface for any cracks/ fissures)
This treatment shall be upto 300mm height on all walls from finished floor level, all around water proof area.
</t>
    </r>
    <r>
      <rPr>
        <b/>
        <sz val="11"/>
        <rFont val="Calibri"/>
        <family val="2"/>
        <scheme val="minor"/>
      </rPr>
      <t>"Special warranty for 10 yrs to be out lined along with autorized specialized applicator executing the job"</t>
    </r>
  </si>
  <si>
    <t>NOTES:</t>
  </si>
  <si>
    <t xml:space="preserve">TOTAL </t>
  </si>
  <si>
    <t>QTY</t>
  </si>
  <si>
    <r>
      <rPr>
        <sz val="11"/>
        <rFont val="Calibri"/>
        <family val="2"/>
        <scheme val="minor"/>
      </rPr>
      <t xml:space="preserve">Providing </t>
    </r>
    <r>
      <rPr>
        <sz val="11"/>
        <color rgb="FF0F0F0F"/>
        <rFont val="Calibri"/>
        <family val="2"/>
        <scheme val="minor"/>
      </rPr>
      <t>&amp; l</t>
    </r>
    <r>
      <rPr>
        <sz val="11"/>
        <rFont val="Calibri"/>
        <family val="2"/>
        <scheme val="minor"/>
      </rPr>
      <t>aying  full</t>
    </r>
    <r>
      <rPr>
        <sz val="11"/>
        <color theme="1"/>
        <rFont val="Calibri"/>
        <family val="2"/>
        <scheme val="minor"/>
      </rPr>
      <t xml:space="preserve"> brick</t>
    </r>
    <r>
      <rPr>
        <sz val="11"/>
        <rFont val="Calibri"/>
        <family val="2"/>
        <scheme val="minor"/>
      </rPr>
      <t xml:space="preserve">  (230</t>
    </r>
    <r>
      <rPr>
        <sz val="11"/>
        <color rgb="FF0C0C0C"/>
        <rFont val="Calibri"/>
        <family val="2"/>
        <scheme val="minor"/>
      </rPr>
      <t xml:space="preserve">mm </t>
    </r>
    <r>
      <rPr>
        <sz val="11"/>
        <color rgb="FF131313"/>
        <rFont val="Calibri"/>
        <family val="2"/>
        <scheme val="minor"/>
      </rPr>
      <t>thick) partition</t>
    </r>
    <r>
      <rPr>
        <sz val="11"/>
        <color rgb="FF282828"/>
        <rFont val="Calibri"/>
        <family val="2"/>
        <scheme val="minor"/>
      </rPr>
      <t xml:space="preserve">  </t>
    </r>
    <r>
      <rPr>
        <sz val="11"/>
        <color rgb="FF181818"/>
        <rFont val="Calibri"/>
        <family val="2"/>
        <scheme val="minor"/>
      </rPr>
      <t xml:space="preserve">walls </t>
    </r>
    <r>
      <rPr>
        <sz val="11"/>
        <rFont val="Calibri"/>
        <family val="2"/>
        <scheme val="minor"/>
      </rPr>
      <t xml:space="preserve">with </t>
    </r>
    <r>
      <rPr>
        <sz val="11"/>
        <color theme="1"/>
        <rFont val="Calibri"/>
        <family val="2"/>
        <scheme val="minor"/>
      </rPr>
      <t xml:space="preserve">well burnt 1st </t>
    </r>
    <r>
      <rPr>
        <sz val="11"/>
        <rFont val="Calibri"/>
        <family val="2"/>
        <scheme val="minor"/>
      </rPr>
      <t xml:space="preserve">class table </t>
    </r>
    <r>
      <rPr>
        <sz val="11"/>
        <color rgb="FF0F0F0F"/>
        <rFont val="Calibri"/>
        <family val="2"/>
        <scheme val="minor"/>
      </rPr>
      <t xml:space="preserve">molded,  </t>
    </r>
    <r>
      <rPr>
        <sz val="11"/>
        <color rgb="FF131313"/>
        <rFont val="Calibri"/>
        <family val="2"/>
        <scheme val="minor"/>
      </rPr>
      <t xml:space="preserve">good </t>
    </r>
    <r>
      <rPr>
        <sz val="11"/>
        <rFont val="Calibri"/>
        <family val="2"/>
        <scheme val="minor"/>
      </rPr>
      <t xml:space="preserve">quality  </t>
    </r>
    <r>
      <rPr>
        <sz val="11"/>
        <color rgb="FF0F0F0F"/>
        <rFont val="Calibri"/>
        <family val="2"/>
        <scheme val="minor"/>
      </rPr>
      <t xml:space="preserve">approved </t>
    </r>
    <r>
      <rPr>
        <sz val="11"/>
        <color rgb="FF313131"/>
        <rFont val="Calibri"/>
        <family val="2"/>
        <scheme val="minor"/>
      </rPr>
      <t xml:space="preserve">brick </t>
    </r>
    <r>
      <rPr>
        <sz val="11"/>
        <color theme="1"/>
        <rFont val="Calibri"/>
        <family val="2"/>
        <scheme val="minor"/>
      </rPr>
      <t xml:space="preserve">In </t>
    </r>
    <r>
      <rPr>
        <sz val="11"/>
        <rFont val="Calibri"/>
        <family val="2"/>
        <scheme val="minor"/>
      </rPr>
      <t>cement mortar 1</t>
    </r>
    <r>
      <rPr>
        <sz val="11"/>
        <color rgb="FF161616"/>
        <rFont val="Calibri"/>
        <family val="2"/>
        <scheme val="minor"/>
      </rPr>
      <t xml:space="preserve">:4 </t>
    </r>
    <r>
      <rPr>
        <sz val="11"/>
        <rFont val="Calibri"/>
        <family val="2"/>
        <scheme val="minor"/>
      </rPr>
      <t xml:space="preserve">(1cement </t>
    </r>
    <r>
      <rPr>
        <sz val="11"/>
        <color theme="1"/>
        <rFont val="Calibri"/>
        <family val="2"/>
        <scheme val="minor"/>
      </rPr>
      <t xml:space="preserve">: </t>
    </r>
    <r>
      <rPr>
        <sz val="11"/>
        <color rgb="FF161616"/>
        <rFont val="Calibri"/>
        <family val="2"/>
        <scheme val="minor"/>
      </rPr>
      <t xml:space="preserve">4 </t>
    </r>
    <r>
      <rPr>
        <sz val="11"/>
        <rFont val="Calibri"/>
        <family val="2"/>
        <scheme val="minor"/>
      </rPr>
      <t xml:space="preserve">coarse sand) including </t>
    </r>
    <r>
      <rPr>
        <sz val="11"/>
        <color theme="1"/>
        <rFont val="Calibri"/>
        <family val="2"/>
        <scheme val="minor"/>
      </rPr>
      <t xml:space="preserve">2 </t>
    </r>
    <r>
      <rPr>
        <sz val="11"/>
        <color rgb="FF151515"/>
        <rFont val="Calibri"/>
        <family val="2"/>
        <scheme val="minor"/>
      </rPr>
      <t xml:space="preserve">nos. </t>
    </r>
    <r>
      <rPr>
        <sz val="11"/>
        <color rgb="FF3F3F3F"/>
        <rFont val="Calibri"/>
        <family val="2"/>
        <scheme val="minor"/>
      </rPr>
      <t xml:space="preserve">of </t>
    </r>
    <r>
      <rPr>
        <sz val="11"/>
        <color theme="1"/>
        <rFont val="Calibri"/>
        <family val="2"/>
        <scheme val="minor"/>
      </rPr>
      <t xml:space="preserve">6mm </t>
    </r>
    <r>
      <rPr>
        <sz val="11"/>
        <rFont val="Calibri"/>
        <family val="2"/>
        <scheme val="minor"/>
      </rPr>
      <t xml:space="preserve">dia.  </t>
    </r>
    <r>
      <rPr>
        <sz val="11"/>
        <color rgb="FF3B3B3B"/>
        <rFont val="Calibri"/>
        <family val="2"/>
        <scheme val="minor"/>
      </rPr>
      <t xml:space="preserve">MS </t>
    </r>
    <r>
      <rPr>
        <sz val="11"/>
        <rFont val="Calibri"/>
        <family val="2"/>
        <scheme val="minor"/>
      </rPr>
      <t xml:space="preserve">round bars </t>
    </r>
    <r>
      <rPr>
        <sz val="11"/>
        <color rgb="FF161616"/>
        <rFont val="Calibri"/>
        <family val="2"/>
        <scheme val="minor"/>
      </rPr>
      <t xml:space="preserve">at </t>
    </r>
    <r>
      <rPr>
        <sz val="11"/>
        <color rgb="FF0C0C0C"/>
        <rFont val="Calibri"/>
        <family val="2"/>
        <scheme val="minor"/>
      </rPr>
      <t xml:space="preserve">every   </t>
    </r>
    <r>
      <rPr>
        <sz val="11"/>
        <color theme="1"/>
        <rFont val="Calibri"/>
        <family val="2"/>
        <scheme val="minor"/>
      </rPr>
      <t xml:space="preserve">lVth </t>
    </r>
    <r>
      <rPr>
        <sz val="11"/>
        <rFont val="Calibri"/>
        <family val="2"/>
        <scheme val="minor"/>
      </rPr>
      <t xml:space="preserve">course. Cost </t>
    </r>
    <r>
      <rPr>
        <sz val="11"/>
        <color rgb="FF0A0A0A"/>
        <rFont val="Calibri"/>
        <family val="2"/>
        <scheme val="minor"/>
      </rPr>
      <t xml:space="preserve">should  </t>
    </r>
    <r>
      <rPr>
        <sz val="11"/>
        <color theme="1"/>
        <rFont val="Calibri"/>
        <family val="2"/>
        <scheme val="minor"/>
      </rPr>
      <t xml:space="preserve">include </t>
    </r>
    <r>
      <rPr>
        <sz val="11"/>
        <rFont val="Calibri"/>
        <family val="2"/>
        <scheme val="minor"/>
      </rPr>
      <t xml:space="preserve">scaffolding curing.  rubbing  </t>
    </r>
    <r>
      <rPr>
        <sz val="11"/>
        <color rgb="FF0A0A0A"/>
        <rFont val="Calibri"/>
        <family val="2"/>
        <scheme val="minor"/>
      </rPr>
      <t xml:space="preserve">the </t>
    </r>
    <r>
      <rPr>
        <sz val="11"/>
        <rFont val="Calibri"/>
        <family val="2"/>
        <scheme val="minor"/>
      </rPr>
      <t xml:space="preserve">surface. racking out </t>
    </r>
    <r>
      <rPr>
        <sz val="11"/>
        <color theme="1"/>
        <rFont val="Calibri"/>
        <family val="2"/>
        <scheme val="minor"/>
      </rPr>
      <t xml:space="preserve">the </t>
    </r>
    <r>
      <rPr>
        <sz val="11"/>
        <rFont val="Calibri"/>
        <family val="2"/>
        <scheme val="minor"/>
      </rPr>
      <t xml:space="preserve">joints  </t>
    </r>
    <r>
      <rPr>
        <sz val="11"/>
        <color rgb="FF212121"/>
        <rFont val="Calibri"/>
        <family val="2"/>
        <scheme val="minor"/>
      </rPr>
      <t xml:space="preserve">etc., </t>
    </r>
    <r>
      <rPr>
        <sz val="11"/>
        <rFont val="Calibri"/>
        <family val="2"/>
        <scheme val="minor"/>
      </rPr>
      <t xml:space="preserve">complete  </t>
    </r>
    <r>
      <rPr>
        <sz val="11"/>
        <color theme="1"/>
        <rFont val="Calibri"/>
        <family val="2"/>
        <scheme val="minor"/>
      </rPr>
      <t>as</t>
    </r>
    <r>
      <rPr>
        <sz val="11"/>
        <rFont val="Calibri"/>
        <family val="2"/>
        <scheme val="minor"/>
      </rPr>
      <t xml:space="preserve">directed and specified for walls </t>
    </r>
    <r>
      <rPr>
        <sz val="11"/>
        <color rgb="FF0A0A0A"/>
        <rFont val="Calibri"/>
        <family val="2"/>
        <scheme val="minor"/>
      </rPr>
      <t xml:space="preserve">platform </t>
    </r>
    <r>
      <rPr>
        <sz val="11"/>
        <color rgb="FF1A1A1A"/>
        <rFont val="Calibri"/>
        <family val="2"/>
        <scheme val="minor"/>
      </rPr>
      <t xml:space="preserve">supports </t>
    </r>
    <r>
      <rPr>
        <sz val="11"/>
        <color theme="1"/>
        <rFont val="Calibri"/>
        <family val="2"/>
        <scheme val="minor"/>
      </rPr>
      <t>etc.</t>
    </r>
  </si>
  <si>
    <t xml:space="preserve">Providing and constructing 4"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</si>
  <si>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Sqft</t>
  </si>
  <si>
    <t>Amount</t>
  </si>
  <si>
    <r>
      <rPr>
        <b/>
        <sz val="10"/>
        <color theme="1"/>
        <rFont val="Calibri"/>
        <family val="2"/>
        <scheme val="minor"/>
      </rPr>
      <t xml:space="preserve"> LIGHT WEIGHT CONCRETE FILLING + PCC TOP :</t>
    </r>
    <r>
      <rPr>
        <sz val="10"/>
        <color theme="1"/>
        <rFont val="Calibri"/>
        <family val="2"/>
        <scheme val="minor"/>
      </rPr>
      <t xml:space="preserve"> Providing and Filling on RCC slab areas @400mm at BOH AREA  with light weight concrete block waste of approximately 600 kg per cum density laid, levelled, finished, smooth, including finishing  with 30-60mm top layer of 1:2:4 PCC  as per specification. </t>
    </r>
  </si>
  <si>
    <t>Reparing of existing ceiling using plaster and acrylic putty after proper curing, please note the surface area to be measured</t>
  </si>
  <si>
    <t xml:space="preserve">Providing and Fixing  of 25 mm thick kota stone on a PCC bed surface in brick pattern with groove of 3 mm filled by epoxy MYK laticrete grout as applicable as per site condition.  Cost should be Inclusive of Skirting .of all the area
basic price of kota @40 Rs/Sq.ft.      </t>
  </si>
  <si>
    <t xml:space="preserve">1200x2100 MM Double leaf flush Door </t>
  </si>
  <si>
    <t>2100 MM highsliding door Shutter 35mm thick for the wall opening of 2285 mm</t>
  </si>
  <si>
    <t xml:space="preserve">750  X 2100 sliding door shutter 35 mm thickness </t>
  </si>
  <si>
    <r>
      <rPr>
        <b/>
        <sz val="11"/>
        <color rgb="FFFF0000"/>
        <rFont val="Calibri"/>
        <family val="2"/>
        <scheme val="minor"/>
      </rPr>
      <t xml:space="preserve">Office chair : </t>
    </r>
    <r>
      <rPr>
        <sz val="11"/>
        <color rgb="FFFF0000"/>
        <rFont val="Calibri"/>
        <family val="2"/>
        <scheme val="minor"/>
      </rPr>
      <t>Providing High back ergonomic office chair having adjustable seat and back bend and lockable system (executive chair)</t>
    </r>
  </si>
  <si>
    <t xml:space="preserve">Cafateria table top finished with merinolam 22099 slate ML 1 mm thich laminate, top to be fixed on MS round hollow pipe of 60 mm painted black to give support on two side of top </t>
  </si>
  <si>
    <t xml:space="preserve">Providing and constructing 9" thick siporex wall with minimum compressive strength in Cement Mortar 1:6 (1 cement : 6 coarse sand ) proportion,in straight as per plan in walls,  including scaffolding, curing and providing RCC band or reinforcement at at every  lVth cours complete at all levels and locations and as directed. </t>
  </si>
  <si>
    <t>LS</t>
  </si>
  <si>
    <t>Rates</t>
  </si>
  <si>
    <t>Matiala TFS Kitchen Civil BOQ</t>
  </si>
  <si>
    <t>e</t>
  </si>
  <si>
    <t>f</t>
  </si>
  <si>
    <t>900 x 2100 MM  Flush door Shutter 35mm thick  with SS kick Plate</t>
  </si>
  <si>
    <t>Cafateria table top finished with merinolam 22099 slate ML 1 mm thich laminate, top to be fixed on MS round hollow pipe of 60 mm painted black to give support on two side of top (2 seater)</t>
  </si>
  <si>
    <t xml:space="preserve">Cafteria chair- p/F of cafeteria chair with dark brown upholstery stitched over EP foam pasted on 19 mm ply base having ms legs with nylon buffer </t>
  </si>
  <si>
    <t>750 X 2100 washroom flush doors shutter 35 mm thick</t>
  </si>
  <si>
    <t>g</t>
  </si>
  <si>
    <t>MS Fire Door with wired glass vision panel, having parallel push bar/ lock /, automatic door closer and all the necessary fittings, contractor needs to provide fire door certificate. 2200 X2100 X40</t>
  </si>
  <si>
    <t>No.</t>
  </si>
  <si>
    <t>h</t>
  </si>
  <si>
    <t>MS Fire Door with wired glass vision panel, having parallel push bar/ lock /, automatic door closer and all the necessary fittings, contractor needs to provide fire door certificate. 1200X2100 X40</t>
  </si>
  <si>
    <t>Ail flush doors in 40mm BWP Flush Doors of Green / Kit ply / Garnet / Duro make. Oakwood finish laminate with kick plate, push plate.</t>
  </si>
  <si>
    <r>
      <t xml:space="preserve">Providing and fixing </t>
    </r>
    <r>
      <rPr>
        <b/>
        <sz val="11"/>
        <rFont val="Calibri"/>
        <family val="2"/>
        <scheme val="minor"/>
      </rPr>
      <t>Door with frames in 1st class Arau Chaap wood</t>
    </r>
    <r>
      <rPr>
        <sz val="11"/>
        <rFont val="Calibri"/>
        <family val="2"/>
        <scheme val="minor"/>
      </rPr>
      <t xml:space="preserve"> as per design.  Rate shalL Include fixing of chaukhat in position with grouting hold fast in cement concrete 1:2:4 (1 cement: 2 coarse sand : 4 aggregate average 20mm size).  Rate to include Hardwood Lipping with Melamine Polish of required shade including Hardwood frame 100mm x 65mm including all hardware, Door closer, door stopper, All Hardwares Doorset or Equivalent Make and necessary hardware .</t>
    </r>
  </si>
  <si>
    <r>
      <t xml:space="preserve">Providing and Fixing wooden workstation as per layout having wire manager, lockable stoage pedestal 800 X 500 X 700(h) </t>
    </r>
    <r>
      <rPr>
        <b/>
        <sz val="11"/>
        <color rgb="FFFF0000"/>
        <rFont val="Calibri"/>
        <family val="2"/>
        <scheme val="minor"/>
      </rPr>
      <t>oakwod finished laminate</t>
    </r>
    <r>
      <rPr>
        <sz val="11"/>
        <color rgb="FFFF0000"/>
        <rFont val="Calibri"/>
        <family val="2"/>
        <scheme val="minor"/>
      </rPr>
      <t xml:space="preserve">, hettich fittings, </t>
    </r>
  </si>
  <si>
    <t xml:space="preserve">Providing and Fixing wooden workstation as per layout having wire manager, lockable stoage with 3 no. pedestal 500 mm depth X 700(h) oakwod finished laminate, hettich fittings, </t>
  </si>
  <si>
    <t>BOH area open ceiling (PLASTIC PAINT) P/A 2 coats of plastic black matt paint as per app.. ASIAN PAINTS by sand papering the surface, applying one coat of primer, prepare the surface with sand papering again, repeating a coat of primer, applying one coat of plastic paint, touching up with putty &amp; applying two final roller coats of plastic paint, to internal wall/slab surfaces incl. preparing the surface by cleaning scrapping, smooth filling crevices, scaffolding etc.</t>
  </si>
  <si>
    <t>Debris Removal to be verified by site engineer and security guard which should be maintained in IN/Out register</t>
  </si>
  <si>
    <t xml:space="preserve">Temporary plumbing, electricity connection to start the execution works. </t>
  </si>
  <si>
    <t>Comparative Electrical Work</t>
  </si>
  <si>
    <t xml:space="preserve">S. No </t>
  </si>
  <si>
    <t>Description</t>
  </si>
  <si>
    <t>Unit</t>
  </si>
  <si>
    <t>Qty</t>
  </si>
  <si>
    <t>Rate</t>
  </si>
  <si>
    <t>SECTION-I- WIRING/POINT WIRING &amp; CONDUTING</t>
  </si>
  <si>
    <t>Supply and Installation of all materials, accessories and labour for wiring for light/ equipment circuit main using PVC insulated stranded copper conductor FRLS wires of 1100V grade drawn through heavy gauge rigid PVC/MS conduit ( The cost of the conduit will be taken separately  ) using necessary conduit accessories, PVC pull/junction boxes, G.I. fish wire etc. The rate shall include the cost of providing PVC insulated stranded copper conductor earth wire in each conduit alongwith other circuit main wires. Lugs to be use at both the ends. FRLS Type only.</t>
  </si>
  <si>
    <t>1.1.1</t>
  </si>
  <si>
    <t>Supply &amp; Installation of 1.5 Sq.mm  copper FRLS wires</t>
  </si>
  <si>
    <t>Rmt</t>
  </si>
  <si>
    <t>1.1.2</t>
  </si>
  <si>
    <t>Supply &amp; Installation of 2.5 Sq.mm  copper FRLS wires</t>
  </si>
  <si>
    <t>1.1.3</t>
  </si>
  <si>
    <t>Supply &amp; Installation of 4 Sq.mm  copper FRLS wires</t>
  </si>
  <si>
    <t>1.1.4</t>
  </si>
  <si>
    <t>Supply &amp; Installation of 6 Sq.mm  copper FRLS wires</t>
  </si>
  <si>
    <t>1.1.5</t>
  </si>
  <si>
    <t>Supply &amp; Installation of 10 Sq.mm  copper FRLS wires</t>
  </si>
  <si>
    <t>1.1.6</t>
  </si>
  <si>
    <t>Supply &amp; Installation of 16 Sq.mm  copper FRLS wires</t>
  </si>
  <si>
    <t>Supplying and installing all materials, accessories and labour for conduiting &amp; the accessories for light/ Equipment circuit main.The conduit should be Medium gauge rigid 1.6 mm thick FRLS type PVC conduits conforming to IS-2509 of 1973 . The conduits shall be clamped by G.I./ PVC saddles of minimum 20 gauge or be clamps fabricated from M.S. strips of minimum 25 mm x 3 mm.  The M.S. clamps/supports shall be duly painted with 2 coats of red oxide and 2 coats of black enamelled paint.The clamps/supports shall be fixed to the underside of the ceiling by means of nylon rawl plugs and brass screws of 3 mm size.  Anchor fasteners of suitable sizes shall be provided if necessary.The conduits shall be supported at regular intervals of 500 mm.  Additional supports shall be provided on either side of bends, JB's &amp; terminations. The conduits shall be bent with bending springs to provide smooth bends.  Use of ready made bends shall be kept to a minimum. The jointing of PVC conduits shall be done with couplers and PVC solvent cement.  Conduits to be terminated in M.S. Boxes shall be terminated with female adaptors with bushes.
All conduits assembled (PVC &amp; M.S.) without wiring shall be provided with G.I. pull wire of  minimum thickness of 14SWG. And end portion of the conduit to be provided with end caps where ever necessary. The cost should include the cost of heavy gauge rigid PVC conduit with necessary conduit accessories, PVC pull/junction boxes, G.I. fish wire etc &amp; laying of the same. FRLS Only</t>
  </si>
  <si>
    <t>1.2.1</t>
  </si>
  <si>
    <t>20mm PVC Conduit</t>
  </si>
  <si>
    <t>1.2.2</t>
  </si>
  <si>
    <t>25mm PVC Conduit</t>
  </si>
  <si>
    <t>1.2.3</t>
  </si>
  <si>
    <t>32mm PVC Conduit</t>
  </si>
  <si>
    <t>1.2.4</t>
  </si>
  <si>
    <t>PVC Flexible Conduit Dia 20 mm</t>
  </si>
  <si>
    <t>1.2.5</t>
  </si>
  <si>
    <t>PVC Flexible Conduit Dia 25 mm</t>
  </si>
  <si>
    <t>1.2.6</t>
  </si>
  <si>
    <t>PVC Flexible Conduit Dia 32 mm</t>
  </si>
  <si>
    <t>1.2.7</t>
  </si>
  <si>
    <t>20mm MS Conduit</t>
  </si>
  <si>
    <t>1.2.8</t>
  </si>
  <si>
    <t>25mm MS Conduit</t>
  </si>
  <si>
    <t>1.2.9</t>
  </si>
  <si>
    <t>32mm MS Conduit</t>
  </si>
  <si>
    <t>1.2.10</t>
  </si>
  <si>
    <t>40mm MS Conduit</t>
  </si>
  <si>
    <t>1.2.11</t>
  </si>
  <si>
    <t>MS Flexible Conduit Dia 20 mm</t>
  </si>
  <si>
    <t>1.2.12</t>
  </si>
  <si>
    <t>MS Flexible Conduit Dia 25 mm</t>
  </si>
  <si>
    <t>1.2.13</t>
  </si>
  <si>
    <t>MS Flexible Conduit Dia 32 mm</t>
  </si>
  <si>
    <t>POINT WIRING WITH FRLS PVC/MS CONDUITES</t>
  </si>
  <si>
    <r>
      <rPr>
        <b/>
        <sz val="10"/>
        <color indexed="36"/>
        <rFont val="Calibri"/>
        <family val="2"/>
      </rPr>
      <t>Lighting Circuit</t>
    </r>
    <r>
      <rPr>
        <sz val="10"/>
        <color indexed="8"/>
        <rFont val="Calibri"/>
        <family val="2"/>
      </rPr>
      <t xml:space="preserve"> - SITC of Wiring for following Light points </t>
    </r>
    <r>
      <rPr>
        <b/>
        <sz val="10"/>
        <color indexed="8"/>
        <rFont val="Calibri"/>
        <family val="2"/>
      </rPr>
      <t>with 3x1.5 sq.mm FRLS PVC insulated flexible copper</t>
    </r>
    <r>
      <rPr>
        <sz val="10"/>
        <color indexed="8"/>
        <rFont val="Calibri"/>
        <family val="2"/>
      </rPr>
      <t xml:space="preserve"> conductor multi Strand wires of 1100 V grade in recess or surface with </t>
    </r>
    <r>
      <rPr>
        <b/>
        <sz val="10"/>
        <color indexed="8"/>
        <rFont val="Calibri"/>
        <family val="2"/>
      </rPr>
      <t>FRLS</t>
    </r>
    <r>
      <rPr>
        <sz val="10"/>
        <color indexed="8"/>
        <rFont val="Calibri"/>
        <family val="2"/>
      </rPr>
      <t xml:space="preserve"> </t>
    </r>
    <r>
      <rPr>
        <b/>
        <sz val="10"/>
        <color indexed="8"/>
        <rFont val="Calibri"/>
        <family val="2"/>
      </rPr>
      <t>PVC ISI marked conduit</t>
    </r>
    <r>
      <rPr>
        <sz val="10"/>
        <color indexed="8"/>
        <rFont val="Calibri"/>
        <family val="2"/>
      </rPr>
      <t xml:space="preserve"> with accessories such as bends, junction boxes, pull wire including 1.5 sq.mm copper conductor green color earth wire for earthing of all metal boxes, light fixtures, exhaust fan etc. complete as required</t>
    </r>
    <r>
      <rPr>
        <b/>
        <sz val="10"/>
        <color indexed="8"/>
        <rFont val="Calibri"/>
        <family val="2"/>
      </rPr>
      <t xml:space="preserve"> including circuit wiring with 2x2.5 + 2.5 sq. mm FRLS wires from DB to Switch Board, switch Board to Light &amp; switch board to switch board. </t>
    </r>
    <r>
      <rPr>
        <b/>
        <sz val="10"/>
        <color indexed="10"/>
        <rFont val="Calibri"/>
        <family val="2"/>
      </rPr>
      <t>(NOTE-NO ADDITIONAL CIRCUIT LENGTH WILL BE MEASURED DURING BILL CERTIFICATION PROCESS)</t>
    </r>
  </si>
  <si>
    <t>1.3.1</t>
  </si>
  <si>
    <t>Primary light points including the cost of 5A switch (Average -  Length upto 18  Mtrs)</t>
  </si>
  <si>
    <t>1.3.2</t>
  </si>
  <si>
    <t>Primary light points directly controlled from DB  (Average -  Length upto 18 Mtr)</t>
  </si>
  <si>
    <t>1.3.3</t>
  </si>
  <si>
    <t>Secondary light points looped from the above point (Average -  Length upto 8 mtrs)</t>
  </si>
  <si>
    <t>Same Item with MS Conduit</t>
  </si>
  <si>
    <t>1.4.1</t>
  </si>
  <si>
    <t>Primary light points including the cost of 5A switch (Average -  Length upto 18 Mtrs)</t>
  </si>
  <si>
    <t>1.4.2</t>
  </si>
  <si>
    <t>1.4.3</t>
  </si>
  <si>
    <t xml:space="preserve">Equipment Power Points - 
Primary Point - 6/16A power point with wiring - 
(Phase &amp; Neutral from DB /panel to  power points :  2 x 2.5 sq. mm1.1KV grade FRLS flexible wire  Earth : 2.5sqmm Cu FRLS flexible wire with FRLS PVC Conduits  (Average Circuit Length 15 mtrs)
</t>
  </si>
  <si>
    <t>1.5.1</t>
  </si>
  <si>
    <t xml:space="preserve">Equipment Power Points - 
Secondary point - 6/16A Power point with wiring - 
(Phase &amp; Neutral from DB /panel to  power points : 2x2.5 Sqmm Cu FRLS flexible wire (1.1 KV) Earth : 2.5 Sqmm FRLS flexible wire  with FRLS PVC Conduits  (Average Circuit Length 8 mtrs)
</t>
  </si>
  <si>
    <t>Same Primary Point Item with MS Conduit</t>
  </si>
  <si>
    <t>1.6.1</t>
  </si>
  <si>
    <t>Same Secondary Point Item with MS Conduit</t>
  </si>
  <si>
    <t xml:space="preserve">Equipment Power Points - 
Primary Point - 6/16A power point with wiring - 
(Phase &amp; Neutral from DB /panel to  power points :  2 x 4.0 sq. mm1.1KV grade FRLS flexible wire  Earth : 4.0sqmm Cu FRLS flexible wire with FRLS PVC Conduits  (Average Circuit Length 15 mtrs)
</t>
  </si>
  <si>
    <t>1.7.1</t>
  </si>
  <si>
    <t xml:space="preserve">Equipment Power Points - 
Secondary point - 6/16A Power point with wiring - 
(Phase &amp; Neutral from DB /panel to  power points : 2x4.0 Sqmm Cu FRLS flexible wire (1.1 KV) Earth : 4.0 Sqmm FRLS flexible wire  with FRLS PVC Conduits  (Average Circuit Length 8 mtrs)
</t>
  </si>
  <si>
    <t>1.8.1</t>
  </si>
  <si>
    <t xml:space="preserve">Air curtain Power Point - 
Primary Point - 6/16A power point with wiring for Air Curtain (Phase &amp; Neutral from DB /panel to  power points :  2 x 2.5 sq. mm1.1KV grade FRLS flexible wire  Earth : 2.5sqmm Cu FRLS flexible wire with FRLS PVC Conduits  (Average Circuit Length 18 mtrs).Cost should include surface box for switch &amp; Socket.(NOTE-NO ADDITIONAL CIRCUIT LENGTH WILL BE MEASURED DURING BILL CERTIFICATION PROCESS)
</t>
  </si>
  <si>
    <t>1.10'</t>
  </si>
  <si>
    <t>Fly Catcher - 
Primary Point - 6/16A power point with wiring for Fly Catcher (Phase &amp; Neutral from DB /panel to  power points :  2 x 2.5 sq. mm1.1KV grade FRLS flexible wire  Earth : 2.5sqmm Cu FRLS flexible wire with FRLS PVC Conduits  (Average Circuit Length 15 mtrs).(NOTE-NO ADDITIONAL CIRCUIT LENGTH WILL BE MEASURED DURING BILL CERTIFICATION PROCESS)</t>
  </si>
  <si>
    <t>1.11.1</t>
  </si>
  <si>
    <t xml:space="preserve"> Circuit WIRING</t>
  </si>
  <si>
    <t>1.12.1</t>
  </si>
  <si>
    <t>Circuit mains wiring using 2 runs of 2.5 sq.mm +1x2.5 Sqmm FRLS insulated copper wires in existing Conduit.</t>
  </si>
  <si>
    <t>Mtr</t>
  </si>
  <si>
    <t>1.12.2</t>
  </si>
  <si>
    <t>Circuit mains wiring using 2 runs of 4 sq.mm +1x4 Sqmm FRLS insulated copper wires in existing Conduit.</t>
  </si>
  <si>
    <t>1.12.3</t>
  </si>
  <si>
    <t>Circuit mains wiring using 2 runs of 6 sq.mm +1x6 Sqmm FRLS insulated copper wires in existing Conduit.</t>
  </si>
  <si>
    <t>1.12.4</t>
  </si>
  <si>
    <t>Circuit mains wiring using 4 runs of 4 sq.mm +2x4 Sqmm FRLS insulated copper wires in existing Conduit.</t>
  </si>
  <si>
    <t>1.12.5</t>
  </si>
  <si>
    <t>Circuit mains wiring using 4 runs of 6 sq.mm +2x6 Sqmm FRLS insulated copper wires in existing Conduit</t>
  </si>
  <si>
    <t>1.12.6</t>
  </si>
  <si>
    <t>Circuit mains wiring using 4 runs of 10 sq.mm +2x10 Sqmm FRLS insulated copper wires in existing Conduit</t>
  </si>
  <si>
    <t>1.12.7</t>
  </si>
  <si>
    <t>Circuit mains wiring using 4 runs of 16 sq.mm +2x16 Sqmm FRLS insulated copper wires in existing Conduit</t>
  </si>
  <si>
    <t>1.12.8</t>
  </si>
  <si>
    <t>Circuit mains wiring using 4 runs of 25 sq.mm +2x16 Sqmm FRLS insulated copper wires in existing Conduit</t>
  </si>
  <si>
    <t>TOTAL OF SECTION I</t>
  </si>
  <si>
    <t>SECTION-II-SUPPLY &amp; INSTALLATION OF SWITCH SOCKET OUTLETS</t>
  </si>
  <si>
    <t>Supply &amp; Installation of the following Industrial Plug &amp; Socket DBs</t>
  </si>
  <si>
    <t>2.1.1</t>
  </si>
  <si>
    <t>6/32A DP Metal Clad switch socket with SP MCB</t>
  </si>
  <si>
    <t>Nos.</t>
  </si>
  <si>
    <t>2.1.2</t>
  </si>
  <si>
    <t>6/32A DP Metal Clad switch socket with DP MCB</t>
  </si>
  <si>
    <t>2.1.3</t>
  </si>
  <si>
    <t>40/63A DP Metal Clad switch socket with DP MCB</t>
  </si>
  <si>
    <t>2.1.4</t>
  </si>
  <si>
    <t>6/32A TP Metal Clad switch socket with TP MCB</t>
  </si>
  <si>
    <t>2.1.5</t>
  </si>
  <si>
    <t>40/63A TP Metal Clad switch socket with TP MCB</t>
  </si>
  <si>
    <t>2.1.6</t>
  </si>
  <si>
    <t>6/32A FP Metal Clad switch socket with FP MCB</t>
  </si>
  <si>
    <t>2.1.7</t>
  </si>
  <si>
    <t>40/63A FP Metal Clad switch socket with FP MCB</t>
  </si>
  <si>
    <t>Supply &amp; Installation of the following Sockets, Switches including the front plate &amp; Back boxes and all accessories</t>
  </si>
  <si>
    <t>2.2.1</t>
  </si>
  <si>
    <t>6A, Switch for lighting control.</t>
  </si>
  <si>
    <t>2.2.2</t>
  </si>
  <si>
    <t>6A, 5 Pin Switch socket outlet</t>
  </si>
  <si>
    <t>2.2.3</t>
  </si>
  <si>
    <t>1 no.  6 /16A 6 Pin Switch Socket Outlets (Raw Power)</t>
  </si>
  <si>
    <t>2.2.4</t>
  </si>
  <si>
    <t>1 no.  6 /16A 6 Pin Switch Socket Outlets (UPS) Black Colour</t>
  </si>
  <si>
    <t>2.2.5</t>
  </si>
  <si>
    <t>16A  Flat pin switch socket outlet (white colour)</t>
  </si>
  <si>
    <t>2.2.6</t>
  </si>
  <si>
    <t>16A  Flat pin switch socket outlet (Black colour)</t>
  </si>
  <si>
    <t>2.2.7</t>
  </si>
  <si>
    <t>2 no.  6 /16A 6 Pin Switch Socket Outlets (Raw Power)</t>
  </si>
  <si>
    <t>2.2.8</t>
  </si>
  <si>
    <t>2 no.  6 /16A 6 Pin Switch Socket Outlets (UPS) Black Colour</t>
  </si>
  <si>
    <t>2.2.9</t>
  </si>
  <si>
    <t>3 no.  6 /13A Universal Socket +1 no. 16A Switch Outlets (UPS) Black Colour</t>
  </si>
  <si>
    <t>Bell Switch</t>
  </si>
  <si>
    <t xml:space="preserve">Supply &amp; Installation of Wall mounted  fan with connecting wires and all required accessories complete, etc. </t>
  </si>
  <si>
    <t xml:space="preserve">Supply &amp; Installation of celling fan with connecting wires and all required accessories complete, etc. </t>
  </si>
  <si>
    <t>TOTAL OF SECTION II</t>
  </si>
  <si>
    <t>SECTION III-TELEPHONE / DATA SYSTEM AND TV</t>
  </si>
  <si>
    <t>Supply &amp; Installation of the CAT-6 information outlet with face plate. (For data)</t>
  </si>
  <si>
    <t>Supply &amp; Installation of  RJ11 telephone outlet with front plate</t>
  </si>
  <si>
    <t>Supply &amp; Installation of CAT-6 Data cable in 20mm/25mm dia conduits</t>
  </si>
  <si>
    <t>Supply &amp; Installation of CAT-5 telephone  cable in 20mm/25mm dia conduits</t>
  </si>
  <si>
    <t>Supply &amp; Installation of 10pair Telephone Tag block with enclosure</t>
  </si>
  <si>
    <t>TV boxes with 4 way connector</t>
  </si>
  <si>
    <t xml:space="preserve">Supplying and fixing of television socket outlet in MS boxes </t>
  </si>
  <si>
    <t>Supply &amp; Installation of RG-6 TV  cable in 20mm/25mm dia conduits</t>
  </si>
  <si>
    <t>TOTAL OF SECTION III</t>
  </si>
  <si>
    <t>SECTION-IV-SUPPLY &amp; INSTALLATION OF LIGHTING FIXTURES</t>
  </si>
  <si>
    <t>Supply &amp; Installation  of the following light fittings</t>
  </si>
  <si>
    <t>4.1.1</t>
  </si>
  <si>
    <t>LED Down lighters (Recessed / Surfaces Mounted) on ceiling</t>
  </si>
  <si>
    <t>4.1.2</t>
  </si>
  <si>
    <t xml:space="preserve">600mmx600mm LED Recessed mounted LED Lights </t>
  </si>
  <si>
    <t>4.1.3</t>
  </si>
  <si>
    <t xml:space="preserve">Surface mounted Batten Type luminaire with 1x28/36W </t>
  </si>
  <si>
    <t>4.1.4</t>
  </si>
  <si>
    <t>Patti Type luminaire with 1x14W T5 FTL</t>
  </si>
  <si>
    <t>4.1.5</t>
  </si>
  <si>
    <t xml:space="preserve">Track lights with track patti </t>
  </si>
  <si>
    <t>4.1.6</t>
  </si>
  <si>
    <t>7W LED Emergency exit light</t>
  </si>
  <si>
    <t>4.1.7</t>
  </si>
  <si>
    <t>LED Strip light at Back Bar Counter &amp; ceiling</t>
  </si>
  <si>
    <t>4.1.8</t>
  </si>
  <si>
    <t>Decorative Hanging Lights</t>
  </si>
  <si>
    <t>4.1.9</t>
  </si>
  <si>
    <t>Picture Lights</t>
  </si>
  <si>
    <t>4.1.10</t>
  </si>
  <si>
    <t>External Wall light , Up &amp; Down light 35w</t>
  </si>
  <si>
    <t>4.1.11</t>
  </si>
  <si>
    <t>Pole lights</t>
  </si>
  <si>
    <t>4.1.12</t>
  </si>
  <si>
    <t>Outdoor luminaire Lamp70/150W MH for Top compartment &amp; Flurorescent 36WT-8,for the pole compartment.protection:- IP55.</t>
  </si>
  <si>
    <t>TOTAL OF SECTION IV</t>
  </si>
  <si>
    <t xml:space="preserve">SECTION-V PANELS, DISTRIBUTION BOARDS </t>
  </si>
  <si>
    <t>Installation, Testing &amp; Commissioning of following Panels including placemnt on point (same floor), proper cable dressing upto satisfaction of site incharge</t>
  </si>
  <si>
    <t>5.1.1</t>
  </si>
  <si>
    <t>Installation, Testing &amp; Commissioning of  Main  LT Panel as per SLD.</t>
  </si>
  <si>
    <t>5.1.2</t>
  </si>
  <si>
    <t>Installation, Testing &amp; Commissioning of SUB  LT Panel.</t>
  </si>
  <si>
    <t>5.1.3</t>
  </si>
  <si>
    <t>Installation, Testing &amp; Commissioning of SERVO BY PASS Panel.</t>
  </si>
  <si>
    <t>5.1.4</t>
  </si>
  <si>
    <t>Installation, Testing &amp; Commissioning of AC Panel.</t>
  </si>
  <si>
    <t>Supply Installation Testing &amp; Commissioning of following Distribution boards/ Starters  of following wall mounted (flush / surface) as  per drawings and specifications and as required. The distribution board shall be of sheet steel enclosure powder coated  with all accessories and hardware as required complete. ( Double Door Type ).The DB shall have suitable insulated fork type indipendent neutral bus bars for each phase and earth terminal block to facilitate easy termination of wires. All wires inside the DBs shall be terminated using copper end terminations. ( Standard Prefebricated DB to be use.) (With necessary dummy plate as required, with cable gland plate at top and bottom with knockouts provided with hinged lockable covers</t>
  </si>
  <si>
    <t>5.2.1</t>
  </si>
  <si>
    <t>6 Way TPN   with 1 nos 32 A FP MCB + 3 nos 25 A DP ELCB 100mA (30 mA) as incomer and 12 nos 6-32 A SP MCB as Outgoings</t>
  </si>
  <si>
    <t>5.2.2</t>
  </si>
  <si>
    <t>6 way VTPN DB with 1 nos 40/63 A FP MCB as Incomer and 15 nos 6/10/16/32A SP MCBs + 1 nos 32A TP MCB as Outgoings</t>
  </si>
  <si>
    <t>5.2.3</t>
  </si>
  <si>
    <t>8 Way TPN with 40/63 A FP MCB + 3 nos  40/63 A DP ELCB 100mA (100 mA) as incomer and 18 nos 6 to 32 A SP MCBs as Outgoings as per SLD &amp; load sheet</t>
  </si>
  <si>
    <t>5.2.4</t>
  </si>
  <si>
    <t>12 Way TPN with 40/63 A FP MCB + 3 nos  40/63 A DP ELCB 100mA (100 mA) as incomer and 30 nos 6 to 32 A SP MCBs as Outgoings as per SLD &amp; load sheet</t>
  </si>
  <si>
    <t>5.2.5</t>
  </si>
  <si>
    <t>8 way SPN with 40/32 DP MCB + ELCB 100mA as Incomer and 8 nos 16A SP MCBs as outgoings</t>
  </si>
  <si>
    <t>5.2.6</t>
  </si>
  <si>
    <t>16 way SPN with 32 A  DP MCB + ELCB 100mA as Incomer and 16 nos 10 10 32 A SP MCBs as Outgoings</t>
  </si>
  <si>
    <t>5.2.7</t>
  </si>
  <si>
    <t>4 way SPN  with 25 A  DP MCB + ELCB 100mA as Incomer and 4 nos 6A SP MCBs as Outgoings</t>
  </si>
  <si>
    <t>5.2.8</t>
  </si>
  <si>
    <t>4 way VTPN DB with 1 nos 40/63 A FP MCB as Incomer and 9 nos 6/10/16/32A SP MCBs + 1 nos 32A TP MCB as Outgoings</t>
  </si>
  <si>
    <t>5.2.9</t>
  </si>
  <si>
    <t>12 way VTPN DB with 1 nos 125A FP MCCB as Incomer and 20 nos 6/10/16/32A SP MCBs + 4 nos 32/40A TP MCB as Outgoings</t>
  </si>
  <si>
    <t>L&amp;T make MF1 DOL stater (1PH)</t>
  </si>
  <si>
    <t>L&amp;T make MK1 DOL stater (3PH)</t>
  </si>
  <si>
    <t>5.2.10</t>
  </si>
  <si>
    <t>L&amp;T make DOL starter in SS Housing for 3.8KW Fan with auxilliary contactor arrangement for tripping/switching On fan in case of fire</t>
  </si>
  <si>
    <t>5.2.11</t>
  </si>
  <si>
    <t>L&amp;T make star/delta starter in SS Housing for 15KW Fan with auxilliary contactor arrangement for tripping/switching On fan in case of fire</t>
  </si>
  <si>
    <t>Supply Installation Testing &amp; Commissioning of following MCB/Switch Socket in Enclosures</t>
  </si>
  <si>
    <t>5.3.1</t>
  </si>
  <si>
    <t>6/16A Switch Socket in Weather Proof Enclosure</t>
  </si>
  <si>
    <t>5.3.2</t>
  </si>
  <si>
    <t>40/63A FP MCB in Weather Proof Enclosure</t>
  </si>
  <si>
    <t>5.3.3</t>
  </si>
  <si>
    <t>6/32A FP MCB in Weather Proof Enclosure</t>
  </si>
  <si>
    <t>5.3.4</t>
  </si>
  <si>
    <t>40/63A FP MCB in Enclosure Box</t>
  </si>
  <si>
    <t>5.3.5</t>
  </si>
  <si>
    <t>6/32A FP MCB in Enclosure Box</t>
  </si>
  <si>
    <t>5.3.6</t>
  </si>
  <si>
    <t>40/63A DP MCB in Weather Proof Enclosure</t>
  </si>
  <si>
    <t>5.3.7</t>
  </si>
  <si>
    <t>6/32A DP MCB in Weather Proof Enclosure</t>
  </si>
  <si>
    <t>5.3.8</t>
  </si>
  <si>
    <t>40/63A DP MCB in Enclosure Box</t>
  </si>
  <si>
    <t>5.3.9</t>
  </si>
  <si>
    <t>6/32A DP MCB in Enclosure Box</t>
  </si>
  <si>
    <t>5.3.10</t>
  </si>
  <si>
    <t>40/63A FP ELCB 100mA in Enclosure Box</t>
  </si>
  <si>
    <t>5.3.11</t>
  </si>
  <si>
    <t>6/32A FP ELCB 100mA in Enclosure Box</t>
  </si>
  <si>
    <t>5.3.12</t>
  </si>
  <si>
    <t>40/63A DP ELCB 100mA in Weather Proof Enclosure</t>
  </si>
  <si>
    <t>5.3.13</t>
  </si>
  <si>
    <t>6/32A DP ELCB 100mA in Weather Proof Enclosure</t>
  </si>
  <si>
    <t>5.3.14</t>
  </si>
  <si>
    <t>40/63A DP ELCB 100mA in Enclosure Box</t>
  </si>
  <si>
    <t>5.3.15</t>
  </si>
  <si>
    <t>6/32A DP ELCB 100mA in Enclosure Box</t>
  </si>
  <si>
    <t>100A FP MCCB in Enclosure Box</t>
  </si>
  <si>
    <t>TOTAL OF SECTION V</t>
  </si>
  <si>
    <t>SECTION-VI -CABLING &amp; EARTHING</t>
  </si>
  <si>
    <t>Supply of Installation of Following cables 1.1 KV grade PVC/XLPE insulated Armoured  Aluminium /Copper conductor cables. The cables shall be laid as per dwgs or on cable trays laid over MS supports cable racks or fixing on walls including clamping the cable to supports in an approved manner as required complete with earthing as specified and rate including  cable Terminations Single/Double compression type chrome plated brass glands and lugs(crimping type), PVC taping as required and all accessories complete.(The cost of the cable trays or ladders, excavation and back filling of trenches will be measured separate. The unit cost of the cable shall include clamps, fasteners etc. as required for proper installation. Earthing will be measured separately and need not be quoted under this item). All complete as required and as per final instruction as given by consultant/site engineer. The cables should be properly dressed and to be tied to the cable trays using appropriate cable ties.</t>
  </si>
  <si>
    <t>6.1.1</t>
  </si>
  <si>
    <t xml:space="preserve">3.5 C X 300 Sq.mm AL. XLPE Armoured Cable- </t>
  </si>
  <si>
    <t>6.1.2</t>
  </si>
  <si>
    <t xml:space="preserve">3.5 C X 240 Sq.mm AL. XLPE Armoured Cable- </t>
  </si>
  <si>
    <t>6.1.3</t>
  </si>
  <si>
    <t xml:space="preserve">3.5 C X 185 Sq.mm AL. XLPE Armoured Cable- </t>
  </si>
  <si>
    <t>6.1.4</t>
  </si>
  <si>
    <t>3.5 C X 150 Sq.mm AL. XLPE Armoured Cable-</t>
  </si>
  <si>
    <t>6.1.5</t>
  </si>
  <si>
    <t>3.5 C X 120 Sq.mm AL. XLPE Armoured Cable-</t>
  </si>
  <si>
    <t>6.1.6</t>
  </si>
  <si>
    <t>3.5 C X 95 Sq.mm AL. XLPE Armoured Cable-</t>
  </si>
  <si>
    <t>6.1.7</t>
  </si>
  <si>
    <t>3.5 C X 70 Sq.mm AL. XLPE Armoured Cable</t>
  </si>
  <si>
    <t>6.1.8</t>
  </si>
  <si>
    <t>3.5 C X 50 Sq.mm AL. XLPE Armoured Cable</t>
  </si>
  <si>
    <t>6.1.9</t>
  </si>
  <si>
    <t>3.5 C X 35 Sq.mm AL. XLPE Armoured Cable</t>
  </si>
  <si>
    <t>6.1.10</t>
  </si>
  <si>
    <t xml:space="preserve">4 C X25 Sq.mm AL.XLPE Armoured Cable </t>
  </si>
  <si>
    <t>6.1.11</t>
  </si>
  <si>
    <t xml:space="preserve">4 C X16 Sq.mm AL.XLPE Armoured Cable </t>
  </si>
  <si>
    <t>6.1.12</t>
  </si>
  <si>
    <t>4 C X 10 Sq.mm AL.XLPE Armoured Cable</t>
  </si>
  <si>
    <t>6.1.13</t>
  </si>
  <si>
    <t>4 C X 6 Sq.mm AL.XLPE Armoured Cable</t>
  </si>
  <si>
    <t>6.1.14</t>
  </si>
  <si>
    <t>4 C X 4 Sq.mm AL.XLPE Armoured Cable</t>
  </si>
  <si>
    <t>6.1.15</t>
  </si>
  <si>
    <t>4 C X 25 Sq.mm Cu. Armoured Cable</t>
  </si>
  <si>
    <t>6.1.16</t>
  </si>
  <si>
    <t>4 C X 16 Sq.mm Cu. Armoured Cable</t>
  </si>
  <si>
    <t>6.1.17</t>
  </si>
  <si>
    <t>4 C X 10 Sq.mm Cu. Armoured Cable</t>
  </si>
  <si>
    <t>6.1.18</t>
  </si>
  <si>
    <t>4 C X 6 Sq.mm Cu Armoured Cable</t>
  </si>
  <si>
    <t>6.1.19</t>
  </si>
  <si>
    <t>4 C X 4 Sq.mm Cu. Armoured Cable</t>
  </si>
  <si>
    <t>6.1.20</t>
  </si>
  <si>
    <t>4 C X 2.5 Sq.mm Cu .Armoured Cable</t>
  </si>
  <si>
    <t>6.1.21</t>
  </si>
  <si>
    <t>4 C X 1.5 Sq.mm Cu .Armoured Cable</t>
  </si>
  <si>
    <t>6.1.22</t>
  </si>
  <si>
    <t>3 C X 6 Sq.mm Cu Armoured Cable</t>
  </si>
  <si>
    <t>6.1.23</t>
  </si>
  <si>
    <t>3C X 4 Sq.mm Cu Armoured Cable</t>
  </si>
  <si>
    <t>6.1.24</t>
  </si>
  <si>
    <t>3C X 2.5 Sq.mm Cu Armoured Cable</t>
  </si>
  <si>
    <t>6.1.25</t>
  </si>
  <si>
    <t>2 C X 4 Sq.mm Cu Armoured Cable</t>
  </si>
  <si>
    <t>6.1.26</t>
  </si>
  <si>
    <t>2 C X 2.5 Sq.mm Cu Armoured Cable</t>
  </si>
  <si>
    <t>6.1.27</t>
  </si>
  <si>
    <t>3 C X 16 Sq.mm Cu XLPE Unarmoured</t>
  </si>
  <si>
    <t>6.1.28</t>
  </si>
  <si>
    <t>4 C X 25 Sq.mm Cu XLPE UnArmoured</t>
  </si>
  <si>
    <t>6.1.29</t>
  </si>
  <si>
    <t>4 C X 16 Sq.mm Cu XLPE Unarmoured</t>
  </si>
  <si>
    <t>6.1.30</t>
  </si>
  <si>
    <t>3 C X 10 Sq.mm Cu XLPE Unarmoured</t>
  </si>
  <si>
    <t>6.1.31</t>
  </si>
  <si>
    <t>1C x 16sqmm Cu Cable</t>
  </si>
  <si>
    <t>6.1.32</t>
  </si>
  <si>
    <t>1C x 10sqmm Cu Cable</t>
  </si>
  <si>
    <t>6.1.33</t>
  </si>
  <si>
    <t>1C x 6sqmm Cu Cable</t>
  </si>
  <si>
    <t>6.1.34</t>
  </si>
  <si>
    <t>Supply &amp; Laying of 3C x 1.5 sq mm Flexible Cable</t>
  </si>
  <si>
    <t>6.1.35</t>
  </si>
  <si>
    <t>Supply &amp; Laying of 3C x 2.5 sq mm Flexible Cable</t>
  </si>
  <si>
    <t>Supply of Installation of Following Cable Trays of 2mm thick MS steel fabricated ladder  type cable trays of the following sizes.Ladder type cable trays shall be fabricated from 50 x 50 x  5 mm M.S. angles on the sides with 25 x 6 mm M.S. strips welded at intervals of 300 mm.  The trays shall be painted with 2 coats of red oxide &amp; 2 coats of synthetic enamel paint of approved colour. All trays should have coupler plates with 4 number of bolt and nuts of galvanized hardware.Trays should be supported at ecvery 1.5 mtr interval.</t>
  </si>
  <si>
    <t>6.2.1</t>
  </si>
  <si>
    <t>150mm wide ladder type Cable tray with support</t>
  </si>
  <si>
    <t>6.2.2</t>
  </si>
  <si>
    <t>300mm wide ladder type Cable tray with support</t>
  </si>
  <si>
    <t>6.2.3</t>
  </si>
  <si>
    <t>300mm wide Perforated Cable tray with support</t>
  </si>
  <si>
    <t>6.2.4</t>
  </si>
  <si>
    <t>150mm wide Perforated type Cable tray with support</t>
  </si>
  <si>
    <t>6.2.5</t>
  </si>
  <si>
    <t>450mm wide Perforated Cable tray with support</t>
  </si>
  <si>
    <t>6.2.6</t>
  </si>
  <si>
    <t>Supply &amp; Installation of 50 mm x 50 mm GI Raceway</t>
  </si>
  <si>
    <t>6.2.7</t>
  </si>
  <si>
    <t>Supply &amp; Installation of 50 mm x 100 mm GI Raceway</t>
  </si>
  <si>
    <t>Supply of Installation of Following Earthing Material wire including necessary accessories, clamping to walls, cables etc. as required and interconnection between lengths as per specifications and as per good installation practice. The rate shall include all supports, accessories and hardware necessary for proper installation. (All GI strips should be welded on a lap joint practice and two coats of bitumin paint of should be applied on the same to avvoid corrosion in future. And all copper strips should be brazed on a lap joint parctice and should be insulated with PVC sleeve while running on cable trays / wall.) And GI / Al / Cu SWG wires should be terminared using ring types lugs.</t>
  </si>
  <si>
    <t>6.3.1</t>
  </si>
  <si>
    <t>25 x 6 mm cu. Strip</t>
  </si>
  <si>
    <t>6.3.2</t>
  </si>
  <si>
    <t>25 x 3 mm cu. Strip</t>
  </si>
  <si>
    <t>6.3.3</t>
  </si>
  <si>
    <t>25 x 6 mm GI. Strip</t>
  </si>
  <si>
    <t>6.3.4</t>
  </si>
  <si>
    <t>25 x 3 mm GI. Strip</t>
  </si>
  <si>
    <t>6.3.5</t>
  </si>
  <si>
    <t>8 SWG hard drawn bare GI wire</t>
  </si>
  <si>
    <t>6.3.6</t>
  </si>
  <si>
    <t>8 SWG hard drawn bare Cu. wire</t>
  </si>
  <si>
    <t>6.3.7</t>
  </si>
  <si>
    <t>12 SWG hard drawn bare GI wire</t>
  </si>
  <si>
    <t>6.3.8</t>
  </si>
  <si>
    <t>12 SWG hard drawn bare Cu. wire</t>
  </si>
  <si>
    <t>Providing and laying 1C x 25 sqmm insulated copper wire as earthing conductor including necessary accessories, clamping to walls, cables etc. as required and interconnection between lenghts as per specifications and as per good installation practice.</t>
  </si>
  <si>
    <t>6.4.1</t>
  </si>
  <si>
    <t>Providing and laying 1C x 16 sqmm insulated copper wire as earthing conductor including necessary accessories, clamping to walls, cables etc. as required and interconnection between lenghts as per specifications and as per good installation practice.</t>
  </si>
  <si>
    <t>6.4.2</t>
  </si>
  <si>
    <t>Providing and laying 1C x 10 sqmm insulated copper wire as earthing conductor including necessary accessories, clamping to walls, cables etc. as required and interconnection between lenghts as per specifications and as per good installation practice.</t>
  </si>
  <si>
    <t>6.4.3</t>
  </si>
  <si>
    <t>Providing and laying 1C x 6 sqmm insulated copper wire as earthing conductor including necessary accessories, clamping to walls, cables etc. as required and interconnection between lenghts as per specifications and as per good installation practice.</t>
  </si>
  <si>
    <t>6.4.4</t>
  </si>
  <si>
    <t>Providing and laying 1C x 4 sqmm insulated copper wire as earthing conductor including necessary accessories, clamping to walls, cables etc. as required and interconnection between lenghts as per specifications and as per good installation practice.</t>
  </si>
  <si>
    <t>6.4.5</t>
  </si>
  <si>
    <r>
      <rPr>
        <b/>
        <sz val="10"/>
        <rFont val="Calibri"/>
        <family val="2"/>
      </rPr>
      <t xml:space="preserve">Chemical Earthing - </t>
    </r>
    <r>
      <rPr>
        <sz val="10"/>
        <rFont val="Calibri"/>
        <family val="2"/>
      </rPr>
      <t xml:space="preserve">
Supply Installation Testing &amp; commissioning of Chemical earthing with GI electrode Pipe earth pits with 40  Dia, two meters length pipe with specially developed on Pipe in pipe/Strip concept filled with highly conductive &amp; anticorrosive crystalline conductive mixture. The back fill is to be done by special compound which retains moisture &amp; enhance conductivity. The rate should be inclusive of making bore &amp; finish &amp; terminated in chamber, masonry chamber with concrete base, manhole, lockable cover with frame (300 x 300 mm)  For dedicated Earth, make ASHOK or equivalent</t>
    </r>
  </si>
  <si>
    <t>6.4.6</t>
  </si>
  <si>
    <r>
      <rPr>
        <b/>
        <sz val="10"/>
        <rFont val="Calibri"/>
        <family val="2"/>
      </rPr>
      <t>Normal Earthing -</t>
    </r>
    <r>
      <rPr>
        <sz val="10"/>
        <rFont val="Calibri"/>
        <family val="2"/>
      </rPr>
      <t xml:space="preserve"> 
Supply &amp; Installation  of 38 mm  Dia, 2.5  Mtr. long  G.I.  pipe  electrode earthing    station   complete   with   manholes, brick masonry chambers, covers, funnels etc., The Copper plate should be of 600 x 600 x 5mm thickness &amp; GI pipe bolted with plate &amp; top funnel for recharging.  The cost shall   also  include  providing  of salt and   charcoal  layer  by layer, excavation  and back filling etc., all complete with manhole  chamber, medium  duty  C.I cover and shall be  installed as per I.S 3043</t>
    </r>
  </si>
  <si>
    <t>6.4.7</t>
  </si>
  <si>
    <t>Supply and Installation of 25x6mm GI Earth Bus in Powder coated Box</t>
  </si>
  <si>
    <t>6.4.8</t>
  </si>
  <si>
    <t>Supply and Installation of 25x3mm Cu. Earth Bus in Powder coated Box</t>
  </si>
  <si>
    <t>TOTAL OF SECTION VI</t>
  </si>
  <si>
    <t>SECTION-VII -FIRE DETECTION SYSTEM</t>
  </si>
  <si>
    <t>CONVENTIONAL TYPE</t>
  </si>
  <si>
    <t>7.1.1</t>
  </si>
  <si>
    <t>Supply &amp; Installation of wiring for Smoke detector/ MCP/Hooter/ control module etc. devices with  2C x 1.5 Sqmm FRLS Cu armored cable  -</t>
  </si>
  <si>
    <t>7.1.2</t>
  </si>
  <si>
    <t>Supply &amp; Installation of  Smoke Detector  with base ,with required accessories for fixing , including cable termination etc.</t>
  </si>
  <si>
    <t>7.1.3</t>
  </si>
  <si>
    <t>Supply &amp; Installation of Heat Detector with base ,with required accessories for fixing , including cable termination etc.</t>
  </si>
  <si>
    <t>7.1.4</t>
  </si>
  <si>
    <t>Supply &amp; Installation of Manual Break glass Unit ,with required accessories for fixing , including cable termination etc.</t>
  </si>
  <si>
    <t>7.1.5</t>
  </si>
  <si>
    <t>Supply &amp; Installation of Hooter ,with required accessories for fixing , including cable termination etc.</t>
  </si>
  <si>
    <t>7.1.6</t>
  </si>
  <si>
    <t>Supply &amp; Installation of Response Indicator ,with required accessories for fixing , including cable termination etc.</t>
  </si>
  <si>
    <t>7.1.7</t>
  </si>
  <si>
    <t>Supply &amp; Installation of Four Zone  Fire Alarm Panel with Auto Dialing Facility</t>
  </si>
  <si>
    <t>7.1.8</t>
  </si>
  <si>
    <t xml:space="preserve">Supply, Installation Testing Commissioning of 4 Zone Fire Panel with 30 min battery backup. The Panels should have Capability to integrated with Developer's Addressable FAP &amp; cost for the same should be included in this items </t>
  </si>
  <si>
    <t>TOTAL OF SECTION VII</t>
  </si>
  <si>
    <t>SECTION-VIII-MUSIC SYSTEM</t>
  </si>
  <si>
    <t>Supply &amp; Installation of  2 core shielde microphone cable</t>
  </si>
  <si>
    <t>Supply &amp; Installation of 2c shielded Speaker cable inexisting Conduit (Conduit cost extra)</t>
  </si>
  <si>
    <t>Installation of 6/9/15W speakers to be mounted on Column /wall/Ceiling</t>
  </si>
  <si>
    <t>Installation, testing &amp; commissioning of amplifier 120W for music system suitable to operate on 230V AC/12V DC, with low impedance microphone input &amp; two auxiliary inputs, tone control, protection circuit complete for the speakers output 4/8/16 lines</t>
  </si>
  <si>
    <t xml:space="preserve">Installation of volume control cum ON OFF switch flush mounted on wall along with other electrical switch flush mounted on wall along with other electrical switches .The size and plate of the regulating knob should match with other switches nearby </t>
  </si>
  <si>
    <t>Installation of  Table Top Microphone</t>
  </si>
  <si>
    <t>TOTAL OF SECTION VIII</t>
  </si>
  <si>
    <t>SECTION-IX-SERVO STABILIZER/ INVERTOR/UPS</t>
  </si>
  <si>
    <t>Installation of  Single Phase Servo Stabilizer-Online systems</t>
  </si>
  <si>
    <t>Installation of Invertor with 20 minutes battery back up-Online Systems</t>
  </si>
  <si>
    <t>Installation of UPS with 20min battery back-up- make  Online Systems</t>
  </si>
  <si>
    <t>Installation of  Single Phase UPS with 20min battery back-up- make  Online Systems</t>
  </si>
  <si>
    <t>TOTAL OF SECTION IX</t>
  </si>
  <si>
    <t>SECTION-XI-CCTV SYSTEM</t>
  </si>
  <si>
    <t>Laying of Following Items</t>
  </si>
  <si>
    <t>10.1.1</t>
  </si>
  <si>
    <t xml:space="preserve">RG6 Co-axial cable </t>
  </si>
  <si>
    <t>10.1.2</t>
  </si>
  <si>
    <t xml:space="preserve">2 X 1.5 Sqmm FRLS Flexible Wire </t>
  </si>
  <si>
    <t>10.1.3</t>
  </si>
  <si>
    <t xml:space="preserve">CAT-6 UTP cable for IP CAMERA </t>
  </si>
  <si>
    <t>TOTAL OF SECTION X</t>
  </si>
  <si>
    <t>SECTION-XI-MISCELLANEOUS</t>
  </si>
  <si>
    <t>Supplying the following data prior to handing over the installation to the owner.</t>
  </si>
  <si>
    <t>job</t>
  </si>
  <si>
    <t>i) Megger Test Results in quadruplicate of all mains/submains/circuits/load feeders in tabulated format</t>
  </si>
  <si>
    <t>i) In quadruplicate all`As built' drawings on blue prints, separate for</t>
  </si>
  <si>
    <t>indoor lighting</t>
  </si>
  <si>
    <t>outdoor lighting</t>
  </si>
  <si>
    <t>Electrical cable system with sizes and routes</t>
  </si>
  <si>
    <t>Main Earthing grid</t>
  </si>
  <si>
    <t>conduit layout-to all the points from controlling DB's to be drawn along with indoor lighting</t>
  </si>
  <si>
    <t>In general the drawings should show the sizes of cables, conduits and number of wires laid in conduit, outlets and lighiting layout,earthing conductor sizes, single line diagrams of each panel. Any other data like specifications, test certificates and maintenance manual of panels, Main LT panel etc. should also be furnished in quadriplicate</t>
  </si>
  <si>
    <t>Provision of ample amount of Temporary lights &amp; sockets during construction stage</t>
  </si>
  <si>
    <t>11.2.1</t>
  </si>
  <si>
    <t>Fixing of Hand Drier</t>
  </si>
  <si>
    <t>11.2.2</t>
  </si>
  <si>
    <t>Fixing of Pest-O-Flash</t>
  </si>
  <si>
    <t>11.2.3</t>
  </si>
  <si>
    <t>Supply &amp; fixing of 100 x 100mm PVC Truff</t>
  </si>
  <si>
    <t>Mtrs</t>
  </si>
  <si>
    <t>11.2.4</t>
  </si>
  <si>
    <t xml:space="preserve">Supply &amp; fixing of Bulk Head Fitting </t>
  </si>
  <si>
    <t>11.2.5</t>
  </si>
  <si>
    <t xml:space="preserve">Fixing of Aircurtain </t>
  </si>
  <si>
    <t>11.2.6</t>
  </si>
  <si>
    <t>Supply &amp; Laying of Rubber Mat, thinkness 10mm</t>
  </si>
  <si>
    <t>11.2.7</t>
  </si>
  <si>
    <t>Fixing of Wall Mounting Fan</t>
  </si>
  <si>
    <t>11.2.8</t>
  </si>
  <si>
    <t>Fixing of Heavy Duty Exhaust Fan</t>
  </si>
  <si>
    <t>11.2.9</t>
  </si>
  <si>
    <t xml:space="preserve">S &amp; F of 6 &amp; 16 Amp 3 Pin Top   </t>
  </si>
  <si>
    <t>11.2.10</t>
  </si>
  <si>
    <t>Supply of 16" dia  Wall Fan, make-havells/crompton/usha</t>
  </si>
  <si>
    <t>11.2.11</t>
  </si>
  <si>
    <t>Supply of 12" dia exhaust fans Normal PVC -make-havells/crompton/usha</t>
  </si>
  <si>
    <t>11.2.12</t>
  </si>
  <si>
    <t>Supply &amp; Fixing of Buzzer</t>
  </si>
  <si>
    <t>TOTAL OF SECTION XI</t>
  </si>
  <si>
    <t>SECTION-XII-GAS DETECTION  SYSTEM (Only Installation)</t>
  </si>
  <si>
    <t xml:space="preserve">4 X 1.5 Sqmm FRLS Flexible Wire </t>
  </si>
  <si>
    <t>Installation Zicom make Gas Detector</t>
  </si>
  <si>
    <t>Installation Gas detection panel</t>
  </si>
  <si>
    <t>TOTAL OF SECTION XII</t>
  </si>
  <si>
    <t>SECTION-XIII-HUME PIPES</t>
  </si>
  <si>
    <t>PROVIDING AND LAYING HDPE/CPVE/HUME PIPES INSIDE THE TRENCH FOR UNDERGROUND CABLE PROTECTION</t>
  </si>
  <si>
    <t xml:space="preserve">HDPE PIPES </t>
  </si>
  <si>
    <t>100MM</t>
  </si>
  <si>
    <t>Mtr.</t>
  </si>
  <si>
    <t>50MM</t>
  </si>
  <si>
    <t>32MM</t>
  </si>
  <si>
    <t>13,2</t>
  </si>
  <si>
    <t>Providing and fixing 230mm thick brick masonary inspection chamber of 450x 450mm size 1:4:8 C.C foundations 1:2:4 C.C  including excavation smooth plastering from inside and rough plastering from oustisde, air tight cement cover lid with frame</t>
  </si>
  <si>
    <t>TOTAL OF SECTION XIII</t>
  </si>
  <si>
    <t>TFS DWARKA BASE KITCHEN MATIYALA</t>
  </si>
  <si>
    <t xml:space="preserve"> </t>
  </si>
  <si>
    <t>SUB-HEAD - A ( Fire Piping, Hydrants, Sprinklers and Accessories)</t>
  </si>
  <si>
    <t>DESCRIPTION</t>
  </si>
  <si>
    <t>UNIT</t>
  </si>
  <si>
    <t>RATE</t>
  </si>
  <si>
    <t>AMOUNT</t>
  </si>
  <si>
    <t>Providing, laying, jointing and  testing of following sizes of  pipes  conforming to IS-1239 with all accessories like all fittings (upto 50mm dia threaded M.S.forged fittings and above 50 mm dia MS fittings with welded joints shall be used)fittings including tees, elbows, reducers,  flanges, rubber gaskets, nuts  bolts,  washer.  And fixing the pipe on floor / wall /ceiling with   suitable  size  clamps,   hangers, structural steel supports as per specification. And PVC pipe sleeve to be provided wherever the pipes are crossing the walls/floors and sealing the sleeves as per consultants requirements including  cutting holes and chases in brick, R.C.C work and making good the same to original conditions complete in all respects.Arrows showing direction of flow to be marked(with paint of approved colour) on each pipe at locations as decided at site.</t>
  </si>
  <si>
    <t>(a)</t>
  </si>
  <si>
    <t>For Fire fighting &amp; sprinkler System - M.S. `C' Heavy class pipe</t>
  </si>
  <si>
    <t>a)25 mm dia(4.04mm thickness) screwed joint</t>
  </si>
  <si>
    <t>RM</t>
  </si>
  <si>
    <t>b)32 mm dia(4.05mm thickness)screwed joint</t>
  </si>
  <si>
    <t>c) 40 mm dia(4.05mm thickness)screwed joint</t>
  </si>
  <si>
    <t>d) 50 mm dia(4.5mm thickness)screwed joint</t>
  </si>
  <si>
    <t>e) 65 mm dia(4.5mm thickness)</t>
  </si>
  <si>
    <t>f) 80 mm dia(4.85mm thickness)</t>
  </si>
  <si>
    <t>g)100 mm dia(5.4mm thickness)</t>
  </si>
  <si>
    <t>Providing two coats of synthetic  enamel paint  of  approved shade over a coat of primer. Including  painting  of  legends both direction arrow as per the approval of the architects / consultants.</t>
  </si>
  <si>
    <t>a)25 mm dia</t>
  </si>
  <si>
    <t>b)32 mm dia</t>
  </si>
  <si>
    <t>c) 40 mm dia</t>
  </si>
  <si>
    <t>d) 50 mm dia</t>
  </si>
  <si>
    <t>e) 65 mm dia</t>
  </si>
  <si>
    <t>f) 80 mm dia</t>
  </si>
  <si>
    <t>g)100 mm dia</t>
  </si>
  <si>
    <t>Providing and fixing gun metal ball valve suitable for pressure 15 Kg/Cm2 and confirming to IS: 778  of  the  following  size  including providing   necessary   union  /  flange.</t>
  </si>
  <si>
    <t>a) 25 mm dia</t>
  </si>
  <si>
    <t>NO.</t>
  </si>
  <si>
    <t>b) 50 mm dia</t>
  </si>
  <si>
    <t>Providing &amp; fixing of butterfly valve suitable  for  pressure 15 Kg/Sqcm. with flanges, nut bolts  &amp;  gaskets  complete required.</t>
  </si>
  <si>
    <t>a)  65 mm dia</t>
  </si>
  <si>
    <t>b)  80 mm dia</t>
  </si>
  <si>
    <t>NOS</t>
  </si>
  <si>
    <t>c) 100 mm dia</t>
  </si>
  <si>
    <t>Providing and fixing of C.I. wafer type check   valve   suitable  for   pressure 15 Kg/Sqcm.  with  flanges, Nut, bolts &amp; washers,   painting   etc.  complete  as required.</t>
  </si>
  <si>
    <t>a) 80 mm dia</t>
  </si>
  <si>
    <t>b) 100 mm dia</t>
  </si>
  <si>
    <t>QR</t>
  </si>
  <si>
    <t>Providing  and  fixing  C.I.`Y' strainer with   bronze  perforated  sheet  basket tested  to  a  pressure  of   15 Kg/sqcm including  rubber gasket, flanges, nuts, bolts and washers, complete as required.</t>
  </si>
  <si>
    <t>Providing &amp; fixing gun metal fire   hydrant   valve    with    80 mm N.B.  flanged  inlet, brass spindal, one no. 63 mm   dia female  instantaneous  outlet type. G.M. coupling,blank cap, chain. Conforming to IS:5290.  Including  tapping  from  wet riser complete as required.</t>
  </si>
  <si>
    <t>Providing &amp; fixing swinging type First Aid hose      reel   in     red       colour with   36 mts   long    and   20 mm  dia dia heavy duty rubber  water hose, 20 mm dia  globe  valve stop cock, terminating with G.M.  coupling  &amp;  nozzle  of 5mm outlet with shut off valve confirming to IS 8090 - 1976  complete  with  drum and brackets for fixing on wall, bolts &amp; nuts conforming to IS:884-1969 complete as required.</t>
  </si>
  <si>
    <t>Providing  and  Fixing  Hose pipe, 63 mm dia  and  15  mts long, duly reinforced, rubber  lined   suitable   for  brusting pressure  not   less  than  22  Kg/Sqcm. conforming  to  IS 636-1988  type A with gun metal heavy duty  instantaneous type coupling ( Pair  male  &amp;  female  parts) conforming to IS 903. Complete as required (two  nos. for each  hydrant)</t>
  </si>
  <si>
    <t>Providing    and     Fixing    63 mm dia instantaneous    pattern   branch  short gunmetal    pipe,  16 mm    dia   nozzle conforming to IS 903, suitable for inter connection   to   hose   pipe   coupling complete as required.</t>
  </si>
  <si>
    <t>Providing  and  fixing standard firemans axe with heavy rubber handle.</t>
  </si>
  <si>
    <t>Providing  and  fixing  inlet  breaching having  C.I.  body  Two  way gun  metal 63 mm     dia    instantaneous    inlets conforming to  IS 903  fitted  with  non return  valves, 25 mm   dia  gun   metal drain cock, blank cap, brass  chains and 100 mm dia flanges with all  accessories suitable  for  local fire tender complete as required.</t>
  </si>
  <si>
    <t>NO</t>
  </si>
  <si>
    <t xml:space="preserve">Providing and fixing 4 mm thick glass door of size 2.1 m x 1.2 m with anodized aluminium frame of size 0.10 x 0.05 M with centre opening for fire hose cabinet. Suitably marked on the outside with the letters "FIRE HOSE" including locking arrangement. All aluminium work to be in Red P.O. colour. </t>
  </si>
  <si>
    <t>Providing and fixing ISI Marked of approved make Fire Extinguishers complete with all accessories as per manufacturer's specifications.</t>
  </si>
  <si>
    <r>
      <t>a) CO</t>
    </r>
    <r>
      <rPr>
        <vertAlign val="subscript"/>
        <sz val="10"/>
        <rFont val="Arial"/>
        <family val="2"/>
      </rPr>
      <t>2</t>
    </r>
    <r>
      <rPr>
        <sz val="10"/>
        <rFont val="Arial"/>
        <family val="2"/>
      </rPr>
      <t xml:space="preserve"> gas nozzle type - 4.5kg  capacity (IS:15683).</t>
    </r>
  </si>
  <si>
    <t>b) Mechanical Foam gas cartridge type. 6 lts capacity (IS:15683).</t>
  </si>
  <si>
    <t>c) ABC dry powder stored pressure type 9 kg capacity (IS:15683).</t>
  </si>
  <si>
    <t>Supplying, installing, testing and commissioning of HDPE water storage tank including holes for inlet, outlet, overflow level indicator drain and vent points, manhole cover suitable supporting structure complete.</t>
  </si>
  <si>
    <t>a) Capacity 5000 Lts.</t>
  </si>
  <si>
    <t xml:space="preserve">Approval of fire (NOC) system from local fire authority at initial &amp; various other stages of works, including preperation of report / integration  with Fire alarm system and preparation of drawings as per local fire authority. Contractor shall include cost of all liasion works which are not explicity mentioned above but are mendatory to have fire authority approved. </t>
  </si>
  <si>
    <t>Providing &amp; fixing C.P.brass quartzoid bulb sprinklers of size 15mm dia to be operated at 68Deg.C complete.Make of rosette plate- Veekay/Sainath fire/Safeworld/approved equal.</t>
  </si>
  <si>
    <t>a) Pendant type with heavy duty adjustable SS rosette plate</t>
  </si>
  <si>
    <t>b) Side wall extended throw type with heavy duty adjustable SS rosette plate</t>
  </si>
  <si>
    <t xml:space="preserve">c) Concealed type </t>
  </si>
  <si>
    <t>d) Upright type</t>
  </si>
  <si>
    <t>Providing &amp; Fixing of installation control valve with turbine type automatic Alarm Gong to be connected with control valve, drain &amp; test valve as per manufacturer's specifications complete.</t>
  </si>
  <si>
    <t>Providing, jointing and  testing of sprinklers through flexible connections(internal diameter 25mm &amp; outlet connection15mm dia.) as per requirement at site.Make-SeungJin-Korea.The flexible connectors shall be supported through false ceiling through clamps or as directed at site.The flexible connector shall be suitable for working pressure12 kg/sqcm .</t>
  </si>
  <si>
    <t>Providing &amp; installing MS 24 gauge fire buckets ( capacity of each bucket = 9 lts) filled with sand including MS stand for hanging the buckets.All MS items shall be painted with  two coats of primer &amp; two coats of paint of approved colour.</t>
  </si>
  <si>
    <t>Set of four buckets with stand</t>
  </si>
  <si>
    <t xml:space="preserve"> NOS</t>
  </si>
  <si>
    <t>Supply, installation, testing and commissioning of     Down comer pump comprising of the following:</t>
  </si>
  <si>
    <t xml:space="preserve">  (a)</t>
  </si>
  <si>
    <t>Horizontally mounted  centrifugal pump, suitable for operation on 415 volts ± 10%, 3 phase, 50  HZ  A.C supply.   Fire  pump  having   C.I. body,  bronze impeller  and  S.S. Shaft  with  mechanical seal, capable for deliverying 900 LPM of water at 35 mts. head. Complete with necessary pressure gauge with gun metal shut off cock and syphon on delivery side. The pump should meet the condition of Local fire Authority.   Cost shall include electrical control panel with wiring/cabelling /control cabelling complete to make the system operational as per requirement of Fire Authorities.</t>
  </si>
  <si>
    <t xml:space="preserve">  (b)</t>
  </si>
  <si>
    <t>Squirrel cage induction motor TEFC type for operation on 415 V, 3 phase  50  HZ AC  supply  for  the above pump  with a synchronous  speed of 2900  R.P.M. with flexible  coupling and  coupling  guard etc. as required.</t>
  </si>
  <si>
    <t xml:space="preserve">  (c)</t>
  </si>
  <si>
    <t>Common base  plate  for (a) and (b) from M.S. channel as required size.</t>
  </si>
  <si>
    <t xml:space="preserve">  (d)</t>
  </si>
  <si>
    <t>Suitable   cement  concrete  foundation with plaster, Antivibration arrangement of cushy foot mounting.</t>
  </si>
  <si>
    <t xml:space="preserve"> TOTAL CARRIED TO SUMMARY</t>
  </si>
  <si>
    <t xml:space="preserve"> SCHEDULE OF QUANTITIES (as on 26-09-24)-R0</t>
  </si>
  <si>
    <t>S. NO</t>
  </si>
  <si>
    <t>ITEM DESCRIPTION</t>
  </si>
  <si>
    <t>QTY.</t>
  </si>
  <si>
    <t xml:space="preserve">AMOUNT </t>
  </si>
  <si>
    <t>SECTION 'A' - HVAC WORK</t>
  </si>
  <si>
    <t>1.0</t>
  </si>
  <si>
    <t>EQUIPMENT</t>
  </si>
  <si>
    <t xml:space="preserve">SPLIT UNITS </t>
  </si>
  <si>
    <t>Supply , Installation, Testing and Commissioning of split  units, each  comprising of  an outdoor and a single indoor unit as shown on the drawings and as per the specifications. Enclosures shall be   factory    fabricated and  painted to a smooth finish. Oudoor unit  shall  consist of hermatically sealed/ semi- hermatic scroll/rotary compressor/s, air cooled condenser  with  fan. Indoor unit shall consist of fan section with dynamically balanced centrifugal fan/s driven by  FHP/TEFC squirrel cage induction motor, multirows deep DX- copper   cooling   coil with aluminium fins, thermostatic expansion valve, synthetic fibre filters,  insulated drain pan, safety controls, safety controls,  thermostat all complete in  a unit. The quoted price shall be inclusive    of  full  charge of  refrigerant  gas, vibration isolation  arrangement.</t>
  </si>
  <si>
    <t>Refrigerant Shall be R-32/R410A/R407C</t>
  </si>
  <si>
    <t>A.</t>
  </si>
  <si>
    <t>Three  phase  ductable split units  with  Scroll  compressor  :</t>
  </si>
  <si>
    <t xml:space="preserve">Unit should be suitable to handle total 35-40RM inter </t>
  </si>
  <si>
    <t>unit referigerant piping inlcuding 12-15RM vertical length.</t>
  </si>
  <si>
    <t>a.</t>
  </si>
  <si>
    <t xml:space="preserve">11.0TR nominal  capacity,  split   unit  with  single ductable type  indoor  unit   and  factory fitted electrical arrangement &amp; corded remote.   </t>
  </si>
  <si>
    <t>No</t>
  </si>
  <si>
    <t>-</t>
  </si>
  <si>
    <t>Rate Only</t>
  </si>
  <si>
    <t>b.</t>
  </si>
  <si>
    <t xml:space="preserve">8.5TR nominal  capacity,  split   unit  with  single ductable type  indoor  unit   and  factory fitted electrical arrangement &amp; corded remote.   </t>
  </si>
  <si>
    <t>c.</t>
  </si>
  <si>
    <t xml:space="preserve">5.5TR nominal  capacity,  split   unit  with  single ductable type  indoor  unit   and  factory fitted electrical arrangement &amp; corded remote.   </t>
  </si>
  <si>
    <t>d.</t>
  </si>
  <si>
    <t xml:space="preserve">4.0TR nominal  capacity,  split   unit  with  single ductable type  indoor  unit   and  factory fitted electrical arrangement &amp; corded remote.   </t>
  </si>
  <si>
    <t>e.</t>
  </si>
  <si>
    <t xml:space="preserve">3.5TR nominal  capacity,  split   unit  with  single ductable type  indoor  unit   and  factory fitted electrical arrangement &amp; corded remote.   </t>
  </si>
  <si>
    <t>B.</t>
  </si>
  <si>
    <t>Three   phase  non-ductable  split   units with  rotary  compressor  (Three Star Rating) :(Units should be suitable to handle piping length upto 24-25 RM)</t>
  </si>
  <si>
    <t>2.5TR nominal  capacity,  split   unit   with     single Cassette    type     indoor     unit     and       cordless control .  Price  shall    be inclusive of copper power cabling from indoor to outdoor unit as required.</t>
  </si>
  <si>
    <t>C.</t>
  </si>
  <si>
    <t>Single phase Non-ductable split   units with Rotary  compressor (Three Star Rating) :(Units should be suitable to handle piping length upto 24-25 RM)</t>
  </si>
  <si>
    <t>1.5TR nominal  capacity,  split   unit   with     single Wall Mounted type     indoor     unit     and       cordless control .  Price  shall    be inclusive of copper power cabling from indoor to outdoor unit as required.</t>
  </si>
  <si>
    <t>1.5TR nominal  capacity,  split   unit   with     single Cassette    type     indoor     unit     and       cordless control .  Price  shall    be inclusive of copper power cabling from indoor to outdoor unit as required.</t>
  </si>
  <si>
    <t>Supply,      Installation ,      Testing         and</t>
  </si>
  <si>
    <t xml:space="preserve">Commissioning of PLC for Auto Sequencing </t>
  </si>
  <si>
    <t xml:space="preserve">of  Split   units   with   micrprocessor based </t>
  </si>
  <si>
    <t>controller  along  with enclosure/accessories &amp; Control wiring</t>
  </si>
  <si>
    <t xml:space="preserve">having  facility   for configuration of the same </t>
  </si>
  <si>
    <t xml:space="preserve">as per requirement for sequenced Start/Stop  </t>
  </si>
  <si>
    <t>for   following split units :</t>
  </si>
  <si>
    <t>Three number Split units including one standby for Server Room.</t>
  </si>
  <si>
    <t>Sets</t>
  </si>
  <si>
    <t xml:space="preserve">REFRIGERANT PIPING </t>
  </si>
  <si>
    <r>
      <t xml:space="preserve">Supply, Installation,Testing &amp; Commissioning of copper refrigerant  piping complete with copper fittings &amp; charge of regrigerant gas for the above split units. Piping associated with split units to be insulated with 19mm thick closed cell elastomeric insulation with </t>
    </r>
    <r>
      <rPr>
        <b/>
        <sz val="12"/>
        <rFont val="Times New Roman"/>
        <family val="1"/>
      </rPr>
      <t>Class 'O'</t>
    </r>
    <r>
      <rPr>
        <sz val="12"/>
        <rFont val="Times New Roman"/>
        <family val="1"/>
      </rPr>
      <t xml:space="preserve"> in tubing form as required. Piping shall be laid over duly painted slotted angle trays fixed with GI clamps. Quoted Price shall  be  inclusive  of  UV protection paint for all exposed pipes of approved make. Price shall be inclusive of copper power cabling from indoor to outdoor unit as required. </t>
    </r>
    <r>
      <rPr>
        <b/>
        <sz val="12"/>
        <rFont val="Times New Roman"/>
        <family val="1"/>
      </rPr>
      <t>Referigerant piping shall be epoxy coated to prevent erosion.</t>
    </r>
  </si>
  <si>
    <t>Pair of   hard  drawn  copper  refrigerant  piping  for the above  split units with scroll compressor.</t>
  </si>
  <si>
    <t>Pair of Soft  refrigerant  piping for non ductable  split  units with rotary compressor.</t>
  </si>
  <si>
    <t>STABILISERS</t>
  </si>
  <si>
    <t>Supply, Installation,Testing &amp; Commissioning of  automatic voltage stabilisers suitable  for operation on 140-280 V  incoming supply supply with time delay relay  for single phase split units.</t>
  </si>
  <si>
    <t>a.   4  KVA Capacity</t>
  </si>
  <si>
    <t>b.   5 KVA Capacity</t>
  </si>
  <si>
    <t>DRAIN PUMP</t>
  </si>
  <si>
    <t>Supply, Installation,Testing &amp; Commissioning of drain pump for  Hi-wall  split units complete with all  accessories as required. Drain Pump shall be  suitable  for operation on 220+6 %  volts 50 Hz,1phase AC power supply.</t>
  </si>
  <si>
    <t>Drain pump for Hi-wall split units (Server Room / UPS Room)</t>
  </si>
  <si>
    <t>MS FRAME FOR ODUs</t>
  </si>
  <si>
    <t xml:space="preserve">Supply  and  Erection  of  MS  base  frame  duly  </t>
  </si>
  <si>
    <t xml:space="preserve">applied  with  red-oxide  primer &amp; followed  by </t>
  </si>
  <si>
    <t>black enamel paint for mounting of outdoor units.</t>
  </si>
  <si>
    <t>Kg</t>
  </si>
  <si>
    <t xml:space="preserve">          SUB TOTAL  (EQUIPMENT)                            Rs.                                             </t>
  </si>
  <si>
    <t xml:space="preserve"> TOTAL ITEM NO. 1 (EQUIPMENT)</t>
  </si>
  <si>
    <t>Rs.</t>
  </si>
  <si>
    <t>2.0</t>
  </si>
  <si>
    <t xml:space="preserve">PIPING </t>
  </si>
  <si>
    <t>CONDENSATE DRAIN PIPING</t>
  </si>
  <si>
    <t>USING GI PIPING</t>
  </si>
  <si>
    <t>Supply, Installation , Testing  and Commissioning of GI  medium class (Class 'B') pipes cut to requird   lengths and  installed  with  all  screwed joints for condensate drain. Quoted price shall be   inclusive  of supply and fixing in position  the necessary  fittings   like  elbows, tees reducers etc., and supporting  arrangement in accordance  with  the  approved shop drawings  and specifications.Pipes shall be insulated with 9mm thick closed cell elastomeric  insulation with class 'O' fire retardant properties in tubing form . Pipes shall be of following sizes :</t>
  </si>
  <si>
    <t xml:space="preserve"> 65mm dia </t>
  </si>
  <si>
    <t xml:space="preserve"> 50mm dia </t>
  </si>
  <si>
    <t xml:space="preserve"> 40mm dia </t>
  </si>
  <si>
    <t xml:space="preserve"> 25mm dia </t>
  </si>
  <si>
    <t>CONDENSATE DRAIN PIPING -cPVC</t>
  </si>
  <si>
    <t>Supply, Installation, Testing  and  Commissioning of cPVC pipes cut to required  lengths and  installed  for condensate  drain. Quoted price shall  be inclusive of supply and fixing in position  the  necessary   fittings like elbows, tees reducers etc. and supporting  arrangement in accordance  with  the  approved  shop  drawings  and specifications. Pipes shall be insulated with 9mm thick closed cell elastomeric insulation with class 'O' fire retardant properties in tubing form . Pipes shall be of following sizes :</t>
  </si>
  <si>
    <t xml:space="preserve"> 32mm dia </t>
  </si>
  <si>
    <t xml:space="preserve"> TOTAL ITEM NO. 2 (PIPING )</t>
  </si>
  <si>
    <t>DUCTWORK/AIR TERMINALS</t>
  </si>
  <si>
    <t>FACTORY FABRICATED DUCTING</t>
  </si>
  <si>
    <t>Supply , Installation   and  Testing   of      factory fabricated GSS ducting  complete with vanes, splitter dampers, fire retardant gaskets  hanging  arrangement  including  fully  threaded  GI  rods  and  GI "C" channels, GI "C" channels etc. as approved by clients/consultants in accordance with the approved shop drawings and specifications. Quoted price shall be    inclusive of necessary scaffolding charges towards installation  of  supply/exhaust   air  ducts  outside or within  building wherever required. Quoted price should also include necessary charges towards duct supporets including MS angle/channel arrangement as required for ducts being installed outside or within  building wherever required.</t>
  </si>
  <si>
    <t>Spacing between duct supports should not exceed 2m. All duct support to be provided with check nuts (lock nuts).</t>
  </si>
  <si>
    <t>While selecting the duct supports vendor shall ensure vibration free installation.Quoted price shall be inclusive of smoke test using smoke bombs.</t>
  </si>
  <si>
    <t>1mm to 899mm  --  26G   GSS with TDC Joints</t>
  </si>
  <si>
    <t>SqM</t>
  </si>
  <si>
    <t>900mm to 1200mm -- 24G GSS with TDC Joints</t>
  </si>
  <si>
    <t>1201mm to 1800mm - 22G  GSS with TDC Joints</t>
  </si>
  <si>
    <t>1801mm to 2100mm - 20G GSS with TDC Joints</t>
  </si>
  <si>
    <t>2101mm to 2700mm  - 18G GSS with TDC Joints</t>
  </si>
  <si>
    <t>SITE  FABRICATED DUCTING</t>
  </si>
  <si>
    <t xml:space="preserve">Supply, Fabrication, Installation and Testing of sheet  </t>
  </si>
  <si>
    <t xml:space="preserve"> metal ducts complete with vanes, splitter dampers, </t>
  </si>
  <si>
    <t xml:space="preserve"> hanging  arrangement  including   check  nuts     in  </t>
  </si>
  <si>
    <t xml:space="preserve">accordance with    the approved   shop    drawings </t>
  </si>
  <si>
    <t>and specifications</t>
  </si>
  <si>
    <t>a.  0.63mm   (24 gauge)   GSS</t>
  </si>
  <si>
    <t>b.  0.8 mm   (22 gauge)    GSS</t>
  </si>
  <si>
    <t>c.  1.0mm    (20 gauge)    GSS</t>
  </si>
  <si>
    <t>d.  1.25mm  (18 gauge)    GSS</t>
  </si>
  <si>
    <t xml:space="preserve">FLAT OVAL SPIRAL DUCT </t>
  </si>
  <si>
    <t xml:space="preserve">Supply, Installation and Testing of factory fabricated  &amp; factory  internally insulated GSS flat oval spiral ducting complete with vanes,splitter dampers, fire retardant    gaskets hanging  arrangement including fully threaded   GI  rods , GI straps and  GI  "C" channels/ rolled steel wires or Gripple Wire Rope Hangers &amp; Supports complete with end fixing, GI "C" channels etc. as approved clients/consultants  in accordance with the approved shop drawings and specifications.Quoted price shall be inclusive of necessary scaffolding charges towards  installation  of  supply/exhaust   air  ducts  outside or within  building wherever required. </t>
  </si>
  <si>
    <t>Duct Insulation shall be as follows :</t>
  </si>
  <si>
    <t>20mm thick open cell nitrile rubber insulation of density within 140-180 Kg/m3 with perforated aluminium foil.</t>
  </si>
  <si>
    <t xml:space="preserve">Ducts shall be factory powder coated of colour and </t>
  </si>
  <si>
    <t>shade as approved by the Architects for exposed spiral</t>
  </si>
  <si>
    <t>ducts. Quoted price shall be inclusive of powder coating.</t>
  </si>
  <si>
    <t>Necessary compliance to be submitted by vendors.</t>
  </si>
  <si>
    <t>Without Powder Coated-With 9mm thick insulation</t>
  </si>
  <si>
    <t>1mm to 600mm  --  24G GSS</t>
  </si>
  <si>
    <t xml:space="preserve">601mm to 1200mm  --  22G GSS </t>
  </si>
  <si>
    <t>1201mm to 1700mm -- 20G GSS</t>
  </si>
  <si>
    <t>Without Powder Coated-With 13mm thick insulation</t>
  </si>
  <si>
    <t>ENAMEL PAINT  (For Exposed Duct) - LOW VOC</t>
  </si>
  <si>
    <t>Supply  and  Application  of  minimum two coats of  Enamel of colour and shade as approved by the Architects for exposed ducts. Quoted price shall be inclusive of primer before paint and all neceesary arrangement as required for providing the paint over duct.</t>
  </si>
  <si>
    <t>FLEXIBLE CANVASS CONNECTIONS</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</si>
  <si>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</si>
  <si>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SUPPLY AIR DIFFUSERS</t>
  </si>
  <si>
    <t>3.6.1</t>
  </si>
  <si>
    <t>Supply, Installation, Testing and Balancing of square supply  air diffusers with removable key operated volume control dampers with opposed blades as per the approved shop  drawings and specifications.The diffusers shall be anti-smudge  ring type/flat type as approved by the interior designer. Diffusers shall be with removable core for the following neck sizes. The diffusers shall be suitable for fixing in the gypsum ceiling. The diffusers shall be of regular type and with outer dimension of 450 x 450mm, 375mmx375mm &amp; 300mmx300mm.</t>
  </si>
  <si>
    <t>Powder coated extruded aluminium diffusers of approved  colour &amp; shade.</t>
  </si>
  <si>
    <t>3.5.2</t>
  </si>
  <si>
    <r>
      <t xml:space="preserve">Supply, Installation, Testing and Balancing of square supply  air diffusers </t>
    </r>
    <r>
      <rPr>
        <b/>
        <sz val="12"/>
        <rFont val="Times New Roman"/>
        <family val="1"/>
      </rPr>
      <t>with removable key operated volume control dampers</t>
    </r>
    <r>
      <rPr>
        <sz val="12"/>
        <rFont val="Times New Roman"/>
        <family val="1"/>
      </rPr>
      <t xml:space="preserve"> with opposed blades &amp; 150mm high GSS plenum as per the approved shop  drawings and specifications.The diffusers shall be anti-smudge  ring type/flat type as approved by the interior designer. Diffusers shall be with removable core for the following neck sizes. The diffusers shall be suitable for fixing in the gypsum/grid ceiling. The diffusers shall be of regular type and with outer dimension of 600 x 600mm.</t>
    </r>
  </si>
  <si>
    <t>600x600 Powder coated extruded aluminium diffusers  of approved  colour &amp; shade suitable for fixing in grid ceiling.</t>
  </si>
  <si>
    <t>RETURN  AIR DIFFUSERS</t>
  </si>
  <si>
    <t>Supply, Installation,Testing  and   Balancing  of square  return air diffusers  same  as supply air diffusers but without volume control dampers as per  the approved shop drawings and specifications. The diffusers shall be anti -smudge ring type.</t>
  </si>
  <si>
    <t>3.6.2</t>
  </si>
  <si>
    <t>Supply, Installation,Testing  and   Balancing  of square  return air diffusers same  as supply air diffusers but without volume control dampers as per  the  approved shop drawings and  specifications. The diffusers shall be anti -smudge ring /flat type.</t>
  </si>
  <si>
    <t>LINEAR GRILLES</t>
  </si>
  <si>
    <t>Supply, Installation , Testing and   Balancing   of  one  way blow linear supply cum return  air grilles complete  with     fixed   core   as   per approved   shop  drawings   and  specifications. The grilles shall be of  approved  colour &amp; shade.</t>
  </si>
  <si>
    <t>Powder coated aluminium grilles of extruded  sections with integral flanges on both sides &amp; ends as required complete with corner pieces.</t>
  </si>
  <si>
    <t>i.  100/150/200/250 mm High grilles</t>
  </si>
  <si>
    <t>DOUBLE LOUVERED GRILLES</t>
  </si>
  <si>
    <t xml:space="preserve">Supply,  Installation ,Testing  and Balancing   of double </t>
  </si>
  <si>
    <t xml:space="preserve">louvered  supply  air grilles  as per approved shop drawings </t>
  </si>
  <si>
    <t xml:space="preserve">and specifications complete with key operated aluminium </t>
  </si>
  <si>
    <t>volume control dampers.</t>
  </si>
  <si>
    <t>a.  Powder  coated   extruded  aluminium  grilles.</t>
  </si>
  <si>
    <t>AIR TRANSFER GRILLES</t>
  </si>
  <si>
    <t>Supply,   Installation   and   Testing    of   extruded aluminium   powder  coated air transfer  grilles to be provided at the door of toilets/pantry.</t>
  </si>
  <si>
    <t xml:space="preserve">Supply, Installation, Testing and Balancing of  linear slot diffusers with   Hit &amp;  Miss type extruded aluminium volume  control dampers  at supply air outlets as per the approved shop drawings  and  specifications.    </t>
  </si>
  <si>
    <t>3 slot/2slot, powder coated extruded aluminium diffusers of approved  colour &amp; shade for supply air with Hit &amp; Miss type dampers</t>
  </si>
  <si>
    <t>3 slot/2slot, powder coated extruded aluminium diffusers of approved  colour &amp; shade for return air without Hit &amp; Miss type dampers</t>
  </si>
  <si>
    <t>ROUND DIFFUSERS</t>
  </si>
  <si>
    <t xml:space="preserve">Supply, Installation, Testing   and    Balancing   of  </t>
  </si>
  <si>
    <t>round  supply  air diffusers with removable key operated</t>
  </si>
  <si>
    <t>butterfly volume control dampers as per the approved shop</t>
  </si>
  <si>
    <t>drawings and specifications.The diffusers shall be anti-</t>
  </si>
  <si>
    <t>smudge flush type as approved by the interior designer.</t>
  </si>
  <si>
    <t>Diffuser shall be complete with GI cone with circular</t>
  </si>
  <si>
    <t>connection at the rear.</t>
  </si>
  <si>
    <t xml:space="preserve">Powder coated extruded aluminium diffusers of </t>
  </si>
  <si>
    <t>approved  colour &amp; shade :</t>
  </si>
  <si>
    <t>3.10.1</t>
  </si>
  <si>
    <t>With Volume Control Dampers</t>
  </si>
  <si>
    <t>400mm dia round diffuser with GI cone</t>
  </si>
  <si>
    <t>300mm dia round diffuser with GI cone</t>
  </si>
  <si>
    <t>200mm dia round diffuser with GI cone</t>
  </si>
  <si>
    <t>3.10.2</t>
  </si>
  <si>
    <t>Without Volume Control Dampers</t>
  </si>
  <si>
    <t xml:space="preserve">Supply, Installation,Testing  and   Balancing  of </t>
  </si>
  <si>
    <t xml:space="preserve">flexible ducting comprising of inner as well as outer </t>
  </si>
  <si>
    <t xml:space="preserve">skin constructed out of aluminium &amp; fibre glass </t>
  </si>
  <si>
    <t xml:space="preserve">insulation 25mm thick of minimum 24 kg/cu.m density </t>
  </si>
  <si>
    <t>insulation sandwitched in between. Duct should confirm</t>
  </si>
  <si>
    <t xml:space="preserve"> to fire rating standards BS-476 part 5, 6 &amp; 7. Flexible  </t>
  </si>
  <si>
    <t>Ducts of following sizes as per approved shop drawings,</t>
  </si>
  <si>
    <t>specifications :</t>
  </si>
  <si>
    <t>300 mm dia</t>
  </si>
  <si>
    <t>250 mm dia</t>
  </si>
  <si>
    <t>200 mm dia</t>
  </si>
  <si>
    <t>150 mm dia</t>
  </si>
  <si>
    <t xml:space="preserve">Supply,   Installation   and   Testing    of   single </t>
  </si>
  <si>
    <t>piece GI round spigot made out of spinning process</t>
  </si>
  <si>
    <t>with 50mm height and having grooves on both sides</t>
  </si>
  <si>
    <t xml:space="preserve">and circular flanges. Spigots shall be installed on main </t>
  </si>
  <si>
    <t>ducts to facilitate connection of flexible ducts.</t>
  </si>
  <si>
    <t>Supply,  Installation  and  Testing  of Butterfly damper</t>
  </si>
  <si>
    <t xml:space="preserve">of aluminium sheet construction with two flap with </t>
  </si>
  <si>
    <t>sleeve as per thespecifications and shop drawings.</t>
  </si>
  <si>
    <t>375 mm dia</t>
  </si>
  <si>
    <t xml:space="preserve">Supply,  Installation  and  Testing  of  GI     box type </t>
  </si>
  <si>
    <t>volume control dampers as per the specifications</t>
  </si>
  <si>
    <r>
      <t xml:space="preserve">and shop drawings.- </t>
    </r>
    <r>
      <rPr>
        <b/>
        <sz val="12"/>
        <rFont val="Times New Roman"/>
        <family val="1"/>
      </rPr>
      <t>For Rectangular Duct</t>
    </r>
  </si>
  <si>
    <r>
      <t>and shop drawings.</t>
    </r>
    <r>
      <rPr>
        <b/>
        <sz val="12"/>
        <rFont val="Times New Roman"/>
        <family val="1"/>
      </rPr>
      <t>- For Flat Oval Ducts</t>
    </r>
  </si>
  <si>
    <t>Supply,  Installation and Testing  of  GI  multi blade</t>
  </si>
  <si>
    <t>type    louver  dampers  as   per  the specifications</t>
  </si>
  <si>
    <t xml:space="preserve">and shop drawings. </t>
  </si>
  <si>
    <t xml:space="preserve">Supply,  Installation,Testing  and  Commissioning </t>
  </si>
  <si>
    <t xml:space="preserve">of motorised fire  dampers  suitable for  at  least </t>
  </si>
  <si>
    <t>90 minutes fire rating  as  per  the  specifications</t>
  </si>
  <si>
    <t>and  approved shop drawings. Quoted price shall</t>
  </si>
  <si>
    <t>be inclusive of copper control  wiring as required.</t>
  </si>
  <si>
    <t>Bare Fire Dampers</t>
  </si>
  <si>
    <t>Spring return action type actuator complete with</t>
  </si>
  <si>
    <t xml:space="preserve">control panel and temperature sensor. Torque not less </t>
  </si>
  <si>
    <t>than 16NM</t>
  </si>
  <si>
    <t>Supply, Installation  and  Testing  of  fresh air</t>
  </si>
  <si>
    <t xml:space="preserve">grilles of  powder coated / anodised extruded </t>
  </si>
  <si>
    <t>aluminium  with GI  wire  mesh, inlet  louvers,</t>
  </si>
  <si>
    <t xml:space="preserve">Box type VCD  &amp; bird  screen, as per  the approved </t>
  </si>
  <si>
    <t>shop drawings and specifications.</t>
  </si>
  <si>
    <t>--</t>
  </si>
  <si>
    <t xml:space="preserve">Supply,  Installation and Testing  of  extruded aluminium </t>
  </si>
  <si>
    <t xml:space="preserve"> powder coated   louver with GI wire mesh to be installed   </t>
  </si>
  <si>
    <t xml:space="preserve">outside  for discharge of exhaust air from exhaust fans </t>
  </si>
  <si>
    <t xml:space="preserve"> as per the specifications  and shop drawings.</t>
  </si>
  <si>
    <t xml:space="preserve">Sample of louvers to be got approved from consultants </t>
  </si>
  <si>
    <t>and Clients prior to procurement.</t>
  </si>
  <si>
    <t xml:space="preserve">Supply,  Installation and Testing  of  Bird Screens with GI </t>
  </si>
  <si>
    <t xml:space="preserve"> wire mesh to be installed at the suction of fresh air/discharge </t>
  </si>
  <si>
    <t>of Exhaust air as per the specifications  and shop drawings.</t>
  </si>
  <si>
    <t xml:space="preserve">Sample of bird screen to be got approved from consultants </t>
  </si>
  <si>
    <t>Supply,  Installation and Testing  of  non return dampers.</t>
  </si>
  <si>
    <t xml:space="preserve">NRDs to be installed   in the ducts as per </t>
  </si>
  <si>
    <t>the specifications  and shop drawings.</t>
  </si>
  <si>
    <t xml:space="preserve">Sample of NRDs to be got approved from consultants </t>
  </si>
  <si>
    <t xml:space="preserve">Motorised VCD </t>
  </si>
  <si>
    <t xml:space="preserve">Supply, Installation and  Testing  of  multiblade  box  type  zero leakage extruded aluminium  dampers  for ducts to  be  provided   with suitable  links,  levers and  quadrants  for  manual   control of volume of air flow and for   proper  balancing  of the air distribution system as per the approved shop drawing and specifications. </t>
  </si>
  <si>
    <t>Supply and fixing of actuators of suitable rating of torque complete with, conrtrol panel, transformer, copper wiring from the junction box and actuator associated with the above VCDs.</t>
  </si>
  <si>
    <t>Actuator shall be suitable for duct size as shown in the drawing.</t>
  </si>
  <si>
    <t xml:space="preserve">          TOTAL (AIR DISTRIBUTION)                             Rs.                                             </t>
  </si>
  <si>
    <t>TOTAL ITEM NO.3 (Ducting &amp; Air Terminals)</t>
  </si>
  <si>
    <t>INSULATION</t>
  </si>
  <si>
    <t>ACOUSTIC LINING OF DUCTS</t>
  </si>
  <si>
    <t>Using Open Cell Nitrile Rubber</t>
  </si>
  <si>
    <t>Supply and Application of internal acoustic lining of  supply  air  ducting using open cell   nitrile rubber insulation with density within 140-180 Kg/m3 as per the approved shop drawings and specifications. Insulation material shall be bonded with the ducts using metal screw and washers to facilitate grip to the GI sheet. Adhesive used shall be Low VOC type.</t>
  </si>
  <si>
    <t xml:space="preserve"> 10mm  thick lining</t>
  </si>
  <si>
    <t>Using Fibre Glass</t>
  </si>
  <si>
    <t xml:space="preserve">Supply   and   Application  of   internal   acoustic </t>
  </si>
  <si>
    <t xml:space="preserve">lining of supply/return air ducting using resin bonded </t>
  </si>
  <si>
    <t>fibre glass insulation of density not less than 32Kg/CuM</t>
  </si>
  <si>
    <t>as per the approved shop drawings and specifications.</t>
  </si>
  <si>
    <t xml:space="preserve">Quoted price shall be inclusive of GSS channel, metal </t>
  </si>
  <si>
    <t xml:space="preserve">screws, washers, fibre glass tissue, perforated sheet  </t>
  </si>
  <si>
    <t xml:space="preserve"> etc. as required for complete installation.  </t>
  </si>
  <si>
    <t xml:space="preserve">  25mm  thick lining</t>
  </si>
  <si>
    <t>THERMAL INSULATION OF DUCTS</t>
  </si>
  <si>
    <t>(Using Factory Laminated aluminium foil faced,</t>
  </si>
  <si>
    <t>Class 'O' Closed Cell Elastomeric insulation)</t>
  </si>
  <si>
    <t xml:space="preserve">Supply  and  Application  of  internal / external thermal insulation  of </t>
  </si>
  <si>
    <t>supply /return air ducting using closed</t>
  </si>
  <si>
    <t>cell elastomeric insulation with class 'O' fire retardant</t>
  </si>
  <si>
    <t>properties as per the specifications and  drawings.</t>
  </si>
  <si>
    <t>Adhesive used shall be Low VOC type.</t>
  </si>
  <si>
    <t>9mm  thick insulation- S/Air Duct in contact with R/Air</t>
  </si>
  <si>
    <t>13mm  thick insulation</t>
  </si>
  <si>
    <t>16mm  thick insulation (Fresh air duct in ac area)</t>
  </si>
  <si>
    <t>TOTAL ITEM NO. 4  (INSULATION)</t>
  </si>
  <si>
    <t>SECTION "B" : KITCHEN VENTILATION SYSTEM</t>
  </si>
  <si>
    <t>DOUBLE SKIN AIR COOLING MACHINES - With Fresh Air Intake Section</t>
  </si>
  <si>
    <t>(AIR WASHERS)</t>
  </si>
  <si>
    <t>Supply , Installation, Testing and Commissioning of</t>
  </si>
  <si>
    <t xml:space="preserve">double skin type evaporative air cooling machines  </t>
  </si>
  <si>
    <t xml:space="preserve">(packaged type) each  comprising of following  as  </t>
  </si>
  <si>
    <t>per  the specifications :</t>
  </si>
  <si>
    <t xml:space="preserve">Casing  of air washer shall be in double skin </t>
  </si>
  <si>
    <r>
      <t>construction</t>
    </r>
    <r>
      <rPr>
        <b/>
        <sz val="12"/>
        <rFont val="Times New Roman"/>
        <family val="1"/>
      </rPr>
      <t>.</t>
    </r>
    <r>
      <rPr>
        <sz val="12"/>
        <rFont val="Times New Roman"/>
        <family val="1"/>
      </rPr>
      <t xml:space="preserve"> Inner skin shall be constructed out of</t>
    </r>
  </si>
  <si>
    <t xml:space="preserve">24 gauge plain GS sheet &amp; outer skin in 24 gauge  </t>
  </si>
  <si>
    <t xml:space="preserve">pre-plasticized GS sheet  sandwitched between  </t>
  </si>
  <si>
    <t xml:space="preserve">50mm thick injected PU foam insulation of density </t>
  </si>
  <si>
    <t>not less than 40 Kg /CuM  and complete with marine light,</t>
  </si>
  <si>
    <t>limit switch &amp; inspection doors including control wiring</t>
  </si>
  <si>
    <t>as required. Air washer shall have access for all parts.</t>
  </si>
  <si>
    <t xml:space="preserve">Fan section complete with  backward curved DIDW </t>
  </si>
  <si>
    <t>type centrifugal fan/s, EFF1, IE3, IP-55, rated TEFC squirrel cage</t>
  </si>
  <si>
    <r>
      <t>induction motor suitable  to  operate on 415</t>
    </r>
    <r>
      <rPr>
        <u/>
        <sz val="12"/>
        <rFont val="Times New Roman"/>
        <family val="1"/>
      </rPr>
      <t>+</t>
    </r>
    <r>
      <rPr>
        <sz val="12"/>
        <rFont val="Times New Roman"/>
        <family val="1"/>
      </rPr>
      <t>10%V, 50Hz,</t>
    </r>
  </si>
  <si>
    <t>3 phase AC power supply and   belt   drive   package.</t>
  </si>
  <si>
    <t xml:space="preserve">Centrifugal fans shall be coated with epoxy paint as specified. </t>
  </si>
  <si>
    <t xml:space="preserve">Fan outlet velocity  shall not  be  more  than 2000 FPM </t>
  </si>
  <si>
    <t>(10.16 MPS).</t>
  </si>
  <si>
    <t>All fans should be AMCA certified.</t>
  </si>
  <si>
    <t>AirWasher shall be provided with Intake Section with</t>
  </si>
  <si>
    <t>F/A openings as per approved shop drawing.</t>
  </si>
  <si>
    <t xml:space="preserve">Air washer wet section shall be complete with 300mm </t>
  </si>
  <si>
    <t>thick cellulose based  paper fills, drift eliminators,</t>
  </si>
  <si>
    <t xml:space="preserve">water distribution system complete  with  FRP  spray </t>
  </si>
  <si>
    <t>headers, strainer of fine mesh brass screen, globe valve,</t>
  </si>
  <si>
    <t>float valve, quick   fill,  over  flow     &amp;       drain</t>
  </si>
  <si>
    <t>connections, GI  medium class piping and 3/1 phase</t>
  </si>
  <si>
    <t xml:space="preserve">monobloc pumps of 1HP/ 1.5HP/2HP motor rating </t>
  </si>
  <si>
    <t xml:space="preserve">as required according to  the  capacity  of  air cooling </t>
  </si>
  <si>
    <t xml:space="preserve">machines. Inner skin of wet section including fills </t>
  </si>
  <si>
    <t xml:space="preserve">mounting frame shall be constructed out of stainless </t>
  </si>
  <si>
    <t xml:space="preserve">steel SS- 304 A grade of appropriate thickness .Sump </t>
  </si>
  <si>
    <t xml:space="preserve">shall be made out of 1.25mm   thick  SS-304 A  grade </t>
  </si>
  <si>
    <t xml:space="preserve">stainless steel .Velocity  across  the paper fills  not to </t>
  </si>
  <si>
    <t>exceed 500  FPM.</t>
  </si>
  <si>
    <t>Filter section  complete with  50mm thick aluminium</t>
  </si>
  <si>
    <t>wire mesh viscous metallic filters. Velocity  across</t>
  </si>
  <si>
    <t xml:space="preserve"> the filters shall not exceed 500  FPM. </t>
  </si>
  <si>
    <t>Airwasher should be provided with adequate space between eliminator &amp; fan to avoid water carryover.</t>
  </si>
  <si>
    <t>The Evaporative Air Cooling Machines (EAC) shall</t>
  </si>
  <si>
    <t xml:space="preserve"> be of following duty parameters :</t>
  </si>
  <si>
    <t>M/c No      Capacity      S.P          Motor           Area to</t>
  </si>
  <si>
    <t xml:space="preserve">                   (Cfm)       (mmWG)     Rating           be  fed</t>
  </si>
  <si>
    <t xml:space="preserve">                                                       (HP)</t>
  </si>
  <si>
    <r>
      <t xml:space="preserve">EAC-1        1x22500         58-60         1x15.0   </t>
    </r>
    <r>
      <rPr>
        <sz val="11"/>
        <color indexed="10"/>
        <rFont val="Times New Roman"/>
        <family val="1"/>
      </rPr>
      <t xml:space="preserve"> </t>
    </r>
    <r>
      <rPr>
        <sz val="11"/>
        <rFont val="Times New Roman"/>
        <family val="1"/>
      </rPr>
      <t xml:space="preserve">           Kitchen             </t>
    </r>
  </si>
  <si>
    <t>SCRUBBER  (For Kitchen Exhaust)</t>
  </si>
  <si>
    <t>WET TYPE SCRUBBER</t>
  </si>
  <si>
    <t>Supply , Installation , Testing and Commissioning of</t>
  </si>
  <si>
    <t xml:space="preserve"> wet  type  scrubber  (packaged type) comprising  </t>
  </si>
  <si>
    <t xml:space="preserve"> of  following  as per the  specifications : </t>
  </si>
  <si>
    <t>type centrifugal fan/s, TEFC squirrel cage induction</t>
  </si>
  <si>
    <t>motor suitable  to  operate on 415+10%V, 50Hz,</t>
  </si>
  <si>
    <t>Casing  of wet type scrubber  shall  be  constructed</t>
  </si>
  <si>
    <t>out of 16 gauge GS sheet complete with inspection</t>
  </si>
  <si>
    <t>doors as required. Centrifugal   fans  shall  be coated</t>
  </si>
  <si>
    <t xml:space="preserve">with    epoxy  paint   as   specified. Fan outlet velocity  </t>
  </si>
  <si>
    <t xml:space="preserve"> shall not  be  more  than 2000 FPM  (10.16 MPS).</t>
  </si>
  <si>
    <t xml:space="preserve">Wet section complete with double bank spray header in </t>
  </si>
  <si>
    <t xml:space="preserve">GI construction and nozzles, louvers PVC mist eliminators </t>
  </si>
  <si>
    <t>&amp;  mist  collection  tray  made  out  of  16G  GSS,</t>
  </si>
  <si>
    <t>strainer of fine mesh brass screen, globe valve,</t>
  </si>
  <si>
    <t>connections, GI  medium class piping and 3 phase</t>
  </si>
  <si>
    <t xml:space="preserve">monobloc    pump    of   1.5HP    motor   rating </t>
  </si>
  <si>
    <t xml:space="preserve">as required according to  the  capacity  of  scrubber  </t>
  </si>
  <si>
    <t>machines. Wet section  including  sump will be made of</t>
  </si>
  <si>
    <t>1.25mm   thick  SS-304 A  grade  stainless steel .</t>
  </si>
  <si>
    <t xml:space="preserve">In addition to the above, scrubber shall be </t>
  </si>
  <si>
    <t>provided with adequate vibration isolation pads</t>
  </si>
  <si>
    <t>and fire retardent flexible canvass connections made</t>
  </si>
  <si>
    <t>out of canvass sleeve.</t>
  </si>
  <si>
    <t>The Scrubber Machines (EAC) shall be of following</t>
  </si>
  <si>
    <t xml:space="preserve"> duty parameters :</t>
  </si>
  <si>
    <t>M/c No    Capacity    S.P           Motor         Area to</t>
  </si>
  <si>
    <t xml:space="preserve">                  (Cfm)   (mmWG)     Rating        be  fed</t>
  </si>
  <si>
    <t xml:space="preserve">                                                    (HP)</t>
  </si>
  <si>
    <t>WS-1       28000     68-70        20.0          Kitchen Area</t>
  </si>
  <si>
    <t>AIR  CURTAIN</t>
  </si>
  <si>
    <t>Supply ,     Installation    and     Testing   of</t>
  </si>
  <si>
    <t>air   curtains   with   noiseless, statically &amp; dynamically</t>
  </si>
  <si>
    <t>balanced aluminium blowers, cleanable type</t>
  </si>
  <si>
    <t xml:space="preserve">pre-filters,    motor     &amp;    powder  coated  </t>
  </si>
  <si>
    <t>aluminium enclosure as per the specifications.</t>
  </si>
  <si>
    <t>Unit shall be complete with Plug Top &amp; necessary</t>
  </si>
  <si>
    <t xml:space="preserve">power cable. </t>
  </si>
  <si>
    <t xml:space="preserve">2.4 M  long air curtain  </t>
  </si>
  <si>
    <t xml:space="preserve">2.1 M  long air curtain  </t>
  </si>
  <si>
    <t xml:space="preserve">1.5 M  long air curtain  </t>
  </si>
  <si>
    <t xml:space="preserve">1.2 M long air curtain  </t>
  </si>
  <si>
    <t>(Actual size &amp; qty of air Curtain shall be as per approved shop drawing)</t>
  </si>
  <si>
    <t>VENTILATION  FANS</t>
  </si>
  <si>
    <t>INLINE FANS (Single Phase)</t>
  </si>
  <si>
    <t xml:space="preserve">Supply, Installation, Testing &amp; Commissioning of circular /rectangular inline fans for exhaust air complete with sheet metal casing, direct driven centrifugal fan, motor with proper protection  and  inspection door. Fan  shall be suitable for operation on 220+6 % volts, 50 Hz,1phase AC power supply. Fan shall  be installed as shown  in the drawings and will be of following  characteristics : 
All single phase inline fans shall be provided with factory fitted speed regulators. All Fans Should be complete with Plug Top &amp; necessary power cable. </t>
  </si>
  <si>
    <t>Fan                  Capacity          S.P                      Area to</t>
  </si>
  <si>
    <t>No.                   (Cfm)             (mmWG)         to be exhausted</t>
  </si>
  <si>
    <t>IF-1(Circular)             300              14-15             Pantry</t>
  </si>
  <si>
    <t xml:space="preserve"> TOTAL ITEM NO. 1  (EQUIPMENT)</t>
  </si>
  <si>
    <t>DUCTWORK/AIR TERMINALS - INCLUDING IN SECTION 'A'</t>
  </si>
  <si>
    <t>Supply, Installation and Testing of factory fabricated GSS ducting complete with vanes,splitter dampers, fire retardant gaskets,  hanging  arrangement   including  fully  threaded  GI  rods and  GI "C" channels/ rolled steel wires or Gripple Wire Rope Hangers &amp; Supports complete with end fixing, GI "C" channels etc. as approved by clients/consultants in accordance with the approved shop drawings and specifications. Quoted price shall be  inclusive of necessary scaffolding charges towards installation  of  supply/exhaust air ducts outside or within building wherever required.</t>
  </si>
  <si>
    <t>Spacing between duct supports should not exceed 2m in both cases i.e GI rods with GI "C" channels &amp; Gripple Wire Rope Hanger support . In case of Gripple Wire Rope Hanger support for duct sizes above 1800mm, MS angles duly painted with black enamel paint should be used along with neoprene pad in between the duct &amp; MS angle. All duct supports shall be provided with check nuts (lock nuts).</t>
  </si>
  <si>
    <t>While selecting the duct supports vendor shall ensure</t>
  </si>
  <si>
    <t xml:space="preserve">vibration free installation.Quoted price shall be inclusive of smoke </t>
  </si>
  <si>
    <t>test using smoke bombs.</t>
  </si>
  <si>
    <t>For Air-Cooling ducts</t>
  </si>
  <si>
    <t>1mm to 899mm  --  24G   GSS with TDC Joints</t>
  </si>
  <si>
    <t>900mm to 1500mm -- 22G GSS with TDC Joints</t>
  </si>
  <si>
    <t>1501mm to 2100mm - 20G  GSS with TDC Joints</t>
  </si>
  <si>
    <t>DUCO PAINT  (For Exposed Duct)</t>
  </si>
  <si>
    <t>Supply  and  Application  of  minimum two coats of  Duco of colour and shade as approved by the Architects for exposed ducts. Quoted price shall be inclusive of primer before paint and all neceesary arrangement as required for providing the paint over duct.</t>
  </si>
  <si>
    <t xml:space="preserve">Supply, Fabrication, Installation and Testing of sheet  metal ducts complete with vanes, splitter dampers, hanging  arrangement  including check nuts  in accordance with the approved shop drawings and specifications. </t>
  </si>
  <si>
    <t>For Kitchen Exhaust</t>
  </si>
  <si>
    <t>Supply, fabrication, Installation and testing of MS ducting</t>
  </si>
  <si>
    <t>for kitchen exhaust contructed out of 2mm thick</t>
  </si>
  <si>
    <t xml:space="preserve">MS sheet using MS angle iron flanges in line with </t>
  </si>
  <si>
    <t xml:space="preserve">good engineering practice. Entire ducting shall be </t>
  </si>
  <si>
    <t>applied with minimum two coats of red oxide primer.</t>
  </si>
  <si>
    <t>Duct shall be provided with oil trap as required</t>
  </si>
  <si>
    <t>Supply, Installation, Testing of 125mm deep antivibration flexible joints at the outlet of  air handling units/ductable split units//inline fans. Flexible connections  shall be constructed using  imported  fire retardant  fabric with   extruded aluminium frame/flange on both sides of approved make.</t>
  </si>
  <si>
    <t>Supply,   Installation   and   Testing    of   of   extruded aluminium   powder  coated air transfer  grilles to be provided at the door of toilets/pantry.</t>
  </si>
  <si>
    <t>and shop drawings.</t>
  </si>
  <si>
    <t>Supply,  Installation and Testing  of  Aluminium  multi blade</t>
  </si>
  <si>
    <t>powdered coated / anodised extruded aluminium</t>
  </si>
  <si>
    <t xml:space="preserve">louvers to be installed outside for suction ( airwashers), </t>
  </si>
  <si>
    <t>as per approved shop drawings and specifications.</t>
  </si>
  <si>
    <t xml:space="preserve"> TOTAL ITEM NO. 2 (Ducting &amp; Air Terminals)</t>
  </si>
  <si>
    <t>3.0</t>
  </si>
  <si>
    <t>THERMAL INSULATION OF DUCTS-(FOR AIR SCRUBBER DUCT)</t>
  </si>
  <si>
    <t>(Using Factory Laminated fibre glass insulation)</t>
  </si>
  <si>
    <t xml:space="preserve">Supply  and  Application  of  external thermal </t>
  </si>
  <si>
    <t xml:space="preserve">insulation  of  supply /return air ducting using </t>
  </si>
  <si>
    <t xml:space="preserve">aluminium foil faced fibre glass  insulation of density </t>
  </si>
  <si>
    <t xml:space="preserve">not less than 24Kg/CuM and aluminium foil thickness of 22  </t>
  </si>
  <si>
    <t xml:space="preserve">microns as per the specifications and drawings. Quoted </t>
  </si>
  <si>
    <t xml:space="preserve">price shall be inclusive of Low VOC adhesive as required, </t>
  </si>
  <si>
    <t>aluminium tape straps.</t>
  </si>
  <si>
    <t>25mm  thick insulation</t>
  </si>
  <si>
    <t>50mm  thick insulation</t>
  </si>
  <si>
    <t xml:space="preserve">THERMAL INSULATION OF DUCTS-(FOR AIR SCRUBBER DUCT) - EXPOSED </t>
  </si>
  <si>
    <t xml:space="preserve">aluminium tape straps.  Insulation shall be covered necessary </t>
  </si>
  <si>
    <t xml:space="preserve">glass cloth &amp; UV protection paint. </t>
  </si>
  <si>
    <t>THERMAL INSULATION OF DUCTS - Air Washer</t>
  </si>
  <si>
    <t>(Using aluminium foil  faced Class 'O' Fire Retardant Properties Closed Cell Elastomeric insulation)</t>
  </si>
  <si>
    <t xml:space="preserve">Supply  and  Application  of  external thermal insulation  of supply /return air ducting using factory laminated aluminium foil faced closed cell elastomeric nitrile rubber insulation with class 'O' fire retardant properties as per the specifications and  drawings.
aluminium foil face shall provide protection from mechanical impact, and Scratches etc. Both insulation &amp; aluminium foil layer should have built in antimicrobial protection. Expose insulation shall be covered with necessary glass cloth &amp; UV protection paint. 
Adhesive - AC Duct King Eco Fresh </t>
  </si>
  <si>
    <t>25mm  thick insulation - For AC Duct in Kitchen</t>
  </si>
  <si>
    <t xml:space="preserve">ELECTRICAL WORKS </t>
  </si>
  <si>
    <t>Panels</t>
  </si>
  <si>
    <t>Supply,Installation,Testing and Commissioning  of the following   cubical type panels made out of 14 guage CRCA structure, base channel, complete with, moulded case circuit breakers, meters, indicating lamps, current transformer etc. Complete in all respects, insulated bus bars with heat shrinkable PVC sleeve in  suitable  bus  chambers ,  interconnection, small wiring, name plate, danger plate, earth bus etc. &amp; comprising of compartments with  hinged door for each feeder &amp; its accessories, cable alley with hinged doors, bus chamber with bolted door etc. The panel being of dust  &amp; vermin proof construction with  rubber  gasket attractively  powder  coating  etc. The panel shall be free standing type / wall mounted type  as per relavant  drawing  and  comprising  with the following:</t>
  </si>
  <si>
    <t>Notes :</t>
  </si>
  <si>
    <t xml:space="preserve">1.  All MCCBs shall be with operating handle. </t>
  </si>
  <si>
    <t>2.  CTs burden shall be 15VA &amp; accuracy class 1.0</t>
  </si>
  <si>
    <t>3.  CTs shall be cast resin type .</t>
  </si>
  <si>
    <t xml:space="preserve">4.  All MCCBs shall be with thermal magnetic </t>
  </si>
  <si>
    <t xml:space="preserve">      release.</t>
  </si>
  <si>
    <t>5.   All indication lights shall be LED type.</t>
  </si>
  <si>
    <t>6.   All meter shall be digital type.</t>
  </si>
  <si>
    <t>7. The outgoing starter feeders for pumps,AHUS</t>
  </si>
  <si>
    <t xml:space="preserve">    &amp;  ventilation   fans      shall        be    provided</t>
  </si>
  <si>
    <t xml:space="preserve">    with push buttons &amp; indicating lamps for </t>
  </si>
  <si>
    <t xml:space="preserve">    status indication.</t>
  </si>
  <si>
    <t xml:space="preserve">8.  Proper     isolation     switches    to     be </t>
  </si>
  <si>
    <t xml:space="preserve">     provided    near   air handling units   and </t>
  </si>
  <si>
    <t xml:space="preserve">     ventilation fans  in  weather proof enclosure. </t>
  </si>
  <si>
    <t>9.  Bimetal   overload   relay   for   all   the</t>
  </si>
  <si>
    <t xml:space="preserve">       starters   shall   have    built-in     single</t>
  </si>
  <si>
    <t xml:space="preserve">       phasing prevention feature.</t>
  </si>
  <si>
    <t>10.  Electrical  interlocking  wiring  shall   be</t>
  </si>
  <si>
    <t xml:space="preserve">        provided  as  per  system  requirement.</t>
  </si>
  <si>
    <t>11.   Power  cabling/wiring  with   necessary</t>
  </si>
  <si>
    <t xml:space="preserve">        earthing   from   source  to each  panel</t>
  </si>
  <si>
    <t xml:space="preserve">        and  each   exhaust    fan   shall    be </t>
  </si>
  <si>
    <t xml:space="preserve">        provided   by  other agencies.</t>
  </si>
  <si>
    <t xml:space="preserve">12.  All HVAC equipment  shall be compatible with </t>
  </si>
  <si>
    <t xml:space="preserve">      BMS and necessary provisions to be made</t>
  </si>
  <si>
    <t xml:space="preserve">      in each panel.</t>
  </si>
  <si>
    <t>KVF PANEL -1 (Location : Kitchen ) - 13.8KW</t>
  </si>
  <si>
    <t>For 9700Cfm Air Washers &amp; Pump, 12100Cfm SISW Fan &amp; ESP</t>
  </si>
  <si>
    <t>Incoming :</t>
  </si>
  <si>
    <t>63 Amps ,TP MCCB with electronic release &amp;</t>
  </si>
  <si>
    <t xml:space="preserve">earth fault relay,  door interlock and front drive </t>
  </si>
  <si>
    <t>rotor kit-- 1set</t>
  </si>
  <si>
    <t>(0-500) V  digital Voltmeter with built in Selector</t>
  </si>
  <si>
    <t>switch -- 1set</t>
  </si>
  <si>
    <t xml:space="preserve">Digital Ammeter with built in selector </t>
  </si>
  <si>
    <t>switch- 1set</t>
  </si>
  <si>
    <t>Current Transformers - 1set</t>
  </si>
  <si>
    <t>LED type RYB  phase indication lights- 1set</t>
  </si>
  <si>
    <t>Busbar</t>
  </si>
  <si>
    <t>100 Amps   TPN   aluminium    busbar   having</t>
  </si>
  <si>
    <t xml:space="preserve">suitable fault level, with PVC   heat  shrunk  </t>
  </si>
  <si>
    <t xml:space="preserve">sleeves  on    SMC/DMC supports. </t>
  </si>
  <si>
    <t>Outgoings :</t>
  </si>
  <si>
    <t>For Air Washers - (1x11.0KW)</t>
  </si>
  <si>
    <t>40 Amps ,TP MCCB   -- 1 set</t>
  </si>
  <si>
    <t>switch- 1 set</t>
  </si>
  <si>
    <t>Current Transformers -- 1 set</t>
  </si>
  <si>
    <t>LED type ON &amp; OFF indication lights -- 1 set</t>
  </si>
  <si>
    <t>START-STOP Push Buttons -- 1 set</t>
  </si>
  <si>
    <t xml:space="preserve">15.0HP Star Delta starter with built-in single  phasing </t>
  </si>
  <si>
    <t>preventor &amp; overload relay &amp; adjustable timer-- 1 set</t>
  </si>
  <si>
    <t>Auto-Manual    type     selector         switch</t>
  </si>
  <si>
    <t xml:space="preserve"> to   facilitate   auto   start   of    unit </t>
  </si>
  <si>
    <t xml:space="preserve"> after restoration of power  --  1 set</t>
  </si>
  <si>
    <t>Control wiring and safety circuit as required</t>
  </si>
  <si>
    <t>with start-stop  push  buttons  stay  put    or</t>
  </si>
  <si>
    <t>lockable type -1 set</t>
  </si>
  <si>
    <t>For Air Scrubber - (1x15KW)</t>
  </si>
  <si>
    <t xml:space="preserve">20HP Star Delta starter with built-in single  phasing </t>
  </si>
  <si>
    <t>Contactors, Potential Free Contacts, Control wiring and</t>
  </si>
  <si>
    <t xml:space="preserve"> safety circuit as requiredwith start-stop  push  buttons  stay  </t>
  </si>
  <si>
    <t>put  or lockable type - 1 set</t>
  </si>
  <si>
    <t>For Pump of Air washer (1x1.0HP) -single phase</t>
  </si>
  <si>
    <t>20 Amps ,TP MCB   --  1 set</t>
  </si>
  <si>
    <t>START-STOP Push Buttons --  1 set</t>
  </si>
  <si>
    <t>Auto-Manual type selector switch-- 1 set</t>
  </si>
  <si>
    <t>For Pump of Air Scrubber (1x1.0HP) -single phase</t>
  </si>
  <si>
    <t xml:space="preserve">CABLING  </t>
  </si>
  <si>
    <t>4.2.1</t>
  </si>
  <si>
    <t>Supply,   laying,   affecting    connections   and</t>
  </si>
  <si>
    <t>Testing   of   the   following   sizes  of   1.1 KV</t>
  </si>
  <si>
    <t>armoured   PVC   insulated  aluminium/  copper</t>
  </si>
  <si>
    <t>conductor cables.  Cables shall be inclusive of</t>
  </si>
  <si>
    <t>all clamps, saddles, screws, cable identification</t>
  </si>
  <si>
    <t>tags, cable terminal  joints  including  terminal</t>
  </si>
  <si>
    <t xml:space="preserve">lugs,   insulating   tapes,    affecting   terminal </t>
  </si>
  <si>
    <t xml:space="preserve">connections  to   the    equipment  as   per the </t>
  </si>
  <si>
    <t>specifications and as required. Quoted price</t>
  </si>
  <si>
    <t>shall be inclusive of perforated duly painted</t>
  </si>
  <si>
    <t>2mm thick MS trays to be installed inside and</t>
  </si>
  <si>
    <t xml:space="preserve"> GI trays to be installed outside exposed and </t>
  </si>
  <si>
    <t>8SWG copper earth wire for all equipment.</t>
  </si>
  <si>
    <t>All power cables shall be FRLS type.</t>
  </si>
  <si>
    <t>3 C   x 16   Sqmm  cable (Copper)</t>
  </si>
  <si>
    <t>3 C   x 10   Sqmm  cable (Copper)</t>
  </si>
  <si>
    <t>3 C   x   6   Sqmm  cable (Copper)</t>
  </si>
  <si>
    <t>3 C   x   4   Sqmm  cable (Copper)</t>
  </si>
  <si>
    <t>3 C   x  2.5 Sqmm  cable (Copper)</t>
  </si>
  <si>
    <t>f.</t>
  </si>
  <si>
    <t>3 C  x 2.5 Sqmm  cable( Copper Control cabling)</t>
  </si>
  <si>
    <t>g.</t>
  </si>
  <si>
    <t>3 C  x 1.5 Sqmm  cable(Copper Control cabling)</t>
  </si>
  <si>
    <t>h.</t>
  </si>
  <si>
    <t>4 C  x 1.5 Sqmm  cable( Copper Control cabling)</t>
  </si>
  <si>
    <t>Supply and fixing of 1.1 KV  grade  rubber</t>
  </si>
  <si>
    <t>mat 914.4 mm wide 6mm thick to withstand</t>
  </si>
  <si>
    <t xml:space="preserve">1.1 KV   dielectric     strength  in   front of </t>
  </si>
  <si>
    <t>each panel.</t>
  </si>
  <si>
    <t xml:space="preserve">Supply,     Installation &amp; Testing  of  TPN </t>
  </si>
  <si>
    <t xml:space="preserve">isolator  in  weather  proof  enclosure  near </t>
  </si>
  <si>
    <t>Fans.</t>
  </si>
  <si>
    <t>TOTAL ITEM NO. 4  (ELECTRICAL)</t>
  </si>
  <si>
    <t>SUB HEAD A: SANITARY FIXTURES &amp; FITTINGS</t>
  </si>
  <si>
    <t>S.NO.</t>
  </si>
  <si>
    <t>NOTE: In case of owner supplied items</t>
  </si>
  <si>
    <t>follwing items will be supplied by the client:</t>
  </si>
  <si>
    <t>a) All Sanitary fixtures like water closets, wash basins,</t>
  </si>
  <si>
    <t>urinals etc. brackets for fixing sanitary fixtures,all CP fittings like taps,</t>
  </si>
  <si>
    <t>mixers,health faucets etc.cement,sand ,aggregate,Reinforcement bars</t>
  </si>
  <si>
    <t>(if required),bricks.</t>
  </si>
  <si>
    <t xml:space="preserve">Providing &amp; fixing glazed vitreous china single  trap syphonic pattern having back inlet ,supporting  chair ,wall hung water closet with cistern complete with all internal fittings/accessories and CP brass flush bend (European type) water  closet with seat and lid, with C.P. brass hinges and rubber buffers, adapter,  rubber joints fixed to W.C., C.P. brass screwed washers including cutting and making good the walls and floors wherever required and HDPE wc pan connector including jointing with white cement coomplete in  all respects.  </t>
  </si>
  <si>
    <t xml:space="preserve">Wall hung W.C. pan (White colour)with white plastic seat &amp; lid "Thermoset moulded ( bakelite ) IS 2548 Part I  </t>
  </si>
  <si>
    <t>For supply, installation, testing &amp; commissioning of sanitary fixtures as per above details</t>
  </si>
  <si>
    <t>Each</t>
  </si>
  <si>
    <t>Providing &amp; fixing glazed vitreous china wash basin with R.S. or C.I. brackets painted white, 32mm C.P. brass waste of standard pattern, 32 mm dia. C.P. brass bottle trap(Jaquar model no ALD 769L) and union 32 mm dia C.P. pipes to wall flange. complete including cutting and making good the walls wherever required.</t>
  </si>
  <si>
    <t xml:space="preserve">Undercounter wash basin (White colour)of size: 585x430 mm. </t>
  </si>
  <si>
    <t>Providing &amp; fixing 15mm C.P.  brass single hole basin mixer without popup waste system with 450mm long copper pipes and brass nuts.</t>
  </si>
  <si>
    <t>Providing &amp; fixing vitreous chinaware urinal comprising</t>
  </si>
  <si>
    <t>Large flat back wall hung urinal in glazed vitreous China new magnum urinal.</t>
  </si>
  <si>
    <t>15 mm electrically operated solenoid valve with infra red sensor mounted in a box with SS Cover.</t>
  </si>
  <si>
    <t>CP brass chromium plated flush piping from valve to urinal terminated with a 15 mm screwed spreader</t>
  </si>
  <si>
    <t>32 mm nominal bore CP cast brass waste</t>
  </si>
  <si>
    <t>32 mm nominal bore CP cast bottle trap with extension pipe rubber adopter for waste connection</t>
  </si>
  <si>
    <t>Providing &amp; fixing Sink Mixer with Swinging Casted Spout (Table/Wall Mounted) with 450mm long Copper Pipes &amp; Brass Nuts.</t>
  </si>
  <si>
    <t xml:space="preserve">Providing &amp; fixing 15 mm dia C.P. brass angle valves  with 450mm long C.P. Copper connecting pipe union nut C.P. cast brass wall flange. </t>
  </si>
  <si>
    <t xml:space="preserve">Providing &amp; fixing toilet paper holder including cutting and making good the walls. </t>
  </si>
  <si>
    <t>Providing &amp; fixing C.P. brass twin coat hooks fixed on toilet door with C.P. brass screws.</t>
  </si>
  <si>
    <t>Providing &amp; fixing 15mm C.P.  brass sink spout(single) complete with all accessories.</t>
  </si>
  <si>
    <t>Providing &amp; fixing  beveled  edge mirror 5.5mm thick of superior quality plate glass complete with 6mm thick marine ply  sheet  ground fixed to wooden cleats with CP brass screws and washerswith 40 mm wide teak wood frame as per design including polishing.</t>
  </si>
  <si>
    <t>Sqm</t>
  </si>
  <si>
    <t xml:space="preserve">Providing &amp; fixing Health Faucet with 8mm dia, 1M long PVC tube and wall hook. </t>
  </si>
  <si>
    <t xml:space="preserve">Providing &amp; fixing, testing and commissioning of storage type electric water heater with automatic thermostatic control electric element, pressure release valve, brackets fixed to expansion fasteners with M.S. nuts and bolts all complete including cutting and making good the walls wherever required. </t>
  </si>
  <si>
    <t>50 litres capacity</t>
  </si>
  <si>
    <t>100 litres capacity</t>
  </si>
  <si>
    <t xml:space="preserve">Providing &amp; fixing 15 mm dia C.P. brass bib cock with Hose union of approved quality. </t>
  </si>
  <si>
    <t>For installation, testing &amp; commissioning of sanitary fixtures as per above details.</t>
  </si>
  <si>
    <t>Providing &amp; fixing 15 mm dia C.P. brass bib cock with C.P. wall flange of approved quality.</t>
  </si>
  <si>
    <t xml:space="preserve">Providing &amp; fixing 15mm C.P.  brass push  tap for basin with 450mm long copper pipes and brass nuts. </t>
  </si>
  <si>
    <t>NOTE:-</t>
  </si>
  <si>
    <t>i.</t>
  </si>
  <si>
    <t>Detail of Sanitary fixture are for the information of the Contractor,however model/makes of all sanitary fixtures shall be selected by Architect/Interior designer/Project manager and the same shall be binding for execution.</t>
  </si>
  <si>
    <t>ii.</t>
  </si>
  <si>
    <t>No additional fixing cost shall be paid for change in type of sanitary fixtures.</t>
  </si>
  <si>
    <t>iii.</t>
  </si>
  <si>
    <t>Contractor to receive all the above mentioned items &amp; store at place as directed at site in case supply is by Client .</t>
  </si>
  <si>
    <t xml:space="preserve"> SUB HEAD B: WATER SUPPLY</t>
  </si>
  <si>
    <t>Providing and fixing Chlorinated polyvinyl Chloride (CPVC) pipes-SDR-11,havings thermal stability for hot &amp; cold water supply including all CPVC plain &amp; brass threaded fittings including fixing the pipe with clamps at 1.00 m spacing.This includes jointing of pipes &amp; fittings with CPVC solvent cement and the cost of cutting chases and making good the same including testing of joints complete as per direction of Engineer in charge,fixing at wall/ceiling level supported by clamps, hangers, structural steel supports, etc.Cost shall include making connections with Sanitary fixtures &amp; CP fittings.</t>
  </si>
  <si>
    <t>a)  15 mm outer dia</t>
  </si>
  <si>
    <t>b)  20 mm outer dia</t>
  </si>
  <si>
    <t>c)  25 mm outer dia</t>
  </si>
  <si>
    <t>d)  32 mm outer dia</t>
  </si>
  <si>
    <t>e)  40 mm outer dia</t>
  </si>
  <si>
    <t>f)  50 mm outer dia</t>
  </si>
  <si>
    <t>g)  65mm inner dia-sch 40 with sch 80 fittings</t>
  </si>
  <si>
    <t>Providing  &amp;  fixing  gun metal lever operated ball valve. Tested to a pressure of 15 Kg / Sqcm. Including flanges/union, nuts, bolts, washer etc. Complete as required.</t>
  </si>
  <si>
    <t>a)  15 mm dia</t>
  </si>
  <si>
    <t>b)  20 mm dia</t>
  </si>
  <si>
    <t>c)  25 mm dia</t>
  </si>
  <si>
    <t>d)  32 mm dia</t>
  </si>
  <si>
    <t>e)  40 mm dia</t>
  </si>
  <si>
    <t>f)   50 mm dia</t>
  </si>
  <si>
    <t>Providing &amp; fixing gunmetal non return valve including all accessories suitable for working  pressure of 15 Kg/sqcm of the following sizes:</t>
  </si>
  <si>
    <t>a) 20mm dia</t>
  </si>
  <si>
    <t>b) 32mm dia</t>
  </si>
  <si>
    <t>c) 40mm dia</t>
  </si>
  <si>
    <t>Supplying, installing, testing and commissioning of triple layer HDPE water storage tank including holes for inlet, outlet, overflow level indicator drain and vent points, manhole cover suitable supporting structure complete.Bottom of tank shall be atleast 450mm above finish floor level of terrace.</t>
  </si>
  <si>
    <t>SET</t>
  </si>
  <si>
    <t>Providing  and   fixing  electronic  type  level   indicator   for water  tank mounted in   panel  with  level display, alarm when water level is low or high, full range from one level to four level display and manual reset  for alarm   etc.  with  electrical wiring  conduit  supports  from  wall  &amp;   ceiling probs  and  all other accessories complete as required.</t>
  </si>
  <si>
    <t xml:space="preserve">Providing &amp; fixing 6mm thick nitryl rubber insulation  </t>
  </si>
  <si>
    <t xml:space="preserve"> on hot water pipes-15 to 25 mm dia pipes burried  </t>
  </si>
  <si>
    <t>inside walls.</t>
  </si>
  <si>
    <t>Providing and fixing 24 SWG Al. sheet metal cladding over pipe insulation, 50mm overlapped and hold the same with self-tapping screws and all joints to be sealed with sealent (tarfelt strip) complete as required.</t>
  </si>
  <si>
    <t>a) 15 mm dia pipe --- SP insulation 25 mm thick</t>
  </si>
  <si>
    <t>b) 20 mm dia pipe --- SP insulation 25 mm thick</t>
  </si>
  <si>
    <t>c) 25 mm dia pipe --- SP insulation 25 mm thick</t>
  </si>
  <si>
    <t>d) 32 mm dia pipe --- SP insulation 25 mm thick</t>
  </si>
  <si>
    <t>e) 40 mm dia pipe --- SP insulation 25 mm thick</t>
  </si>
  <si>
    <t>f) 50 mm dia pipe --- SP insulation 25 mm thick</t>
  </si>
  <si>
    <t>Providing &amp; fixing of CI butterfly valve suitable  for  pressure 15 Kg/Sqcm. with flanges, nut bolts  &amp;  gaskets  complete required.</t>
  </si>
  <si>
    <t>a) 65 mm dia</t>
  </si>
  <si>
    <t>Providing &amp; fixing electricaly operated Motorized Butterfly Valves with by pass piping &amp; all fittings , by pass valves (3nos) for filling of overhead tanks complete with High &amp; Low level control switches to control the valves. The level controllers  shall be installed in overhead tanks.The system should be complete in all respect with accessories ,220 volt V AC/24 volt DC , IP67  electrical water level control unit , copper control wiring in wheather proof  casing etc. from butterfly valves to control unit .</t>
  </si>
  <si>
    <t xml:space="preserve">a) 32 mm dia </t>
  </si>
  <si>
    <t xml:space="preserve">b) 40 mm dia </t>
  </si>
  <si>
    <t xml:space="preserve">c) 50 mm dia </t>
  </si>
  <si>
    <t>Providing &amp; fixing digital water flow meter on pipes of following diameter.</t>
  </si>
  <si>
    <t>b) 32 mm dia</t>
  </si>
  <si>
    <t xml:space="preserve">Providing and fixing in position G.I. vent with brass mosquito proof  coupling   and air filter including return bend, complete as required. The entire fitting shall be hot dipped galvanised.        </t>
  </si>
  <si>
    <t>a) 50 mm dia</t>
  </si>
  <si>
    <t>SUB HEAD C:INTERNAL DRAINAGE (SOIL, WASTE &amp; VENT PIPES)</t>
  </si>
  <si>
    <r>
      <t xml:space="preserve">Providing, fixing, jointing and testing in position of ISI marked UV stabilized </t>
    </r>
    <r>
      <rPr>
        <b/>
        <sz val="10"/>
        <rFont val="Arial"/>
        <family val="2"/>
      </rPr>
      <t>UPVC pipes</t>
    </r>
    <r>
      <rPr>
        <sz val="10"/>
        <rFont val="Arial"/>
        <family val="2"/>
      </rPr>
      <t xml:space="preserve">  for </t>
    </r>
    <r>
      <rPr>
        <b/>
        <sz val="10"/>
        <rFont val="Arial"/>
        <family val="2"/>
      </rPr>
      <t>soil, waste and vent, Type-B</t>
    </r>
    <r>
      <rPr>
        <sz val="10"/>
        <rFont val="Arial"/>
        <family val="2"/>
      </rPr>
      <t xml:space="preserve"> as per IS : 13592 suitable for rubber ring joints, including all neccessary specials and fittings (confirming to IS:14735) i.e. bends, tees, junctions (with or without doors),  reducers, WC connectors, couplers, cowls, clamps, rubber rings, clean outs ,access pieces at ends of main pipes (for roding) etc. fixing at wall/ ceiling/ floor level supported by clamp, hangers &amp; structural steel supports etc. in concealed / inside duct / under floor &amp; basement ceiling / external work etc. including chase cutting as required, excavation and back filling in all kind of soils, suspended from floor under false ceiling or embedding the pipes laid under floors / building in 75 mm. alround 1:2:4 cement concrete (1 cement : 2 coarse sand : 4 graded stone aggregate 20 mm nominal size) including cost of shuttering for proper completion of the work, breaking and making good the walls and floors etc. after pipes have been duly laid and tested. The rubber ring shall confirm to IS:5382. </t>
    </r>
  </si>
  <si>
    <t>The Pipes will be supported with threaded G I rods &amp; clamps on 50x50x5 mm slotted angle. The cost will include all support arrangements. The work includes commissioning of all pipes lines as per drawings and specifications and as directed by engg-in-charge at site.</t>
  </si>
  <si>
    <t>a) 75 mm outer dia</t>
  </si>
  <si>
    <t xml:space="preserve"> RM</t>
  </si>
  <si>
    <t>b) 110 mm outer dia</t>
  </si>
  <si>
    <t>c) 160 mm outer dia</t>
  </si>
  <si>
    <t>Providing  and  laying 1:2:4 cement conc. 100 mm thick all round the pipe including 100mm thick bed concrete for the  following M.S./C.I./C.I. class L.A./UPVC pipes and specials below floor including necessary shuttering etc. complete as required.</t>
  </si>
  <si>
    <t>a) 75 mm dia pipe</t>
  </si>
  <si>
    <t>b) 100 mm dia pipe</t>
  </si>
  <si>
    <r>
      <t xml:space="preserve">Providing, fixing, jointing and testing in position ISI marked (IS:4985) </t>
    </r>
    <r>
      <rPr>
        <b/>
        <sz val="10"/>
        <rFont val="Arial"/>
        <family val="2"/>
      </rPr>
      <t>UPVC pipes</t>
    </r>
    <r>
      <rPr>
        <sz val="10"/>
        <rFont val="Arial"/>
        <family val="2"/>
      </rPr>
      <t xml:space="preserve"> of min 6 Kg/ Sqcm rating with fitting for waste pipe from fixtures to floor trap including reduces, enlarger, socket, couplers, bends, tees etc including fixing at wall/ ceiling level supported by clamp &amp; hangers etc. cutting holes in wall/ floors/ slabs and making good the same with cement concrete 1:2:4 complete as required.</t>
    </r>
  </si>
  <si>
    <t>a) 40 mm outer dia</t>
  </si>
  <si>
    <t>b) 50 mm outer dia</t>
  </si>
  <si>
    <t>c) 63 mm outer dia</t>
  </si>
  <si>
    <r>
      <t xml:space="preserve">Providing &amp; fixing UPVC </t>
    </r>
    <r>
      <rPr>
        <b/>
        <sz val="10"/>
        <rFont val="Arial"/>
        <family val="2"/>
      </rPr>
      <t>Floor</t>
    </r>
    <r>
      <rPr>
        <sz val="10"/>
        <rFont val="Arial"/>
        <family val="2"/>
      </rPr>
      <t xml:space="preserve"> </t>
    </r>
    <r>
      <rPr>
        <b/>
        <sz val="10"/>
        <rFont val="Arial"/>
        <family val="2"/>
      </rPr>
      <t>trap</t>
    </r>
    <r>
      <rPr>
        <sz val="10"/>
        <rFont val="Arial"/>
        <family val="2"/>
      </rPr>
      <t xml:space="preserve"> of self cleansing design  with CP Jali  complete in all respects. (Make : Supreme / Finolex / Prince).Multi trap connection to be provided with each floor trap.</t>
    </r>
  </si>
  <si>
    <t>a) 100 mm inlet and 100 mm outlet.</t>
  </si>
  <si>
    <t>b) 100 mm inlet and 75 mm outlet.</t>
  </si>
  <si>
    <t xml:space="preserve"> NO</t>
  </si>
  <si>
    <t>Providing &amp; fixing 100m x 50mm PVC waste  including cutting chases, the floor / slab complete as required.</t>
  </si>
  <si>
    <t>Providing and fixing PVC clean out plug with suitable inlet key for opening male threaded joint with pipe &amp; socket complete as required.</t>
  </si>
  <si>
    <t>a) 100 mm dia</t>
  </si>
  <si>
    <t xml:space="preserve">SUBHEAD D :EXTERNAL SEWAGE </t>
  </si>
  <si>
    <t xml:space="preserve"> Providing fixing, jointing  and  testing in  position  the  following  DWC SN8 pipes conforming to IS: 16098-Part II for drainage cut to required  lengths including  all  necessary fittings   and specials   such as bends, junctions, offsets,  making   proper connections. Pipe  to  be  laid   below ground level in trenches upto required depth including excavation in all kind of soil, dewatering, refilling,  watering, ramming &amp; removing the surplus excavated material and making good the same complete as required. For external sewer.                                 </t>
  </si>
  <si>
    <t>a) 110 mm dia pipe</t>
  </si>
  <si>
    <t>b) 160 mm dia pipe</t>
  </si>
  <si>
    <t>c) 200 mm dia pipe</t>
  </si>
  <si>
    <t>d) 250 mm dia pipe</t>
  </si>
  <si>
    <t>Providing and laying 150 mm thick cement concrete 1:4:8  (1 cement:4 fine sand:8  graded stone aggregate 40mm nominal size) alround  pipes  including  150 mm thick bed concrete as per standard design.For external sewer.</t>
  </si>
  <si>
    <t>a) 100 mm dia pipe</t>
  </si>
  <si>
    <t>b) 150 mm dia pipe</t>
  </si>
  <si>
    <t>Providing and fixing stoneware gully trap grade 'A'  of  the  following sizes  with C.I. grating embedded   in brick masonary chamber of required size  and trap to be set in cement concrete 1:2:4, both side 12mm thick plastering with floating cast of neatcement,rough plaster on outer surface. Making necessary connections &amp; providing water tight C.I. cover with frame. Including necessary excavation Including necessary excavation, dewatering,  refilling, watering, ramming and removing the surplus excavated material and making good the same complete as required.</t>
  </si>
  <si>
    <t xml:space="preserve">a) 180X150 mm outlet -chamber size 450x450mm </t>
  </si>
  <si>
    <t xml:space="preserve">b) 150X100 mm outlet -chamber size 300x300mm </t>
  </si>
  <si>
    <t>Constructing brick masonry inspection chamber of  the  following sizes in brick work of class 75 in cement mortar 1:5 work in cement mortar 1:5 (1 cement:5 fine sand), R.C.C. top slab with 1:2:4 mix (1 cement : 2 coarse sand : 4 graded stone aggregate 20mm. nominal size) foundation concrete 1:4:8 mix(1 cement:4 coarse sand:8 size).Inside plastering 12 mm thick  with cement motor 1:3  ( 1 cement : 3   coarse sand) and rough  plastering on outside    with a floating coat of neat foot   rests  at   300 mm spacing, banching  and  making   channels with  1:2:4  cement   concrete     neatly finished, including excavation, in all kind of soil (hard rock),   dewatering,   refilling,  watering, ramming and removing the surplus excavated cement providing MS material making good the same complete as required.</t>
  </si>
  <si>
    <t>a)  Inside size 60x45 cm ( upto 60 cm maximum depth).</t>
  </si>
  <si>
    <t>b)  Inside size 90x80 cm ( upto 90 cm maximum depth).</t>
  </si>
  <si>
    <t>c)  Extra over 'b'above for depth exceeding 60 cm &amp; upto 90 cm.</t>
  </si>
  <si>
    <t>Providing orange colour safety foot rest of minimum 6 mm thick plastic encapsulated as per IS : 10910 on 12 mm dia steel bar conforming to IS : 1786 having minimum cross section as 23 mm X 25 mm and over all minimum length 263 mm and width as 165 mm with minimum 112 mm space between protruded legs having 2 mm tread on top surface by ribbing or chequering besides necessary and adequate anchoring projections on tail length on 138 mm as per standard drawing and suitable to with stand the bend test and chemical resistance test as per specifications and having manufacture's permanent identification mark to be visible even after fixing, including fixing in manholes with 30 X 20 X 15 cm cement concrete block 1:3:6 (1 cement : 3 coarse sand : 6 graded stone aggregate 20 mm nominal size) complete as per design.</t>
  </si>
  <si>
    <t>Providing &amp; fixing in positon precast R.C.C. manhole cover and frame of required shape and approved quality.</t>
  </si>
  <si>
    <t>a) Circular shape 500mm internal diameter Medium Duty .</t>
  </si>
  <si>
    <t>Providing &amp; fixing cast iron manhole cover with frame.</t>
  </si>
  <si>
    <t>a)  Medium duty double seal of size 500mm internal diameter.Total weight of cover &amp; frame to be not  less than 116 Kg.</t>
  </si>
  <si>
    <t>b)  Heavy duty double seal of size 560mm internal diameter. Total weight of cover &amp; frame to be not  less than 208 Kg.</t>
  </si>
  <si>
    <t xml:space="preserve">Constructing Oil &amp; Grease Chamber size 2500x 1000mm internal size of 1000mm depth in First class brick work with  cement mortar (1:5) Inside  12mm thick with cement mortar 1:3  with floating coat of neat cement and rough plaster on outside, RCC top slab with 500mm dia medium duty manhole cover with frame (weight of cover 58 kg. &amp; weight of frame 58 kg.), 150mm thick foundation concrete (1 :4 : 8), necessary excavation,  dewatering, refilling, watering, ramming and removing the surplus excavated material and making good the same complete as required. </t>
  </si>
  <si>
    <t>Providing &amp; fixing SS 304 chamber with SS 304 manhole cover with frame,inlet &amp; outlet connections as per drawing including all associated civil works.</t>
  </si>
  <si>
    <t>SUB-HEAD E : PUMPS &amp; EQUIPMENTS</t>
  </si>
  <si>
    <t>Supplying, installing, testing &amp; commissioning Horizontal centrifugal pump set  with C.I. casing, Bronze Impeller, SS shaft suitable for operation on 400/440 volts, 3 phase 2900 RPM electric motor,100 mm dia  pressure guage,  G.M. isolation  cock complete as required. Cyclic operations shall be provided for each set of two pumps.Cost shall included electrical control panel with wiring/cabelling/control cabelling.</t>
  </si>
  <si>
    <t>a)</t>
  </si>
  <si>
    <t>Raw Water Pumps</t>
  </si>
  <si>
    <t xml:space="preserve">Location - Plant room at terrace level </t>
  </si>
  <si>
    <t xml:space="preserve">    Number of Pumps = 2 Nos</t>
  </si>
  <si>
    <t xml:space="preserve">   Capacity     2 LPS each</t>
  </si>
  <si>
    <t xml:space="preserve">   Head          25 Mts</t>
  </si>
  <si>
    <t xml:space="preserve">   RPM            2900  </t>
  </si>
  <si>
    <t>NOTES FOR ALL PUMPS :-</t>
  </si>
  <si>
    <t>a) Level Controller with sufficient nos. of low / high level alarms, contacts with electrodes and control wiring for the automatic operation of all water supply pumps to achieve the functional requirement shall be provided. Control wiring between these pumps and water tanks shall be provided. Raw water pumps must start at low level of water in domestic water tank &amp; stop at high water level in that tank. Dry running protection shall be provided for the pumps.</t>
  </si>
  <si>
    <t>Supplying, installing, testing &amp; commissioning vertical inline pumps with S.S. casing, S.S. impeller. mechanical seal, S.S. Shaft directly coupled to motor suitable for operation on 400/440 volts, 3 phase 2900 RPM. TEFC electronic motor mounted on a common channel baseplate 150mm  dia pressure gauge, G.M. gauge, G.M. isolation cock.Location Plant  Room at terrace level.</t>
  </si>
  <si>
    <t>i)</t>
  </si>
  <si>
    <t>Control panel with pressure switch, electrical wiring, cabling from panel to pumps, level controller complete with all accessories.</t>
  </si>
  <si>
    <t>ii)</t>
  </si>
  <si>
    <t>CPVC-SDR-11 suction and discharge header with valves &amp; vibration isolator at suction side of  header &amp; discharge side of header.</t>
  </si>
  <si>
    <t>iii)</t>
  </si>
  <si>
    <t>Set of accessories such as Pressure Switches, Connecting Power &amp; Control Cabling etc.</t>
  </si>
  <si>
    <r>
      <t>Hydropneumatic system for Domestic water supply system with 1 No. Precharged vessel of minimum capacity of 100 Lts(minimum) with interchangeable butyl rubber membrane connected to outlet header with necessary flanges, gaskets, isolation valves, nuts, bolts etc. complete.</t>
    </r>
    <r>
      <rPr>
        <b/>
        <sz val="11"/>
        <rFont val="Arial"/>
        <family val="2"/>
      </rPr>
      <t>-</t>
    </r>
    <r>
      <rPr>
        <sz val="10"/>
        <rFont val="Arial"/>
        <family val="2"/>
      </rPr>
      <t>For feeding Domestic water. Variable Speed.</t>
    </r>
  </si>
  <si>
    <t>Capacity    2 LPS (each pump)</t>
  </si>
  <si>
    <t>Head         20 Mts.</t>
  </si>
  <si>
    <t>RPM         2900</t>
  </si>
  <si>
    <t>No. of pumps  2</t>
  </si>
  <si>
    <t>Hydropneumatic system as described above</t>
  </si>
  <si>
    <t xml:space="preserve">Providing, fixing, testing &amp; commissioning of vertical FRP  pressure filter complete  with  initial  charge of  filter media frontal piping with valves including testing kit, complete as required.(Location plant room at terrace level). </t>
  </si>
  <si>
    <t>a) Filter for Domestic Water.</t>
  </si>
  <si>
    <t xml:space="preserve">   Tested pressure 6Kg/Sq.cm</t>
  </si>
  <si>
    <t xml:space="preserve">   Capacity 2 LPS.</t>
  </si>
  <si>
    <t xml:space="preserve">Supply, installation, testing  &amp; commissioning  of chlorine  dosing system consisting of one FRP/ HDPE tank of 100 liters capacity with a positive       displacement diaphragm Dosing pump with a variable flow rate of 0-12 LPH. The  motor shall be suitable for operation at 240 V /one phase/ 50 Hertz supply. The pump shall be supplied complete   with necessary poly propylene piping, valves, strainers &amp; injection fittings for system to dose solution to the feed line. The pump shall be Asia LMI make. (Location plant room at terrace level).     </t>
  </si>
  <si>
    <t xml:space="preserve">Providing, fixing, testing &amp; commissioning of FRP body water softener with frontal piping  valves complete with Resin, Hydraulic Brine Injector, HDPE Brine tank of capacity one generation,Remi make mixing motor and all other accessories complete as required. </t>
  </si>
  <si>
    <t>a) Softner for domestic water. Location -Plant Room at terrace level.</t>
  </si>
  <si>
    <t xml:space="preserve">    Input water Hardness(appx) =700 Mg/L ( Max )-Exact hardness will be after receiving water analysys report.</t>
  </si>
  <si>
    <t xml:space="preserve">    Output water Hardness            70 ppm</t>
  </si>
  <si>
    <t xml:space="preserve">    Regeneration Period                After 1.0 lac lts</t>
  </si>
  <si>
    <t xml:space="preserve">    Operating Pressure                 3.5 Kg. per  sq.cm</t>
  </si>
  <si>
    <t xml:space="preserve">    Test Pressure                         6 Kg. Sq.cm.</t>
  </si>
  <si>
    <t xml:space="preserve">    Capacity                                  2 LPS  </t>
  </si>
  <si>
    <t>Providing &amp; fixing packaged Reverse Osmosis System skid mounted complete with pre and post water treatment plant, RO plant feed pumps(2nos.)CIP system, pipes ( SS -High pressure, PVC- low Pressure ) , dosing units,TDS meter, valves, control wiring, electrical panel, instrumentation input/output water quality monitoring meters/indicators, fully automated. -Location-Plant room at terrace level.</t>
  </si>
  <si>
    <t>TDS of Input(raw) water as per water test report= 600 ppm.</t>
  </si>
  <si>
    <t>Permeate flow rate 1000 LPH (TDS at output after blending will be below 70ppm).</t>
  </si>
  <si>
    <t>Water Test Report-to be obtained from site before finalising technical details of RO plant.</t>
  </si>
  <si>
    <t>RO Plant as mentioned above</t>
  </si>
  <si>
    <t>Vitreous China Sanitaryware</t>
  </si>
  <si>
    <t xml:space="preserve"> As Approved </t>
  </si>
  <si>
    <t>C.P. Brass fittings</t>
  </si>
  <si>
    <t>Jaquar/Hindware/ as approved</t>
  </si>
  <si>
    <t xml:space="preserve">Cast iron pipes &amp; fittings, Manhole covers and frames.   </t>
  </si>
  <si>
    <t xml:space="preserve"> NECO/RIF</t>
  </si>
  <si>
    <t>G.I. pipes.</t>
  </si>
  <si>
    <t>Tata/Jindal Hissar/Prakash Surya</t>
  </si>
  <si>
    <t>G.I. pipes fittings.</t>
  </si>
  <si>
    <t>K.S. / Unik / `R’ Brand</t>
  </si>
  <si>
    <t>R.C.C pipe</t>
  </si>
  <si>
    <t xml:space="preserve"> K.K. / App. Equivalent ISI marked</t>
  </si>
  <si>
    <t>Stoneware pipes, Gully traps</t>
  </si>
  <si>
    <t xml:space="preserve">Perfect potteries, Jabalpur / Approved equivalent ISI marked </t>
  </si>
  <si>
    <t>Valves</t>
  </si>
  <si>
    <t>Zoloto / Leader/ C &amp; R  /  Advance</t>
  </si>
  <si>
    <t>Paints</t>
  </si>
  <si>
    <t>Asian Paints / Shalimar Paints /Berger</t>
  </si>
  <si>
    <t>Pressure Gauge</t>
  </si>
  <si>
    <t>H Guru/Fiebig</t>
  </si>
  <si>
    <t>Pumps</t>
  </si>
  <si>
    <t>Grundfoss/ITT/Kirloskar/KSB</t>
  </si>
  <si>
    <t>Level Controller &amp; Indicator (Water)</t>
  </si>
  <si>
    <t>Advance Auto/Technika / Minilec</t>
  </si>
  <si>
    <t>PVC Pipes</t>
  </si>
  <si>
    <t>Supreme / Prince/Astral</t>
  </si>
  <si>
    <t>Urinal Sensor</t>
  </si>
  <si>
    <t>UTEC System/Jaquar/Hindware</t>
  </si>
  <si>
    <t>Geyser</t>
  </si>
  <si>
    <t>Venus/Racold/AO Smith</t>
  </si>
  <si>
    <t>Sink</t>
  </si>
  <si>
    <t>Neelkanth/Kobra/Hindware</t>
  </si>
  <si>
    <t>Water purifier</t>
  </si>
  <si>
    <t>Eureka Forbes/Kent</t>
  </si>
  <si>
    <t>HDPE Water tanks</t>
  </si>
  <si>
    <t>Sintex/Frontier</t>
  </si>
  <si>
    <t>CPVC Pipes</t>
  </si>
  <si>
    <t>Aashirwad/Finolex/Astral</t>
  </si>
  <si>
    <t>Gratings,Cleanouts,Funnels</t>
  </si>
  <si>
    <t>GMGR/Neer/Jayna</t>
  </si>
  <si>
    <t>S No.</t>
  </si>
  <si>
    <t>Item</t>
  </si>
  <si>
    <t>Make</t>
  </si>
  <si>
    <t>Conduits</t>
  </si>
  <si>
    <t>Precision/ AKG/ BEC</t>
  </si>
  <si>
    <t>FRLS Wires</t>
  </si>
  <si>
    <t>Finolex / Havells/ KEI/ Polycab</t>
  </si>
  <si>
    <t>Cables</t>
  </si>
  <si>
    <t>Polycab/ Havells/ Finolex</t>
  </si>
  <si>
    <t>Switches</t>
  </si>
  <si>
    <t>Legrand /Roma / Clipsal/ Opale/ Crabtree/ Northwest</t>
  </si>
  <si>
    <t>Distribution Boards</t>
  </si>
  <si>
    <t>Siemens/ MDS/ legrand / L&amp;T</t>
  </si>
  <si>
    <t>MCB’s /ELCB’s</t>
  </si>
  <si>
    <t>Telephone/Speaker Wires</t>
  </si>
  <si>
    <t>Finolex/ Polycab/ Falcon</t>
  </si>
  <si>
    <t>T.V.Wires</t>
  </si>
  <si>
    <t>Comscop/ Finolex</t>
  </si>
  <si>
    <t>Switch Fuse Units/  Starters</t>
  </si>
  <si>
    <t>L&amp;T/ Siemens</t>
  </si>
  <si>
    <t>Fire Alarm System</t>
  </si>
  <si>
    <t>Apollo/ System Sensor/ Agni/ Honeywell/ Ravel</t>
  </si>
  <si>
    <t>Data Cable / IO</t>
  </si>
  <si>
    <t xml:space="preserve">Amp (TE)/ D Link </t>
  </si>
  <si>
    <t>Light Fittings</t>
  </si>
  <si>
    <t>Havells/Wipro/Philips</t>
  </si>
  <si>
    <t>Notes:-</t>
  </si>
  <si>
    <t>[1] The Contractor should quote the tender rates considering First make of materials given in above list.</t>
  </si>
  <si>
    <t>[2] Wherever contractor proposes to use `equivalent' makes  (i.e. other than specified) he shall obtain Client's prior approval. Client may consult Consultants before giving approval to the same. Any additional cost and time lost due to this will be on Contractor's account and no claims will be entertained.</t>
  </si>
  <si>
    <t>[3] The contractor should take approval for make &amp; manufacturer from the TFS before using any material, which does not appear in the list of approved manufacturers.</t>
  </si>
  <si>
    <t>ELECTRICAL</t>
  </si>
  <si>
    <t>PLUMBING</t>
  </si>
  <si>
    <t>G.I./M.S pipes.</t>
  </si>
  <si>
    <t>MS Forged fittings.</t>
  </si>
  <si>
    <t>VS/KS</t>
  </si>
  <si>
    <t>`Y' strainer</t>
  </si>
  <si>
    <t xml:space="preserve">Emerald Enterprises / Zoloto/Kartar </t>
  </si>
  <si>
    <t>Flexible Rubber Expansion Joint</t>
  </si>
  <si>
    <t>Kanwal Easyflex/Resistoflex</t>
  </si>
  <si>
    <t>Kirloskar/Mather &amp; Platt /KSB</t>
  </si>
  <si>
    <t>Fire Fighting Equipments</t>
  </si>
  <si>
    <t>Minimax/Safeguard/Getech</t>
  </si>
  <si>
    <t>Sprinklers</t>
  </si>
  <si>
    <t>Tyco/Grinnel/Best/HD</t>
  </si>
  <si>
    <t>Welding Rods</t>
  </si>
  <si>
    <t>Advani/Victor</t>
  </si>
  <si>
    <t>GI Hangers</t>
  </si>
  <si>
    <t>Chilly/GMGR</t>
  </si>
  <si>
    <t>FIRE FIGHTING</t>
  </si>
  <si>
    <t>S No</t>
  </si>
  <si>
    <t>TOTAL</t>
  </si>
  <si>
    <t>GST 18%</t>
  </si>
  <si>
    <t xml:space="preserve">GRAND TOTAL </t>
  </si>
  <si>
    <t>Summary -TFS Base Kitchen - Matiyala</t>
  </si>
  <si>
    <t>CIVIL</t>
  </si>
  <si>
    <t>Electrical</t>
  </si>
  <si>
    <t>Fire Fighting</t>
  </si>
  <si>
    <t>HVAC</t>
  </si>
  <si>
    <t>Plumbing</t>
  </si>
  <si>
    <t>Total</t>
  </si>
  <si>
    <t>REMARKS</t>
  </si>
  <si>
    <t>FLOORING &amp; Wall Tiling</t>
  </si>
  <si>
    <t>Providing and fixing of ceramic Wall TiIe for all kitchen area. Tile thickness to  be 8-10mm with under cement mortar of 20mm thick or as applicable as per site condition.  (base rate of tiles 40 Rs/Sq.Ft.)Tile size of 300 X 450 in landscape orientation.</t>
  </si>
  <si>
    <t>SS corner Guard on all edges W type as per the specs</t>
  </si>
  <si>
    <t>RFT</t>
  </si>
  <si>
    <t>\</t>
  </si>
  <si>
    <t>set</t>
  </si>
  <si>
    <t>Dismantling for HVAC, plumbing and other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</si>
</sst>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0.0"/>
    <numFmt numFmtId="166" formatCode="0.00_)"/>
    <numFmt numFmtId="167" formatCode="0_)"/>
    <numFmt numFmtId="168" formatCode="_ * #,##0_ ;_ * \-#,##0_ ;_ * &quot;-&quot;??_ ;_ @_ "/>
  </numFmts>
  <fonts count="79">
    <font>
      <sz val="11"/>
      <color theme="1"/>
      <name val="Calibri"/>
      <family val="2"/>
      <scheme val="minor"/>
    </font>
    <font>
      <sz val="12"/>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rgb="FF333333"/>
      <name val="Calibri"/>
      <family val="2"/>
      <scheme val="minor"/>
    </font>
    <font>
      <sz val="11"/>
      <color rgb="FF0C0C0C"/>
      <name val="Calibri"/>
      <family val="2"/>
      <scheme val="minor"/>
    </font>
    <font>
      <sz val="11"/>
      <color rgb="FF0F0F0F"/>
      <name val="Calibri"/>
      <family val="2"/>
      <scheme val="minor"/>
    </font>
    <font>
      <sz val="11"/>
      <color rgb="FF484848"/>
      <name val="Calibri"/>
      <family val="2"/>
      <scheme val="minor"/>
    </font>
    <font>
      <sz val="11"/>
      <color rgb="FF181818"/>
      <name val="Calibri"/>
      <family val="2"/>
      <scheme val="minor"/>
    </font>
    <font>
      <sz val="11"/>
      <color rgb="FF212121"/>
      <name val="Calibri"/>
      <family val="2"/>
      <scheme val="minor"/>
    </font>
    <font>
      <sz val="11"/>
      <color rgb="FF0A0A0A"/>
      <name val="Calibri"/>
      <family val="2"/>
      <scheme val="minor"/>
    </font>
    <font>
      <b/>
      <sz val="11"/>
      <name val="Calibri"/>
      <family val="2"/>
      <scheme val="minor"/>
    </font>
    <font>
      <sz val="11"/>
      <color rgb="FF1A1A1A"/>
      <name val="Calibri"/>
      <family val="2"/>
      <scheme val="minor"/>
    </font>
    <font>
      <sz val="11"/>
      <color rgb="FF313131"/>
      <name val="Calibri"/>
      <family val="2"/>
      <scheme val="minor"/>
    </font>
    <font>
      <sz val="11"/>
      <color rgb="FF242424"/>
      <name val="Calibri"/>
      <family val="2"/>
      <scheme val="minor"/>
    </font>
    <font>
      <sz val="11"/>
      <color rgb="FF131313"/>
      <name val="Calibri"/>
      <family val="2"/>
      <scheme val="minor"/>
    </font>
    <font>
      <sz val="11"/>
      <color rgb="FF1F1F1F"/>
      <name val="Calibri"/>
      <family val="2"/>
      <scheme val="minor"/>
    </font>
    <font>
      <sz val="11"/>
      <color rgb="FF3B3B3B"/>
      <name val="Calibri"/>
      <family val="2"/>
      <scheme val="minor"/>
    </font>
    <font>
      <sz val="11"/>
      <color rgb="FF282828"/>
      <name val="Calibri"/>
      <family val="2"/>
      <scheme val="minor"/>
    </font>
    <font>
      <sz val="11"/>
      <color rgb="FF3F3F3F"/>
      <name val="Calibri"/>
      <family val="2"/>
      <scheme val="minor"/>
    </font>
    <font>
      <sz val="11"/>
      <color rgb="FF2D2D2D"/>
      <name val="Calibri"/>
      <family val="2"/>
      <scheme val="minor"/>
    </font>
    <font>
      <sz val="11"/>
      <color rgb="FF161616"/>
      <name val="Calibri"/>
      <family val="2"/>
      <scheme val="minor"/>
    </font>
    <font>
      <sz val="11"/>
      <color rgb="FF151515"/>
      <name val="Calibri"/>
      <family val="2"/>
      <scheme val="minor"/>
    </font>
    <font>
      <sz val="10"/>
      <name val="Arial"/>
      <family val="2"/>
    </font>
    <font>
      <sz val="11"/>
      <color indexed="8"/>
      <name val="Calibri"/>
      <family val="2"/>
    </font>
    <font>
      <sz val="9"/>
      <name val="Arial"/>
      <family val="2"/>
    </font>
    <font>
      <sz val="10"/>
      <color rgb="FF000000"/>
      <name val="Times New Roman"/>
      <family val="1"/>
    </font>
    <font>
      <sz val="11"/>
      <name val="Times New Roman"/>
      <family val="1"/>
    </font>
    <font>
      <sz val="10"/>
      <name val="Arial"/>
      <family val="2"/>
      <charset val="204"/>
    </font>
    <font>
      <sz val="10"/>
      <color indexed="8"/>
      <name val="Arial"/>
      <family val="2"/>
    </font>
    <font>
      <b/>
      <sz val="15"/>
      <name val="Calibri"/>
      <family val="2"/>
      <scheme val="minor"/>
    </font>
    <font>
      <sz val="8"/>
      <name val="Calibri"/>
      <family val="2"/>
      <scheme val="minor"/>
    </font>
    <font>
      <b/>
      <sz val="11"/>
      <color rgb="FF2D2D2D"/>
      <name val="Calibri"/>
      <family val="2"/>
      <scheme val="minor"/>
    </font>
    <font>
      <b/>
      <sz val="10"/>
      <color theme="1"/>
      <name val="Calibri"/>
      <family val="2"/>
      <scheme val="minor"/>
    </font>
    <font>
      <sz val="10"/>
      <color theme="1"/>
      <name val="Calibri"/>
      <family val="2"/>
      <scheme val="minor"/>
    </font>
    <font>
      <sz val="12"/>
      <name val="Calibri"/>
      <family val="2"/>
      <scheme val="minor"/>
    </font>
    <font>
      <b/>
      <sz val="11"/>
      <color rgb="FFFF0000"/>
      <name val="Calibri"/>
      <family val="2"/>
      <scheme val="minor"/>
    </font>
    <font>
      <b/>
      <sz val="14"/>
      <name val="Calibri"/>
      <family val="2"/>
      <scheme val="minor"/>
    </font>
    <font>
      <b/>
      <sz val="14"/>
      <color theme="1"/>
      <name val="Calibri"/>
      <family val="2"/>
      <scheme val="minor"/>
    </font>
    <font>
      <b/>
      <sz val="10"/>
      <name val="Calibri"/>
      <family val="2"/>
    </font>
    <font>
      <sz val="10"/>
      <name val="Calibri"/>
      <family val="2"/>
    </font>
    <font>
      <b/>
      <sz val="11"/>
      <name val="Calibri"/>
      <family val="2"/>
    </font>
    <font>
      <b/>
      <sz val="10"/>
      <color indexed="36"/>
      <name val="Calibri"/>
      <family val="2"/>
    </font>
    <font>
      <sz val="10"/>
      <color indexed="8"/>
      <name val="Calibri"/>
      <family val="2"/>
    </font>
    <font>
      <b/>
      <sz val="10"/>
      <color indexed="8"/>
      <name val="Calibri"/>
      <family val="2"/>
    </font>
    <font>
      <b/>
      <sz val="10"/>
      <color indexed="10"/>
      <name val="Calibri"/>
      <family val="2"/>
    </font>
    <font>
      <sz val="10"/>
      <name val="Arial"/>
      <family val="2"/>
    </font>
    <font>
      <b/>
      <sz val="10"/>
      <name val="Arial"/>
      <family val="2"/>
    </font>
    <font>
      <b/>
      <sz val="11"/>
      <name val="Arial"/>
      <family val="2"/>
    </font>
    <font>
      <b/>
      <sz val="12"/>
      <name val="Bookman Old Style"/>
      <family val="1"/>
    </font>
    <font>
      <sz val="10"/>
      <name val="Courier"/>
      <family val="3"/>
    </font>
    <font>
      <vertAlign val="subscript"/>
      <sz val="10"/>
      <name val="Arial"/>
      <family val="2"/>
    </font>
    <font>
      <sz val="10"/>
      <color theme="1"/>
      <name val="Arial"/>
      <family val="2"/>
    </font>
    <font>
      <b/>
      <sz val="12"/>
      <name val="Times New Roman"/>
      <family val="1"/>
    </font>
    <font>
      <sz val="12"/>
      <name val="Times New Roman"/>
      <family val="1"/>
    </font>
    <font>
      <sz val="12"/>
      <name val="CityBlueprint"/>
      <charset val="2"/>
    </font>
    <font>
      <sz val="12"/>
      <color indexed="8"/>
      <name val="Times New Roman"/>
      <family val="1"/>
    </font>
    <font>
      <sz val="12"/>
      <color theme="1"/>
      <name val="Times New Roman"/>
      <family val="1"/>
    </font>
    <font>
      <b/>
      <sz val="12"/>
      <color indexed="8"/>
      <name val="Times New Roman"/>
      <family val="1"/>
    </font>
    <font>
      <sz val="12"/>
      <color rgb="FF92D050"/>
      <name val="Times New Roman"/>
      <family val="1"/>
    </font>
    <font>
      <sz val="12"/>
      <color indexed="10"/>
      <name val="Times New Roman"/>
      <family val="1"/>
    </font>
    <font>
      <b/>
      <sz val="11"/>
      <name val="Times New Roman"/>
      <family val="1"/>
    </font>
    <font>
      <sz val="11"/>
      <name val="Arial"/>
      <family val="2"/>
    </font>
    <font>
      <u/>
      <sz val="12"/>
      <name val="Times New Roman"/>
      <family val="1"/>
    </font>
    <font>
      <sz val="14"/>
      <color rgb="FFFF0000"/>
      <name val="Times New Roman"/>
      <family val="1"/>
    </font>
    <font>
      <sz val="11"/>
      <color indexed="10"/>
      <name val="Times New Roman"/>
      <family val="1"/>
    </font>
    <font>
      <sz val="12"/>
      <color indexed="56"/>
      <name val="Times New Roman"/>
      <family val="1"/>
    </font>
    <font>
      <sz val="10"/>
      <color indexed="56"/>
      <name val="Times New Roman"/>
      <family val="1"/>
    </font>
    <font>
      <sz val="12"/>
      <color rgb="FFFF0000"/>
      <name val="Times New Roman"/>
      <family val="1"/>
    </font>
    <font>
      <b/>
      <sz val="12"/>
      <color rgb="FFFF0000"/>
      <name val="Times New Roman"/>
      <family val="1"/>
    </font>
    <font>
      <sz val="10"/>
      <name val="Times New Roman"/>
      <family val="1"/>
    </font>
    <font>
      <sz val="8"/>
      <name val="Arial"/>
      <family val="2"/>
    </font>
    <font>
      <b/>
      <u/>
      <sz val="10"/>
      <name val="Arial"/>
      <family val="2"/>
    </font>
    <font>
      <b/>
      <sz val="9"/>
      <color theme="0"/>
      <name val="Calibri"/>
      <family val="2"/>
    </font>
    <font>
      <b/>
      <sz val="12"/>
      <name val="Arial Rounded MT Bold"/>
      <family val="2"/>
    </font>
    <font>
      <sz val="10"/>
      <name val="Arial Rounded MT Bold"/>
      <family val="2"/>
    </font>
    <font>
      <b/>
      <sz val="10"/>
      <name val="Arial Rounded MT Bold"/>
      <family val="2"/>
    </font>
  </fonts>
  <fills count="1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3" tint="0.59999389629810485"/>
        <bgColor indexed="64"/>
      </patternFill>
    </fill>
    <fill>
      <patternFill patternType="solid">
        <fgColor indexed="9"/>
        <bgColor indexed="64"/>
      </patternFill>
    </fill>
    <fill>
      <patternFill patternType="solid">
        <fgColor them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3" tint="-0.249977111117893"/>
        <bgColor indexed="64"/>
      </patternFill>
    </fill>
    <fill>
      <patternFill patternType="solid">
        <fgColor theme="0" tint="-0.14999847407452621"/>
        <bgColor indexed="64"/>
      </patternFill>
    </fill>
  </fills>
  <borders count="29">
    <border>
      <left/>
      <right/>
      <top/>
      <bottom/>
      <diagonal/>
    </border>
    <border>
      <left style="thin">
        <color rgb="FF3F3F44"/>
      </left>
      <right/>
      <top style="thin">
        <color rgb="FF3F3F44"/>
      </top>
      <bottom style="thin">
        <color rgb="FF3F3F44"/>
      </bottom>
      <diagonal/>
    </border>
    <border>
      <left style="thin">
        <color rgb="FF3F3F44"/>
      </left>
      <right style="thin">
        <color rgb="FF3F3F44"/>
      </right>
      <top style="thin">
        <color rgb="FF3F3F44"/>
      </top>
      <bottom style="thin">
        <color rgb="FF3F3F44"/>
      </bottom>
      <diagonal/>
    </border>
    <border>
      <left style="thin">
        <color indexed="8"/>
      </left>
      <right style="thin">
        <color indexed="8"/>
      </right>
      <top style="thin">
        <color indexed="8"/>
      </top>
      <bottom style="thin">
        <color indexed="8"/>
      </bottom>
      <diagonal/>
    </border>
    <border>
      <left style="thin">
        <color rgb="FF3F3F44"/>
      </left>
      <right style="thin">
        <color rgb="FF3F3F44"/>
      </right>
      <top style="thin">
        <color rgb="FF3F3F4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rgb="FF3F3F44"/>
      </left>
      <right/>
      <top style="thin">
        <color rgb="FF3F3F44"/>
      </top>
      <bottom/>
      <diagonal/>
    </border>
    <border>
      <left style="thin">
        <color indexed="64"/>
      </left>
      <right/>
      <top style="thin">
        <color indexed="64"/>
      </top>
      <bottom style="thin">
        <color indexed="64"/>
      </bottom>
      <diagonal/>
    </border>
    <border>
      <left style="thin">
        <color rgb="FF3F3F44"/>
      </left>
      <right style="thin">
        <color rgb="FF3F3F44"/>
      </right>
      <top/>
      <bottom style="thin">
        <color rgb="FF3F3F44"/>
      </bottom>
      <diagonal/>
    </border>
    <border>
      <left style="thin">
        <color rgb="FF3F3F44"/>
      </left>
      <right/>
      <top/>
      <bottom style="thin">
        <color rgb="FF3F3F4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27">
    <xf numFmtId="0" fontId="0" fillId="0" borderId="0"/>
    <xf numFmtId="0" fontId="25" fillId="0" borderId="0"/>
    <xf numFmtId="0" fontId="25" fillId="0" borderId="0"/>
    <xf numFmtId="164" fontId="26" fillId="0" borderId="0" applyFont="0" applyFill="0" applyBorder="0" applyAlignment="0" applyProtection="0"/>
    <xf numFmtId="0" fontId="25" fillId="0" borderId="0"/>
    <xf numFmtId="0" fontId="25" fillId="0" borderId="0"/>
    <xf numFmtId="43" fontId="27" fillId="0" borderId="0" applyFont="0" applyFill="0" applyBorder="0" applyAlignment="0" applyProtection="0"/>
    <xf numFmtId="0" fontId="25" fillId="0" borderId="0"/>
    <xf numFmtId="0" fontId="25" fillId="0" borderId="0"/>
    <xf numFmtId="164" fontId="2" fillId="0" borderId="0" applyFont="0" applyFill="0" applyBorder="0" applyAlignment="0" applyProtection="0"/>
    <xf numFmtId="0" fontId="28" fillId="0" borderId="0"/>
    <xf numFmtId="0" fontId="29" fillId="0" borderId="0"/>
    <xf numFmtId="0" fontId="25" fillId="0" borderId="0"/>
    <xf numFmtId="0" fontId="2" fillId="0" borderId="0"/>
    <xf numFmtId="0" fontId="30" fillId="0" borderId="0"/>
    <xf numFmtId="164" fontId="25" fillId="0" borderId="0" applyFont="0" applyFill="0" applyBorder="0" applyAlignment="0" applyProtection="0"/>
    <xf numFmtId="0" fontId="31" fillId="0" borderId="0" applyBorder="0" applyProtection="0"/>
    <xf numFmtId="0" fontId="31" fillId="0" borderId="0" applyBorder="0" applyProtection="0"/>
    <xf numFmtId="43" fontId="2" fillId="0" borderId="0" applyFont="0" applyFill="0" applyBorder="0" applyAlignment="0" applyProtection="0"/>
    <xf numFmtId="0" fontId="2" fillId="0" borderId="0"/>
    <xf numFmtId="0" fontId="25" fillId="0" borderId="0"/>
    <xf numFmtId="43" fontId="2" fillId="0" borderId="0" applyFont="0" applyFill="0" applyBorder="0" applyAlignment="0" applyProtection="0"/>
    <xf numFmtId="0" fontId="48" fillId="0" borderId="0"/>
    <xf numFmtId="0" fontId="25" fillId="0" borderId="0"/>
    <xf numFmtId="165" fontId="52" fillId="0" borderId="0"/>
    <xf numFmtId="0" fontId="25" fillId="0" borderId="0"/>
    <xf numFmtId="166" fontId="52" fillId="0" borderId="0"/>
  </cellStyleXfs>
  <cellXfs count="421">
    <xf numFmtId="0" fontId="0" fillId="0" borderId="0" xfId="0"/>
    <xf numFmtId="0" fontId="4" fillId="2" borderId="2" xfId="0" applyFont="1" applyFill="1" applyBorder="1" applyAlignment="1">
      <alignment horizontal="center" vertical="center" wrapText="1"/>
    </xf>
    <xf numFmtId="0" fontId="0" fillId="0" borderId="2" xfId="0" applyBorder="1" applyAlignment="1">
      <alignment horizontal="center" vertical="center" wrapText="1"/>
    </xf>
    <xf numFmtId="165" fontId="22" fillId="0" borderId="2" xfId="0" applyNumberFormat="1" applyFont="1" applyBorder="1" applyAlignment="1">
      <alignment horizontal="center" vertical="center" wrapText="1" shrinkToFit="1"/>
    </xf>
    <xf numFmtId="1" fontId="15" fillId="0" borderId="2" xfId="0" applyNumberFormat="1" applyFont="1" applyBorder="1" applyAlignment="1">
      <alignment horizontal="center" vertical="center" wrapText="1" shrinkToFit="1"/>
    </xf>
    <xf numFmtId="165" fontId="22" fillId="0" borderId="2" xfId="0" applyNumberFormat="1" applyFont="1" applyBorder="1" applyAlignment="1">
      <alignment horizontal="right" vertical="center" wrapText="1" shrinkToFit="1"/>
    </xf>
    <xf numFmtId="1" fontId="34" fillId="2" borderId="2" xfId="0" applyNumberFormat="1" applyFont="1" applyFill="1" applyBorder="1" applyAlignment="1">
      <alignment horizontal="right" vertical="center" wrapText="1" shrinkToFit="1"/>
    </xf>
    <xf numFmtId="165" fontId="22" fillId="3" borderId="2" xfId="0" applyNumberFormat="1" applyFont="1" applyFill="1" applyBorder="1" applyAlignment="1">
      <alignment horizontal="right" vertical="center" wrapText="1" shrinkToFit="1"/>
    </xf>
    <xf numFmtId="1" fontId="34" fillId="3" borderId="2" xfId="0" applyNumberFormat="1" applyFont="1" applyFill="1" applyBorder="1" applyAlignment="1">
      <alignment horizontal="right" vertical="center" wrapText="1" shrinkToFit="1"/>
    </xf>
    <xf numFmtId="165" fontId="22" fillId="0" borderId="4" xfId="0" applyNumberFormat="1" applyFont="1" applyBorder="1" applyAlignment="1">
      <alignment horizontal="right" vertical="center" wrapText="1" shrinkToFit="1"/>
    </xf>
    <xf numFmtId="0" fontId="0" fillId="3" borderId="5" xfId="0" applyFill="1" applyBorder="1" applyAlignment="1">
      <alignment horizontal="right" vertical="center" wrapText="1"/>
    </xf>
    <xf numFmtId="0" fontId="0" fillId="0" borderId="5" xfId="0" applyBorder="1" applyAlignment="1">
      <alignment horizontal="right" vertical="center" wrapText="1"/>
    </xf>
    <xf numFmtId="0" fontId="0" fillId="0" borderId="6" xfId="0" applyBorder="1" applyAlignment="1">
      <alignment horizontal="right" vertical="center" wrapText="1"/>
    </xf>
    <xf numFmtId="1" fontId="34" fillId="2" borderId="6" xfId="0" applyNumberFormat="1" applyFont="1" applyFill="1" applyBorder="1" applyAlignment="1">
      <alignment horizontal="right" vertical="center" wrapText="1" shrinkToFit="1"/>
    </xf>
    <xf numFmtId="0" fontId="0" fillId="0" borderId="0" xfId="0" applyAlignment="1">
      <alignment horizontal="center" vertical="center" wrapText="1"/>
    </xf>
    <xf numFmtId="0" fontId="0" fillId="2" borderId="2" xfId="0" applyFill="1" applyBorder="1" applyAlignment="1">
      <alignment horizontal="center" vertical="center" wrapText="1"/>
    </xf>
    <xf numFmtId="0" fontId="36" fillId="0" borderId="0" xfId="0" applyFont="1" applyAlignment="1">
      <alignment horizontal="center" vertical="center" wrapText="1"/>
    </xf>
    <xf numFmtId="0" fontId="0" fillId="0" borderId="2" xfId="0" applyBorder="1" applyAlignment="1">
      <alignment horizontal="left" vertical="center" wrapText="1"/>
    </xf>
    <xf numFmtId="0" fontId="4" fillId="2" borderId="2" xfId="0" applyFont="1" applyFill="1" applyBorder="1" applyAlignment="1">
      <alignment horizontal="left" vertical="center" wrapText="1"/>
    </xf>
    <xf numFmtId="0" fontId="36" fillId="0" borderId="2" xfId="0" applyFont="1" applyBorder="1" applyAlignment="1">
      <alignment horizontal="left" vertical="center" wrapText="1"/>
    </xf>
    <xf numFmtId="0" fontId="5" fillId="0" borderId="2" xfId="0" applyFont="1" applyBorder="1" applyAlignment="1">
      <alignment horizontal="left" vertical="center" wrapText="1"/>
    </xf>
    <xf numFmtId="0" fontId="13" fillId="3" borderId="3" xfId="1" applyFont="1" applyFill="1" applyBorder="1" applyAlignment="1">
      <alignment horizontal="left" vertical="center" wrapText="1"/>
    </xf>
    <xf numFmtId="0" fontId="5" fillId="3" borderId="2" xfId="0" applyFont="1" applyFill="1" applyBorder="1" applyAlignment="1">
      <alignment horizontal="left" vertical="center" wrapText="1"/>
    </xf>
    <xf numFmtId="0" fontId="13" fillId="0" borderId="2" xfId="0" applyFont="1" applyBorder="1" applyAlignment="1">
      <alignment horizontal="left" vertical="center" wrapText="1"/>
    </xf>
    <xf numFmtId="0" fontId="13" fillId="2" borderId="2" xfId="0" applyFont="1" applyFill="1" applyBorder="1" applyAlignment="1">
      <alignment horizontal="left" vertical="center" wrapText="1"/>
    </xf>
    <xf numFmtId="0" fontId="13"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13" fillId="2" borderId="6" xfId="0" applyFont="1" applyFill="1"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right" vertical="center" wrapText="1"/>
    </xf>
    <xf numFmtId="0" fontId="13" fillId="0" borderId="7" xfId="0" applyFont="1" applyBorder="1" applyAlignment="1">
      <alignment horizontal="left" vertical="center" wrapText="1"/>
    </xf>
    <xf numFmtId="0" fontId="5" fillId="0" borderId="7" xfId="0" applyFont="1" applyBorder="1" applyAlignment="1">
      <alignment horizontal="right"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right" vertical="center" wrapText="1"/>
    </xf>
    <xf numFmtId="0" fontId="13" fillId="3" borderId="1" xfId="0" applyFont="1" applyFill="1" applyBorder="1" applyAlignment="1">
      <alignment horizontal="right" vertical="center" wrapText="1"/>
    </xf>
    <xf numFmtId="0" fontId="13" fillId="2" borderId="1" xfId="0" applyFont="1" applyFill="1" applyBorder="1" applyAlignment="1">
      <alignment horizontal="right" vertical="center" wrapText="1"/>
    </xf>
    <xf numFmtId="0" fontId="13" fillId="0" borderId="8" xfId="0" applyFont="1" applyBorder="1" applyAlignment="1">
      <alignment horizontal="right" vertical="center" wrapText="1"/>
    </xf>
    <xf numFmtId="0" fontId="4" fillId="3" borderId="9" xfId="0" applyFont="1" applyFill="1" applyBorder="1" applyAlignment="1">
      <alignment horizontal="right" vertical="center" wrapText="1"/>
    </xf>
    <xf numFmtId="0" fontId="0" fillId="0" borderId="9" xfId="0" applyBorder="1" applyAlignment="1">
      <alignment horizontal="right" vertical="center" wrapText="1"/>
    </xf>
    <xf numFmtId="0" fontId="4" fillId="0" borderId="9" xfId="0" applyFont="1" applyBorder="1" applyAlignment="1">
      <alignment horizontal="right" vertical="center" wrapText="1"/>
    </xf>
    <xf numFmtId="0" fontId="13" fillId="2" borderId="9" xfId="0" applyFont="1" applyFill="1" applyBorder="1" applyAlignment="1">
      <alignment horizontal="right" vertical="center" wrapText="1"/>
    </xf>
    <xf numFmtId="0" fontId="3" fillId="0" borderId="5" xfId="0" applyFont="1" applyBorder="1" applyAlignment="1">
      <alignment horizontal="left" vertical="center" wrapText="1"/>
    </xf>
    <xf numFmtId="0" fontId="3" fillId="0" borderId="2" xfId="0" applyFont="1" applyBorder="1" applyAlignment="1">
      <alignment horizontal="left" vertical="center" wrapText="1"/>
    </xf>
    <xf numFmtId="0" fontId="3" fillId="3" borderId="2" xfId="0" applyFont="1" applyFill="1" applyBorder="1" applyAlignment="1">
      <alignment horizontal="left" vertical="center" wrapText="1"/>
    </xf>
    <xf numFmtId="165" fontId="3" fillId="0" borderId="2" xfId="0" applyNumberFormat="1" applyFont="1" applyBorder="1" applyAlignment="1">
      <alignment horizontal="right" vertical="center" wrapText="1" shrinkToFit="1"/>
    </xf>
    <xf numFmtId="1" fontId="0" fillId="0" borderId="2" xfId="0" applyNumberFormat="1" applyBorder="1" applyAlignment="1">
      <alignment horizontal="center" vertical="center" wrapText="1" shrinkToFit="1"/>
    </xf>
    <xf numFmtId="0" fontId="5" fillId="0" borderId="2" xfId="0" applyFont="1" applyBorder="1" applyAlignment="1">
      <alignment horizontal="center" vertical="center" wrapText="1"/>
    </xf>
    <xf numFmtId="0" fontId="5" fillId="3" borderId="2"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2" borderId="2" xfId="0" applyFont="1" applyFill="1" applyBorder="1" applyAlignment="1">
      <alignment horizontal="center" vertical="center" wrapText="1"/>
    </xf>
    <xf numFmtId="0" fontId="33" fillId="3" borderId="2" xfId="0" applyFont="1" applyFill="1" applyBorder="1" applyAlignment="1">
      <alignment horizontal="center" vertical="center" wrapText="1"/>
    </xf>
    <xf numFmtId="0" fontId="5"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33" fillId="2" borderId="6" xfId="0" applyFont="1" applyFill="1" applyBorder="1" applyAlignment="1">
      <alignment horizontal="center" vertical="center" wrapText="1"/>
    </xf>
    <xf numFmtId="0" fontId="0" fillId="0" borderId="9" xfId="0" applyBorder="1" applyAlignment="1">
      <alignment horizontal="center" vertical="center" wrapText="1"/>
    </xf>
    <xf numFmtId="0" fontId="3" fillId="3" borderId="5" xfId="0" applyFont="1" applyFill="1" applyBorder="1" applyAlignment="1">
      <alignment horizontal="left" vertical="center" wrapText="1"/>
    </xf>
    <xf numFmtId="0" fontId="3" fillId="3" borderId="5" xfId="0" applyFont="1" applyFill="1" applyBorder="1" applyAlignment="1">
      <alignment horizontal="center" vertical="center" wrapText="1"/>
    </xf>
    <xf numFmtId="0" fontId="0" fillId="0" borderId="7" xfId="0" applyBorder="1" applyAlignment="1">
      <alignment horizontal="center" vertical="center" wrapText="1"/>
    </xf>
    <xf numFmtId="0" fontId="37" fillId="3" borderId="7" xfId="0" applyFont="1" applyFill="1" applyBorder="1" applyAlignment="1">
      <alignment vertical="center" wrapText="1"/>
    </xf>
    <xf numFmtId="0" fontId="1" fillId="0" borderId="7" xfId="0" applyFont="1" applyBorder="1" applyAlignment="1">
      <alignment vertical="center" wrapText="1"/>
    </xf>
    <xf numFmtId="0" fontId="39" fillId="6" borderId="6" xfId="12" applyFont="1" applyFill="1" applyBorder="1" applyAlignment="1">
      <alignment horizontal="right" vertical="center" wrapText="1"/>
    </xf>
    <xf numFmtId="0" fontId="39" fillId="6" borderId="6" xfId="12" applyFont="1" applyFill="1" applyBorder="1" applyAlignment="1">
      <alignment horizontal="left" vertical="center" wrapText="1"/>
    </xf>
    <xf numFmtId="0" fontId="39" fillId="6" borderId="9" xfId="14" applyFont="1" applyFill="1" applyBorder="1" applyAlignment="1">
      <alignment horizontal="center" vertical="center" wrapText="1"/>
    </xf>
    <xf numFmtId="0" fontId="40" fillId="6" borderId="7" xfId="0" applyFont="1" applyFill="1" applyBorder="1" applyAlignment="1">
      <alignment vertical="center" wrapText="1"/>
    </xf>
    <xf numFmtId="165" fontId="0" fillId="3" borderId="5" xfId="0" applyNumberFormat="1" applyFill="1" applyBorder="1" applyAlignment="1">
      <alignment horizontal="right" vertical="center" wrapText="1"/>
    </xf>
    <xf numFmtId="0" fontId="0" fillId="3" borderId="7" xfId="0" applyFill="1" applyBorder="1" applyAlignment="1">
      <alignment horizontal="right" vertical="center" wrapText="1"/>
    </xf>
    <xf numFmtId="0" fontId="3" fillId="3" borderId="7"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10" xfId="0" applyFont="1" applyFill="1" applyBorder="1" applyAlignment="1">
      <alignment horizontal="left" vertical="center" wrapText="1"/>
    </xf>
    <xf numFmtId="0" fontId="4" fillId="5" borderId="11"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32" fillId="0" borderId="7" xfId="0" applyFont="1" applyBorder="1" applyAlignment="1">
      <alignment vertical="center" wrapText="1"/>
    </xf>
    <xf numFmtId="0" fontId="32" fillId="0" borderId="7" xfId="0" applyFont="1" applyBorder="1" applyAlignment="1">
      <alignment horizontal="left" vertical="center" wrapText="1"/>
    </xf>
    <xf numFmtId="0" fontId="42" fillId="0" borderId="0" xfId="0" applyFont="1" applyAlignment="1">
      <alignment vertical="center"/>
    </xf>
    <xf numFmtId="0" fontId="42" fillId="0" borderId="12" xfId="0" applyFont="1" applyBorder="1" applyAlignment="1">
      <alignment horizontal="center" vertical="center"/>
    </xf>
    <xf numFmtId="0" fontId="42" fillId="0" borderId="12" xfId="0" applyFont="1" applyBorder="1" applyAlignment="1">
      <alignment horizontal="justify" vertical="center" wrapText="1"/>
    </xf>
    <xf numFmtId="3" fontId="42" fillId="0" borderId="12" xfId="0" applyNumberFormat="1" applyFont="1" applyBorder="1" applyAlignment="1">
      <alignment horizontal="center" vertical="center"/>
    </xf>
    <xf numFmtId="0" fontId="41" fillId="0" borderId="7" xfId="0" applyFont="1" applyBorder="1" applyAlignment="1">
      <alignment horizontal="center" vertical="center" wrapText="1"/>
    </xf>
    <xf numFmtId="3" fontId="41" fillId="0" borderId="7" xfId="0" applyNumberFormat="1" applyFont="1" applyBorder="1" applyAlignment="1">
      <alignment horizontal="center" vertical="center" wrapText="1"/>
    </xf>
    <xf numFmtId="3" fontId="41" fillId="0" borderId="7" xfId="0" applyNumberFormat="1" applyFont="1" applyBorder="1" applyAlignment="1">
      <alignment horizontal="center" vertical="center"/>
    </xf>
    <xf numFmtId="0" fontId="41" fillId="0" borderId="0" xfId="0" applyFont="1" applyAlignment="1">
      <alignment vertical="center"/>
    </xf>
    <xf numFmtId="0" fontId="42" fillId="0" borderId="7" xfId="0" applyFont="1" applyBorder="1" applyAlignment="1">
      <alignment horizontal="center" vertical="center"/>
    </xf>
    <xf numFmtId="0" fontId="41" fillId="0" borderId="7" xfId="0" applyFont="1" applyBorder="1" applyAlignment="1">
      <alignment horizontal="justify" vertical="center" wrapText="1"/>
    </xf>
    <xf numFmtId="3" fontId="42" fillId="0" borderId="7" xfId="0" applyNumberFormat="1" applyFont="1" applyBorder="1" applyAlignment="1">
      <alignment horizontal="center" vertical="center"/>
    </xf>
    <xf numFmtId="0" fontId="42" fillId="0" borderId="7" xfId="0" applyFont="1" applyBorder="1" applyAlignment="1">
      <alignment horizontal="justify" vertical="center" wrapText="1"/>
    </xf>
    <xf numFmtId="2" fontId="42" fillId="0" borderId="7" xfId="0" applyNumberFormat="1" applyFont="1" applyBorder="1" applyAlignment="1">
      <alignment horizontal="center" vertical="center"/>
    </xf>
    <xf numFmtId="3" fontId="42" fillId="0" borderId="7" xfId="0" applyNumberFormat="1" applyFont="1" applyBorder="1" applyAlignment="1">
      <alignment horizontal="center" vertical="center" wrapText="1"/>
    </xf>
    <xf numFmtId="0" fontId="36" fillId="0" borderId="7" xfId="19" applyFont="1" applyBorder="1" applyAlignment="1">
      <alignment horizontal="left" vertical="center" wrapText="1"/>
    </xf>
    <xf numFmtId="0" fontId="35" fillId="0" borderId="7" xfId="0" applyFont="1" applyBorder="1" applyAlignment="1">
      <alignment horizontal="left" vertical="center" wrapText="1"/>
    </xf>
    <xf numFmtId="0" fontId="36" fillId="0" borderId="7" xfId="20" applyFont="1" applyBorder="1" applyAlignment="1">
      <alignment horizontal="left" vertical="center" wrapText="1"/>
    </xf>
    <xf numFmtId="0" fontId="41" fillId="7" borderId="7" xfId="0" applyFont="1" applyFill="1" applyBorder="1" applyAlignment="1">
      <alignment horizontal="center" vertical="center"/>
    </xf>
    <xf numFmtId="0" fontId="41" fillId="7" borderId="7" xfId="0" applyFont="1" applyFill="1" applyBorder="1" applyAlignment="1">
      <alignment horizontal="justify" vertical="center" wrapText="1"/>
    </xf>
    <xf numFmtId="2" fontId="41" fillId="7" borderId="7" xfId="0" applyNumberFormat="1" applyFont="1" applyFill="1" applyBorder="1" applyAlignment="1">
      <alignment horizontal="center" vertical="center"/>
    </xf>
    <xf numFmtId="3" fontId="41" fillId="7" borderId="7" xfId="0" applyNumberFormat="1" applyFont="1" applyFill="1" applyBorder="1" applyAlignment="1">
      <alignment horizontal="center" vertical="center"/>
    </xf>
    <xf numFmtId="3" fontId="41" fillId="7" borderId="7" xfId="21" applyNumberFormat="1" applyFont="1" applyFill="1" applyBorder="1" applyAlignment="1">
      <alignment horizontal="center" vertical="center"/>
    </xf>
    <xf numFmtId="3" fontId="41" fillId="7" borderId="7" xfId="18" applyNumberFormat="1" applyFont="1" applyFill="1" applyBorder="1" applyAlignment="1">
      <alignment horizontal="center" vertical="center"/>
    </xf>
    <xf numFmtId="0" fontId="41" fillId="3" borderId="0" xfId="0" applyFont="1" applyFill="1" applyAlignment="1">
      <alignment vertical="center"/>
    </xf>
    <xf numFmtId="0" fontId="42" fillId="0" borderId="7" xfId="0" applyFont="1" applyBorder="1" applyAlignment="1">
      <alignment horizontal="center" vertical="center" wrapText="1"/>
    </xf>
    <xf numFmtId="3" fontId="42" fillId="0" borderId="0" xfId="0" applyNumberFormat="1" applyFont="1" applyAlignment="1">
      <alignment horizontal="center" vertical="center"/>
    </xf>
    <xf numFmtId="0" fontId="42" fillId="0" borderId="7" xfId="0" applyFont="1" applyBorder="1" applyAlignment="1">
      <alignment vertical="center" wrapText="1"/>
    </xf>
    <xf numFmtId="3" fontId="42" fillId="3" borderId="7" xfId="0" applyNumberFormat="1" applyFont="1" applyFill="1" applyBorder="1" applyAlignment="1">
      <alignment horizontal="center" vertical="center" wrapText="1"/>
    </xf>
    <xf numFmtId="0" fontId="42" fillId="0" borderId="7" xfId="0" applyFont="1" applyBorder="1" applyAlignment="1">
      <alignment horizontal="justify" vertical="center"/>
    </xf>
    <xf numFmtId="0" fontId="42" fillId="0" borderId="7" xfId="20" applyFont="1" applyBorder="1" applyAlignment="1">
      <alignment horizontal="justify" vertical="center"/>
    </xf>
    <xf numFmtId="0" fontId="42" fillId="0" borderId="7" xfId="0" applyFont="1" applyBorder="1" applyAlignment="1">
      <alignment horizontal="right" vertical="center"/>
    </xf>
    <xf numFmtId="0" fontId="42" fillId="8" borderId="7" xfId="0" applyFont="1" applyFill="1" applyBorder="1" applyAlignment="1">
      <alignment horizontal="justify" vertical="center" wrapText="1"/>
    </xf>
    <xf numFmtId="3" fontId="42" fillId="8" borderId="7" xfId="0" applyNumberFormat="1" applyFont="1" applyFill="1" applyBorder="1" applyAlignment="1">
      <alignment horizontal="center" vertical="center"/>
    </xf>
    <xf numFmtId="0" fontId="42" fillId="0" borderId="7" xfId="0" applyFont="1" applyBorder="1" applyAlignment="1">
      <alignment horizontal="left" vertical="center" wrapText="1"/>
    </xf>
    <xf numFmtId="0" fontId="42" fillId="0" borderId="7" xfId="20" applyFont="1" applyBorder="1" applyAlignment="1">
      <alignment horizontal="justify" vertical="center" wrapText="1"/>
    </xf>
    <xf numFmtId="2" fontId="42" fillId="0" borderId="7" xfId="20" applyNumberFormat="1" applyFont="1" applyBorder="1" applyAlignment="1">
      <alignment horizontal="center" vertical="center"/>
    </xf>
    <xf numFmtId="3" fontId="42" fillId="0" borderId="7" xfId="15" applyNumberFormat="1" applyFont="1" applyFill="1" applyBorder="1" applyAlignment="1">
      <alignment horizontal="center" vertical="center"/>
    </xf>
    <xf numFmtId="3" fontId="42" fillId="3" borderId="7" xfId="0" applyNumberFormat="1" applyFont="1" applyFill="1" applyBorder="1" applyAlignment="1">
      <alignment horizontal="center" vertical="center"/>
    </xf>
    <xf numFmtId="0" fontId="36" fillId="0" borderId="7" xfId="0" applyFont="1" applyBorder="1" applyAlignment="1">
      <alignment vertical="center" wrapText="1"/>
    </xf>
    <xf numFmtId="0" fontId="41" fillId="7" borderId="7" xfId="0" applyFont="1" applyFill="1" applyBorder="1" applyAlignment="1">
      <alignment horizontal="left" vertical="center"/>
    </xf>
    <xf numFmtId="2" fontId="41" fillId="7" borderId="7" xfId="0" applyNumberFormat="1" applyFont="1" applyFill="1" applyBorder="1" applyAlignment="1">
      <alignment horizontal="left" vertical="center"/>
    </xf>
    <xf numFmtId="3" fontId="41" fillId="7" borderId="7" xfId="0" applyNumberFormat="1" applyFont="1" applyFill="1" applyBorder="1" applyAlignment="1">
      <alignment horizontal="left" vertical="center"/>
    </xf>
    <xf numFmtId="3" fontId="41" fillId="7" borderId="7" xfId="21" applyNumberFormat="1" applyFont="1" applyFill="1" applyBorder="1" applyAlignment="1">
      <alignment horizontal="left" vertical="center"/>
    </xf>
    <xf numFmtId="3" fontId="41" fillId="7" borderId="7" xfId="18" applyNumberFormat="1" applyFont="1" applyFill="1" applyBorder="1" applyAlignment="1">
      <alignment horizontal="left" vertical="center"/>
    </xf>
    <xf numFmtId="0" fontId="41" fillId="0" borderId="0" xfId="0" applyFont="1" applyAlignment="1">
      <alignment horizontal="left" vertical="center"/>
    </xf>
    <xf numFmtId="3" fontId="42" fillId="0" borderId="0" xfId="0" applyNumberFormat="1" applyFont="1" applyAlignment="1">
      <alignment horizontal="center" vertical="center" wrapText="1"/>
    </xf>
    <xf numFmtId="0" fontId="41" fillId="0" borderId="7" xfId="0" applyFont="1" applyBorder="1" applyAlignment="1">
      <alignment vertical="center" wrapText="1"/>
    </xf>
    <xf numFmtId="0" fontId="42" fillId="0" borderId="0" xfId="0" applyFont="1" applyAlignment="1">
      <alignment horizontal="justify" vertical="center" wrapText="1"/>
    </xf>
    <xf numFmtId="0" fontId="42" fillId="0" borderId="0" xfId="0" applyFont="1" applyAlignment="1">
      <alignment horizontal="center" vertical="center"/>
    </xf>
    <xf numFmtId="0" fontId="49" fillId="0" borderId="0" xfId="22" applyFont="1"/>
    <xf numFmtId="0" fontId="50" fillId="0" borderId="7" xfId="22" applyFont="1" applyBorder="1"/>
    <xf numFmtId="0" fontId="49" fillId="0" borderId="0" xfId="22" applyFont="1" applyAlignment="1">
      <alignment horizontal="center"/>
    </xf>
    <xf numFmtId="0" fontId="25" fillId="0" borderId="0" xfId="22" applyFont="1" applyAlignment="1">
      <alignment horizontal="center"/>
    </xf>
    <xf numFmtId="0" fontId="25" fillId="0" borderId="0" xfId="22" applyFont="1"/>
    <xf numFmtId="0" fontId="51" fillId="0" borderId="0" xfId="22" applyFont="1" applyAlignment="1">
      <alignment horizontal="left"/>
    </xf>
    <xf numFmtId="0" fontId="48" fillId="0" borderId="0" xfId="22" applyAlignment="1">
      <alignment horizontal="center"/>
    </xf>
    <xf numFmtId="0" fontId="48" fillId="0" borderId="0" xfId="22"/>
    <xf numFmtId="0" fontId="49" fillId="0" borderId="7" xfId="22" applyFont="1" applyBorder="1" applyAlignment="1">
      <alignment horizontal="center"/>
    </xf>
    <xf numFmtId="0" fontId="48" fillId="0" borderId="7" xfId="22" applyBorder="1" applyAlignment="1">
      <alignment horizontal="fill"/>
    </xf>
    <xf numFmtId="0" fontId="48" fillId="0" borderId="7" xfId="22" applyBorder="1" applyAlignment="1">
      <alignment horizontal="center"/>
    </xf>
    <xf numFmtId="0" fontId="48" fillId="0" borderId="7" xfId="22" applyBorder="1" applyAlignment="1">
      <alignment horizontal="center" vertical="top"/>
    </xf>
    <xf numFmtId="0" fontId="25" fillId="0" borderId="7" xfId="22" applyFont="1" applyBorder="1" applyAlignment="1">
      <alignment horizontal="justify" vertical="top" wrapText="1"/>
    </xf>
    <xf numFmtId="0" fontId="48" fillId="0" borderId="7" xfId="22" applyBorder="1"/>
    <xf numFmtId="0" fontId="48" fillId="0" borderId="7" xfId="22" applyBorder="1" applyAlignment="1">
      <alignment horizontal="left" vertical="top" wrapText="1"/>
    </xf>
    <xf numFmtId="0" fontId="48" fillId="0" borderId="7" xfId="22" quotePrefix="1" applyBorder="1" applyAlignment="1">
      <alignment horizontal="left" vertical="top" wrapText="1"/>
    </xf>
    <xf numFmtId="0" fontId="48" fillId="0" borderId="7" xfId="22" applyBorder="1" applyAlignment="1">
      <alignment horizontal="left"/>
    </xf>
    <xf numFmtId="0" fontId="48" fillId="0" borderId="7" xfId="22" applyBorder="1" applyAlignment="1">
      <alignment vertical="top" wrapText="1"/>
    </xf>
    <xf numFmtId="0" fontId="48" fillId="0" borderId="7" xfId="22" applyBorder="1" applyAlignment="1">
      <alignment horizontal="justify" vertical="top" wrapText="1"/>
    </xf>
    <xf numFmtId="0" fontId="48" fillId="0" borderId="7" xfId="22" quotePrefix="1" applyBorder="1" applyAlignment="1">
      <alignment horizontal="justify" vertical="top" wrapText="1"/>
    </xf>
    <xf numFmtId="0" fontId="48" fillId="0" borderId="7" xfId="22" applyBorder="1" applyAlignment="1">
      <alignment horizontal="center" vertical="top" wrapText="1"/>
    </xf>
    <xf numFmtId="0" fontId="25" fillId="0" borderId="7" xfId="23" applyBorder="1" applyAlignment="1">
      <alignment horizontal="justify" vertical="top" wrapText="1"/>
    </xf>
    <xf numFmtId="166" fontId="25" fillId="0" borderId="7" xfId="24" applyNumberFormat="1" applyFont="1" applyBorder="1" applyAlignment="1">
      <alignment horizontal="justify" vertical="top" wrapText="1"/>
    </xf>
    <xf numFmtId="0" fontId="25" fillId="0" borderId="7" xfId="22" applyFont="1" applyBorder="1" applyAlignment="1">
      <alignment horizontal="center"/>
    </xf>
    <xf numFmtId="0" fontId="54" fillId="3" borderId="7" xfId="22" applyFont="1" applyFill="1" applyBorder="1" applyAlignment="1">
      <alignment horizontal="center" vertical="top"/>
    </xf>
    <xf numFmtId="0" fontId="48" fillId="0" borderId="7" xfId="22" applyBorder="1" applyAlignment="1">
      <alignment horizontal="center" wrapText="1"/>
    </xf>
    <xf numFmtId="0" fontId="48" fillId="0" borderId="16" xfId="22" applyBorder="1" applyAlignment="1">
      <alignment vertical="top"/>
    </xf>
    <xf numFmtId="0" fontId="48" fillId="0" borderId="16" xfId="22" applyBorder="1" applyAlignment="1">
      <alignment horizontal="left" vertical="top"/>
    </xf>
    <xf numFmtId="0" fontId="48" fillId="0" borderId="16" xfId="22" applyBorder="1" applyAlignment="1">
      <alignment horizontal="center" vertical="top"/>
    </xf>
    <xf numFmtId="0" fontId="48" fillId="0" borderId="16" xfId="22" applyBorder="1" applyAlignment="1">
      <alignment horizontal="center"/>
    </xf>
    <xf numFmtId="0" fontId="48" fillId="0" borderId="7" xfId="22" quotePrefix="1" applyBorder="1" applyAlignment="1">
      <alignment horizontal="center" vertical="top"/>
    </xf>
    <xf numFmtId="0" fontId="48" fillId="0" borderId="7" xfId="22" applyBorder="1" applyAlignment="1">
      <alignment horizontal="left" vertical="top"/>
    </xf>
    <xf numFmtId="0" fontId="48" fillId="0" borderId="7" xfId="22" quotePrefix="1" applyBorder="1" applyAlignment="1">
      <alignment horizontal="left" vertical="top"/>
    </xf>
    <xf numFmtId="0" fontId="49" fillId="0" borderId="7" xfId="22" applyFont="1" applyBorder="1" applyAlignment="1">
      <alignment horizontal="left"/>
    </xf>
    <xf numFmtId="0" fontId="56" fillId="0" borderId="0" xfId="22" applyFont="1"/>
    <xf numFmtId="0" fontId="56" fillId="0" borderId="7" xfId="22" applyFont="1" applyBorder="1" applyAlignment="1">
      <alignment vertical="center"/>
    </xf>
    <xf numFmtId="0" fontId="55" fillId="0" borderId="7" xfId="22" applyFont="1" applyBorder="1" applyAlignment="1">
      <alignment vertical="center"/>
    </xf>
    <xf numFmtId="0" fontId="55" fillId="0" borderId="7" xfId="22" applyFont="1" applyBorder="1" applyAlignment="1">
      <alignment horizontal="center" vertical="center"/>
    </xf>
    <xf numFmtId="0" fontId="56" fillId="0" borderId="7" xfId="22" applyFont="1" applyBorder="1" applyAlignment="1">
      <alignment horizontal="center" vertical="center"/>
    </xf>
    <xf numFmtId="2" fontId="56" fillId="0" borderId="7" xfId="22" applyNumberFormat="1" applyFont="1" applyBorder="1" applyAlignment="1">
      <alignment horizontal="center" vertical="center"/>
    </xf>
    <xf numFmtId="0" fontId="56" fillId="0" borderId="7" xfId="22" applyFont="1" applyBorder="1" applyAlignment="1">
      <alignment horizontal="right" vertical="center"/>
    </xf>
    <xf numFmtId="0" fontId="56" fillId="0" borderId="7" xfId="22" applyFont="1" applyBorder="1" applyAlignment="1">
      <alignment horizontal="justify" vertical="top"/>
    </xf>
    <xf numFmtId="0" fontId="55" fillId="0" borderId="7" xfId="22" applyFont="1" applyBorder="1" applyAlignment="1">
      <alignment horizontal="justify" vertical="top"/>
    </xf>
    <xf numFmtId="2" fontId="57" fillId="0" borderId="7" xfId="22" applyNumberFormat="1" applyFont="1" applyBorder="1" applyAlignment="1">
      <alignment horizontal="center" vertical="center"/>
    </xf>
    <xf numFmtId="4" fontId="56" fillId="0" borderId="7" xfId="22" applyNumberFormat="1" applyFont="1" applyBorder="1" applyAlignment="1">
      <alignment horizontal="center" vertical="center"/>
    </xf>
    <xf numFmtId="0" fontId="56" fillId="0" borderId="0" xfId="22" applyFont="1" applyAlignment="1">
      <alignment horizontal="center" vertical="center"/>
    </xf>
    <xf numFmtId="2" fontId="56" fillId="0" borderId="0" xfId="22" applyNumberFormat="1" applyFont="1" applyAlignment="1">
      <alignment horizontal="center" vertical="center"/>
    </xf>
    <xf numFmtId="4" fontId="56" fillId="0" borderId="0" xfId="22" applyNumberFormat="1" applyFont="1" applyAlignment="1">
      <alignment horizontal="center" vertical="center"/>
    </xf>
    <xf numFmtId="0" fontId="56" fillId="0" borderId="0" xfId="22" applyFont="1" applyAlignment="1">
      <alignment horizontal="justify" vertical="top"/>
    </xf>
    <xf numFmtId="0" fontId="58" fillId="0" borderId="17" xfId="22" applyFont="1" applyBorder="1" applyAlignment="1">
      <alignment horizontal="center" vertical="center"/>
    </xf>
    <xf numFmtId="0" fontId="55" fillId="0" borderId="17" xfId="22" applyFont="1" applyBorder="1" applyAlignment="1">
      <alignment vertical="center" wrapText="1"/>
    </xf>
    <xf numFmtId="0" fontId="58" fillId="0" borderId="7" xfId="22" quotePrefix="1" applyFont="1" applyBorder="1" applyAlignment="1">
      <alignment horizontal="center" vertical="center"/>
    </xf>
    <xf numFmtId="0" fontId="58" fillId="0" borderId="7" xfId="22" applyFont="1" applyBorder="1" applyAlignment="1">
      <alignment horizontal="center" vertical="center"/>
    </xf>
    <xf numFmtId="4" fontId="58" fillId="0" borderId="7" xfId="22" applyNumberFormat="1" applyFont="1" applyBorder="1" applyAlignment="1">
      <alignment horizontal="center" vertical="center"/>
    </xf>
    <xf numFmtId="0" fontId="58" fillId="0" borderId="0" xfId="22" applyFont="1" applyAlignment="1">
      <alignment horizontal="center" vertical="center"/>
    </xf>
    <xf numFmtId="0" fontId="55" fillId="0" borderId="0" xfId="22" applyFont="1" applyAlignment="1">
      <alignment vertical="center" wrapText="1"/>
    </xf>
    <xf numFmtId="0" fontId="56" fillId="0" borderId="7" xfId="22" applyFont="1" applyBorder="1" applyAlignment="1">
      <alignment vertical="center" wrapText="1"/>
    </xf>
    <xf numFmtId="0" fontId="56" fillId="0" borderId="7" xfId="22" quotePrefix="1" applyFont="1" applyBorder="1" applyAlignment="1">
      <alignment horizontal="center" vertical="center"/>
    </xf>
    <xf numFmtId="0" fontId="56" fillId="0" borderId="7" xfId="22" applyFont="1" applyBorder="1"/>
    <xf numFmtId="0" fontId="56" fillId="0" borderId="7" xfId="22" applyFont="1" applyBorder="1" applyAlignment="1">
      <alignment horizontal="center"/>
    </xf>
    <xf numFmtId="0" fontId="56" fillId="0" borderId="7" xfId="22" quotePrefix="1" applyFont="1" applyBorder="1" applyAlignment="1">
      <alignment horizontal="center"/>
    </xf>
    <xf numFmtId="2" fontId="58" fillId="0" borderId="7" xfId="22" applyNumberFormat="1" applyFont="1" applyBorder="1" applyAlignment="1">
      <alignment horizontal="center" vertical="center"/>
    </xf>
    <xf numFmtId="2" fontId="56" fillId="0" borderId="7" xfId="22" applyNumberFormat="1" applyFont="1" applyBorder="1"/>
    <xf numFmtId="0" fontId="56" fillId="0" borderId="7" xfId="22" applyFont="1" applyBorder="1" applyAlignment="1">
      <alignment horizontal="right"/>
    </xf>
    <xf numFmtId="0" fontId="56" fillId="3" borderId="7" xfId="22" applyFont="1" applyFill="1" applyBorder="1" applyAlignment="1">
      <alignment horizontal="center" vertical="center"/>
    </xf>
    <xf numFmtId="0" fontId="59" fillId="0" borderId="7" xfId="22" applyFont="1" applyBorder="1" applyAlignment="1">
      <alignment vertical="center"/>
    </xf>
    <xf numFmtId="0" fontId="59" fillId="0" borderId="7" xfId="22" applyFont="1" applyBorder="1" applyAlignment="1">
      <alignment horizontal="center" vertical="center"/>
    </xf>
    <xf numFmtId="4" fontId="59" fillId="0" borderId="7" xfId="22" applyNumberFormat="1" applyFont="1" applyBorder="1" applyAlignment="1">
      <alignment horizontal="center" vertical="center"/>
    </xf>
    <xf numFmtId="0" fontId="55" fillId="10" borderId="7" xfId="22" applyFont="1" applyFill="1" applyBorder="1" applyAlignment="1">
      <alignment horizontal="center" vertical="center"/>
    </xf>
    <xf numFmtId="4" fontId="55" fillId="10" borderId="7" xfId="22" applyNumberFormat="1" applyFont="1" applyFill="1" applyBorder="1" applyAlignment="1">
      <alignment horizontal="center" vertical="center"/>
    </xf>
    <xf numFmtId="0" fontId="56" fillId="0" borderId="7" xfId="22" applyFont="1" applyBorder="1" applyAlignment="1">
      <alignment horizontal="justify" vertical="justify" wrapText="1"/>
    </xf>
    <xf numFmtId="0" fontId="56" fillId="0" borderId="7" xfId="22" applyFont="1" applyBorder="1" applyAlignment="1">
      <alignment horizontal="center" vertical="center" wrapText="1"/>
    </xf>
    <xf numFmtId="0" fontId="56" fillId="0" borderId="7" xfId="22" applyFont="1" applyBorder="1" applyAlignment="1">
      <alignment horizontal="justify" vertical="top" wrapText="1"/>
    </xf>
    <xf numFmtId="0" fontId="56" fillId="0" borderId="7" xfId="22" applyFont="1" applyBorder="1" applyAlignment="1">
      <alignment horizontal="justify" vertical="center" wrapText="1"/>
    </xf>
    <xf numFmtId="0" fontId="56" fillId="10" borderId="7" xfId="22" applyFont="1" applyFill="1" applyBorder="1"/>
    <xf numFmtId="4" fontId="55" fillId="0" borderId="7" xfId="22" applyNumberFormat="1" applyFont="1" applyBorder="1" applyAlignment="1">
      <alignment horizontal="center" vertical="center"/>
    </xf>
    <xf numFmtId="0" fontId="60" fillId="0" borderId="7" xfId="22" applyFont="1" applyBorder="1" applyAlignment="1">
      <alignment vertical="center"/>
    </xf>
    <xf numFmtId="0" fontId="58" fillId="3" borderId="7" xfId="22" applyFont="1" applyFill="1" applyBorder="1" applyAlignment="1">
      <alignment horizontal="center" vertical="center"/>
    </xf>
    <xf numFmtId="0" fontId="58" fillId="0" borderId="7" xfId="22" applyFont="1" applyBorder="1" applyAlignment="1">
      <alignment vertical="center"/>
    </xf>
    <xf numFmtId="0" fontId="56" fillId="0" borderId="7" xfId="22" applyFont="1" applyBorder="1" applyAlignment="1">
      <alignment horizontal="center" vertical="top"/>
    </xf>
    <xf numFmtId="0" fontId="56" fillId="0" borderId="7" xfId="22" applyFont="1" applyBorder="1" applyAlignment="1">
      <alignment horizontal="justify" wrapText="1"/>
    </xf>
    <xf numFmtId="0" fontId="58" fillId="0" borderId="7" xfId="22" applyFont="1" applyBorder="1" applyAlignment="1">
      <alignment horizontal="center" vertical="top"/>
    </xf>
    <xf numFmtId="0" fontId="56" fillId="0" borderId="7" xfId="25" applyFont="1" applyBorder="1"/>
    <xf numFmtId="0" fontId="56" fillId="0" borderId="7" xfId="25" applyFont="1" applyBorder="1" applyAlignment="1">
      <alignment horizontal="center"/>
    </xf>
    <xf numFmtId="0" fontId="55" fillId="0" borderId="7" xfId="22" applyFont="1" applyBorder="1"/>
    <xf numFmtId="0" fontId="61" fillId="0" borderId="0" xfId="22" applyFont="1"/>
    <xf numFmtId="0" fontId="56" fillId="0" borderId="7" xfId="22" applyFont="1" applyBorder="1" applyAlignment="1">
      <alignment horizontal="justify" vertical="center"/>
    </xf>
    <xf numFmtId="0" fontId="56" fillId="0" borderId="7" xfId="25" applyFont="1" applyBorder="1" applyAlignment="1">
      <alignment vertical="center"/>
    </xf>
    <xf numFmtId="164" fontId="56" fillId="0" borderId="7" xfId="15" applyFont="1" applyBorder="1" applyAlignment="1">
      <alignment horizontal="center" vertical="center"/>
    </xf>
    <xf numFmtId="2" fontId="56" fillId="0" borderId="7" xfId="25" applyNumberFormat="1" applyFont="1" applyBorder="1" applyAlignment="1">
      <alignment horizontal="center" vertical="center"/>
    </xf>
    <xf numFmtId="0" fontId="56" fillId="0" borderId="17" xfId="22" applyFont="1" applyBorder="1" applyAlignment="1">
      <alignment horizontal="justify" vertical="justify" wrapText="1"/>
    </xf>
    <xf numFmtId="1" fontId="56" fillId="0" borderId="7" xfId="22" applyNumberFormat="1" applyFont="1" applyBorder="1" applyAlignment="1">
      <alignment horizontal="center" vertical="center"/>
    </xf>
    <xf numFmtId="3" fontId="56" fillId="0" borderId="7" xfId="22" applyNumberFormat="1" applyFont="1" applyBorder="1" applyAlignment="1">
      <alignment horizontal="right" vertical="center"/>
    </xf>
    <xf numFmtId="0" fontId="56" fillId="0" borderId="0" xfId="22" applyFont="1" applyAlignment="1">
      <alignment horizontal="justify" vertical="justify" wrapText="1"/>
    </xf>
    <xf numFmtId="0" fontId="61" fillId="0" borderId="7" xfId="22" applyFont="1" applyBorder="1" applyAlignment="1">
      <alignment horizontal="center" vertical="center"/>
    </xf>
    <xf numFmtId="4" fontId="61" fillId="0" borderId="7" xfId="22" applyNumberFormat="1" applyFont="1" applyBorder="1" applyAlignment="1">
      <alignment horizontal="center" vertical="center"/>
    </xf>
    <xf numFmtId="165" fontId="56" fillId="0" borderId="7" xfId="22" quotePrefix="1" applyNumberFormat="1" applyFont="1" applyBorder="1" applyAlignment="1">
      <alignment horizontal="center" vertical="center"/>
    </xf>
    <xf numFmtId="0" fontId="56" fillId="0" borderId="17" xfId="22" applyFont="1" applyBorder="1" applyAlignment="1">
      <alignment vertical="center"/>
    </xf>
    <xf numFmtId="3" fontId="56" fillId="0" borderId="7" xfId="22" applyNumberFormat="1" applyFont="1" applyBorder="1" applyAlignment="1">
      <alignment horizontal="center" vertical="center"/>
    </xf>
    <xf numFmtId="2" fontId="56" fillId="0" borderId="7" xfId="22" quotePrefix="1" applyNumberFormat="1" applyFont="1" applyBorder="1" applyAlignment="1">
      <alignment horizontal="center" vertical="center"/>
    </xf>
    <xf numFmtId="4" fontId="56" fillId="0" borderId="7" xfId="22" applyNumberFormat="1" applyFont="1" applyBorder="1" applyAlignment="1">
      <alignment horizontal="right" vertical="center"/>
    </xf>
    <xf numFmtId="4" fontId="62" fillId="0" borderId="7" xfId="22" applyNumberFormat="1" applyFont="1" applyBorder="1" applyAlignment="1">
      <alignment horizontal="center" vertical="center"/>
    </xf>
    <xf numFmtId="0" fontId="56" fillId="0" borderId="7" xfId="22" applyFont="1" applyBorder="1" applyAlignment="1">
      <alignment horizontal="center" vertical="justify" wrapText="1"/>
    </xf>
    <xf numFmtId="0" fontId="56" fillId="0" borderId="7" xfId="22" applyFont="1" applyBorder="1" applyAlignment="1">
      <alignment horizontal="center" vertical="top" wrapText="1"/>
    </xf>
    <xf numFmtId="0" fontId="63" fillId="10" borderId="7" xfId="22" applyFont="1" applyFill="1" applyBorder="1" applyAlignment="1">
      <alignment horizontal="left" vertical="center"/>
    </xf>
    <xf numFmtId="0" fontId="56" fillId="10" borderId="7" xfId="22" applyFont="1" applyFill="1" applyBorder="1" applyAlignment="1">
      <alignment horizontal="center" vertical="center"/>
    </xf>
    <xf numFmtId="0" fontId="63" fillId="0" borderId="7" xfId="22" applyFont="1" applyBorder="1" applyAlignment="1">
      <alignment horizontal="left" vertical="center"/>
    </xf>
    <xf numFmtId="0" fontId="58" fillId="0" borderId="7" xfId="22" applyFont="1" applyBorder="1" applyAlignment="1">
      <alignment horizontal="justify" vertical="justify" wrapText="1"/>
    </xf>
    <xf numFmtId="0" fontId="64" fillId="0" borderId="7" xfId="22" applyFont="1" applyBorder="1" applyAlignment="1">
      <alignment horizontal="center" vertical="center"/>
    </xf>
    <xf numFmtId="4" fontId="64" fillId="0" borderId="7" xfId="22" applyNumberFormat="1" applyFont="1" applyBorder="1" applyAlignment="1">
      <alignment horizontal="center" vertical="center"/>
    </xf>
    <xf numFmtId="0" fontId="55" fillId="0" borderId="7" xfId="22" applyFont="1" applyBorder="1" applyAlignment="1">
      <alignment horizontal="justify" vertical="center"/>
    </xf>
    <xf numFmtId="0" fontId="55" fillId="11" borderId="7" xfId="22" applyFont="1" applyFill="1" applyBorder="1" applyAlignment="1">
      <alignment horizontal="center" vertical="center"/>
    </xf>
    <xf numFmtId="0" fontId="56" fillId="11" borderId="7" xfId="22" applyFont="1" applyFill="1" applyBorder="1" applyAlignment="1">
      <alignment horizontal="center" vertical="center"/>
    </xf>
    <xf numFmtId="4" fontId="55" fillId="11" borderId="7" xfId="22" applyNumberFormat="1" applyFont="1" applyFill="1" applyBorder="1" applyAlignment="1">
      <alignment horizontal="center" vertical="center"/>
    </xf>
    <xf numFmtId="0" fontId="63" fillId="0" borderId="7" xfId="22" applyFont="1" applyBorder="1" applyAlignment="1">
      <alignment horizontal="center" vertical="center"/>
    </xf>
    <xf numFmtId="0" fontId="63" fillId="0" borderId="7" xfId="22" applyFont="1" applyBorder="1" applyAlignment="1">
      <alignment vertical="center"/>
    </xf>
    <xf numFmtId="0" fontId="29" fillId="0" borderId="7" xfId="22" applyFont="1" applyBorder="1" applyAlignment="1">
      <alignment horizontal="center" vertical="center"/>
    </xf>
    <xf numFmtId="4" fontId="29" fillId="0" borderId="7" xfId="22" applyNumberFormat="1" applyFont="1" applyBorder="1" applyAlignment="1">
      <alignment horizontal="right" vertical="center"/>
    </xf>
    <xf numFmtId="4" fontId="63" fillId="0" borderId="7" xfId="22" applyNumberFormat="1" applyFont="1" applyBorder="1" applyAlignment="1">
      <alignment horizontal="right" vertical="center"/>
    </xf>
    <xf numFmtId="0" fontId="55" fillId="0" borderId="18" xfId="22" applyFont="1" applyBorder="1" applyAlignment="1">
      <alignment vertical="center"/>
    </xf>
    <xf numFmtId="0" fontId="55" fillId="0" borderId="18" xfId="22" applyFont="1" applyBorder="1" applyAlignment="1">
      <alignment horizontal="center" vertical="center"/>
    </xf>
    <xf numFmtId="165" fontId="56" fillId="0" borderId="7" xfId="22" applyNumberFormat="1" applyFont="1" applyBorder="1" applyAlignment="1">
      <alignment vertical="center"/>
    </xf>
    <xf numFmtId="0" fontId="56" fillId="0" borderId="7" xfId="22" applyFont="1" applyBorder="1" applyAlignment="1">
      <alignment wrapText="1"/>
    </xf>
    <xf numFmtId="0" fontId="66" fillId="0" borderId="7" xfId="22" applyFont="1" applyBorder="1"/>
    <xf numFmtId="0" fontId="68" fillId="0" borderId="7" xfId="22" applyFont="1" applyBorder="1" applyAlignment="1">
      <alignment horizontal="center" vertical="center"/>
    </xf>
    <xf numFmtId="0" fontId="69" fillId="0" borderId="7" xfId="22" applyFont="1" applyBorder="1" applyAlignment="1">
      <alignment horizontal="left" vertical="center"/>
    </xf>
    <xf numFmtId="4" fontId="56" fillId="0" borderId="7" xfId="22" applyNumberFormat="1" applyFont="1" applyBorder="1" applyAlignment="1">
      <alignment horizontal="center"/>
    </xf>
    <xf numFmtId="0" fontId="70" fillId="0" borderId="7" xfId="22" applyFont="1" applyBorder="1" applyAlignment="1">
      <alignment horizontal="center" vertical="center"/>
    </xf>
    <xf numFmtId="0" fontId="71" fillId="0" borderId="7" xfId="22" applyFont="1" applyBorder="1"/>
    <xf numFmtId="165" fontId="56" fillId="0" borderId="7" xfId="22" quotePrefix="1" applyNumberFormat="1" applyFont="1" applyBorder="1" applyAlignment="1">
      <alignment horizontal="center"/>
    </xf>
    <xf numFmtId="0" fontId="56" fillId="0" borderId="7" xfId="25" applyFont="1" applyBorder="1" applyAlignment="1">
      <alignment horizontal="center" vertical="center"/>
    </xf>
    <xf numFmtId="0" fontId="55" fillId="0" borderId="7" xfId="22" applyFont="1" applyBorder="1" applyAlignment="1">
      <alignment wrapText="1"/>
    </xf>
    <xf numFmtId="0" fontId="72" fillId="0" borderId="0" xfId="22" applyFont="1" applyAlignment="1">
      <alignment horizontal="left" vertical="center"/>
    </xf>
    <xf numFmtId="4" fontId="56" fillId="0" borderId="7" xfId="25" applyNumberFormat="1" applyFont="1" applyBorder="1" applyAlignment="1">
      <alignment horizontal="center" vertical="center"/>
    </xf>
    <xf numFmtId="0" fontId="56" fillId="0" borderId="0" xfId="25" applyFont="1"/>
    <xf numFmtId="0" fontId="56" fillId="0" borderId="7" xfId="25" applyFont="1" applyBorder="1" applyAlignment="1">
      <alignment horizontal="right" vertical="center"/>
    </xf>
    <xf numFmtId="0" fontId="56" fillId="0" borderId="7" xfId="25" applyFont="1" applyBorder="1" applyAlignment="1">
      <alignment horizontal="justify" vertical="justify" wrapText="1"/>
    </xf>
    <xf numFmtId="0" fontId="55" fillId="0" borderId="7" xfId="25" applyFont="1" applyBorder="1" applyAlignment="1">
      <alignment vertical="center"/>
    </xf>
    <xf numFmtId="4" fontId="56" fillId="0" borderId="7" xfId="25" applyNumberFormat="1" applyFont="1" applyBorder="1" applyAlignment="1">
      <alignment horizontal="right" vertical="center"/>
    </xf>
    <xf numFmtId="0" fontId="56" fillId="10" borderId="7" xfId="22" applyFont="1" applyFill="1" applyBorder="1" applyAlignment="1">
      <alignment horizontal="left"/>
    </xf>
    <xf numFmtId="0" fontId="63" fillId="10" borderId="7" xfId="22" applyFont="1" applyFill="1" applyBorder="1" applyAlignment="1">
      <alignment horizontal="center" vertical="center"/>
    </xf>
    <xf numFmtId="0" fontId="56" fillId="0" borderId="7" xfId="22" applyFont="1" applyBorder="1" applyAlignment="1">
      <alignment horizontal="left"/>
    </xf>
    <xf numFmtId="0" fontId="58" fillId="3" borderId="7" xfId="22" applyFont="1" applyFill="1" applyBorder="1" applyAlignment="1">
      <alignment horizontal="center" vertical="top"/>
    </xf>
    <xf numFmtId="0" fontId="55" fillId="3" borderId="7" xfId="22" applyFont="1" applyFill="1" applyBorder="1"/>
    <xf numFmtId="0" fontId="56" fillId="3" borderId="7" xfId="22" applyFont="1" applyFill="1" applyBorder="1" applyAlignment="1">
      <alignment horizontal="center" vertical="top"/>
    </xf>
    <xf numFmtId="0" fontId="56" fillId="3" borderId="7" xfId="22" applyFont="1" applyFill="1" applyBorder="1"/>
    <xf numFmtId="0" fontId="56" fillId="3" borderId="7" xfId="22" applyFont="1" applyFill="1" applyBorder="1" applyAlignment="1">
      <alignment horizontal="center"/>
    </xf>
    <xf numFmtId="0" fontId="56" fillId="3" borderId="7" xfId="22" quotePrefix="1" applyFont="1" applyFill="1" applyBorder="1" applyAlignment="1">
      <alignment horizontal="center" vertical="center"/>
    </xf>
    <xf numFmtId="2" fontId="56" fillId="3" borderId="7" xfId="25" applyNumberFormat="1" applyFont="1" applyFill="1" applyBorder="1" applyAlignment="1">
      <alignment horizontal="center" vertical="center"/>
    </xf>
    <xf numFmtId="2" fontId="56" fillId="3" borderId="7" xfId="22" applyNumberFormat="1" applyFont="1" applyFill="1" applyBorder="1" applyAlignment="1">
      <alignment horizontal="center" vertical="center"/>
    </xf>
    <xf numFmtId="4" fontId="56" fillId="3" borderId="7" xfId="22" applyNumberFormat="1" applyFont="1" applyFill="1" applyBorder="1" applyAlignment="1">
      <alignment horizontal="center" vertical="center"/>
    </xf>
    <xf numFmtId="0" fontId="55" fillId="0" borderId="7" xfId="22" applyFont="1" applyBorder="1" applyAlignment="1">
      <alignment vertical="center" wrapText="1"/>
    </xf>
    <xf numFmtId="0" fontId="70" fillId="0" borderId="0" xfId="22" applyFont="1"/>
    <xf numFmtId="0" fontId="70" fillId="0" borderId="7" xfId="22" applyFont="1" applyBorder="1" applyAlignment="1">
      <alignment horizontal="center"/>
    </xf>
    <xf numFmtId="0" fontId="56" fillId="8" borderId="7" xfId="22" applyFont="1" applyFill="1" applyBorder="1" applyAlignment="1">
      <alignment horizontal="justify" vertical="justify" wrapText="1"/>
    </xf>
    <xf numFmtId="0" fontId="55" fillId="3" borderId="7" xfId="22" applyFont="1" applyFill="1" applyBorder="1" applyAlignment="1">
      <alignment vertical="center"/>
    </xf>
    <xf numFmtId="0" fontId="55" fillId="3" borderId="7" xfId="22" applyFont="1" applyFill="1" applyBorder="1" applyAlignment="1">
      <alignment wrapText="1"/>
    </xf>
    <xf numFmtId="0" fontId="56" fillId="3" borderId="7" xfId="22" applyFont="1" applyFill="1" applyBorder="1" applyAlignment="1">
      <alignment vertical="center"/>
    </xf>
    <xf numFmtId="2" fontId="56" fillId="0" borderId="7" xfId="22" applyNumberFormat="1" applyFont="1" applyBorder="1" applyAlignment="1">
      <alignment horizontal="center"/>
    </xf>
    <xf numFmtId="0" fontId="59" fillId="0" borderId="7" xfId="22" applyFont="1" applyBorder="1" applyAlignment="1">
      <alignment horizontal="center"/>
    </xf>
    <xf numFmtId="4" fontId="59" fillId="0" borderId="7" xfId="22" applyNumberFormat="1" applyFont="1" applyBorder="1" applyAlignment="1">
      <alignment horizontal="center"/>
    </xf>
    <xf numFmtId="0" fontId="56" fillId="10" borderId="7" xfId="22" applyFont="1" applyFill="1" applyBorder="1" applyAlignment="1">
      <alignment horizontal="center"/>
    </xf>
    <xf numFmtId="0" fontId="55" fillId="10" borderId="7" xfId="22" applyFont="1" applyFill="1" applyBorder="1"/>
    <xf numFmtId="0" fontId="49" fillId="0" borderId="7" xfId="22" applyFont="1" applyBorder="1"/>
    <xf numFmtId="0" fontId="25" fillId="0" borderId="7" xfId="22" applyFont="1" applyBorder="1"/>
    <xf numFmtId="0" fontId="25" fillId="0" borderId="7" xfId="22" applyFont="1" applyBorder="1" applyAlignment="1">
      <alignment horizontal="fill" vertical="top" wrapText="1"/>
    </xf>
    <xf numFmtId="0" fontId="25" fillId="0" borderId="7" xfId="22" applyFont="1" applyBorder="1" applyAlignment="1">
      <alignment horizontal="center" wrapText="1"/>
    </xf>
    <xf numFmtId="0" fontId="25" fillId="0" borderId="7" xfId="22" applyFont="1" applyBorder="1" applyAlignment="1">
      <alignment horizontal="left" vertical="top" wrapText="1"/>
    </xf>
    <xf numFmtId="0" fontId="25" fillId="0" borderId="7" xfId="22" applyFont="1" applyBorder="1" applyAlignment="1">
      <alignment horizontal="justify" vertical="top"/>
    </xf>
    <xf numFmtId="0" fontId="25" fillId="0" borderId="7" xfId="22" applyFont="1" applyBorder="1" applyAlignment="1">
      <alignment horizontal="justify"/>
    </xf>
    <xf numFmtId="0" fontId="25" fillId="0" borderId="7" xfId="22" applyFont="1" applyBorder="1" applyAlignment="1">
      <alignment vertical="top"/>
    </xf>
    <xf numFmtId="0" fontId="25" fillId="0" borderId="7" xfId="22" applyFont="1" applyBorder="1" applyAlignment="1">
      <alignment horizontal="justify" wrapText="1"/>
    </xf>
    <xf numFmtId="0" fontId="25" fillId="0" borderId="0" xfId="22" applyFont="1" applyAlignment="1">
      <alignment vertical="top"/>
    </xf>
    <xf numFmtId="2" fontId="25" fillId="0" borderId="7" xfId="22" applyNumberFormat="1" applyFont="1" applyBorder="1" applyAlignment="1">
      <alignment horizontal="left" vertical="top" wrapText="1"/>
    </xf>
    <xf numFmtId="0" fontId="31" fillId="0" borderId="7" xfId="22" applyFont="1" applyBorder="1" applyAlignment="1">
      <alignment horizontal="justify" wrapText="1"/>
    </xf>
    <xf numFmtId="0" fontId="25" fillId="0" borderId="7" xfId="22" applyFont="1" applyBorder="1" applyAlignment="1">
      <alignment horizontal="center" vertical="top" wrapText="1"/>
    </xf>
    <xf numFmtId="0" fontId="25" fillId="0" borderId="7" xfId="22" applyFont="1" applyBorder="1" applyAlignment="1">
      <alignment vertical="top" wrapText="1"/>
    </xf>
    <xf numFmtId="0" fontId="31" fillId="0" borderId="7" xfId="22" applyFont="1" applyBorder="1" applyAlignment="1">
      <alignment horizontal="justify" vertical="top" wrapText="1"/>
    </xf>
    <xf numFmtId="0" fontId="25" fillId="0" borderId="7" xfId="22" applyFont="1" applyBorder="1" applyAlignment="1">
      <alignment horizontal="left" vertical="top"/>
    </xf>
    <xf numFmtId="0" fontId="25" fillId="0" borderId="7" xfId="22" applyFont="1" applyBorder="1" applyAlignment="1">
      <alignment horizontal="center" vertical="top"/>
    </xf>
    <xf numFmtId="0" fontId="25" fillId="0" borderId="7" xfId="22" applyFont="1" applyBorder="1" applyAlignment="1">
      <alignment horizontal="left"/>
    </xf>
    <xf numFmtId="2" fontId="25" fillId="0" borderId="7" xfId="22" applyNumberFormat="1" applyFont="1" applyBorder="1" applyAlignment="1">
      <alignment horizontal="center"/>
    </xf>
    <xf numFmtId="0" fontId="49" fillId="0" borderId="7" xfId="22" applyFont="1" applyBorder="1" applyAlignment="1">
      <alignment horizontal="left" vertical="top"/>
    </xf>
    <xf numFmtId="2" fontId="49" fillId="0" borderId="7" xfId="22" applyNumberFormat="1" applyFont="1" applyBorder="1" applyAlignment="1">
      <alignment horizontal="center"/>
    </xf>
    <xf numFmtId="0" fontId="48" fillId="0" borderId="7" xfId="22" applyBorder="1" applyAlignment="1">
      <alignment vertical="top"/>
    </xf>
    <xf numFmtId="0" fontId="48" fillId="0" borderId="7" xfId="22" applyBorder="1" applyAlignment="1">
      <alignment horizontal="justify" vertical="top"/>
    </xf>
    <xf numFmtId="0" fontId="25" fillId="3" borderId="7" xfId="22" applyFont="1" applyFill="1" applyBorder="1" applyAlignment="1">
      <alignment horizontal="center" vertical="top"/>
    </xf>
    <xf numFmtId="0" fontId="48" fillId="3" borderId="7" xfId="22" applyFill="1" applyBorder="1" applyAlignment="1">
      <alignment horizontal="center" vertical="top"/>
    </xf>
    <xf numFmtId="0" fontId="48" fillId="3" borderId="7" xfId="22" applyFill="1" applyBorder="1" applyAlignment="1">
      <alignment horizontal="center"/>
    </xf>
    <xf numFmtId="0" fontId="48" fillId="0" borderId="7" xfId="22" applyBorder="1" applyAlignment="1">
      <alignment horizontal="center" vertical="center" wrapText="1"/>
    </xf>
    <xf numFmtId="166" fontId="25" fillId="0" borderId="7" xfId="26" applyFont="1" applyBorder="1" applyAlignment="1">
      <alignment horizontal="justify" vertical="top" wrapText="1"/>
    </xf>
    <xf numFmtId="0" fontId="48" fillId="0" borderId="7" xfId="22" applyBorder="1" applyAlignment="1">
      <alignment vertical="center" wrapText="1"/>
    </xf>
    <xf numFmtId="166" fontId="73" fillId="0" borderId="7" xfId="26" applyFont="1" applyBorder="1" applyAlignment="1">
      <alignment horizontal="center"/>
    </xf>
    <xf numFmtId="167" fontId="27" fillId="0" borderId="7" xfId="26" applyNumberFormat="1" applyFont="1" applyBorder="1" applyAlignment="1">
      <alignment horizontal="center"/>
    </xf>
    <xf numFmtId="0" fontId="48" fillId="0" borderId="7" xfId="22" applyBorder="1" applyAlignment="1">
      <alignment horizontal="justify"/>
    </xf>
    <xf numFmtId="0" fontId="49" fillId="0" borderId="7" xfId="22" applyFont="1" applyBorder="1" applyAlignment="1">
      <alignment wrapText="1"/>
    </xf>
    <xf numFmtId="49" fontId="25" fillId="0" borderId="7" xfId="22" applyNumberFormat="1" applyFont="1" applyBorder="1" applyAlignment="1">
      <alignment horizontal="center" vertical="top" wrapText="1"/>
    </xf>
    <xf numFmtId="2" fontId="25" fillId="0" borderId="7" xfId="22" applyNumberFormat="1" applyFont="1" applyBorder="1" applyAlignment="1">
      <alignment horizontal="justify" vertical="top" wrapText="1"/>
    </xf>
    <xf numFmtId="2" fontId="25" fillId="0" borderId="7" xfId="22" applyNumberFormat="1" applyFont="1" applyBorder="1" applyAlignment="1">
      <alignment horizontal="center" vertical="top" wrapText="1"/>
    </xf>
    <xf numFmtId="0" fontId="25" fillId="0" borderId="19" xfId="22" applyFont="1" applyBorder="1" applyAlignment="1">
      <alignment horizontal="center" vertical="center" wrapText="1"/>
    </xf>
    <xf numFmtId="0" fontId="48" fillId="0" borderId="7" xfId="22" quotePrefix="1" applyBorder="1" applyAlignment="1">
      <alignment horizontal="center"/>
    </xf>
    <xf numFmtId="0" fontId="51" fillId="0" borderId="20" xfId="22" applyFont="1" applyBorder="1" applyAlignment="1">
      <alignment horizontal="left"/>
    </xf>
    <xf numFmtId="0" fontId="49" fillId="0" borderId="21" xfId="22" applyFont="1" applyBorder="1"/>
    <xf numFmtId="0" fontId="49" fillId="0" borderId="21" xfId="22" applyFont="1" applyBorder="1" applyAlignment="1">
      <alignment horizontal="center"/>
    </xf>
    <xf numFmtId="0" fontId="48" fillId="0" borderId="21" xfId="22" applyBorder="1" applyAlignment="1">
      <alignment horizontal="center"/>
    </xf>
    <xf numFmtId="0" fontId="48" fillId="0" borderId="22" xfId="22" applyBorder="1" applyAlignment="1">
      <alignment horizontal="center"/>
    </xf>
    <xf numFmtId="0" fontId="25" fillId="0" borderId="7" xfId="22" quotePrefix="1" applyFont="1" applyBorder="1" applyAlignment="1">
      <alignment horizontal="justify" vertical="top"/>
    </xf>
    <xf numFmtId="2" fontId="48" fillId="0" borderId="7" xfId="22" quotePrefix="1" applyNumberFormat="1" applyBorder="1" applyAlignment="1">
      <alignment horizontal="center"/>
    </xf>
    <xf numFmtId="0" fontId="25" fillId="0" borderId="7" xfId="22" applyFont="1" applyBorder="1" applyAlignment="1">
      <alignment horizontal="right" vertical="top"/>
    </xf>
    <xf numFmtId="0" fontId="25" fillId="0" borderId="7" xfId="22" quotePrefix="1" applyFont="1" applyBorder="1" applyAlignment="1">
      <alignment horizontal="justify" vertical="top" wrapText="1"/>
    </xf>
    <xf numFmtId="0" fontId="25" fillId="0" borderId="7" xfId="22" quotePrefix="1" applyFont="1" applyBorder="1" applyAlignment="1">
      <alignment horizontal="left" vertical="top"/>
    </xf>
    <xf numFmtId="0" fontId="25" fillId="3" borderId="7" xfId="22" quotePrefix="1" applyFont="1" applyFill="1" applyBorder="1" applyAlignment="1">
      <alignment horizontal="justify" vertical="top"/>
    </xf>
    <xf numFmtId="0" fontId="25" fillId="3" borderId="7" xfId="22" applyFont="1" applyFill="1" applyBorder="1" applyAlignment="1">
      <alignment horizontal="left" vertical="top"/>
    </xf>
    <xf numFmtId="0" fontId="49" fillId="0" borderId="7" xfId="22" applyFont="1" applyBorder="1" applyAlignment="1">
      <alignment vertical="top" wrapText="1"/>
    </xf>
    <xf numFmtId="0" fontId="74" fillId="0" borderId="7" xfId="22" applyFont="1" applyBorder="1" applyAlignment="1">
      <alignment horizontal="left" vertical="top"/>
    </xf>
    <xf numFmtId="0" fontId="0" fillId="0" borderId="23" xfId="0" applyBorder="1" applyAlignment="1">
      <alignment horizontal="center" vertical="top"/>
    </xf>
    <xf numFmtId="0" fontId="0" fillId="0" borderId="24" xfId="0" applyBorder="1"/>
    <xf numFmtId="0" fontId="0" fillId="0" borderId="25" xfId="0" applyBorder="1" applyAlignment="1">
      <alignment horizontal="left"/>
    </xf>
    <xf numFmtId="0" fontId="25" fillId="0" borderId="25" xfId="0" applyFont="1" applyBorder="1" applyAlignment="1">
      <alignment horizontal="left"/>
    </xf>
    <xf numFmtId="0" fontId="0" fillId="0" borderId="24" xfId="0" applyBorder="1" applyAlignment="1">
      <alignment wrapText="1"/>
    </xf>
    <xf numFmtId="0" fontId="0" fillId="0" borderId="24" xfId="0" applyBorder="1" applyAlignment="1">
      <alignment vertical="top"/>
    </xf>
    <xf numFmtId="0" fontId="0" fillId="0" borderId="25" xfId="0" applyBorder="1" applyAlignment="1">
      <alignment horizontal="left" wrapText="1"/>
    </xf>
    <xf numFmtId="0" fontId="0" fillId="0" borderId="23" xfId="0" applyBorder="1" applyAlignment="1">
      <alignment horizontal="center"/>
    </xf>
    <xf numFmtId="0" fontId="0" fillId="0" borderId="24" xfId="0" applyBorder="1" applyAlignment="1">
      <alignment vertical="top" wrapText="1"/>
    </xf>
    <xf numFmtId="0" fontId="0" fillId="0" borderId="25" xfId="0" applyBorder="1" applyAlignment="1">
      <alignment horizontal="left" vertical="top" wrapText="1"/>
    </xf>
    <xf numFmtId="0" fontId="25" fillId="0" borderId="24" xfId="0" applyFont="1" applyBorder="1" applyAlignment="1">
      <alignment vertical="top" wrapText="1"/>
    </xf>
    <xf numFmtId="0" fontId="75" fillId="0" borderId="9" xfId="0" applyFont="1" applyBorder="1" applyAlignment="1">
      <alignment horizontal="center" vertical="center"/>
    </xf>
    <xf numFmtId="0" fontId="75" fillId="0" borderId="26" xfId="0" applyFont="1" applyBorder="1" applyAlignment="1">
      <alignment horizontal="center" vertical="center"/>
    </xf>
    <xf numFmtId="0" fontId="75" fillId="0" borderId="18" xfId="0" applyFont="1" applyBorder="1" applyAlignment="1">
      <alignment horizontal="center" vertical="center"/>
    </xf>
    <xf numFmtId="0" fontId="75" fillId="13" borderId="7" xfId="0" applyFont="1" applyFill="1" applyBorder="1" applyAlignment="1">
      <alignment horizontal="left" vertical="center"/>
    </xf>
    <xf numFmtId="0" fontId="42" fillId="0" borderId="7" xfId="0" applyFont="1" applyBorder="1" applyAlignment="1">
      <alignment horizontal="center"/>
    </xf>
    <xf numFmtId="0" fontId="42" fillId="0" borderId="7" xfId="0" applyFont="1" applyBorder="1"/>
    <xf numFmtId="0" fontId="0" fillId="0" borderId="0" xfId="0" applyAlignment="1">
      <alignment horizontal="center" vertical="top"/>
    </xf>
    <xf numFmtId="0" fontId="0" fillId="0" borderId="0" xfId="0" applyAlignment="1">
      <alignment horizontal="left"/>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xf>
    <xf numFmtId="0" fontId="25" fillId="0" borderId="0" xfId="0" applyFont="1" applyAlignment="1">
      <alignment horizontal="left"/>
    </xf>
    <xf numFmtId="0" fontId="42" fillId="0" borderId="9" xfId="0" applyFont="1" applyBorder="1" applyAlignment="1">
      <alignment horizontal="left" wrapText="1"/>
    </xf>
    <xf numFmtId="0" fontId="42" fillId="0" borderId="26" xfId="0" applyFont="1" applyBorder="1" applyAlignment="1">
      <alignment horizontal="left" wrapText="1"/>
    </xf>
    <xf numFmtId="0" fontId="42" fillId="0" borderId="18" xfId="0" applyFont="1" applyBorder="1" applyAlignment="1">
      <alignment horizontal="left" wrapText="1"/>
    </xf>
    <xf numFmtId="0" fontId="50" fillId="14" borderId="7" xfId="0" applyFont="1" applyFill="1" applyBorder="1" applyAlignment="1">
      <alignment horizontal="center" wrapText="1"/>
    </xf>
    <xf numFmtId="0" fontId="50" fillId="14" borderId="7" xfId="0" applyFont="1" applyFill="1" applyBorder="1" applyAlignment="1">
      <alignment horizontal="center"/>
    </xf>
    <xf numFmtId="0" fontId="77" fillId="0" borderId="7" xfId="0" applyFont="1" applyBorder="1" applyAlignment="1">
      <alignment horizontal="left" vertical="center" wrapText="1"/>
    </xf>
    <xf numFmtId="168" fontId="77" fillId="0" borderId="7" xfId="18" applyNumberFormat="1" applyFont="1" applyBorder="1" applyAlignment="1">
      <alignment horizontal="left" vertical="center" wrapText="1"/>
    </xf>
    <xf numFmtId="0" fontId="78" fillId="0" borderId="7" xfId="0" applyFont="1" applyBorder="1" applyAlignment="1">
      <alignment horizontal="left" vertical="center" wrapText="1"/>
    </xf>
    <xf numFmtId="0" fontId="78" fillId="0" borderId="7" xfId="0" applyFont="1" applyBorder="1" applyAlignment="1">
      <alignment vertical="center" wrapText="1"/>
    </xf>
    <xf numFmtId="168" fontId="78" fillId="0" borderId="7" xfId="18" applyNumberFormat="1" applyFont="1" applyBorder="1" applyAlignment="1">
      <alignment horizontal="left" vertical="center" wrapText="1"/>
    </xf>
    <xf numFmtId="0" fontId="50" fillId="14" borderId="7" xfId="0" applyFont="1" applyFill="1" applyBorder="1"/>
    <xf numFmtId="168" fontId="50" fillId="14" borderId="7" xfId="18" applyNumberFormat="1" applyFont="1" applyFill="1" applyBorder="1" applyAlignment="1">
      <alignment horizontal="center"/>
    </xf>
    <xf numFmtId="0" fontId="55" fillId="6" borderId="7" xfId="22" applyFont="1" applyFill="1" applyBorder="1" applyAlignment="1">
      <alignment vertical="center"/>
    </xf>
    <xf numFmtId="0" fontId="56" fillId="0" borderId="0" xfId="22" applyFont="1" applyBorder="1" applyAlignment="1">
      <alignment horizontal="center" vertical="center"/>
    </xf>
    <xf numFmtId="0" fontId="56" fillId="0" borderId="0" xfId="22" applyFont="1" applyBorder="1"/>
    <xf numFmtId="4" fontId="56" fillId="0" borderId="0" xfId="22" applyNumberFormat="1" applyFont="1" applyBorder="1" applyAlignment="1">
      <alignment horizontal="right" vertical="center"/>
    </xf>
    <xf numFmtId="0" fontId="56" fillId="0" borderId="0" xfId="22" applyFont="1" applyBorder="1" applyAlignment="1">
      <alignment horizontal="center"/>
    </xf>
    <xf numFmtId="4" fontId="56" fillId="0" borderId="0" xfId="22" applyNumberFormat="1" applyFont="1" applyBorder="1" applyAlignment="1">
      <alignment horizontal="center"/>
    </xf>
    <xf numFmtId="0" fontId="50" fillId="0" borderId="0" xfId="22" applyFont="1" applyBorder="1"/>
    <xf numFmtId="14" fontId="0" fillId="0" borderId="7" xfId="0" applyNumberFormat="1" applyBorder="1" applyAlignment="1">
      <alignment vertical="center"/>
    </xf>
    <xf numFmtId="0" fontId="0" fillId="0" borderId="27" xfId="0" applyBorder="1" applyAlignment="1">
      <alignment horizontal="right" vertical="center" wrapText="1"/>
    </xf>
    <xf numFmtId="0" fontId="0" fillId="0" borderId="27" xfId="0" applyBorder="1" applyAlignment="1">
      <alignment horizontal="left" vertical="center" wrapText="1"/>
    </xf>
    <xf numFmtId="0" fontId="0" fillId="0" borderId="28" xfId="0" applyBorder="1" applyAlignment="1">
      <alignment horizontal="center" vertical="center" wrapText="1"/>
    </xf>
    <xf numFmtId="0" fontId="0" fillId="0" borderId="28" xfId="0" applyBorder="1" applyAlignment="1">
      <alignment horizontal="right" vertical="center" wrapText="1"/>
    </xf>
    <xf numFmtId="0" fontId="1" fillId="0" borderId="27" xfId="0" applyFont="1" applyBorder="1" applyAlignment="1">
      <alignment vertical="center" wrapText="1"/>
    </xf>
    <xf numFmtId="1" fontId="76" fillId="14" borderId="9" xfId="0" applyNumberFormat="1" applyFont="1" applyFill="1" applyBorder="1" applyAlignment="1">
      <alignment horizontal="center" vertical="center" wrapText="1"/>
    </xf>
    <xf numFmtId="1" fontId="76" fillId="14" borderId="26" xfId="0" applyNumberFormat="1" applyFont="1" applyFill="1" applyBorder="1" applyAlignment="1">
      <alignment horizontal="center" vertical="center" wrapText="1"/>
    </xf>
    <xf numFmtId="14" fontId="0" fillId="0" borderId="7" xfId="0" applyNumberFormat="1" applyBorder="1" applyAlignment="1">
      <alignment horizontal="center" vertical="center" wrapText="1"/>
    </xf>
    <xf numFmtId="0" fontId="32" fillId="4" borderId="0" xfId="0" applyFont="1" applyFill="1" applyAlignment="1">
      <alignment horizontal="center" vertical="center" wrapText="1"/>
    </xf>
    <xf numFmtId="0" fontId="41" fillId="0" borderId="13" xfId="0" applyFont="1" applyBorder="1" applyAlignment="1">
      <alignment horizontal="center" vertical="center"/>
    </xf>
    <xf numFmtId="0" fontId="41" fillId="0" borderId="14" xfId="0" applyFont="1" applyBorder="1" applyAlignment="1">
      <alignment horizontal="center" vertical="center"/>
    </xf>
    <xf numFmtId="0" fontId="41" fillId="0" borderId="15" xfId="0" applyFont="1" applyBorder="1" applyAlignment="1">
      <alignment horizontal="center" vertical="center"/>
    </xf>
    <xf numFmtId="3" fontId="43" fillId="3" borderId="12" xfId="0" applyNumberFormat="1" applyFont="1" applyFill="1" applyBorder="1" applyAlignment="1">
      <alignment horizontal="center" vertical="center" wrapText="1"/>
    </xf>
    <xf numFmtId="3" fontId="43" fillId="3" borderId="12" xfId="0" applyNumberFormat="1" applyFont="1" applyFill="1" applyBorder="1" applyAlignment="1">
      <alignment horizontal="center" vertical="center"/>
    </xf>
    <xf numFmtId="0" fontId="55" fillId="9" borderId="7" xfId="22" applyFont="1" applyFill="1" applyBorder="1" applyAlignment="1">
      <alignment horizontal="center" vertical="center"/>
    </xf>
    <xf numFmtId="0" fontId="55" fillId="12" borderId="7" xfId="22" applyFont="1" applyFill="1" applyBorder="1" applyAlignment="1">
      <alignment horizontal="center" vertical="center"/>
    </xf>
    <xf numFmtId="0" fontId="55" fillId="6" borderId="9" xfId="22" applyFont="1" applyFill="1" applyBorder="1" applyAlignment="1">
      <alignment horizontal="center" vertical="center"/>
    </xf>
    <xf numFmtId="0" fontId="55" fillId="6" borderId="18" xfId="22" applyFont="1" applyFill="1" applyBorder="1" applyAlignment="1">
      <alignment horizontal="center" vertical="center"/>
    </xf>
    <xf numFmtId="0" fontId="51" fillId="0" borderId="9" xfId="22" applyFont="1" applyBorder="1" applyAlignment="1">
      <alignment horizontal="center" wrapText="1"/>
    </xf>
    <xf numFmtId="0" fontId="51" fillId="0" borderId="18" xfId="22" applyFont="1" applyBorder="1" applyAlignment="1">
      <alignment horizontal="center" wrapText="1"/>
    </xf>
    <xf numFmtId="0" fontId="51" fillId="0" borderId="7" xfId="22" quotePrefix="1" applyFont="1" applyBorder="1" applyAlignment="1">
      <alignment horizontal="center"/>
    </xf>
    <xf numFmtId="0" fontId="42" fillId="0" borderId="7" xfId="0" applyFont="1" applyBorder="1" applyAlignment="1">
      <alignment horizontal="left" wrapText="1"/>
    </xf>
    <xf numFmtId="0" fontId="75" fillId="13" borderId="9" xfId="0" applyFont="1" applyFill="1" applyBorder="1" applyAlignment="1">
      <alignment horizontal="center" vertical="center"/>
    </xf>
    <xf numFmtId="0" fontId="75" fillId="13" borderId="26" xfId="0" applyFont="1" applyFill="1" applyBorder="1" applyAlignment="1">
      <alignment horizontal="center" vertical="center"/>
    </xf>
    <xf numFmtId="0" fontId="75" fillId="13" borderId="18" xfId="0" applyFont="1" applyFill="1" applyBorder="1" applyAlignment="1">
      <alignment horizontal="center" vertical="center"/>
    </xf>
    <xf numFmtId="0" fontId="41" fillId="0" borderId="7" xfId="0" applyFont="1" applyBorder="1" applyAlignment="1">
      <alignment horizontal="left"/>
    </xf>
    <xf numFmtId="0" fontId="42" fillId="0" borderId="7" xfId="0" applyFont="1" applyBorder="1" applyAlignment="1">
      <alignment horizontal="left" vertical="top" wrapText="1"/>
    </xf>
    <xf numFmtId="0" fontId="56" fillId="4" borderId="7" xfId="22" applyFont="1" applyFill="1" applyBorder="1" applyAlignment="1">
      <alignment horizontal="center" vertical="center"/>
    </xf>
    <xf numFmtId="0" fontId="56" fillId="4" borderId="7" xfId="22" applyFont="1" applyFill="1" applyBorder="1" applyAlignment="1">
      <alignment horizontal="justify" vertical="top"/>
    </xf>
    <xf numFmtId="2" fontId="56" fillId="4" borderId="7" xfId="22" applyNumberFormat="1" applyFont="1" applyFill="1" applyBorder="1" applyAlignment="1">
      <alignment horizontal="center" vertical="center"/>
    </xf>
    <xf numFmtId="4" fontId="56" fillId="4" borderId="7" xfId="22" applyNumberFormat="1" applyFont="1" applyFill="1" applyBorder="1" applyAlignment="1">
      <alignment horizontal="center" vertical="center"/>
    </xf>
    <xf numFmtId="0" fontId="56" fillId="4" borderId="0" xfId="22" applyFont="1" applyFill="1"/>
    <xf numFmtId="0" fontId="29" fillId="4" borderId="7" xfId="22" applyFont="1" applyFill="1" applyBorder="1" applyAlignment="1">
      <alignment horizontal="left" vertical="center"/>
    </xf>
    <xf numFmtId="0" fontId="56" fillId="4" borderId="7" xfId="22" applyFont="1" applyFill="1" applyBorder="1"/>
    <xf numFmtId="0" fontId="56" fillId="4" borderId="7" xfId="25" applyFont="1" applyFill="1" applyBorder="1" applyAlignment="1">
      <alignment vertical="center"/>
    </xf>
    <xf numFmtId="0" fontId="56" fillId="4" borderId="7" xfId="22" applyFont="1" applyFill="1" applyBorder="1" applyAlignment="1">
      <alignment vertical="center"/>
    </xf>
  </cellXfs>
  <cellStyles count="27">
    <cellStyle name="Comma" xfId="18" builtinId="3"/>
    <cellStyle name="Comma 2" xfId="15"/>
    <cellStyle name="Comma 3" xfId="9"/>
    <cellStyle name="Comma 34 2" xfId="6"/>
    <cellStyle name="Comma 34 3" xfId="4"/>
    <cellStyle name="Comma 4" xfId="21"/>
    <cellStyle name="Comma 77" xfId="3"/>
    <cellStyle name="Excel Built-in Normal" xfId="17"/>
    <cellStyle name="Normal" xfId="0" builtinId="0"/>
    <cellStyle name="Normal - Style1" xfId="8"/>
    <cellStyle name="Normal 10" xfId="2"/>
    <cellStyle name="Normal 13" xfId="10"/>
    <cellStyle name="Normal 19 2" xfId="19"/>
    <cellStyle name="Normal 2" xfId="16"/>
    <cellStyle name="Normal 2 2" xfId="13"/>
    <cellStyle name="Normal 2 3" xfId="25"/>
    <cellStyle name="Normal 3" xfId="12"/>
    <cellStyle name="Normal 4" xfId="7"/>
    <cellStyle name="Normal 44" xfId="23"/>
    <cellStyle name="Normal 5" xfId="22"/>
    <cellStyle name="Normal 55" xfId="5"/>
    <cellStyle name="Normal 9" xfId="11"/>
    <cellStyle name="Normal_0-FIRE-EST-2004" xfId="24"/>
    <cellStyle name="Normal_0-PLUM-EST-2004" xfId="26"/>
    <cellStyle name="Normal_Ambrosia-Boq" xfId="14"/>
    <cellStyle name="Normal_Tender ACCr2" xfId="20"/>
    <cellStyle name="Title 6" xfId="1"/>
  </cellStyles>
  <dxfs count="2">
    <dxf>
      <font>
        <color indexed="9"/>
      </font>
    </dxf>
    <dxf>
      <font>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1000125</xdr:colOff>
      <xdr:row>1003</xdr:row>
      <xdr:rowOff>76200</xdr:rowOff>
    </xdr:from>
    <xdr:to>
      <xdr:col>1</xdr:col>
      <xdr:colOff>3249999</xdr:colOff>
      <xdr:row>1010</xdr:row>
      <xdr:rowOff>104775</xdr:rowOff>
    </xdr:to>
    <xdr:pic>
      <xdr:nvPicPr>
        <xdr:cNvPr id="57" name="Picture 56">
          <a:extLst>
            <a:ext uri="{FF2B5EF4-FFF2-40B4-BE49-F238E27FC236}">
              <a16:creationId xmlns:a16="http://schemas.microsoft.com/office/drawing/2014/main" id="{9B137B11-5923-4286-8060-C05FCC0EF5D0}"/>
            </a:ext>
          </a:extLst>
        </xdr:cNvPr>
        <xdr:cNvPicPr>
          <a:picLocks noChangeAspect="1"/>
        </xdr:cNvPicPr>
      </xdr:nvPicPr>
      <xdr:blipFill>
        <a:blip xmlns:r="http://schemas.openxmlformats.org/officeDocument/2006/relationships" r:embed="rId1"/>
        <a:stretch>
          <a:fillRect/>
        </a:stretch>
      </xdr:blipFill>
      <xdr:spPr>
        <a:xfrm>
          <a:off x="1581150" y="302590200"/>
          <a:ext cx="2249874" cy="1362075"/>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342900</xdr:colOff>
          <xdr:row>6</xdr:row>
          <xdr:rowOff>0</xdr:rowOff>
        </xdr:from>
        <xdr:to>
          <xdr:col>21</xdr:col>
          <xdr:colOff>544286</xdr:colOff>
          <xdr:row>6</xdr:row>
          <xdr:rowOff>772886</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3110865</xdr:colOff>
      <xdr:row>769</xdr:row>
      <xdr:rowOff>0</xdr:rowOff>
    </xdr:from>
    <xdr:ext cx="197902" cy="272119"/>
    <xdr:sp macro="" textlink="">
      <xdr:nvSpPr>
        <xdr:cNvPr id="2" name="TextBox 1">
          <a:extLst>
            <a:ext uri="{FF2B5EF4-FFF2-40B4-BE49-F238E27FC236}">
              <a16:creationId xmlns:a16="http://schemas.microsoft.com/office/drawing/2014/main" id="{62FAA486-8125-41B1-95D2-3D2D97D6406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3" name="TextBox 2">
          <a:extLst>
            <a:ext uri="{FF2B5EF4-FFF2-40B4-BE49-F238E27FC236}">
              <a16:creationId xmlns:a16="http://schemas.microsoft.com/office/drawing/2014/main" id="{296D3825-13AF-492F-8CF6-EFB52F9168B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4" name="TextBox 3">
          <a:extLst>
            <a:ext uri="{FF2B5EF4-FFF2-40B4-BE49-F238E27FC236}">
              <a16:creationId xmlns:a16="http://schemas.microsoft.com/office/drawing/2014/main" id="{C5FA1335-DBEC-4F10-82A0-DDBAC6D5204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5" name="TextBox 4">
          <a:extLst>
            <a:ext uri="{FF2B5EF4-FFF2-40B4-BE49-F238E27FC236}">
              <a16:creationId xmlns:a16="http://schemas.microsoft.com/office/drawing/2014/main" id="{7A719531-5C27-4C07-A07D-889901ECD888}"/>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6" name="TextBox 5">
          <a:extLst>
            <a:ext uri="{FF2B5EF4-FFF2-40B4-BE49-F238E27FC236}">
              <a16:creationId xmlns:a16="http://schemas.microsoft.com/office/drawing/2014/main" id="{A2FE79EB-2981-4A1D-B8D9-145BD2F25F7F}"/>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7" name="TextBox 6">
          <a:extLst>
            <a:ext uri="{FF2B5EF4-FFF2-40B4-BE49-F238E27FC236}">
              <a16:creationId xmlns:a16="http://schemas.microsoft.com/office/drawing/2014/main" id="{6A7B22AC-9EB3-4378-B166-11AEB318ACE2}"/>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8" name="TextBox 7">
          <a:extLst>
            <a:ext uri="{FF2B5EF4-FFF2-40B4-BE49-F238E27FC236}">
              <a16:creationId xmlns:a16="http://schemas.microsoft.com/office/drawing/2014/main" id="{47D787DB-CCB8-49B8-9E87-F4348FA72FD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9" name="TextBox 8">
          <a:extLst>
            <a:ext uri="{FF2B5EF4-FFF2-40B4-BE49-F238E27FC236}">
              <a16:creationId xmlns:a16="http://schemas.microsoft.com/office/drawing/2014/main" id="{7BEBA9A0-D011-4DBA-B0C6-4E5369A6B905}"/>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769</xdr:row>
      <xdr:rowOff>0</xdr:rowOff>
    </xdr:from>
    <xdr:ext cx="197902" cy="272119"/>
    <xdr:sp macro="" textlink="">
      <xdr:nvSpPr>
        <xdr:cNvPr id="10" name="TextBox 9">
          <a:extLst>
            <a:ext uri="{FF2B5EF4-FFF2-40B4-BE49-F238E27FC236}">
              <a16:creationId xmlns:a16="http://schemas.microsoft.com/office/drawing/2014/main" id="{37D828AA-F55C-416A-B28C-AC8E6B09EC87}"/>
            </a:ext>
          </a:extLst>
        </xdr:cNvPr>
        <xdr:cNvSpPr txBox="1"/>
      </xdr:nvSpPr>
      <xdr:spPr>
        <a:xfrm>
          <a:off x="3568065" y="19876770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1" name="TextBox 10">
          <a:extLst>
            <a:ext uri="{FF2B5EF4-FFF2-40B4-BE49-F238E27FC236}">
              <a16:creationId xmlns:a16="http://schemas.microsoft.com/office/drawing/2014/main" id="{A81816E5-E5DA-4B0A-9A18-1FEB4AA41618}"/>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2" name="TextBox 11">
          <a:extLst>
            <a:ext uri="{FF2B5EF4-FFF2-40B4-BE49-F238E27FC236}">
              <a16:creationId xmlns:a16="http://schemas.microsoft.com/office/drawing/2014/main" id="{857631A2-F09C-4E1E-BCB9-729DAD7BC172}"/>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3" name="TextBox 12">
          <a:extLst>
            <a:ext uri="{FF2B5EF4-FFF2-40B4-BE49-F238E27FC236}">
              <a16:creationId xmlns:a16="http://schemas.microsoft.com/office/drawing/2014/main" id="{A1E26F89-B809-4E9C-8D71-5C5203C5EE93}"/>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4" name="TextBox 13">
          <a:extLst>
            <a:ext uri="{FF2B5EF4-FFF2-40B4-BE49-F238E27FC236}">
              <a16:creationId xmlns:a16="http://schemas.microsoft.com/office/drawing/2014/main" id="{D4B1B9FC-9C55-4943-9E08-E0C1BEB7D901}"/>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5" name="TextBox 14">
          <a:extLst>
            <a:ext uri="{FF2B5EF4-FFF2-40B4-BE49-F238E27FC236}">
              <a16:creationId xmlns:a16="http://schemas.microsoft.com/office/drawing/2014/main" id="{86811008-DBE0-4127-8881-5783A5EDD308}"/>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6" name="TextBox 15">
          <a:extLst>
            <a:ext uri="{FF2B5EF4-FFF2-40B4-BE49-F238E27FC236}">
              <a16:creationId xmlns:a16="http://schemas.microsoft.com/office/drawing/2014/main" id="{972E0576-A382-467F-90FF-9A8982759255}"/>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7" name="TextBox 16">
          <a:extLst>
            <a:ext uri="{FF2B5EF4-FFF2-40B4-BE49-F238E27FC236}">
              <a16:creationId xmlns:a16="http://schemas.microsoft.com/office/drawing/2014/main" id="{CBB407FE-8875-45BA-BCF8-99BA07582F0B}"/>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8" name="TextBox 17">
          <a:extLst>
            <a:ext uri="{FF2B5EF4-FFF2-40B4-BE49-F238E27FC236}">
              <a16:creationId xmlns:a16="http://schemas.microsoft.com/office/drawing/2014/main" id="{E01E2942-84D1-43C3-A842-553B88F6009C}"/>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oneCellAnchor>
    <xdr:from>
      <xdr:col>1</xdr:col>
      <xdr:colOff>3110865</xdr:colOff>
      <xdr:row>604</xdr:row>
      <xdr:rowOff>0</xdr:rowOff>
    </xdr:from>
    <xdr:ext cx="197902" cy="272119"/>
    <xdr:sp macro="" textlink="">
      <xdr:nvSpPr>
        <xdr:cNvPr id="19" name="TextBox 18">
          <a:extLst>
            <a:ext uri="{FF2B5EF4-FFF2-40B4-BE49-F238E27FC236}">
              <a16:creationId xmlns:a16="http://schemas.microsoft.com/office/drawing/2014/main" id="{4DEC4038-3643-47E1-B424-2B3D651F7FC9}"/>
            </a:ext>
          </a:extLst>
        </xdr:cNvPr>
        <xdr:cNvSpPr txBox="1"/>
      </xdr:nvSpPr>
      <xdr:spPr>
        <a:xfrm>
          <a:off x="3568065" y="163746180"/>
          <a:ext cx="197902" cy="2721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IN"/>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762000</xdr:colOff>
      <xdr:row>136</xdr:row>
      <xdr:rowOff>0</xdr:rowOff>
    </xdr:from>
    <xdr:to>
      <xdr:col>1</xdr:col>
      <xdr:colOff>838200</xdr:colOff>
      <xdr:row>137</xdr:row>
      <xdr:rowOff>38100</xdr:rowOff>
    </xdr:to>
    <xdr:sp macro="" textlink="">
      <xdr:nvSpPr>
        <xdr:cNvPr id="2" name="Text Box 1310">
          <a:extLst>
            <a:ext uri="{FF2B5EF4-FFF2-40B4-BE49-F238E27FC236}">
              <a16:creationId xmlns:a16="http://schemas.microsoft.com/office/drawing/2014/main" id="{905D16F0-EE51-4C7F-8CA1-64B3D2C8A927}"/>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3" name="Text Box 1311">
          <a:extLst>
            <a:ext uri="{FF2B5EF4-FFF2-40B4-BE49-F238E27FC236}">
              <a16:creationId xmlns:a16="http://schemas.microsoft.com/office/drawing/2014/main" id="{F46B44A1-13A5-47CC-885C-4C69A2865B2C}"/>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4" name="Text Box 1302">
          <a:extLst>
            <a:ext uri="{FF2B5EF4-FFF2-40B4-BE49-F238E27FC236}">
              <a16:creationId xmlns:a16="http://schemas.microsoft.com/office/drawing/2014/main" id="{B1D7F8EB-0F27-4683-93D2-0E72A28FC8E7}"/>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136</xdr:row>
      <xdr:rowOff>0</xdr:rowOff>
    </xdr:from>
    <xdr:to>
      <xdr:col>1</xdr:col>
      <xdr:colOff>838200</xdr:colOff>
      <xdr:row>137</xdr:row>
      <xdr:rowOff>38100</xdr:rowOff>
    </xdr:to>
    <xdr:sp macro="" textlink="">
      <xdr:nvSpPr>
        <xdr:cNvPr id="5" name="Text Box 1303">
          <a:extLst>
            <a:ext uri="{FF2B5EF4-FFF2-40B4-BE49-F238E27FC236}">
              <a16:creationId xmlns:a16="http://schemas.microsoft.com/office/drawing/2014/main" id="{A7750CEA-41E2-482B-B18C-E0732BD90721}"/>
            </a:ext>
          </a:extLst>
        </xdr:cNvPr>
        <xdr:cNvSpPr txBox="1">
          <a:spLocks noChangeArrowheads="1"/>
        </xdr:cNvSpPr>
      </xdr:nvSpPr>
      <xdr:spPr bwMode="auto">
        <a:xfrm>
          <a:off x="1287780" y="42633900"/>
          <a:ext cx="7620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196</xdr:row>
      <xdr:rowOff>0</xdr:rowOff>
    </xdr:from>
    <xdr:to>
      <xdr:col>1</xdr:col>
      <xdr:colOff>838200</xdr:colOff>
      <xdr:row>197</xdr:row>
      <xdr:rowOff>30480</xdr:rowOff>
    </xdr:to>
    <xdr:sp macro="" textlink="">
      <xdr:nvSpPr>
        <xdr:cNvPr id="6" name="Text Box 1301">
          <a:extLst>
            <a:ext uri="{FF2B5EF4-FFF2-40B4-BE49-F238E27FC236}">
              <a16:creationId xmlns:a16="http://schemas.microsoft.com/office/drawing/2014/main" id="{63C233EE-53ED-4ED7-8C50-B972DDE3959F}"/>
            </a:ext>
          </a:extLst>
        </xdr:cNvPr>
        <xdr:cNvSpPr txBox="1">
          <a:spLocks noChangeArrowheads="1"/>
        </xdr:cNvSpPr>
      </xdr:nvSpPr>
      <xdr:spPr bwMode="auto">
        <a:xfrm>
          <a:off x="1287780" y="68839080"/>
          <a:ext cx="76200" cy="304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198</xdr:row>
      <xdr:rowOff>0</xdr:rowOff>
    </xdr:from>
    <xdr:to>
      <xdr:col>1</xdr:col>
      <xdr:colOff>838200</xdr:colOff>
      <xdr:row>199</xdr:row>
      <xdr:rowOff>30480</xdr:rowOff>
    </xdr:to>
    <xdr:sp macro="" textlink="">
      <xdr:nvSpPr>
        <xdr:cNvPr id="7" name="Text Box 1699">
          <a:extLst>
            <a:ext uri="{FF2B5EF4-FFF2-40B4-BE49-F238E27FC236}">
              <a16:creationId xmlns:a16="http://schemas.microsoft.com/office/drawing/2014/main" id="{853B288C-1149-478D-BA47-069FA17E3111}"/>
            </a:ext>
          </a:extLst>
        </xdr:cNvPr>
        <xdr:cNvSpPr txBox="1">
          <a:spLocks noChangeArrowheads="1"/>
        </xdr:cNvSpPr>
      </xdr:nvSpPr>
      <xdr:spPr bwMode="auto">
        <a:xfrm>
          <a:off x="1287780" y="72024240"/>
          <a:ext cx="76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198</xdr:row>
      <xdr:rowOff>0</xdr:rowOff>
    </xdr:from>
    <xdr:to>
      <xdr:col>1</xdr:col>
      <xdr:colOff>838200</xdr:colOff>
      <xdr:row>199</xdr:row>
      <xdr:rowOff>30480</xdr:rowOff>
    </xdr:to>
    <xdr:sp macro="" textlink="">
      <xdr:nvSpPr>
        <xdr:cNvPr id="8" name="Text Box 1700">
          <a:extLst>
            <a:ext uri="{FF2B5EF4-FFF2-40B4-BE49-F238E27FC236}">
              <a16:creationId xmlns:a16="http://schemas.microsoft.com/office/drawing/2014/main" id="{89DAEE26-2A6D-4AB4-861C-202067D26F94}"/>
            </a:ext>
          </a:extLst>
        </xdr:cNvPr>
        <xdr:cNvSpPr txBox="1">
          <a:spLocks noChangeArrowheads="1"/>
        </xdr:cNvSpPr>
      </xdr:nvSpPr>
      <xdr:spPr bwMode="auto">
        <a:xfrm>
          <a:off x="1287780" y="72024240"/>
          <a:ext cx="76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207</xdr:row>
      <xdr:rowOff>0</xdr:rowOff>
    </xdr:from>
    <xdr:to>
      <xdr:col>1</xdr:col>
      <xdr:colOff>838200</xdr:colOff>
      <xdr:row>208</xdr:row>
      <xdr:rowOff>30480</xdr:rowOff>
    </xdr:to>
    <xdr:sp macro="" textlink="">
      <xdr:nvSpPr>
        <xdr:cNvPr id="9" name="Text Box 1310">
          <a:extLst>
            <a:ext uri="{FF2B5EF4-FFF2-40B4-BE49-F238E27FC236}">
              <a16:creationId xmlns:a16="http://schemas.microsoft.com/office/drawing/2014/main" id="{9E523D91-AB76-404E-AB12-493BAC000674}"/>
            </a:ext>
          </a:extLst>
        </xdr:cNvPr>
        <xdr:cNvSpPr txBox="1">
          <a:spLocks noChangeArrowheads="1"/>
        </xdr:cNvSpPr>
      </xdr:nvSpPr>
      <xdr:spPr bwMode="auto">
        <a:xfrm>
          <a:off x="1287780" y="7487412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762000</xdr:colOff>
      <xdr:row>207</xdr:row>
      <xdr:rowOff>0</xdr:rowOff>
    </xdr:from>
    <xdr:to>
      <xdr:col>1</xdr:col>
      <xdr:colOff>838200</xdr:colOff>
      <xdr:row>208</xdr:row>
      <xdr:rowOff>30480</xdr:rowOff>
    </xdr:to>
    <xdr:sp macro="" textlink="">
      <xdr:nvSpPr>
        <xdr:cNvPr id="10" name="Text Box 1311">
          <a:extLst>
            <a:ext uri="{FF2B5EF4-FFF2-40B4-BE49-F238E27FC236}">
              <a16:creationId xmlns:a16="http://schemas.microsoft.com/office/drawing/2014/main" id="{E545282C-7BBC-4DE0-948A-CED949D541E8}"/>
            </a:ext>
          </a:extLst>
        </xdr:cNvPr>
        <xdr:cNvSpPr txBox="1">
          <a:spLocks noChangeArrowheads="1"/>
        </xdr:cNvSpPr>
      </xdr:nvSpPr>
      <xdr:spPr bwMode="auto">
        <a:xfrm>
          <a:off x="1287780" y="74874120"/>
          <a:ext cx="76200" cy="2042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1" name="Text Box 188">
          <a:extLst>
            <a:ext uri="{FF2B5EF4-FFF2-40B4-BE49-F238E27FC236}">
              <a16:creationId xmlns:a16="http://schemas.microsoft.com/office/drawing/2014/main" id="{CC99866A-4396-4127-A520-F2333E6167F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2" name="Text Box 189">
          <a:extLst>
            <a:ext uri="{FF2B5EF4-FFF2-40B4-BE49-F238E27FC236}">
              <a16:creationId xmlns:a16="http://schemas.microsoft.com/office/drawing/2014/main" id="{634306CA-137A-4DF7-970E-9AE48A55E50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3" name="Text Box 190">
          <a:extLst>
            <a:ext uri="{FF2B5EF4-FFF2-40B4-BE49-F238E27FC236}">
              <a16:creationId xmlns:a16="http://schemas.microsoft.com/office/drawing/2014/main" id="{A20352BC-748E-4F10-9A91-38440D995E2D}"/>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4" name="Text Box 191">
          <a:extLst>
            <a:ext uri="{FF2B5EF4-FFF2-40B4-BE49-F238E27FC236}">
              <a16:creationId xmlns:a16="http://schemas.microsoft.com/office/drawing/2014/main" id="{69F79AA0-621F-4372-A09E-0C4CBA4192F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5" name="Text Box 188">
          <a:extLst>
            <a:ext uri="{FF2B5EF4-FFF2-40B4-BE49-F238E27FC236}">
              <a16:creationId xmlns:a16="http://schemas.microsoft.com/office/drawing/2014/main" id="{D3D60F62-B9D2-4E9B-9C9F-2795AB6598D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6" name="Text Box 189">
          <a:extLst>
            <a:ext uri="{FF2B5EF4-FFF2-40B4-BE49-F238E27FC236}">
              <a16:creationId xmlns:a16="http://schemas.microsoft.com/office/drawing/2014/main" id="{A04AB024-F40B-423D-BA59-C6F9E64B1495}"/>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7" name="Text Box 190">
          <a:extLst>
            <a:ext uri="{FF2B5EF4-FFF2-40B4-BE49-F238E27FC236}">
              <a16:creationId xmlns:a16="http://schemas.microsoft.com/office/drawing/2014/main" id="{BDB31D84-0D27-4BC0-9250-5911BE1524A8}"/>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8" name="Text Box 191">
          <a:extLst>
            <a:ext uri="{FF2B5EF4-FFF2-40B4-BE49-F238E27FC236}">
              <a16:creationId xmlns:a16="http://schemas.microsoft.com/office/drawing/2014/main" id="{67A0DB24-24C2-4E9A-B0B6-40C7EFF64929}"/>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19" name="Text Box 188">
          <a:extLst>
            <a:ext uri="{FF2B5EF4-FFF2-40B4-BE49-F238E27FC236}">
              <a16:creationId xmlns:a16="http://schemas.microsoft.com/office/drawing/2014/main" id="{05269D5B-7D31-4326-98E2-2DF54FBA62C5}"/>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0" name="Text Box 189">
          <a:extLst>
            <a:ext uri="{FF2B5EF4-FFF2-40B4-BE49-F238E27FC236}">
              <a16:creationId xmlns:a16="http://schemas.microsoft.com/office/drawing/2014/main" id="{24EF4DD6-B951-40FC-A73D-0CA20F9FE8C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1" name="Text Box 190">
          <a:extLst>
            <a:ext uri="{FF2B5EF4-FFF2-40B4-BE49-F238E27FC236}">
              <a16:creationId xmlns:a16="http://schemas.microsoft.com/office/drawing/2014/main" id="{E89DCC7D-73A6-428B-89C5-45874CC91196}"/>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2" name="Text Box 191">
          <a:extLst>
            <a:ext uri="{FF2B5EF4-FFF2-40B4-BE49-F238E27FC236}">
              <a16:creationId xmlns:a16="http://schemas.microsoft.com/office/drawing/2014/main" id="{CF62A91F-7AD7-4434-A3DF-48B6FECB239E}"/>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3" name="Text Box 188">
          <a:extLst>
            <a:ext uri="{FF2B5EF4-FFF2-40B4-BE49-F238E27FC236}">
              <a16:creationId xmlns:a16="http://schemas.microsoft.com/office/drawing/2014/main" id="{06267604-1DDB-401F-B4E3-C647E64AFC27}"/>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4" name="Text Box 189">
          <a:extLst>
            <a:ext uri="{FF2B5EF4-FFF2-40B4-BE49-F238E27FC236}">
              <a16:creationId xmlns:a16="http://schemas.microsoft.com/office/drawing/2014/main" id="{410CA6E1-BD38-4D34-B589-52095D13EF53}"/>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5" name="Text Box 190">
          <a:extLst>
            <a:ext uri="{FF2B5EF4-FFF2-40B4-BE49-F238E27FC236}">
              <a16:creationId xmlns:a16="http://schemas.microsoft.com/office/drawing/2014/main" id="{75795BA4-0DC9-4559-8E20-F253E0BB590A}"/>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263</xdr:row>
      <xdr:rowOff>0</xdr:rowOff>
    </xdr:from>
    <xdr:to>
      <xdr:col>3</xdr:col>
      <xdr:colOff>0</xdr:colOff>
      <xdr:row>264</xdr:row>
      <xdr:rowOff>68580</xdr:rowOff>
    </xdr:to>
    <xdr:sp macro="" textlink="">
      <xdr:nvSpPr>
        <xdr:cNvPr id="26" name="Text Box 191">
          <a:extLst>
            <a:ext uri="{FF2B5EF4-FFF2-40B4-BE49-F238E27FC236}">
              <a16:creationId xmlns:a16="http://schemas.microsoft.com/office/drawing/2014/main" id="{498BB51A-2131-49D3-991D-D108E3CDE41B}"/>
            </a:ext>
          </a:extLst>
        </xdr:cNvPr>
        <xdr:cNvSpPr txBox="1">
          <a:spLocks noChangeArrowheads="1"/>
        </xdr:cNvSpPr>
      </xdr:nvSpPr>
      <xdr:spPr bwMode="auto">
        <a:xfrm>
          <a:off x="3863340" y="98389440"/>
          <a:ext cx="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7" name="Text Box 188">
          <a:extLst>
            <a:ext uri="{FF2B5EF4-FFF2-40B4-BE49-F238E27FC236}">
              <a16:creationId xmlns:a16="http://schemas.microsoft.com/office/drawing/2014/main" id="{D13E29EC-CEE0-4729-A4FA-3E9CFE163BB4}"/>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8" name="Text Box 189">
          <a:extLst>
            <a:ext uri="{FF2B5EF4-FFF2-40B4-BE49-F238E27FC236}">
              <a16:creationId xmlns:a16="http://schemas.microsoft.com/office/drawing/2014/main" id="{12106FA3-4493-4B44-A68E-BE98FB4CCFB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29" name="Text Box 190">
          <a:extLst>
            <a:ext uri="{FF2B5EF4-FFF2-40B4-BE49-F238E27FC236}">
              <a16:creationId xmlns:a16="http://schemas.microsoft.com/office/drawing/2014/main" id="{FE7C2F0C-AA79-45AF-9B95-CE1FDA947D3C}"/>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0" name="Text Box 191">
          <a:extLst>
            <a:ext uri="{FF2B5EF4-FFF2-40B4-BE49-F238E27FC236}">
              <a16:creationId xmlns:a16="http://schemas.microsoft.com/office/drawing/2014/main" id="{B99644DE-1EF0-4DF6-8010-AE5D39E92E24}"/>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1" name="Text Box 188">
          <a:extLst>
            <a:ext uri="{FF2B5EF4-FFF2-40B4-BE49-F238E27FC236}">
              <a16:creationId xmlns:a16="http://schemas.microsoft.com/office/drawing/2014/main" id="{24B2511E-F3FF-409D-B890-3B9DCCBF6F78}"/>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2" name="Text Box 189">
          <a:extLst>
            <a:ext uri="{FF2B5EF4-FFF2-40B4-BE49-F238E27FC236}">
              <a16:creationId xmlns:a16="http://schemas.microsoft.com/office/drawing/2014/main" id="{09AE9054-4634-42C6-82EC-520BF83C822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3" name="Text Box 190">
          <a:extLst>
            <a:ext uri="{FF2B5EF4-FFF2-40B4-BE49-F238E27FC236}">
              <a16:creationId xmlns:a16="http://schemas.microsoft.com/office/drawing/2014/main" id="{242E8A25-5734-4BAD-B1B3-7775450D0B96}"/>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34" name="Text Box 191">
          <a:extLst>
            <a:ext uri="{FF2B5EF4-FFF2-40B4-BE49-F238E27FC236}">
              <a16:creationId xmlns:a16="http://schemas.microsoft.com/office/drawing/2014/main" id="{DD69662E-798F-4FB5-BD09-533670D19BDE}"/>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5" name="Text Box 188">
          <a:extLst>
            <a:ext uri="{FF2B5EF4-FFF2-40B4-BE49-F238E27FC236}">
              <a16:creationId xmlns:a16="http://schemas.microsoft.com/office/drawing/2014/main" id="{13B43982-185B-48D0-8E1A-43CAE6321E0D}"/>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6" name="Text Box 189">
          <a:extLst>
            <a:ext uri="{FF2B5EF4-FFF2-40B4-BE49-F238E27FC236}">
              <a16:creationId xmlns:a16="http://schemas.microsoft.com/office/drawing/2014/main" id="{27123388-4118-4354-8C36-A5FC583427A2}"/>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7" name="Text Box 190">
          <a:extLst>
            <a:ext uri="{FF2B5EF4-FFF2-40B4-BE49-F238E27FC236}">
              <a16:creationId xmlns:a16="http://schemas.microsoft.com/office/drawing/2014/main" id="{54B64CC2-40D3-4AB8-967D-39BCE156B44D}"/>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91440</xdr:rowOff>
    </xdr:to>
    <xdr:sp macro="" textlink="">
      <xdr:nvSpPr>
        <xdr:cNvPr id="38" name="Text Box 191">
          <a:extLst>
            <a:ext uri="{FF2B5EF4-FFF2-40B4-BE49-F238E27FC236}">
              <a16:creationId xmlns:a16="http://schemas.microsoft.com/office/drawing/2014/main" id="{73DEA01D-18AF-45DC-A64A-7320502153B3}"/>
            </a:ext>
          </a:extLst>
        </xdr:cNvPr>
        <xdr:cNvSpPr txBox="1">
          <a:spLocks noChangeArrowheads="1"/>
        </xdr:cNvSpPr>
      </xdr:nvSpPr>
      <xdr:spPr bwMode="auto">
        <a:xfrm>
          <a:off x="3863340" y="95539560"/>
          <a:ext cx="0" cy="3779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39" name="Text Box 188">
          <a:extLst>
            <a:ext uri="{FF2B5EF4-FFF2-40B4-BE49-F238E27FC236}">
              <a16:creationId xmlns:a16="http://schemas.microsoft.com/office/drawing/2014/main" id="{F9A501B6-469F-4239-A911-CC581964ECC4}"/>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0" name="Text Box 189">
          <a:extLst>
            <a:ext uri="{FF2B5EF4-FFF2-40B4-BE49-F238E27FC236}">
              <a16:creationId xmlns:a16="http://schemas.microsoft.com/office/drawing/2014/main" id="{7CBE75BD-3159-4FD6-922D-907E2839FCB9}"/>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1" name="Text Box 190">
          <a:extLst>
            <a:ext uri="{FF2B5EF4-FFF2-40B4-BE49-F238E27FC236}">
              <a16:creationId xmlns:a16="http://schemas.microsoft.com/office/drawing/2014/main" id="{F63436FE-01B2-4858-BED2-6E46EA8B333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2" name="Text Box 191">
          <a:extLst>
            <a:ext uri="{FF2B5EF4-FFF2-40B4-BE49-F238E27FC236}">
              <a16:creationId xmlns:a16="http://schemas.microsoft.com/office/drawing/2014/main" id="{FFDE74B1-E678-4668-A3DD-66A6E707A8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3" name="Text Box 188">
          <a:extLst>
            <a:ext uri="{FF2B5EF4-FFF2-40B4-BE49-F238E27FC236}">
              <a16:creationId xmlns:a16="http://schemas.microsoft.com/office/drawing/2014/main" id="{E13E98E2-CAB5-4D86-BEA2-2653D53CE38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4" name="Text Box 189">
          <a:extLst>
            <a:ext uri="{FF2B5EF4-FFF2-40B4-BE49-F238E27FC236}">
              <a16:creationId xmlns:a16="http://schemas.microsoft.com/office/drawing/2014/main" id="{755BAA67-1E6A-41F3-983B-6C4C8FA76B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5" name="Text Box 190">
          <a:extLst>
            <a:ext uri="{FF2B5EF4-FFF2-40B4-BE49-F238E27FC236}">
              <a16:creationId xmlns:a16="http://schemas.microsoft.com/office/drawing/2014/main" id="{B197F2EE-05DF-4719-AE55-CFF0A0C960F8}"/>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46" name="Text Box 191">
          <a:extLst>
            <a:ext uri="{FF2B5EF4-FFF2-40B4-BE49-F238E27FC236}">
              <a16:creationId xmlns:a16="http://schemas.microsoft.com/office/drawing/2014/main" id="{C6A598E7-AE97-4DBC-97D4-7B6191A92849}"/>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7" name="Text Box 188">
          <a:extLst>
            <a:ext uri="{FF2B5EF4-FFF2-40B4-BE49-F238E27FC236}">
              <a16:creationId xmlns:a16="http://schemas.microsoft.com/office/drawing/2014/main" id="{2E7AB316-3F7B-488C-8F65-A3B38A6B44B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8" name="Text Box 189">
          <a:extLst>
            <a:ext uri="{FF2B5EF4-FFF2-40B4-BE49-F238E27FC236}">
              <a16:creationId xmlns:a16="http://schemas.microsoft.com/office/drawing/2014/main" id="{42069069-E5B1-44A3-8682-3BB8CCC16EC3}"/>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49" name="Text Box 190">
          <a:extLst>
            <a:ext uri="{FF2B5EF4-FFF2-40B4-BE49-F238E27FC236}">
              <a16:creationId xmlns:a16="http://schemas.microsoft.com/office/drawing/2014/main" id="{6DAA7D1A-0C45-4CAB-BD97-29E77AFAB276}"/>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0" name="Text Box 191">
          <a:extLst>
            <a:ext uri="{FF2B5EF4-FFF2-40B4-BE49-F238E27FC236}">
              <a16:creationId xmlns:a16="http://schemas.microsoft.com/office/drawing/2014/main" id="{0DBF152C-901F-4D9F-B1FC-23B9D53AA54E}"/>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1" name="Text Box 188">
          <a:extLst>
            <a:ext uri="{FF2B5EF4-FFF2-40B4-BE49-F238E27FC236}">
              <a16:creationId xmlns:a16="http://schemas.microsoft.com/office/drawing/2014/main" id="{F30BA9DA-5CBB-4D54-8C1F-D81F4CC96FAA}"/>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2" name="Text Box 189">
          <a:extLst>
            <a:ext uri="{FF2B5EF4-FFF2-40B4-BE49-F238E27FC236}">
              <a16:creationId xmlns:a16="http://schemas.microsoft.com/office/drawing/2014/main" id="{584BD84C-97CD-4F5B-9C91-1BD41CDE6B64}"/>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3" name="Text Box 190">
          <a:extLst>
            <a:ext uri="{FF2B5EF4-FFF2-40B4-BE49-F238E27FC236}">
              <a16:creationId xmlns:a16="http://schemas.microsoft.com/office/drawing/2014/main" id="{A07960C3-A035-474A-9C71-461A3AECF49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4" name="Text Box 191">
          <a:extLst>
            <a:ext uri="{FF2B5EF4-FFF2-40B4-BE49-F238E27FC236}">
              <a16:creationId xmlns:a16="http://schemas.microsoft.com/office/drawing/2014/main" id="{11F10E2D-61B5-4E13-A2DF-D137646BE7A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5" name="Text Box 188">
          <a:extLst>
            <a:ext uri="{FF2B5EF4-FFF2-40B4-BE49-F238E27FC236}">
              <a16:creationId xmlns:a16="http://schemas.microsoft.com/office/drawing/2014/main" id="{29D680E4-8041-4F2E-A329-22A79EBEAEC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6" name="Text Box 189">
          <a:extLst>
            <a:ext uri="{FF2B5EF4-FFF2-40B4-BE49-F238E27FC236}">
              <a16:creationId xmlns:a16="http://schemas.microsoft.com/office/drawing/2014/main" id="{4FA871B0-F67D-4FC4-BE9D-6E1A01A36FBC}"/>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7" name="Text Box 190">
          <a:extLst>
            <a:ext uri="{FF2B5EF4-FFF2-40B4-BE49-F238E27FC236}">
              <a16:creationId xmlns:a16="http://schemas.microsoft.com/office/drawing/2014/main" id="{98F816CC-6887-445C-922F-69BB76E9C99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8" name="Text Box 191">
          <a:extLst>
            <a:ext uri="{FF2B5EF4-FFF2-40B4-BE49-F238E27FC236}">
              <a16:creationId xmlns:a16="http://schemas.microsoft.com/office/drawing/2014/main" id="{2A0D2797-15D6-4924-BC30-AE52F08035AF}"/>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59" name="Text Box 188">
          <a:extLst>
            <a:ext uri="{FF2B5EF4-FFF2-40B4-BE49-F238E27FC236}">
              <a16:creationId xmlns:a16="http://schemas.microsoft.com/office/drawing/2014/main" id="{96FD4959-CC41-4E6C-8F86-A834CCBDC6F7}"/>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0" name="Text Box 189">
          <a:extLst>
            <a:ext uri="{FF2B5EF4-FFF2-40B4-BE49-F238E27FC236}">
              <a16:creationId xmlns:a16="http://schemas.microsoft.com/office/drawing/2014/main" id="{813F861D-F7E9-46EF-86F5-671777C333FC}"/>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1" name="Text Box 190">
          <a:extLst>
            <a:ext uri="{FF2B5EF4-FFF2-40B4-BE49-F238E27FC236}">
              <a16:creationId xmlns:a16="http://schemas.microsoft.com/office/drawing/2014/main" id="{31EABADD-1D8E-4ECF-A037-82C406B53FA7}"/>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259</xdr:row>
      <xdr:rowOff>99060</xdr:rowOff>
    </xdr:to>
    <xdr:sp macro="" textlink="">
      <xdr:nvSpPr>
        <xdr:cNvPr id="62" name="Text Box 191">
          <a:extLst>
            <a:ext uri="{FF2B5EF4-FFF2-40B4-BE49-F238E27FC236}">
              <a16:creationId xmlns:a16="http://schemas.microsoft.com/office/drawing/2014/main" id="{00C7C777-45FC-4F8C-972F-61398FE6D3F8}"/>
            </a:ext>
          </a:extLst>
        </xdr:cNvPr>
        <xdr:cNvSpPr txBox="1">
          <a:spLocks noChangeArrowheads="1"/>
        </xdr:cNvSpPr>
      </xdr:nvSpPr>
      <xdr:spPr bwMode="auto">
        <a:xfrm>
          <a:off x="3863340" y="95539560"/>
          <a:ext cx="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3" name="Text Box 188">
          <a:extLst>
            <a:ext uri="{FF2B5EF4-FFF2-40B4-BE49-F238E27FC236}">
              <a16:creationId xmlns:a16="http://schemas.microsoft.com/office/drawing/2014/main" id="{982E712B-C56B-425F-847E-53932066035D}"/>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4" name="Text Box 189">
          <a:extLst>
            <a:ext uri="{FF2B5EF4-FFF2-40B4-BE49-F238E27FC236}">
              <a16:creationId xmlns:a16="http://schemas.microsoft.com/office/drawing/2014/main" id="{E33EAFC5-D150-43A2-A257-9C5815F8E56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5" name="Text Box 190">
          <a:extLst>
            <a:ext uri="{FF2B5EF4-FFF2-40B4-BE49-F238E27FC236}">
              <a16:creationId xmlns:a16="http://schemas.microsoft.com/office/drawing/2014/main" id="{07E7A47E-69AE-43D4-B786-5F1DB77838D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6" name="Text Box 191">
          <a:extLst>
            <a:ext uri="{FF2B5EF4-FFF2-40B4-BE49-F238E27FC236}">
              <a16:creationId xmlns:a16="http://schemas.microsoft.com/office/drawing/2014/main" id="{570F6AD8-36E6-4509-838A-6386B609B0DE}"/>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7" name="Text Box 188">
          <a:extLst>
            <a:ext uri="{FF2B5EF4-FFF2-40B4-BE49-F238E27FC236}">
              <a16:creationId xmlns:a16="http://schemas.microsoft.com/office/drawing/2014/main" id="{137779FE-65C2-49EC-9582-744D0B1B41EF}"/>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8" name="Text Box 189">
          <a:extLst>
            <a:ext uri="{FF2B5EF4-FFF2-40B4-BE49-F238E27FC236}">
              <a16:creationId xmlns:a16="http://schemas.microsoft.com/office/drawing/2014/main" id="{90CAFF88-3911-4F02-8FDC-8977939E0857}"/>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69" name="Text Box 190">
          <a:extLst>
            <a:ext uri="{FF2B5EF4-FFF2-40B4-BE49-F238E27FC236}">
              <a16:creationId xmlns:a16="http://schemas.microsoft.com/office/drawing/2014/main" id="{B652ABF1-EC70-47B8-9777-D783EB52BD61}"/>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160020</xdr:rowOff>
    </xdr:to>
    <xdr:sp macro="" textlink="">
      <xdr:nvSpPr>
        <xdr:cNvPr id="70" name="Text Box 191">
          <a:extLst>
            <a:ext uri="{FF2B5EF4-FFF2-40B4-BE49-F238E27FC236}">
              <a16:creationId xmlns:a16="http://schemas.microsoft.com/office/drawing/2014/main" id="{4E6E85F9-52AC-4423-9972-66266CEAF175}"/>
            </a:ext>
          </a:extLst>
        </xdr:cNvPr>
        <xdr:cNvSpPr txBox="1">
          <a:spLocks noChangeArrowheads="1"/>
        </xdr:cNvSpPr>
      </xdr:nvSpPr>
      <xdr:spPr bwMode="auto">
        <a:xfrm>
          <a:off x="3863340" y="95539560"/>
          <a:ext cx="0" cy="38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1" name="Text Box 188">
          <a:extLst>
            <a:ext uri="{FF2B5EF4-FFF2-40B4-BE49-F238E27FC236}">
              <a16:creationId xmlns:a16="http://schemas.microsoft.com/office/drawing/2014/main" id="{D835CC26-7C11-46B4-9AB5-389602ABC54B}"/>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2" name="Text Box 189">
          <a:extLst>
            <a:ext uri="{FF2B5EF4-FFF2-40B4-BE49-F238E27FC236}">
              <a16:creationId xmlns:a16="http://schemas.microsoft.com/office/drawing/2014/main" id="{BCECFA67-8D02-4CEA-86C7-86F815852E12}"/>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3" name="Text Box 190">
          <a:extLst>
            <a:ext uri="{FF2B5EF4-FFF2-40B4-BE49-F238E27FC236}">
              <a16:creationId xmlns:a16="http://schemas.microsoft.com/office/drawing/2014/main" id="{FFAB4E3F-F9E5-45AD-B6BC-E1D74959FE70}"/>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4" name="Text Box 191">
          <a:extLst>
            <a:ext uri="{FF2B5EF4-FFF2-40B4-BE49-F238E27FC236}">
              <a16:creationId xmlns:a16="http://schemas.microsoft.com/office/drawing/2014/main" id="{76429896-E41E-4713-9112-4A05BE007A5A}"/>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5" name="Text Box 188">
          <a:extLst>
            <a:ext uri="{FF2B5EF4-FFF2-40B4-BE49-F238E27FC236}">
              <a16:creationId xmlns:a16="http://schemas.microsoft.com/office/drawing/2014/main" id="{EE3BEDA4-5B33-4DBE-8850-BC4F31C629AC}"/>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6" name="Text Box 189">
          <a:extLst>
            <a:ext uri="{FF2B5EF4-FFF2-40B4-BE49-F238E27FC236}">
              <a16:creationId xmlns:a16="http://schemas.microsoft.com/office/drawing/2014/main" id="{213FF323-F751-424C-953B-CAD7C304C08B}"/>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7" name="Text Box 190">
          <a:extLst>
            <a:ext uri="{FF2B5EF4-FFF2-40B4-BE49-F238E27FC236}">
              <a16:creationId xmlns:a16="http://schemas.microsoft.com/office/drawing/2014/main" id="{301650FD-21AB-41C8-A420-92B4D80A195A}"/>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83820</xdr:rowOff>
    </xdr:to>
    <xdr:sp macro="" textlink="">
      <xdr:nvSpPr>
        <xdr:cNvPr id="78" name="Text Box 191">
          <a:extLst>
            <a:ext uri="{FF2B5EF4-FFF2-40B4-BE49-F238E27FC236}">
              <a16:creationId xmlns:a16="http://schemas.microsoft.com/office/drawing/2014/main" id="{EA0AED36-67A5-4292-8B77-F8E065A78018}"/>
            </a:ext>
          </a:extLst>
        </xdr:cNvPr>
        <xdr:cNvSpPr txBox="1">
          <a:spLocks noChangeArrowheads="1"/>
        </xdr:cNvSpPr>
      </xdr:nvSpPr>
      <xdr:spPr bwMode="auto">
        <a:xfrm>
          <a:off x="3863340" y="95539560"/>
          <a:ext cx="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79" name="Text Box 188">
          <a:extLst>
            <a:ext uri="{FF2B5EF4-FFF2-40B4-BE49-F238E27FC236}">
              <a16:creationId xmlns:a16="http://schemas.microsoft.com/office/drawing/2014/main" id="{369ED3F1-952C-4B23-8923-961F610F753B}"/>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0" name="Text Box 189">
          <a:extLst>
            <a:ext uri="{FF2B5EF4-FFF2-40B4-BE49-F238E27FC236}">
              <a16:creationId xmlns:a16="http://schemas.microsoft.com/office/drawing/2014/main" id="{F71F2F4C-D8E4-4DE4-9EE2-C6AF151CB0DA}"/>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1" name="Text Box 190">
          <a:extLst>
            <a:ext uri="{FF2B5EF4-FFF2-40B4-BE49-F238E27FC236}">
              <a16:creationId xmlns:a16="http://schemas.microsoft.com/office/drawing/2014/main" id="{57EB65FC-DE4F-48E6-9868-19ADE68019BD}"/>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2" name="Text Box 191">
          <a:extLst>
            <a:ext uri="{FF2B5EF4-FFF2-40B4-BE49-F238E27FC236}">
              <a16:creationId xmlns:a16="http://schemas.microsoft.com/office/drawing/2014/main" id="{E563F260-B87B-4577-AB58-B19F9594B73F}"/>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3" name="Text Box 188">
          <a:extLst>
            <a:ext uri="{FF2B5EF4-FFF2-40B4-BE49-F238E27FC236}">
              <a16:creationId xmlns:a16="http://schemas.microsoft.com/office/drawing/2014/main" id="{DCE2D3E4-6FF0-4254-81CB-BE4B76B3FD10}"/>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4" name="Text Box 189">
          <a:extLst>
            <a:ext uri="{FF2B5EF4-FFF2-40B4-BE49-F238E27FC236}">
              <a16:creationId xmlns:a16="http://schemas.microsoft.com/office/drawing/2014/main" id="{7AC6B9A9-F273-4DF4-9AA5-F6C90739A6F8}"/>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5" name="Text Box 190">
          <a:extLst>
            <a:ext uri="{FF2B5EF4-FFF2-40B4-BE49-F238E27FC236}">
              <a16:creationId xmlns:a16="http://schemas.microsoft.com/office/drawing/2014/main" id="{E0AF63EB-AA1D-46B3-AC0D-EBEEFE28D42A}"/>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258</xdr:row>
      <xdr:rowOff>68580</xdr:rowOff>
    </xdr:to>
    <xdr:sp macro="" textlink="">
      <xdr:nvSpPr>
        <xdr:cNvPr id="86" name="Text Box 191">
          <a:extLst>
            <a:ext uri="{FF2B5EF4-FFF2-40B4-BE49-F238E27FC236}">
              <a16:creationId xmlns:a16="http://schemas.microsoft.com/office/drawing/2014/main" id="{9031B161-18DE-42DF-9DFF-1935B5D3687B}"/>
            </a:ext>
          </a:extLst>
        </xdr:cNvPr>
        <xdr:cNvSpPr txBox="1">
          <a:spLocks noChangeArrowheads="1"/>
        </xdr:cNvSpPr>
      </xdr:nvSpPr>
      <xdr:spPr bwMode="auto">
        <a:xfrm>
          <a:off x="3863340" y="95539560"/>
          <a:ext cx="0" cy="1577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7" name="Text Box 188">
          <a:extLst>
            <a:ext uri="{FF2B5EF4-FFF2-40B4-BE49-F238E27FC236}">
              <a16:creationId xmlns:a16="http://schemas.microsoft.com/office/drawing/2014/main" id="{37FDC748-043B-4268-85C9-0386B90D0A23}"/>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8" name="Text Box 189">
          <a:extLst>
            <a:ext uri="{FF2B5EF4-FFF2-40B4-BE49-F238E27FC236}">
              <a16:creationId xmlns:a16="http://schemas.microsoft.com/office/drawing/2014/main" id="{28205418-C757-4B11-B795-3676F755953F}"/>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89" name="Text Box 190">
          <a:extLst>
            <a:ext uri="{FF2B5EF4-FFF2-40B4-BE49-F238E27FC236}">
              <a16:creationId xmlns:a16="http://schemas.microsoft.com/office/drawing/2014/main" id="{E735299A-1F26-4EB9-95BB-F06B1F26BE2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0" name="Text Box 191">
          <a:extLst>
            <a:ext uri="{FF2B5EF4-FFF2-40B4-BE49-F238E27FC236}">
              <a16:creationId xmlns:a16="http://schemas.microsoft.com/office/drawing/2014/main" id="{3EBE9A80-932E-49D3-9528-B822FC538EEF}"/>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1" name="Text Box 188">
          <a:extLst>
            <a:ext uri="{FF2B5EF4-FFF2-40B4-BE49-F238E27FC236}">
              <a16:creationId xmlns:a16="http://schemas.microsoft.com/office/drawing/2014/main" id="{D10EB4B6-A2F9-4A0B-837A-8F0CB8F039D5}"/>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2" name="Text Box 189">
          <a:extLst>
            <a:ext uri="{FF2B5EF4-FFF2-40B4-BE49-F238E27FC236}">
              <a16:creationId xmlns:a16="http://schemas.microsoft.com/office/drawing/2014/main" id="{02ACC4BD-F92C-4276-9805-0B542D15463A}"/>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3" name="Text Box 190">
          <a:extLst>
            <a:ext uri="{FF2B5EF4-FFF2-40B4-BE49-F238E27FC236}">
              <a16:creationId xmlns:a16="http://schemas.microsoft.com/office/drawing/2014/main" id="{5B18B7F3-0380-4836-8A91-E9B33CA9BF6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4" name="Text Box 191">
          <a:extLst>
            <a:ext uri="{FF2B5EF4-FFF2-40B4-BE49-F238E27FC236}">
              <a16:creationId xmlns:a16="http://schemas.microsoft.com/office/drawing/2014/main" id="{9348A998-EBA9-4AF7-9FEF-5A8BCF6456EA}"/>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5" name="Text Box 188">
          <a:extLst>
            <a:ext uri="{FF2B5EF4-FFF2-40B4-BE49-F238E27FC236}">
              <a16:creationId xmlns:a16="http://schemas.microsoft.com/office/drawing/2014/main" id="{B90FC228-C07E-403E-9CEC-8555CDD95B05}"/>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6" name="Text Box 189">
          <a:extLst>
            <a:ext uri="{FF2B5EF4-FFF2-40B4-BE49-F238E27FC236}">
              <a16:creationId xmlns:a16="http://schemas.microsoft.com/office/drawing/2014/main" id="{8C558ACA-4A40-43A3-B04E-8A2EBA71FB58}"/>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7" name="Text Box 190">
          <a:extLst>
            <a:ext uri="{FF2B5EF4-FFF2-40B4-BE49-F238E27FC236}">
              <a16:creationId xmlns:a16="http://schemas.microsoft.com/office/drawing/2014/main" id="{E22E9529-BB83-4158-AC53-7E91BF79FDFE}"/>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8" name="Text Box 191">
          <a:extLst>
            <a:ext uri="{FF2B5EF4-FFF2-40B4-BE49-F238E27FC236}">
              <a16:creationId xmlns:a16="http://schemas.microsoft.com/office/drawing/2014/main" id="{912B99FC-897C-4BBD-9B53-45B39062195E}"/>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99" name="Text Box 188">
          <a:extLst>
            <a:ext uri="{FF2B5EF4-FFF2-40B4-BE49-F238E27FC236}">
              <a16:creationId xmlns:a16="http://schemas.microsoft.com/office/drawing/2014/main" id="{47AC4EC9-4720-4E57-B1CB-879FBFF9F6F4}"/>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0" name="Text Box 189">
          <a:extLst>
            <a:ext uri="{FF2B5EF4-FFF2-40B4-BE49-F238E27FC236}">
              <a16:creationId xmlns:a16="http://schemas.microsoft.com/office/drawing/2014/main" id="{08837292-D4B9-4447-A4F1-5042E0B406DD}"/>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1" name="Text Box 190">
          <a:extLst>
            <a:ext uri="{FF2B5EF4-FFF2-40B4-BE49-F238E27FC236}">
              <a16:creationId xmlns:a16="http://schemas.microsoft.com/office/drawing/2014/main" id="{135AADAE-9FB5-4D2A-B10D-047F951A7C42}"/>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769620</xdr:colOff>
      <xdr:row>257</xdr:row>
      <xdr:rowOff>0</xdr:rowOff>
    </xdr:from>
    <xdr:to>
      <xdr:col>3</xdr:col>
      <xdr:colOff>0</xdr:colOff>
      <xdr:row>268</xdr:row>
      <xdr:rowOff>60960</xdr:rowOff>
    </xdr:to>
    <xdr:sp macro="" textlink="">
      <xdr:nvSpPr>
        <xdr:cNvPr id="102" name="Text Box 191">
          <a:extLst>
            <a:ext uri="{FF2B5EF4-FFF2-40B4-BE49-F238E27FC236}">
              <a16:creationId xmlns:a16="http://schemas.microsoft.com/office/drawing/2014/main" id="{5D06E82B-B524-4E53-8831-81A7D815E4F4}"/>
            </a:ext>
          </a:extLst>
        </xdr:cNvPr>
        <xdr:cNvSpPr txBox="1">
          <a:spLocks noChangeArrowheads="1"/>
        </xdr:cNvSpPr>
      </xdr:nvSpPr>
      <xdr:spPr bwMode="auto">
        <a:xfrm>
          <a:off x="3863340" y="95539560"/>
          <a:ext cx="0" cy="3749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1191986</xdr:colOff>
          <xdr:row>1</xdr:row>
          <xdr:rowOff>38100</xdr:rowOff>
        </xdr:from>
        <xdr:to>
          <xdr:col>2</xdr:col>
          <xdr:colOff>332014</xdr:colOff>
          <xdr:row>1</xdr:row>
          <xdr:rowOff>800100</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4.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B7" sqref="B7"/>
    </sheetView>
  </sheetViews>
  <sheetFormatPr defaultRowHeight="14.6"/>
  <cols>
    <col min="1" max="1" width="5.53515625" bestFit="1" customWidth="1"/>
    <col min="2" max="2" width="64" customWidth="1"/>
    <col min="3" max="3" width="8.69140625" bestFit="1" customWidth="1"/>
  </cols>
  <sheetData>
    <row r="1" spans="1:3" ht="15">
      <c r="A1" s="390" t="s">
        <v>1362</v>
      </c>
      <c r="B1" s="391"/>
      <c r="C1" s="368"/>
    </row>
    <row r="2" spans="1:3" ht="56.25" customHeight="1">
      <c r="A2" s="369"/>
      <c r="B2" s="369"/>
      <c r="C2" s="368"/>
    </row>
    <row r="3" spans="1:3">
      <c r="A3" s="369" t="s">
        <v>1358</v>
      </c>
      <c r="B3" s="369" t="s">
        <v>68</v>
      </c>
      <c r="C3" s="369" t="s">
        <v>35</v>
      </c>
    </row>
    <row r="4" spans="1:3">
      <c r="A4" s="370">
        <v>1</v>
      </c>
      <c r="B4" s="370" t="s">
        <v>1363</v>
      </c>
      <c r="C4" s="371">
        <f>'Civil BOQ'!F52</f>
        <v>0</v>
      </c>
    </row>
    <row r="5" spans="1:3">
      <c r="A5" s="370">
        <v>2</v>
      </c>
      <c r="B5" s="370" t="s">
        <v>1364</v>
      </c>
      <c r="C5" s="371">
        <f>'electrical work'!F325</f>
        <v>0</v>
      </c>
    </row>
    <row r="6" spans="1:3">
      <c r="A6" s="370">
        <v>3</v>
      </c>
      <c r="B6" s="370" t="s">
        <v>1365</v>
      </c>
      <c r="C6" s="371">
        <f>'FIRE FIGHTING'!F101</f>
        <v>0</v>
      </c>
    </row>
    <row r="7" spans="1:3">
      <c r="A7" s="370">
        <v>4</v>
      </c>
      <c r="B7" s="370" t="s">
        <v>1366</v>
      </c>
      <c r="C7" s="371">
        <f>HVAC!F769</f>
        <v>0</v>
      </c>
    </row>
    <row r="8" spans="1:3">
      <c r="A8" s="370">
        <v>5</v>
      </c>
      <c r="B8" s="370" t="s">
        <v>1367</v>
      </c>
      <c r="C8" s="371">
        <f>Plumbing!F264</f>
        <v>0</v>
      </c>
    </row>
    <row r="9" spans="1:3">
      <c r="A9" s="372"/>
      <c r="B9" s="373" t="s">
        <v>1359</v>
      </c>
      <c r="C9" s="374">
        <f>Plumbing!F264</f>
        <v>0</v>
      </c>
    </row>
    <row r="10" spans="1:3">
      <c r="A10" s="372"/>
      <c r="B10" s="373" t="s">
        <v>1360</v>
      </c>
      <c r="C10" s="374">
        <f>C9*18%</f>
        <v>0</v>
      </c>
    </row>
    <row r="11" spans="1:3">
      <c r="A11" s="369"/>
      <c r="B11" s="375" t="s">
        <v>1361</v>
      </c>
      <c r="C11" s="376">
        <f>SUM(C9:C10)</f>
        <v>0</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52"/>
  <sheetViews>
    <sheetView topLeftCell="A3" zoomScaleNormal="100" workbookViewId="0">
      <selection activeCell="B8" sqref="B8"/>
    </sheetView>
  </sheetViews>
  <sheetFormatPr defaultColWidth="8.69140625" defaultRowHeight="14.6"/>
  <cols>
    <col min="1" max="1" width="8.69140625" style="14" customWidth="1"/>
    <col min="2" max="2" width="77.3046875" style="30" customWidth="1"/>
    <col min="3" max="3" width="10.69140625" style="14" bestFit="1" customWidth="1"/>
    <col min="4" max="4" width="9.69140625" style="14" customWidth="1"/>
    <col min="5" max="5" width="6.53515625" style="14" bestFit="1" customWidth="1"/>
    <col min="6" max="6" width="11.69140625" style="14" bestFit="1" customWidth="1"/>
    <col min="7" max="16384" width="8.69140625" style="14"/>
  </cols>
  <sheetData>
    <row r="1" spans="1:6" ht="19.3">
      <c r="A1" s="393" t="s">
        <v>47</v>
      </c>
      <c r="B1" s="393"/>
      <c r="C1" s="393"/>
      <c r="D1" s="393"/>
      <c r="E1" s="393"/>
      <c r="F1" s="393"/>
    </row>
    <row r="2" spans="1:6" ht="65.25" customHeight="1">
      <c r="A2" s="76"/>
      <c r="B2" s="77"/>
      <c r="C2" s="384">
        <v>45556</v>
      </c>
      <c r="D2" s="384"/>
      <c r="E2" s="392"/>
      <c r="F2" s="392"/>
    </row>
    <row r="3" spans="1:6">
      <c r="A3" s="72" t="s">
        <v>0</v>
      </c>
      <c r="B3" s="73" t="s">
        <v>1</v>
      </c>
      <c r="C3" s="72" t="s">
        <v>31</v>
      </c>
      <c r="D3" s="74" t="s">
        <v>2</v>
      </c>
      <c r="E3" s="75" t="s">
        <v>46</v>
      </c>
      <c r="F3" s="75" t="s">
        <v>35</v>
      </c>
    </row>
    <row r="4" spans="1:6">
      <c r="A4" s="2"/>
      <c r="B4" s="17"/>
      <c r="C4" s="2"/>
      <c r="D4" s="34"/>
      <c r="E4" s="62"/>
      <c r="F4" s="62"/>
    </row>
    <row r="5" spans="1:6">
      <c r="A5" s="1">
        <v>1</v>
      </c>
      <c r="B5" s="18" t="s">
        <v>3</v>
      </c>
      <c r="C5" s="15"/>
      <c r="D5" s="35"/>
      <c r="E5" s="62"/>
      <c r="F5" s="62"/>
    </row>
    <row r="6" spans="1:6">
      <c r="A6" s="3"/>
      <c r="B6" s="17"/>
      <c r="C6" s="4"/>
      <c r="D6" s="36"/>
      <c r="E6" s="62"/>
      <c r="F6" s="62"/>
    </row>
    <row r="7" spans="1:6" ht="58.3">
      <c r="A7" s="5">
        <v>1.1000000000000001</v>
      </c>
      <c r="B7" s="46" t="s">
        <v>33</v>
      </c>
      <c r="C7" s="49">
        <v>1390</v>
      </c>
      <c r="D7" s="37" t="s">
        <v>4</v>
      </c>
      <c r="E7" s="63"/>
      <c r="F7" s="64">
        <f>C7*E7</f>
        <v>0</v>
      </c>
    </row>
    <row r="8" spans="1:6" ht="58.3">
      <c r="A8" s="5">
        <v>1.1000000000000001</v>
      </c>
      <c r="B8" s="46" t="s">
        <v>44</v>
      </c>
      <c r="C8" s="49">
        <v>2180</v>
      </c>
      <c r="D8" s="37" t="s">
        <v>4</v>
      </c>
      <c r="E8" s="63"/>
      <c r="F8" s="64">
        <f>C8*E8</f>
        <v>0</v>
      </c>
    </row>
    <row r="9" spans="1:6" ht="72.900000000000006">
      <c r="A9" s="5">
        <v>1.2</v>
      </c>
      <c r="B9" s="17" t="s">
        <v>32</v>
      </c>
      <c r="C9" s="4" t="s">
        <v>6</v>
      </c>
      <c r="D9" s="37" t="s">
        <v>5</v>
      </c>
      <c r="E9" s="63"/>
      <c r="F9" s="64"/>
    </row>
    <row r="10" spans="1:6" ht="102">
      <c r="A10" s="5">
        <v>1.3</v>
      </c>
      <c r="B10" s="17" t="s">
        <v>27</v>
      </c>
      <c r="C10" s="49">
        <f>3317+3430</f>
        <v>6747</v>
      </c>
      <c r="D10" s="37" t="s">
        <v>4</v>
      </c>
      <c r="E10" s="63"/>
      <c r="F10" s="64">
        <f>E10*C10</f>
        <v>0</v>
      </c>
    </row>
    <row r="11" spans="1:6" ht="56.7" customHeight="1">
      <c r="A11" s="5">
        <v>1.4</v>
      </c>
      <c r="B11" s="19" t="s">
        <v>36</v>
      </c>
      <c r="C11" s="4">
        <v>0</v>
      </c>
      <c r="D11" s="37" t="s">
        <v>7</v>
      </c>
      <c r="E11" s="64"/>
      <c r="F11" s="64">
        <f>E11*C11</f>
        <v>0</v>
      </c>
    </row>
    <row r="12" spans="1:6" ht="87.45">
      <c r="A12" s="5">
        <v>1.5</v>
      </c>
      <c r="B12" s="17" t="s">
        <v>26</v>
      </c>
      <c r="C12" s="4">
        <v>3650</v>
      </c>
      <c r="D12" s="37" t="s">
        <v>4</v>
      </c>
      <c r="E12" s="63"/>
      <c r="F12" s="64">
        <f>E12*C12</f>
        <v>0</v>
      </c>
    </row>
    <row r="13" spans="1:6" ht="160.30000000000001">
      <c r="A13" s="5">
        <v>1.6</v>
      </c>
      <c r="B13" s="20" t="s">
        <v>28</v>
      </c>
      <c r="C13" s="50">
        <f>3650+764</f>
        <v>4414</v>
      </c>
      <c r="D13" s="37" t="s">
        <v>4</v>
      </c>
      <c r="E13" s="63"/>
      <c r="F13" s="64">
        <f>E13*C13</f>
        <v>0</v>
      </c>
    </row>
    <row r="14" spans="1:6" ht="15.9">
      <c r="A14" s="5">
        <v>1.8</v>
      </c>
      <c r="B14" s="20" t="s">
        <v>8</v>
      </c>
      <c r="C14" s="50">
        <v>65</v>
      </c>
      <c r="D14" s="37" t="s">
        <v>9</v>
      </c>
      <c r="E14" s="63"/>
      <c r="F14" s="64">
        <f>E14*C14</f>
        <v>0</v>
      </c>
    </row>
    <row r="15" spans="1:6" ht="15.9">
      <c r="A15" s="5"/>
      <c r="B15" s="21"/>
      <c r="C15" s="50"/>
      <c r="D15" s="37"/>
      <c r="E15" s="63"/>
      <c r="F15" s="64"/>
    </row>
    <row r="16" spans="1:6" ht="15.9">
      <c r="A16" s="6">
        <v>2</v>
      </c>
      <c r="B16" s="24" t="s">
        <v>11</v>
      </c>
      <c r="C16" s="53"/>
      <c r="D16" s="39"/>
      <c r="E16" s="64"/>
      <c r="F16" s="64"/>
    </row>
    <row r="17" spans="1:6" ht="15.9">
      <c r="A17" s="7"/>
      <c r="B17" s="20"/>
      <c r="C17" s="54"/>
      <c r="D17" s="38"/>
      <c r="E17" s="64"/>
      <c r="F17" s="64"/>
    </row>
    <row r="18" spans="1:6" ht="29.15">
      <c r="A18" s="7">
        <v>2.1</v>
      </c>
      <c r="B18" s="47" t="s">
        <v>37</v>
      </c>
      <c r="C18" s="51">
        <v>3850</v>
      </c>
      <c r="D18" s="38" t="s">
        <v>34</v>
      </c>
      <c r="E18" s="63"/>
      <c r="F18" s="64">
        <f>E18*C18</f>
        <v>0</v>
      </c>
    </row>
    <row r="19" spans="1:6" ht="15.9">
      <c r="A19" s="8"/>
      <c r="B19" s="25"/>
      <c r="C19" s="54"/>
      <c r="D19" s="38"/>
      <c r="E19" s="64"/>
      <c r="F19" s="64"/>
    </row>
    <row r="20" spans="1:6" ht="15.9">
      <c r="A20" s="6">
        <v>3</v>
      </c>
      <c r="B20" s="24" t="s">
        <v>1370</v>
      </c>
      <c r="C20" s="53"/>
      <c r="D20" s="39"/>
      <c r="E20" s="64"/>
      <c r="F20" s="64"/>
    </row>
    <row r="21" spans="1:6" ht="58.3">
      <c r="A21" s="7">
        <v>3.1</v>
      </c>
      <c r="B21" s="26" t="s">
        <v>38</v>
      </c>
      <c r="C21" s="51">
        <v>3630</v>
      </c>
      <c r="D21" s="38" t="s">
        <v>4</v>
      </c>
      <c r="E21" s="63"/>
      <c r="F21" s="64">
        <f>E21*C21</f>
        <v>0</v>
      </c>
    </row>
    <row r="22" spans="1:6" ht="69" customHeight="1">
      <c r="A22" s="5">
        <v>3.2</v>
      </c>
      <c r="B22" s="17" t="s">
        <v>1371</v>
      </c>
      <c r="C22" s="51">
        <f>2488+2408</f>
        <v>4896</v>
      </c>
      <c r="D22" s="37" t="s">
        <v>4</v>
      </c>
      <c r="E22" s="63"/>
      <c r="F22" s="64">
        <f>E22*C22</f>
        <v>0</v>
      </c>
    </row>
    <row r="23" spans="1:6" ht="15.9">
      <c r="A23" s="6">
        <v>5</v>
      </c>
      <c r="B23" s="24" t="s">
        <v>12</v>
      </c>
      <c r="C23" s="53"/>
      <c r="D23" s="39"/>
      <c r="E23" s="64"/>
      <c r="F23" s="64"/>
    </row>
    <row r="24" spans="1:6" ht="15.9">
      <c r="A24" s="5"/>
      <c r="B24" s="23" t="s">
        <v>29</v>
      </c>
      <c r="C24" s="52"/>
      <c r="D24" s="37"/>
      <c r="E24" s="64"/>
      <c r="F24" s="64"/>
    </row>
    <row r="25" spans="1:6" ht="15.9">
      <c r="A25" s="5" t="s">
        <v>10</v>
      </c>
      <c r="B25" s="20" t="s">
        <v>13</v>
      </c>
      <c r="C25" s="52"/>
      <c r="D25" s="37"/>
      <c r="E25" s="64"/>
      <c r="F25" s="64"/>
    </row>
    <row r="26" spans="1:6" ht="29.15">
      <c r="A26" s="5" t="s">
        <v>14</v>
      </c>
      <c r="B26" s="20" t="s">
        <v>59</v>
      </c>
      <c r="C26" s="52"/>
      <c r="D26" s="37"/>
      <c r="E26" s="64"/>
      <c r="F26" s="64"/>
    </row>
    <row r="27" spans="1:6" ht="15.9">
      <c r="A27" s="5" t="s">
        <v>15</v>
      </c>
      <c r="B27" s="20" t="s">
        <v>17</v>
      </c>
      <c r="C27" s="52"/>
      <c r="D27" s="37"/>
      <c r="E27" s="64"/>
      <c r="F27" s="64"/>
    </row>
    <row r="28" spans="1:6" ht="87.45">
      <c r="A28" s="5">
        <v>5.0999999999999996</v>
      </c>
      <c r="B28" s="22" t="s">
        <v>60</v>
      </c>
      <c r="C28" s="50">
        <v>300</v>
      </c>
      <c r="D28" s="37" t="s">
        <v>9</v>
      </c>
      <c r="E28" s="64"/>
      <c r="F28" s="64">
        <f t="shared" ref="F28:F36" si="0">E28*C28</f>
        <v>0</v>
      </c>
    </row>
    <row r="29" spans="1:6" ht="15.9">
      <c r="A29" s="5" t="s">
        <v>10</v>
      </c>
      <c r="B29" s="22" t="s">
        <v>53</v>
      </c>
      <c r="C29" s="50">
        <v>3</v>
      </c>
      <c r="D29" s="37" t="s">
        <v>18</v>
      </c>
      <c r="E29" s="64"/>
      <c r="F29" s="64">
        <f t="shared" si="0"/>
        <v>0</v>
      </c>
    </row>
    <row r="30" spans="1:6" ht="15.9">
      <c r="A30" s="5" t="s">
        <v>14</v>
      </c>
      <c r="B30" s="20" t="s">
        <v>50</v>
      </c>
      <c r="C30" s="2">
        <v>4</v>
      </c>
      <c r="D30" s="37" t="s">
        <v>18</v>
      </c>
      <c r="E30" s="63"/>
      <c r="F30" s="64">
        <f t="shared" si="0"/>
        <v>0</v>
      </c>
    </row>
    <row r="31" spans="1:6" ht="15.9">
      <c r="A31" s="5" t="s">
        <v>15</v>
      </c>
      <c r="B31" s="20" t="s">
        <v>40</v>
      </c>
      <c r="C31" s="2">
        <v>1</v>
      </c>
      <c r="D31" s="37" t="s">
        <v>18</v>
      </c>
      <c r="E31" s="63"/>
      <c r="F31" s="64">
        <f t="shared" si="0"/>
        <v>0</v>
      </c>
    </row>
    <row r="32" spans="1:6" ht="15.9">
      <c r="A32" s="5" t="s">
        <v>16</v>
      </c>
      <c r="B32" s="20" t="s">
        <v>41</v>
      </c>
      <c r="C32" s="2">
        <v>1</v>
      </c>
      <c r="D32" s="37" t="s">
        <v>18</v>
      </c>
      <c r="E32" s="63"/>
      <c r="F32" s="64">
        <f t="shared" si="0"/>
        <v>0</v>
      </c>
    </row>
    <row r="33" spans="1:6" ht="15.9">
      <c r="A33" s="5" t="s">
        <v>48</v>
      </c>
      <c r="B33" s="20" t="s">
        <v>39</v>
      </c>
      <c r="C33" s="2">
        <v>2</v>
      </c>
      <c r="D33" s="37" t="s">
        <v>18</v>
      </c>
      <c r="E33" s="63"/>
      <c r="F33" s="64">
        <f t="shared" si="0"/>
        <v>0</v>
      </c>
    </row>
    <row r="34" spans="1:6" ht="15.9">
      <c r="A34" s="5" t="s">
        <v>49</v>
      </c>
      <c r="B34" s="20" t="s">
        <v>19</v>
      </c>
      <c r="C34" s="2">
        <v>3</v>
      </c>
      <c r="D34" s="37" t="s">
        <v>20</v>
      </c>
      <c r="E34" s="63"/>
      <c r="F34" s="64">
        <f t="shared" si="0"/>
        <v>0</v>
      </c>
    </row>
    <row r="35" spans="1:6" ht="43.75">
      <c r="A35" s="5" t="s">
        <v>54</v>
      </c>
      <c r="B35" s="20" t="s">
        <v>55</v>
      </c>
      <c r="C35" s="2">
        <v>1</v>
      </c>
      <c r="D35" s="37" t="s">
        <v>56</v>
      </c>
      <c r="E35" s="64"/>
      <c r="F35" s="64">
        <f t="shared" si="0"/>
        <v>0</v>
      </c>
    </row>
    <row r="36" spans="1:6" ht="43.75">
      <c r="A36" s="5" t="s">
        <v>57</v>
      </c>
      <c r="B36" s="20" t="s">
        <v>58</v>
      </c>
      <c r="C36" s="2">
        <v>2</v>
      </c>
      <c r="D36" s="37" t="s">
        <v>56</v>
      </c>
      <c r="E36" s="64"/>
      <c r="F36" s="64">
        <f t="shared" si="0"/>
        <v>0</v>
      </c>
    </row>
    <row r="37" spans="1:6" ht="15.9">
      <c r="A37" s="6">
        <v>6</v>
      </c>
      <c r="B37" s="24" t="s">
        <v>21</v>
      </c>
      <c r="C37" s="53"/>
      <c r="D37" s="39"/>
      <c r="E37" s="64"/>
      <c r="F37" s="64"/>
    </row>
    <row r="38" spans="1:6" ht="29.15">
      <c r="A38" s="48">
        <v>6.1</v>
      </c>
      <c r="B38" s="46" t="s">
        <v>61</v>
      </c>
      <c r="C38" s="50">
        <v>1</v>
      </c>
      <c r="D38" s="37" t="s">
        <v>22</v>
      </c>
      <c r="E38" s="63"/>
      <c r="F38" s="64">
        <f t="shared" ref="F38:F43" si="1">E38*C38</f>
        <v>0</v>
      </c>
    </row>
    <row r="39" spans="1:6" ht="43.75">
      <c r="A39" s="9">
        <v>6.2</v>
      </c>
      <c r="B39" s="46" t="s">
        <v>62</v>
      </c>
      <c r="C39" s="55">
        <f>7.25*1.75</f>
        <v>12.6875</v>
      </c>
      <c r="D39" s="40" t="s">
        <v>34</v>
      </c>
      <c r="E39" s="64"/>
      <c r="F39" s="64">
        <f t="shared" si="1"/>
        <v>0</v>
      </c>
    </row>
    <row r="40" spans="1:6" ht="29.15">
      <c r="A40" s="9">
        <v>6.3</v>
      </c>
      <c r="B40" s="45" t="s">
        <v>42</v>
      </c>
      <c r="C40" s="55">
        <v>5</v>
      </c>
      <c r="D40" s="40" t="s">
        <v>22</v>
      </c>
      <c r="E40" s="63"/>
      <c r="F40" s="64">
        <f t="shared" si="1"/>
        <v>0</v>
      </c>
    </row>
    <row r="41" spans="1:6" ht="29.15">
      <c r="A41" s="10">
        <v>6.4</v>
      </c>
      <c r="B41" s="60" t="s">
        <v>43</v>
      </c>
      <c r="C41" s="61">
        <v>2</v>
      </c>
      <c r="D41" s="41" t="s">
        <v>22</v>
      </c>
      <c r="E41" s="63"/>
      <c r="F41" s="64">
        <f t="shared" si="1"/>
        <v>0</v>
      </c>
    </row>
    <row r="42" spans="1:6" ht="43.75">
      <c r="A42" s="70">
        <v>6.5</v>
      </c>
      <c r="B42" s="60" t="s">
        <v>51</v>
      </c>
      <c r="C42" s="71">
        <v>1</v>
      </c>
      <c r="D42" s="41" t="s">
        <v>22</v>
      </c>
      <c r="E42" s="63"/>
      <c r="F42" s="64">
        <f t="shared" si="1"/>
        <v>0</v>
      </c>
    </row>
    <row r="43" spans="1:6" ht="29.15">
      <c r="A43" s="69">
        <v>6.6</v>
      </c>
      <c r="B43" s="60" t="s">
        <v>52</v>
      </c>
      <c r="C43" s="61">
        <v>10</v>
      </c>
      <c r="D43" s="41" t="s">
        <v>22</v>
      </c>
      <c r="E43" s="63"/>
      <c r="F43" s="64">
        <f t="shared" si="1"/>
        <v>0</v>
      </c>
    </row>
    <row r="44" spans="1:6" ht="15.9">
      <c r="A44" s="11"/>
      <c r="B44" s="27"/>
      <c r="C44" s="56"/>
      <c r="D44" s="42"/>
      <c r="E44" s="64"/>
      <c r="F44" s="64"/>
    </row>
    <row r="45" spans="1:6" ht="15.9">
      <c r="A45" s="6">
        <v>7</v>
      </c>
      <c r="B45" s="24" t="s">
        <v>24</v>
      </c>
      <c r="C45" s="53"/>
      <c r="D45" s="39"/>
      <c r="E45" s="64"/>
      <c r="F45" s="64"/>
    </row>
    <row r="46" spans="1:6" ht="87.45">
      <c r="A46" s="11">
        <v>7.1</v>
      </c>
      <c r="B46" s="45" t="s">
        <v>63</v>
      </c>
      <c r="C46" s="56">
        <f>550+3430+2850</f>
        <v>6830</v>
      </c>
      <c r="D46" s="43" t="s">
        <v>23</v>
      </c>
      <c r="E46" s="64"/>
      <c r="F46" s="64">
        <f>E46*C46</f>
        <v>0</v>
      </c>
    </row>
    <row r="47" spans="1:6" ht="15.9">
      <c r="A47" s="13">
        <v>8</v>
      </c>
      <c r="B47" s="29" t="s">
        <v>25</v>
      </c>
      <c r="C47" s="58"/>
      <c r="D47" s="44"/>
      <c r="E47" s="64"/>
      <c r="F47" s="64"/>
    </row>
    <row r="48" spans="1:6" ht="29.15">
      <c r="A48" s="12">
        <v>8.1</v>
      </c>
      <c r="B48" s="28" t="s">
        <v>64</v>
      </c>
      <c r="C48" s="57">
        <v>25</v>
      </c>
      <c r="D48" s="43" t="s">
        <v>22</v>
      </c>
      <c r="E48" s="64"/>
      <c r="F48" s="64">
        <f>E48*C48</f>
        <v>0</v>
      </c>
    </row>
    <row r="49" spans="1:6" ht="15.9">
      <c r="A49" s="12">
        <v>8.3000000000000007</v>
      </c>
      <c r="B49" s="28" t="s">
        <v>65</v>
      </c>
      <c r="C49" s="57">
        <v>1</v>
      </c>
      <c r="D49" s="42" t="s">
        <v>1375</v>
      </c>
      <c r="E49" s="64"/>
      <c r="F49" s="64">
        <f>E49*C49</f>
        <v>0</v>
      </c>
    </row>
    <row r="50" spans="1:6" ht="15.9">
      <c r="A50" s="385">
        <v>8.4</v>
      </c>
      <c r="B50" s="386" t="s">
        <v>1372</v>
      </c>
      <c r="C50" s="387">
        <v>250</v>
      </c>
      <c r="D50" s="388" t="s">
        <v>1373</v>
      </c>
      <c r="E50" s="389"/>
      <c r="F50" s="389">
        <f>E50*C50</f>
        <v>0</v>
      </c>
    </row>
    <row r="51" spans="1:6" s="16" customFormat="1" ht="15.9">
      <c r="A51" s="31">
        <v>8.5</v>
      </c>
      <c r="B51" s="32" t="s">
        <v>1376</v>
      </c>
      <c r="C51" s="59">
        <v>500</v>
      </c>
      <c r="D51" s="33" t="s">
        <v>23</v>
      </c>
      <c r="E51" s="64"/>
      <c r="F51" s="64">
        <f>E51*C51</f>
        <v>0</v>
      </c>
    </row>
    <row r="52" spans="1:6" s="16" customFormat="1" ht="18.45">
      <c r="A52" s="65" t="s">
        <v>1374</v>
      </c>
      <c r="B52" s="66" t="s">
        <v>30</v>
      </c>
      <c r="C52" s="67"/>
      <c r="D52" s="65"/>
      <c r="E52" s="68"/>
      <c r="F52" s="68">
        <f>SUM(F7:F51)</f>
        <v>0</v>
      </c>
    </row>
  </sheetData>
  <mergeCells count="2">
    <mergeCell ref="E2:F2"/>
    <mergeCell ref="A1:F1"/>
  </mergeCells>
  <pageMargins left="0.7" right="0.7" top="0.75" bottom="0.75" header="0.3" footer="0.3"/>
  <pageSetup orientation="portrait" r:id="rId1"/>
  <drawing r:id="rId2"/>
  <legacyDrawing r:id="rId3"/>
  <oleObjects>
    <mc:AlternateContent xmlns:mc="http://schemas.openxmlformats.org/markup-compatibility/2006">
      <mc:Choice Requires="x14">
        <oleObject progId="StaticMetafile" shapeId="1025" r:id="rId4">
          <objectPr defaultSize="0" autoPict="0" r:id="rId5">
            <anchor moveWithCells="1" sizeWithCells="1">
              <from>
                <xdr:col>19</xdr:col>
                <xdr:colOff>342900</xdr:colOff>
                <xdr:row>6</xdr:row>
                <xdr:rowOff>0</xdr:rowOff>
              </from>
              <to>
                <xdr:col>21</xdr:col>
                <xdr:colOff>544286</xdr:colOff>
                <xdr:row>6</xdr:row>
                <xdr:rowOff>772886</xdr:rowOff>
              </to>
            </anchor>
          </objectPr>
        </oleObject>
      </mc:Choice>
      <mc:Fallback>
        <oleObject progId="StaticMetafile" shapeId="1025"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6"/>
  <sheetViews>
    <sheetView topLeftCell="A312" zoomScale="110" zoomScaleNormal="110" workbookViewId="0">
      <selection activeCell="B319" sqref="B319"/>
    </sheetView>
  </sheetViews>
  <sheetFormatPr defaultRowHeight="12.9"/>
  <cols>
    <col min="1" max="1" width="6.84375" style="126" bestFit="1" customWidth="1"/>
    <col min="2" max="2" width="70" style="125" customWidth="1"/>
    <col min="3" max="3" width="6.3046875" style="126" customWidth="1"/>
    <col min="4" max="4" width="6.69140625" style="103" customWidth="1"/>
    <col min="5" max="5" width="7.15234375" style="103" customWidth="1"/>
    <col min="6" max="6" width="7.3828125" style="103" bestFit="1" customWidth="1"/>
    <col min="7" max="165" width="8.84375" style="78"/>
    <col min="166" max="166" width="8" style="78" bestFit="1" customWidth="1"/>
    <col min="167" max="167" width="68.3828125" style="78" customWidth="1"/>
    <col min="168" max="168" width="14.3046875" style="78" bestFit="1" customWidth="1"/>
    <col min="169" max="169" width="6.3828125" style="78" bestFit="1" customWidth="1"/>
    <col min="170" max="170" width="9.84375" style="78" bestFit="1" customWidth="1"/>
    <col min="171" max="171" width="14.3046875" style="78" bestFit="1" customWidth="1"/>
    <col min="172" max="256" width="8.84375" style="78"/>
    <col min="257" max="257" width="6.84375" style="78" bestFit="1" customWidth="1"/>
    <col min="258" max="258" width="70" style="78" customWidth="1"/>
    <col min="259" max="259" width="6.3046875" style="78" customWidth="1"/>
    <col min="260" max="260" width="6.69140625" style="78" customWidth="1"/>
    <col min="261" max="261" width="7.15234375" style="78" customWidth="1"/>
    <col min="262" max="262" width="7.3828125" style="78" bestFit="1" customWidth="1"/>
    <col min="263" max="421" width="8.84375" style="78"/>
    <col min="422" max="422" width="8" style="78" bestFit="1" customWidth="1"/>
    <col min="423" max="423" width="68.3828125" style="78" customWidth="1"/>
    <col min="424" max="424" width="14.3046875" style="78" bestFit="1" customWidth="1"/>
    <col min="425" max="425" width="6.3828125" style="78" bestFit="1" customWidth="1"/>
    <col min="426" max="426" width="9.84375" style="78" bestFit="1" customWidth="1"/>
    <col min="427" max="427" width="14.3046875" style="78" bestFit="1" customWidth="1"/>
    <col min="428" max="512" width="8.84375" style="78"/>
    <col min="513" max="513" width="6.84375" style="78" bestFit="1" customWidth="1"/>
    <col min="514" max="514" width="70" style="78" customWidth="1"/>
    <col min="515" max="515" width="6.3046875" style="78" customWidth="1"/>
    <col min="516" max="516" width="6.69140625" style="78" customWidth="1"/>
    <col min="517" max="517" width="7.15234375" style="78" customWidth="1"/>
    <col min="518" max="518" width="7.3828125" style="78" bestFit="1" customWidth="1"/>
    <col min="519" max="677" width="8.84375" style="78"/>
    <col min="678" max="678" width="8" style="78" bestFit="1" customWidth="1"/>
    <col min="679" max="679" width="68.3828125" style="78" customWidth="1"/>
    <col min="680" max="680" width="14.3046875" style="78" bestFit="1" customWidth="1"/>
    <col min="681" max="681" width="6.3828125" style="78" bestFit="1" customWidth="1"/>
    <col min="682" max="682" width="9.84375" style="78" bestFit="1" customWidth="1"/>
    <col min="683" max="683" width="14.3046875" style="78" bestFit="1" customWidth="1"/>
    <col min="684" max="768" width="8.84375" style="78"/>
    <col min="769" max="769" width="6.84375" style="78" bestFit="1" customWidth="1"/>
    <col min="770" max="770" width="70" style="78" customWidth="1"/>
    <col min="771" max="771" width="6.3046875" style="78" customWidth="1"/>
    <col min="772" max="772" width="6.69140625" style="78" customWidth="1"/>
    <col min="773" max="773" width="7.15234375" style="78" customWidth="1"/>
    <col min="774" max="774" width="7.3828125" style="78" bestFit="1" customWidth="1"/>
    <col min="775" max="933" width="8.84375" style="78"/>
    <col min="934" max="934" width="8" style="78" bestFit="1" customWidth="1"/>
    <col min="935" max="935" width="68.3828125" style="78" customWidth="1"/>
    <col min="936" max="936" width="14.3046875" style="78" bestFit="1" customWidth="1"/>
    <col min="937" max="937" width="6.3828125" style="78" bestFit="1" customWidth="1"/>
    <col min="938" max="938" width="9.84375" style="78" bestFit="1" customWidth="1"/>
    <col min="939" max="939" width="14.3046875" style="78" bestFit="1" customWidth="1"/>
    <col min="940" max="1024" width="8.84375" style="78"/>
    <col min="1025" max="1025" width="6.84375" style="78" bestFit="1" customWidth="1"/>
    <col min="1026" max="1026" width="70" style="78" customWidth="1"/>
    <col min="1027" max="1027" width="6.3046875" style="78" customWidth="1"/>
    <col min="1028" max="1028" width="6.69140625" style="78" customWidth="1"/>
    <col min="1029" max="1029" width="7.15234375" style="78" customWidth="1"/>
    <col min="1030" max="1030" width="7.3828125" style="78" bestFit="1" customWidth="1"/>
    <col min="1031" max="1189" width="8.84375" style="78"/>
    <col min="1190" max="1190" width="8" style="78" bestFit="1" customWidth="1"/>
    <col min="1191" max="1191" width="68.3828125" style="78" customWidth="1"/>
    <col min="1192" max="1192" width="14.3046875" style="78" bestFit="1" customWidth="1"/>
    <col min="1193" max="1193" width="6.3828125" style="78" bestFit="1" customWidth="1"/>
    <col min="1194" max="1194" width="9.84375" style="78" bestFit="1" customWidth="1"/>
    <col min="1195" max="1195" width="14.3046875" style="78" bestFit="1" customWidth="1"/>
    <col min="1196" max="1280" width="8.84375" style="78"/>
    <col min="1281" max="1281" width="6.84375" style="78" bestFit="1" customWidth="1"/>
    <col min="1282" max="1282" width="70" style="78" customWidth="1"/>
    <col min="1283" max="1283" width="6.3046875" style="78" customWidth="1"/>
    <col min="1284" max="1284" width="6.69140625" style="78" customWidth="1"/>
    <col min="1285" max="1285" width="7.15234375" style="78" customWidth="1"/>
    <col min="1286" max="1286" width="7.3828125" style="78" bestFit="1" customWidth="1"/>
    <col min="1287" max="1445" width="8.84375" style="78"/>
    <col min="1446" max="1446" width="8" style="78" bestFit="1" customWidth="1"/>
    <col min="1447" max="1447" width="68.3828125" style="78" customWidth="1"/>
    <col min="1448" max="1448" width="14.3046875" style="78" bestFit="1" customWidth="1"/>
    <col min="1449" max="1449" width="6.3828125" style="78" bestFit="1" customWidth="1"/>
    <col min="1450" max="1450" width="9.84375" style="78" bestFit="1" customWidth="1"/>
    <col min="1451" max="1451" width="14.3046875" style="78" bestFit="1" customWidth="1"/>
    <col min="1452" max="1536" width="8.84375" style="78"/>
    <col min="1537" max="1537" width="6.84375" style="78" bestFit="1" customWidth="1"/>
    <col min="1538" max="1538" width="70" style="78" customWidth="1"/>
    <col min="1539" max="1539" width="6.3046875" style="78" customWidth="1"/>
    <col min="1540" max="1540" width="6.69140625" style="78" customWidth="1"/>
    <col min="1541" max="1541" width="7.15234375" style="78" customWidth="1"/>
    <col min="1542" max="1542" width="7.3828125" style="78" bestFit="1" customWidth="1"/>
    <col min="1543" max="1701" width="8.84375" style="78"/>
    <col min="1702" max="1702" width="8" style="78" bestFit="1" customWidth="1"/>
    <col min="1703" max="1703" width="68.3828125" style="78" customWidth="1"/>
    <col min="1704" max="1704" width="14.3046875" style="78" bestFit="1" customWidth="1"/>
    <col min="1705" max="1705" width="6.3828125" style="78" bestFit="1" customWidth="1"/>
    <col min="1706" max="1706" width="9.84375" style="78" bestFit="1" customWidth="1"/>
    <col min="1707" max="1707" width="14.3046875" style="78" bestFit="1" customWidth="1"/>
    <col min="1708" max="1792" width="8.84375" style="78"/>
    <col min="1793" max="1793" width="6.84375" style="78" bestFit="1" customWidth="1"/>
    <col min="1794" max="1794" width="70" style="78" customWidth="1"/>
    <col min="1795" max="1795" width="6.3046875" style="78" customWidth="1"/>
    <col min="1796" max="1796" width="6.69140625" style="78" customWidth="1"/>
    <col min="1797" max="1797" width="7.15234375" style="78" customWidth="1"/>
    <col min="1798" max="1798" width="7.3828125" style="78" bestFit="1" customWidth="1"/>
    <col min="1799" max="1957" width="8.84375" style="78"/>
    <col min="1958" max="1958" width="8" style="78" bestFit="1" customWidth="1"/>
    <col min="1959" max="1959" width="68.3828125" style="78" customWidth="1"/>
    <col min="1960" max="1960" width="14.3046875" style="78" bestFit="1" customWidth="1"/>
    <col min="1961" max="1961" width="6.3828125" style="78" bestFit="1" customWidth="1"/>
    <col min="1962" max="1962" width="9.84375" style="78" bestFit="1" customWidth="1"/>
    <col min="1963" max="1963" width="14.3046875" style="78" bestFit="1" customWidth="1"/>
    <col min="1964" max="2048" width="8.84375" style="78"/>
    <col min="2049" max="2049" width="6.84375" style="78" bestFit="1" customWidth="1"/>
    <col min="2050" max="2050" width="70" style="78" customWidth="1"/>
    <col min="2051" max="2051" width="6.3046875" style="78" customWidth="1"/>
    <col min="2052" max="2052" width="6.69140625" style="78" customWidth="1"/>
    <col min="2053" max="2053" width="7.15234375" style="78" customWidth="1"/>
    <col min="2054" max="2054" width="7.3828125" style="78" bestFit="1" customWidth="1"/>
    <col min="2055" max="2213" width="8.84375" style="78"/>
    <col min="2214" max="2214" width="8" style="78" bestFit="1" customWidth="1"/>
    <col min="2215" max="2215" width="68.3828125" style="78" customWidth="1"/>
    <col min="2216" max="2216" width="14.3046875" style="78" bestFit="1" customWidth="1"/>
    <col min="2217" max="2217" width="6.3828125" style="78" bestFit="1" customWidth="1"/>
    <col min="2218" max="2218" width="9.84375" style="78" bestFit="1" customWidth="1"/>
    <col min="2219" max="2219" width="14.3046875" style="78" bestFit="1" customWidth="1"/>
    <col min="2220" max="2304" width="8.84375" style="78"/>
    <col min="2305" max="2305" width="6.84375" style="78" bestFit="1" customWidth="1"/>
    <col min="2306" max="2306" width="70" style="78" customWidth="1"/>
    <col min="2307" max="2307" width="6.3046875" style="78" customWidth="1"/>
    <col min="2308" max="2308" width="6.69140625" style="78" customWidth="1"/>
    <col min="2309" max="2309" width="7.15234375" style="78" customWidth="1"/>
    <col min="2310" max="2310" width="7.3828125" style="78" bestFit="1" customWidth="1"/>
    <col min="2311" max="2469" width="8.84375" style="78"/>
    <col min="2470" max="2470" width="8" style="78" bestFit="1" customWidth="1"/>
    <col min="2471" max="2471" width="68.3828125" style="78" customWidth="1"/>
    <col min="2472" max="2472" width="14.3046875" style="78" bestFit="1" customWidth="1"/>
    <col min="2473" max="2473" width="6.3828125" style="78" bestFit="1" customWidth="1"/>
    <col min="2474" max="2474" width="9.84375" style="78" bestFit="1" customWidth="1"/>
    <col min="2475" max="2475" width="14.3046875" style="78" bestFit="1" customWidth="1"/>
    <col min="2476" max="2560" width="8.84375" style="78"/>
    <col min="2561" max="2561" width="6.84375" style="78" bestFit="1" customWidth="1"/>
    <col min="2562" max="2562" width="70" style="78" customWidth="1"/>
    <col min="2563" max="2563" width="6.3046875" style="78" customWidth="1"/>
    <col min="2564" max="2564" width="6.69140625" style="78" customWidth="1"/>
    <col min="2565" max="2565" width="7.15234375" style="78" customWidth="1"/>
    <col min="2566" max="2566" width="7.3828125" style="78" bestFit="1" customWidth="1"/>
    <col min="2567" max="2725" width="8.84375" style="78"/>
    <col min="2726" max="2726" width="8" style="78" bestFit="1" customWidth="1"/>
    <col min="2727" max="2727" width="68.3828125" style="78" customWidth="1"/>
    <col min="2728" max="2728" width="14.3046875" style="78" bestFit="1" customWidth="1"/>
    <col min="2729" max="2729" width="6.3828125" style="78" bestFit="1" customWidth="1"/>
    <col min="2730" max="2730" width="9.84375" style="78" bestFit="1" customWidth="1"/>
    <col min="2731" max="2731" width="14.3046875" style="78" bestFit="1" customWidth="1"/>
    <col min="2732" max="2816" width="8.84375" style="78"/>
    <col min="2817" max="2817" width="6.84375" style="78" bestFit="1" customWidth="1"/>
    <col min="2818" max="2818" width="70" style="78" customWidth="1"/>
    <col min="2819" max="2819" width="6.3046875" style="78" customWidth="1"/>
    <col min="2820" max="2820" width="6.69140625" style="78" customWidth="1"/>
    <col min="2821" max="2821" width="7.15234375" style="78" customWidth="1"/>
    <col min="2822" max="2822" width="7.3828125" style="78" bestFit="1" customWidth="1"/>
    <col min="2823" max="2981" width="8.84375" style="78"/>
    <col min="2982" max="2982" width="8" style="78" bestFit="1" customWidth="1"/>
    <col min="2983" max="2983" width="68.3828125" style="78" customWidth="1"/>
    <col min="2984" max="2984" width="14.3046875" style="78" bestFit="1" customWidth="1"/>
    <col min="2985" max="2985" width="6.3828125" style="78" bestFit="1" customWidth="1"/>
    <col min="2986" max="2986" width="9.84375" style="78" bestFit="1" customWidth="1"/>
    <col min="2987" max="2987" width="14.3046875" style="78" bestFit="1" customWidth="1"/>
    <col min="2988" max="3072" width="8.84375" style="78"/>
    <col min="3073" max="3073" width="6.84375" style="78" bestFit="1" customWidth="1"/>
    <col min="3074" max="3074" width="70" style="78" customWidth="1"/>
    <col min="3075" max="3075" width="6.3046875" style="78" customWidth="1"/>
    <col min="3076" max="3076" width="6.69140625" style="78" customWidth="1"/>
    <col min="3077" max="3077" width="7.15234375" style="78" customWidth="1"/>
    <col min="3078" max="3078" width="7.3828125" style="78" bestFit="1" customWidth="1"/>
    <col min="3079" max="3237" width="8.84375" style="78"/>
    <col min="3238" max="3238" width="8" style="78" bestFit="1" customWidth="1"/>
    <col min="3239" max="3239" width="68.3828125" style="78" customWidth="1"/>
    <col min="3240" max="3240" width="14.3046875" style="78" bestFit="1" customWidth="1"/>
    <col min="3241" max="3241" width="6.3828125" style="78" bestFit="1" customWidth="1"/>
    <col min="3242" max="3242" width="9.84375" style="78" bestFit="1" customWidth="1"/>
    <col min="3243" max="3243" width="14.3046875" style="78" bestFit="1" customWidth="1"/>
    <col min="3244" max="3328" width="8.84375" style="78"/>
    <col min="3329" max="3329" width="6.84375" style="78" bestFit="1" customWidth="1"/>
    <col min="3330" max="3330" width="70" style="78" customWidth="1"/>
    <col min="3331" max="3331" width="6.3046875" style="78" customWidth="1"/>
    <col min="3332" max="3332" width="6.69140625" style="78" customWidth="1"/>
    <col min="3333" max="3333" width="7.15234375" style="78" customWidth="1"/>
    <col min="3334" max="3334" width="7.3828125" style="78" bestFit="1" customWidth="1"/>
    <col min="3335" max="3493" width="8.84375" style="78"/>
    <col min="3494" max="3494" width="8" style="78" bestFit="1" customWidth="1"/>
    <col min="3495" max="3495" width="68.3828125" style="78" customWidth="1"/>
    <col min="3496" max="3496" width="14.3046875" style="78" bestFit="1" customWidth="1"/>
    <col min="3497" max="3497" width="6.3828125" style="78" bestFit="1" customWidth="1"/>
    <col min="3498" max="3498" width="9.84375" style="78" bestFit="1" customWidth="1"/>
    <col min="3499" max="3499" width="14.3046875" style="78" bestFit="1" customWidth="1"/>
    <col min="3500" max="3584" width="8.84375" style="78"/>
    <col min="3585" max="3585" width="6.84375" style="78" bestFit="1" customWidth="1"/>
    <col min="3586" max="3586" width="70" style="78" customWidth="1"/>
    <col min="3587" max="3587" width="6.3046875" style="78" customWidth="1"/>
    <col min="3588" max="3588" width="6.69140625" style="78" customWidth="1"/>
    <col min="3589" max="3589" width="7.15234375" style="78" customWidth="1"/>
    <col min="3590" max="3590" width="7.3828125" style="78" bestFit="1" customWidth="1"/>
    <col min="3591" max="3749" width="8.84375" style="78"/>
    <col min="3750" max="3750" width="8" style="78" bestFit="1" customWidth="1"/>
    <col min="3751" max="3751" width="68.3828125" style="78" customWidth="1"/>
    <col min="3752" max="3752" width="14.3046875" style="78" bestFit="1" customWidth="1"/>
    <col min="3753" max="3753" width="6.3828125" style="78" bestFit="1" customWidth="1"/>
    <col min="3754" max="3754" width="9.84375" style="78" bestFit="1" customWidth="1"/>
    <col min="3755" max="3755" width="14.3046875" style="78" bestFit="1" customWidth="1"/>
    <col min="3756" max="3840" width="8.84375" style="78"/>
    <col min="3841" max="3841" width="6.84375" style="78" bestFit="1" customWidth="1"/>
    <col min="3842" max="3842" width="70" style="78" customWidth="1"/>
    <col min="3843" max="3843" width="6.3046875" style="78" customWidth="1"/>
    <col min="3844" max="3844" width="6.69140625" style="78" customWidth="1"/>
    <col min="3845" max="3845" width="7.15234375" style="78" customWidth="1"/>
    <col min="3846" max="3846" width="7.3828125" style="78" bestFit="1" customWidth="1"/>
    <col min="3847" max="4005" width="8.84375" style="78"/>
    <col min="4006" max="4006" width="8" style="78" bestFit="1" customWidth="1"/>
    <col min="4007" max="4007" width="68.3828125" style="78" customWidth="1"/>
    <col min="4008" max="4008" width="14.3046875" style="78" bestFit="1" customWidth="1"/>
    <col min="4009" max="4009" width="6.3828125" style="78" bestFit="1" customWidth="1"/>
    <col min="4010" max="4010" width="9.84375" style="78" bestFit="1" customWidth="1"/>
    <col min="4011" max="4011" width="14.3046875" style="78" bestFit="1" customWidth="1"/>
    <col min="4012" max="4096" width="8.84375" style="78"/>
    <col min="4097" max="4097" width="6.84375" style="78" bestFit="1" customWidth="1"/>
    <col min="4098" max="4098" width="70" style="78" customWidth="1"/>
    <col min="4099" max="4099" width="6.3046875" style="78" customWidth="1"/>
    <col min="4100" max="4100" width="6.69140625" style="78" customWidth="1"/>
    <col min="4101" max="4101" width="7.15234375" style="78" customWidth="1"/>
    <col min="4102" max="4102" width="7.3828125" style="78" bestFit="1" customWidth="1"/>
    <col min="4103" max="4261" width="8.84375" style="78"/>
    <col min="4262" max="4262" width="8" style="78" bestFit="1" customWidth="1"/>
    <col min="4263" max="4263" width="68.3828125" style="78" customWidth="1"/>
    <col min="4264" max="4264" width="14.3046875" style="78" bestFit="1" customWidth="1"/>
    <col min="4265" max="4265" width="6.3828125" style="78" bestFit="1" customWidth="1"/>
    <col min="4266" max="4266" width="9.84375" style="78" bestFit="1" customWidth="1"/>
    <col min="4267" max="4267" width="14.3046875" style="78" bestFit="1" customWidth="1"/>
    <col min="4268" max="4352" width="8.84375" style="78"/>
    <col min="4353" max="4353" width="6.84375" style="78" bestFit="1" customWidth="1"/>
    <col min="4354" max="4354" width="70" style="78" customWidth="1"/>
    <col min="4355" max="4355" width="6.3046875" style="78" customWidth="1"/>
    <col min="4356" max="4356" width="6.69140625" style="78" customWidth="1"/>
    <col min="4357" max="4357" width="7.15234375" style="78" customWidth="1"/>
    <col min="4358" max="4358" width="7.3828125" style="78" bestFit="1" customWidth="1"/>
    <col min="4359" max="4517" width="8.84375" style="78"/>
    <col min="4518" max="4518" width="8" style="78" bestFit="1" customWidth="1"/>
    <col min="4519" max="4519" width="68.3828125" style="78" customWidth="1"/>
    <col min="4520" max="4520" width="14.3046875" style="78" bestFit="1" customWidth="1"/>
    <col min="4521" max="4521" width="6.3828125" style="78" bestFit="1" customWidth="1"/>
    <col min="4522" max="4522" width="9.84375" style="78" bestFit="1" customWidth="1"/>
    <col min="4523" max="4523" width="14.3046875" style="78" bestFit="1" customWidth="1"/>
    <col min="4524" max="4608" width="8.84375" style="78"/>
    <col min="4609" max="4609" width="6.84375" style="78" bestFit="1" customWidth="1"/>
    <col min="4610" max="4610" width="70" style="78" customWidth="1"/>
    <col min="4611" max="4611" width="6.3046875" style="78" customWidth="1"/>
    <col min="4612" max="4612" width="6.69140625" style="78" customWidth="1"/>
    <col min="4613" max="4613" width="7.15234375" style="78" customWidth="1"/>
    <col min="4614" max="4614" width="7.3828125" style="78" bestFit="1" customWidth="1"/>
    <col min="4615" max="4773" width="8.84375" style="78"/>
    <col min="4774" max="4774" width="8" style="78" bestFit="1" customWidth="1"/>
    <col min="4775" max="4775" width="68.3828125" style="78" customWidth="1"/>
    <col min="4776" max="4776" width="14.3046875" style="78" bestFit="1" customWidth="1"/>
    <col min="4777" max="4777" width="6.3828125" style="78" bestFit="1" customWidth="1"/>
    <col min="4778" max="4778" width="9.84375" style="78" bestFit="1" customWidth="1"/>
    <col min="4779" max="4779" width="14.3046875" style="78" bestFit="1" customWidth="1"/>
    <col min="4780" max="4864" width="8.84375" style="78"/>
    <col min="4865" max="4865" width="6.84375" style="78" bestFit="1" customWidth="1"/>
    <col min="4866" max="4866" width="70" style="78" customWidth="1"/>
    <col min="4867" max="4867" width="6.3046875" style="78" customWidth="1"/>
    <col min="4868" max="4868" width="6.69140625" style="78" customWidth="1"/>
    <col min="4869" max="4869" width="7.15234375" style="78" customWidth="1"/>
    <col min="4870" max="4870" width="7.3828125" style="78" bestFit="1" customWidth="1"/>
    <col min="4871" max="5029" width="8.84375" style="78"/>
    <col min="5030" max="5030" width="8" style="78" bestFit="1" customWidth="1"/>
    <col min="5031" max="5031" width="68.3828125" style="78" customWidth="1"/>
    <col min="5032" max="5032" width="14.3046875" style="78" bestFit="1" customWidth="1"/>
    <col min="5033" max="5033" width="6.3828125" style="78" bestFit="1" customWidth="1"/>
    <col min="5034" max="5034" width="9.84375" style="78" bestFit="1" customWidth="1"/>
    <col min="5035" max="5035" width="14.3046875" style="78" bestFit="1" customWidth="1"/>
    <col min="5036" max="5120" width="8.84375" style="78"/>
    <col min="5121" max="5121" width="6.84375" style="78" bestFit="1" customWidth="1"/>
    <col min="5122" max="5122" width="70" style="78" customWidth="1"/>
    <col min="5123" max="5123" width="6.3046875" style="78" customWidth="1"/>
    <col min="5124" max="5124" width="6.69140625" style="78" customWidth="1"/>
    <col min="5125" max="5125" width="7.15234375" style="78" customWidth="1"/>
    <col min="5126" max="5126" width="7.3828125" style="78" bestFit="1" customWidth="1"/>
    <col min="5127" max="5285" width="8.84375" style="78"/>
    <col min="5286" max="5286" width="8" style="78" bestFit="1" customWidth="1"/>
    <col min="5287" max="5287" width="68.3828125" style="78" customWidth="1"/>
    <col min="5288" max="5288" width="14.3046875" style="78" bestFit="1" customWidth="1"/>
    <col min="5289" max="5289" width="6.3828125" style="78" bestFit="1" customWidth="1"/>
    <col min="5290" max="5290" width="9.84375" style="78" bestFit="1" customWidth="1"/>
    <col min="5291" max="5291" width="14.3046875" style="78" bestFit="1" customWidth="1"/>
    <col min="5292" max="5376" width="8.84375" style="78"/>
    <col min="5377" max="5377" width="6.84375" style="78" bestFit="1" customWidth="1"/>
    <col min="5378" max="5378" width="70" style="78" customWidth="1"/>
    <col min="5379" max="5379" width="6.3046875" style="78" customWidth="1"/>
    <col min="5380" max="5380" width="6.69140625" style="78" customWidth="1"/>
    <col min="5381" max="5381" width="7.15234375" style="78" customWidth="1"/>
    <col min="5382" max="5382" width="7.3828125" style="78" bestFit="1" customWidth="1"/>
    <col min="5383" max="5541" width="8.84375" style="78"/>
    <col min="5542" max="5542" width="8" style="78" bestFit="1" customWidth="1"/>
    <col min="5543" max="5543" width="68.3828125" style="78" customWidth="1"/>
    <col min="5544" max="5544" width="14.3046875" style="78" bestFit="1" customWidth="1"/>
    <col min="5545" max="5545" width="6.3828125" style="78" bestFit="1" customWidth="1"/>
    <col min="5546" max="5546" width="9.84375" style="78" bestFit="1" customWidth="1"/>
    <col min="5547" max="5547" width="14.3046875" style="78" bestFit="1" customWidth="1"/>
    <col min="5548" max="5632" width="8.84375" style="78"/>
    <col min="5633" max="5633" width="6.84375" style="78" bestFit="1" customWidth="1"/>
    <col min="5634" max="5634" width="70" style="78" customWidth="1"/>
    <col min="5635" max="5635" width="6.3046875" style="78" customWidth="1"/>
    <col min="5636" max="5636" width="6.69140625" style="78" customWidth="1"/>
    <col min="5637" max="5637" width="7.15234375" style="78" customWidth="1"/>
    <col min="5638" max="5638" width="7.3828125" style="78" bestFit="1" customWidth="1"/>
    <col min="5639" max="5797" width="8.84375" style="78"/>
    <col min="5798" max="5798" width="8" style="78" bestFit="1" customWidth="1"/>
    <col min="5799" max="5799" width="68.3828125" style="78" customWidth="1"/>
    <col min="5800" max="5800" width="14.3046875" style="78" bestFit="1" customWidth="1"/>
    <col min="5801" max="5801" width="6.3828125" style="78" bestFit="1" customWidth="1"/>
    <col min="5802" max="5802" width="9.84375" style="78" bestFit="1" customWidth="1"/>
    <col min="5803" max="5803" width="14.3046875" style="78" bestFit="1" customWidth="1"/>
    <col min="5804" max="5888" width="8.84375" style="78"/>
    <col min="5889" max="5889" width="6.84375" style="78" bestFit="1" customWidth="1"/>
    <col min="5890" max="5890" width="70" style="78" customWidth="1"/>
    <col min="5891" max="5891" width="6.3046875" style="78" customWidth="1"/>
    <col min="5892" max="5892" width="6.69140625" style="78" customWidth="1"/>
    <col min="5893" max="5893" width="7.15234375" style="78" customWidth="1"/>
    <col min="5894" max="5894" width="7.3828125" style="78" bestFit="1" customWidth="1"/>
    <col min="5895" max="6053" width="8.84375" style="78"/>
    <col min="6054" max="6054" width="8" style="78" bestFit="1" customWidth="1"/>
    <col min="6055" max="6055" width="68.3828125" style="78" customWidth="1"/>
    <col min="6056" max="6056" width="14.3046875" style="78" bestFit="1" customWidth="1"/>
    <col min="6057" max="6057" width="6.3828125" style="78" bestFit="1" customWidth="1"/>
    <col min="6058" max="6058" width="9.84375" style="78" bestFit="1" customWidth="1"/>
    <col min="6059" max="6059" width="14.3046875" style="78" bestFit="1" customWidth="1"/>
    <col min="6060" max="6144" width="8.84375" style="78"/>
    <col min="6145" max="6145" width="6.84375" style="78" bestFit="1" customWidth="1"/>
    <col min="6146" max="6146" width="70" style="78" customWidth="1"/>
    <col min="6147" max="6147" width="6.3046875" style="78" customWidth="1"/>
    <col min="6148" max="6148" width="6.69140625" style="78" customWidth="1"/>
    <col min="6149" max="6149" width="7.15234375" style="78" customWidth="1"/>
    <col min="6150" max="6150" width="7.3828125" style="78" bestFit="1" customWidth="1"/>
    <col min="6151" max="6309" width="8.84375" style="78"/>
    <col min="6310" max="6310" width="8" style="78" bestFit="1" customWidth="1"/>
    <col min="6311" max="6311" width="68.3828125" style="78" customWidth="1"/>
    <col min="6312" max="6312" width="14.3046875" style="78" bestFit="1" customWidth="1"/>
    <col min="6313" max="6313" width="6.3828125" style="78" bestFit="1" customWidth="1"/>
    <col min="6314" max="6314" width="9.84375" style="78" bestFit="1" customWidth="1"/>
    <col min="6315" max="6315" width="14.3046875" style="78" bestFit="1" customWidth="1"/>
    <col min="6316" max="6400" width="8.84375" style="78"/>
    <col min="6401" max="6401" width="6.84375" style="78" bestFit="1" customWidth="1"/>
    <col min="6402" max="6402" width="70" style="78" customWidth="1"/>
    <col min="6403" max="6403" width="6.3046875" style="78" customWidth="1"/>
    <col min="6404" max="6404" width="6.69140625" style="78" customWidth="1"/>
    <col min="6405" max="6405" width="7.15234375" style="78" customWidth="1"/>
    <col min="6406" max="6406" width="7.3828125" style="78" bestFit="1" customWidth="1"/>
    <col min="6407" max="6565" width="8.84375" style="78"/>
    <col min="6566" max="6566" width="8" style="78" bestFit="1" customWidth="1"/>
    <col min="6567" max="6567" width="68.3828125" style="78" customWidth="1"/>
    <col min="6568" max="6568" width="14.3046875" style="78" bestFit="1" customWidth="1"/>
    <col min="6569" max="6569" width="6.3828125" style="78" bestFit="1" customWidth="1"/>
    <col min="6570" max="6570" width="9.84375" style="78" bestFit="1" customWidth="1"/>
    <col min="6571" max="6571" width="14.3046875" style="78" bestFit="1" customWidth="1"/>
    <col min="6572" max="6656" width="8.84375" style="78"/>
    <col min="6657" max="6657" width="6.84375" style="78" bestFit="1" customWidth="1"/>
    <col min="6658" max="6658" width="70" style="78" customWidth="1"/>
    <col min="6659" max="6659" width="6.3046875" style="78" customWidth="1"/>
    <col min="6660" max="6660" width="6.69140625" style="78" customWidth="1"/>
    <col min="6661" max="6661" width="7.15234375" style="78" customWidth="1"/>
    <col min="6662" max="6662" width="7.3828125" style="78" bestFit="1" customWidth="1"/>
    <col min="6663" max="6821" width="8.84375" style="78"/>
    <col min="6822" max="6822" width="8" style="78" bestFit="1" customWidth="1"/>
    <col min="6823" max="6823" width="68.3828125" style="78" customWidth="1"/>
    <col min="6824" max="6824" width="14.3046875" style="78" bestFit="1" customWidth="1"/>
    <col min="6825" max="6825" width="6.3828125" style="78" bestFit="1" customWidth="1"/>
    <col min="6826" max="6826" width="9.84375" style="78" bestFit="1" customWidth="1"/>
    <col min="6827" max="6827" width="14.3046875" style="78" bestFit="1" customWidth="1"/>
    <col min="6828" max="6912" width="8.84375" style="78"/>
    <col min="6913" max="6913" width="6.84375" style="78" bestFit="1" customWidth="1"/>
    <col min="6914" max="6914" width="70" style="78" customWidth="1"/>
    <col min="6915" max="6915" width="6.3046875" style="78" customWidth="1"/>
    <col min="6916" max="6916" width="6.69140625" style="78" customWidth="1"/>
    <col min="6917" max="6917" width="7.15234375" style="78" customWidth="1"/>
    <col min="6918" max="6918" width="7.3828125" style="78" bestFit="1" customWidth="1"/>
    <col min="6919" max="7077" width="8.84375" style="78"/>
    <col min="7078" max="7078" width="8" style="78" bestFit="1" customWidth="1"/>
    <col min="7079" max="7079" width="68.3828125" style="78" customWidth="1"/>
    <col min="7080" max="7080" width="14.3046875" style="78" bestFit="1" customWidth="1"/>
    <col min="7081" max="7081" width="6.3828125" style="78" bestFit="1" customWidth="1"/>
    <col min="7082" max="7082" width="9.84375" style="78" bestFit="1" customWidth="1"/>
    <col min="7083" max="7083" width="14.3046875" style="78" bestFit="1" customWidth="1"/>
    <col min="7084" max="7168" width="8.84375" style="78"/>
    <col min="7169" max="7169" width="6.84375" style="78" bestFit="1" customWidth="1"/>
    <col min="7170" max="7170" width="70" style="78" customWidth="1"/>
    <col min="7171" max="7171" width="6.3046875" style="78" customWidth="1"/>
    <col min="7172" max="7172" width="6.69140625" style="78" customWidth="1"/>
    <col min="7173" max="7173" width="7.15234375" style="78" customWidth="1"/>
    <col min="7174" max="7174" width="7.3828125" style="78" bestFit="1" customWidth="1"/>
    <col min="7175" max="7333" width="8.84375" style="78"/>
    <col min="7334" max="7334" width="8" style="78" bestFit="1" customWidth="1"/>
    <col min="7335" max="7335" width="68.3828125" style="78" customWidth="1"/>
    <col min="7336" max="7336" width="14.3046875" style="78" bestFit="1" customWidth="1"/>
    <col min="7337" max="7337" width="6.3828125" style="78" bestFit="1" customWidth="1"/>
    <col min="7338" max="7338" width="9.84375" style="78" bestFit="1" customWidth="1"/>
    <col min="7339" max="7339" width="14.3046875" style="78" bestFit="1" customWidth="1"/>
    <col min="7340" max="7424" width="8.84375" style="78"/>
    <col min="7425" max="7425" width="6.84375" style="78" bestFit="1" customWidth="1"/>
    <col min="7426" max="7426" width="70" style="78" customWidth="1"/>
    <col min="7427" max="7427" width="6.3046875" style="78" customWidth="1"/>
    <col min="7428" max="7428" width="6.69140625" style="78" customWidth="1"/>
    <col min="7429" max="7429" width="7.15234375" style="78" customWidth="1"/>
    <col min="7430" max="7430" width="7.3828125" style="78" bestFit="1" customWidth="1"/>
    <col min="7431" max="7589" width="8.84375" style="78"/>
    <col min="7590" max="7590" width="8" style="78" bestFit="1" customWidth="1"/>
    <col min="7591" max="7591" width="68.3828125" style="78" customWidth="1"/>
    <col min="7592" max="7592" width="14.3046875" style="78" bestFit="1" customWidth="1"/>
    <col min="7593" max="7593" width="6.3828125" style="78" bestFit="1" customWidth="1"/>
    <col min="7594" max="7594" width="9.84375" style="78" bestFit="1" customWidth="1"/>
    <col min="7595" max="7595" width="14.3046875" style="78" bestFit="1" customWidth="1"/>
    <col min="7596" max="7680" width="8.84375" style="78"/>
    <col min="7681" max="7681" width="6.84375" style="78" bestFit="1" customWidth="1"/>
    <col min="7682" max="7682" width="70" style="78" customWidth="1"/>
    <col min="7683" max="7683" width="6.3046875" style="78" customWidth="1"/>
    <col min="7684" max="7684" width="6.69140625" style="78" customWidth="1"/>
    <col min="7685" max="7685" width="7.15234375" style="78" customWidth="1"/>
    <col min="7686" max="7686" width="7.3828125" style="78" bestFit="1" customWidth="1"/>
    <col min="7687" max="7845" width="8.84375" style="78"/>
    <col min="7846" max="7846" width="8" style="78" bestFit="1" customWidth="1"/>
    <col min="7847" max="7847" width="68.3828125" style="78" customWidth="1"/>
    <col min="7848" max="7848" width="14.3046875" style="78" bestFit="1" customWidth="1"/>
    <col min="7849" max="7849" width="6.3828125" style="78" bestFit="1" customWidth="1"/>
    <col min="7850" max="7850" width="9.84375" style="78" bestFit="1" customWidth="1"/>
    <col min="7851" max="7851" width="14.3046875" style="78" bestFit="1" customWidth="1"/>
    <col min="7852" max="7936" width="8.84375" style="78"/>
    <col min="7937" max="7937" width="6.84375" style="78" bestFit="1" customWidth="1"/>
    <col min="7938" max="7938" width="70" style="78" customWidth="1"/>
    <col min="7939" max="7939" width="6.3046875" style="78" customWidth="1"/>
    <col min="7940" max="7940" width="6.69140625" style="78" customWidth="1"/>
    <col min="7941" max="7941" width="7.15234375" style="78" customWidth="1"/>
    <col min="7942" max="7942" width="7.3828125" style="78" bestFit="1" customWidth="1"/>
    <col min="7943" max="8101" width="8.84375" style="78"/>
    <col min="8102" max="8102" width="8" style="78" bestFit="1" customWidth="1"/>
    <col min="8103" max="8103" width="68.3828125" style="78" customWidth="1"/>
    <col min="8104" max="8104" width="14.3046875" style="78" bestFit="1" customWidth="1"/>
    <col min="8105" max="8105" width="6.3828125" style="78" bestFit="1" customWidth="1"/>
    <col min="8106" max="8106" width="9.84375" style="78" bestFit="1" customWidth="1"/>
    <col min="8107" max="8107" width="14.3046875" style="78" bestFit="1" customWidth="1"/>
    <col min="8108" max="8192" width="8.84375" style="78"/>
    <col min="8193" max="8193" width="6.84375" style="78" bestFit="1" customWidth="1"/>
    <col min="8194" max="8194" width="70" style="78" customWidth="1"/>
    <col min="8195" max="8195" width="6.3046875" style="78" customWidth="1"/>
    <col min="8196" max="8196" width="6.69140625" style="78" customWidth="1"/>
    <col min="8197" max="8197" width="7.15234375" style="78" customWidth="1"/>
    <col min="8198" max="8198" width="7.3828125" style="78" bestFit="1" customWidth="1"/>
    <col min="8199" max="8357" width="8.84375" style="78"/>
    <col min="8358" max="8358" width="8" style="78" bestFit="1" customWidth="1"/>
    <col min="8359" max="8359" width="68.3828125" style="78" customWidth="1"/>
    <col min="8360" max="8360" width="14.3046875" style="78" bestFit="1" customWidth="1"/>
    <col min="8361" max="8361" width="6.3828125" style="78" bestFit="1" customWidth="1"/>
    <col min="8362" max="8362" width="9.84375" style="78" bestFit="1" customWidth="1"/>
    <col min="8363" max="8363" width="14.3046875" style="78" bestFit="1" customWidth="1"/>
    <col min="8364" max="8448" width="8.84375" style="78"/>
    <col min="8449" max="8449" width="6.84375" style="78" bestFit="1" customWidth="1"/>
    <col min="8450" max="8450" width="70" style="78" customWidth="1"/>
    <col min="8451" max="8451" width="6.3046875" style="78" customWidth="1"/>
    <col min="8452" max="8452" width="6.69140625" style="78" customWidth="1"/>
    <col min="8453" max="8453" width="7.15234375" style="78" customWidth="1"/>
    <col min="8454" max="8454" width="7.3828125" style="78" bestFit="1" customWidth="1"/>
    <col min="8455" max="8613" width="8.84375" style="78"/>
    <col min="8614" max="8614" width="8" style="78" bestFit="1" customWidth="1"/>
    <col min="8615" max="8615" width="68.3828125" style="78" customWidth="1"/>
    <col min="8616" max="8616" width="14.3046875" style="78" bestFit="1" customWidth="1"/>
    <col min="8617" max="8617" width="6.3828125" style="78" bestFit="1" customWidth="1"/>
    <col min="8618" max="8618" width="9.84375" style="78" bestFit="1" customWidth="1"/>
    <col min="8619" max="8619" width="14.3046875" style="78" bestFit="1" customWidth="1"/>
    <col min="8620" max="8704" width="8.84375" style="78"/>
    <col min="8705" max="8705" width="6.84375" style="78" bestFit="1" customWidth="1"/>
    <col min="8706" max="8706" width="70" style="78" customWidth="1"/>
    <col min="8707" max="8707" width="6.3046875" style="78" customWidth="1"/>
    <col min="8708" max="8708" width="6.69140625" style="78" customWidth="1"/>
    <col min="8709" max="8709" width="7.15234375" style="78" customWidth="1"/>
    <col min="8710" max="8710" width="7.3828125" style="78" bestFit="1" customWidth="1"/>
    <col min="8711" max="8869" width="8.84375" style="78"/>
    <col min="8870" max="8870" width="8" style="78" bestFit="1" customWidth="1"/>
    <col min="8871" max="8871" width="68.3828125" style="78" customWidth="1"/>
    <col min="8872" max="8872" width="14.3046875" style="78" bestFit="1" customWidth="1"/>
    <col min="8873" max="8873" width="6.3828125" style="78" bestFit="1" customWidth="1"/>
    <col min="8874" max="8874" width="9.84375" style="78" bestFit="1" customWidth="1"/>
    <col min="8875" max="8875" width="14.3046875" style="78" bestFit="1" customWidth="1"/>
    <col min="8876" max="8960" width="8.84375" style="78"/>
    <col min="8961" max="8961" width="6.84375" style="78" bestFit="1" customWidth="1"/>
    <col min="8962" max="8962" width="70" style="78" customWidth="1"/>
    <col min="8963" max="8963" width="6.3046875" style="78" customWidth="1"/>
    <col min="8964" max="8964" width="6.69140625" style="78" customWidth="1"/>
    <col min="8965" max="8965" width="7.15234375" style="78" customWidth="1"/>
    <col min="8966" max="8966" width="7.3828125" style="78" bestFit="1" customWidth="1"/>
    <col min="8967" max="9125" width="8.84375" style="78"/>
    <col min="9126" max="9126" width="8" style="78" bestFit="1" customWidth="1"/>
    <col min="9127" max="9127" width="68.3828125" style="78" customWidth="1"/>
    <col min="9128" max="9128" width="14.3046875" style="78" bestFit="1" customWidth="1"/>
    <col min="9129" max="9129" width="6.3828125" style="78" bestFit="1" customWidth="1"/>
    <col min="9130" max="9130" width="9.84375" style="78" bestFit="1" customWidth="1"/>
    <col min="9131" max="9131" width="14.3046875" style="78" bestFit="1" customWidth="1"/>
    <col min="9132" max="9216" width="8.84375" style="78"/>
    <col min="9217" max="9217" width="6.84375" style="78" bestFit="1" customWidth="1"/>
    <col min="9218" max="9218" width="70" style="78" customWidth="1"/>
    <col min="9219" max="9219" width="6.3046875" style="78" customWidth="1"/>
    <col min="9220" max="9220" width="6.69140625" style="78" customWidth="1"/>
    <col min="9221" max="9221" width="7.15234375" style="78" customWidth="1"/>
    <col min="9222" max="9222" width="7.3828125" style="78" bestFit="1" customWidth="1"/>
    <col min="9223" max="9381" width="8.84375" style="78"/>
    <col min="9382" max="9382" width="8" style="78" bestFit="1" customWidth="1"/>
    <col min="9383" max="9383" width="68.3828125" style="78" customWidth="1"/>
    <col min="9384" max="9384" width="14.3046875" style="78" bestFit="1" customWidth="1"/>
    <col min="9385" max="9385" width="6.3828125" style="78" bestFit="1" customWidth="1"/>
    <col min="9386" max="9386" width="9.84375" style="78" bestFit="1" customWidth="1"/>
    <col min="9387" max="9387" width="14.3046875" style="78" bestFit="1" customWidth="1"/>
    <col min="9388" max="9472" width="8.84375" style="78"/>
    <col min="9473" max="9473" width="6.84375" style="78" bestFit="1" customWidth="1"/>
    <col min="9474" max="9474" width="70" style="78" customWidth="1"/>
    <col min="9475" max="9475" width="6.3046875" style="78" customWidth="1"/>
    <col min="9476" max="9476" width="6.69140625" style="78" customWidth="1"/>
    <col min="9477" max="9477" width="7.15234375" style="78" customWidth="1"/>
    <col min="9478" max="9478" width="7.3828125" style="78" bestFit="1" customWidth="1"/>
    <col min="9479" max="9637" width="8.84375" style="78"/>
    <col min="9638" max="9638" width="8" style="78" bestFit="1" customWidth="1"/>
    <col min="9639" max="9639" width="68.3828125" style="78" customWidth="1"/>
    <col min="9640" max="9640" width="14.3046875" style="78" bestFit="1" customWidth="1"/>
    <col min="9641" max="9641" width="6.3828125" style="78" bestFit="1" customWidth="1"/>
    <col min="9642" max="9642" width="9.84375" style="78" bestFit="1" customWidth="1"/>
    <col min="9643" max="9643" width="14.3046875" style="78" bestFit="1" customWidth="1"/>
    <col min="9644" max="9728" width="8.84375" style="78"/>
    <col min="9729" max="9729" width="6.84375" style="78" bestFit="1" customWidth="1"/>
    <col min="9730" max="9730" width="70" style="78" customWidth="1"/>
    <col min="9731" max="9731" width="6.3046875" style="78" customWidth="1"/>
    <col min="9732" max="9732" width="6.69140625" style="78" customWidth="1"/>
    <col min="9733" max="9733" width="7.15234375" style="78" customWidth="1"/>
    <col min="9734" max="9734" width="7.3828125" style="78" bestFit="1" customWidth="1"/>
    <col min="9735" max="9893" width="8.84375" style="78"/>
    <col min="9894" max="9894" width="8" style="78" bestFit="1" customWidth="1"/>
    <col min="9895" max="9895" width="68.3828125" style="78" customWidth="1"/>
    <col min="9896" max="9896" width="14.3046875" style="78" bestFit="1" customWidth="1"/>
    <col min="9897" max="9897" width="6.3828125" style="78" bestFit="1" customWidth="1"/>
    <col min="9898" max="9898" width="9.84375" style="78" bestFit="1" customWidth="1"/>
    <col min="9899" max="9899" width="14.3046875" style="78" bestFit="1" customWidth="1"/>
    <col min="9900" max="9984" width="8.84375" style="78"/>
    <col min="9985" max="9985" width="6.84375" style="78" bestFit="1" customWidth="1"/>
    <col min="9986" max="9986" width="70" style="78" customWidth="1"/>
    <col min="9987" max="9987" width="6.3046875" style="78" customWidth="1"/>
    <col min="9988" max="9988" width="6.69140625" style="78" customWidth="1"/>
    <col min="9989" max="9989" width="7.15234375" style="78" customWidth="1"/>
    <col min="9990" max="9990" width="7.3828125" style="78" bestFit="1" customWidth="1"/>
    <col min="9991" max="10149" width="8.84375" style="78"/>
    <col min="10150" max="10150" width="8" style="78" bestFit="1" customWidth="1"/>
    <col min="10151" max="10151" width="68.3828125" style="78" customWidth="1"/>
    <col min="10152" max="10152" width="14.3046875" style="78" bestFit="1" customWidth="1"/>
    <col min="10153" max="10153" width="6.3828125" style="78" bestFit="1" customWidth="1"/>
    <col min="10154" max="10154" width="9.84375" style="78" bestFit="1" customWidth="1"/>
    <col min="10155" max="10155" width="14.3046875" style="78" bestFit="1" customWidth="1"/>
    <col min="10156" max="10240" width="8.84375" style="78"/>
    <col min="10241" max="10241" width="6.84375" style="78" bestFit="1" customWidth="1"/>
    <col min="10242" max="10242" width="70" style="78" customWidth="1"/>
    <col min="10243" max="10243" width="6.3046875" style="78" customWidth="1"/>
    <col min="10244" max="10244" width="6.69140625" style="78" customWidth="1"/>
    <col min="10245" max="10245" width="7.15234375" style="78" customWidth="1"/>
    <col min="10246" max="10246" width="7.3828125" style="78" bestFit="1" customWidth="1"/>
    <col min="10247" max="10405" width="8.84375" style="78"/>
    <col min="10406" max="10406" width="8" style="78" bestFit="1" customWidth="1"/>
    <col min="10407" max="10407" width="68.3828125" style="78" customWidth="1"/>
    <col min="10408" max="10408" width="14.3046875" style="78" bestFit="1" customWidth="1"/>
    <col min="10409" max="10409" width="6.3828125" style="78" bestFit="1" customWidth="1"/>
    <col min="10410" max="10410" width="9.84375" style="78" bestFit="1" customWidth="1"/>
    <col min="10411" max="10411" width="14.3046875" style="78" bestFit="1" customWidth="1"/>
    <col min="10412" max="10496" width="8.84375" style="78"/>
    <col min="10497" max="10497" width="6.84375" style="78" bestFit="1" customWidth="1"/>
    <col min="10498" max="10498" width="70" style="78" customWidth="1"/>
    <col min="10499" max="10499" width="6.3046875" style="78" customWidth="1"/>
    <col min="10500" max="10500" width="6.69140625" style="78" customWidth="1"/>
    <col min="10501" max="10501" width="7.15234375" style="78" customWidth="1"/>
    <col min="10502" max="10502" width="7.3828125" style="78" bestFit="1" customWidth="1"/>
    <col min="10503" max="10661" width="8.84375" style="78"/>
    <col min="10662" max="10662" width="8" style="78" bestFit="1" customWidth="1"/>
    <col min="10663" max="10663" width="68.3828125" style="78" customWidth="1"/>
    <col min="10664" max="10664" width="14.3046875" style="78" bestFit="1" customWidth="1"/>
    <col min="10665" max="10665" width="6.3828125" style="78" bestFit="1" customWidth="1"/>
    <col min="10666" max="10666" width="9.84375" style="78" bestFit="1" customWidth="1"/>
    <col min="10667" max="10667" width="14.3046875" style="78" bestFit="1" customWidth="1"/>
    <col min="10668" max="10752" width="8.84375" style="78"/>
    <col min="10753" max="10753" width="6.84375" style="78" bestFit="1" customWidth="1"/>
    <col min="10754" max="10754" width="70" style="78" customWidth="1"/>
    <col min="10755" max="10755" width="6.3046875" style="78" customWidth="1"/>
    <col min="10756" max="10756" width="6.69140625" style="78" customWidth="1"/>
    <col min="10757" max="10757" width="7.15234375" style="78" customWidth="1"/>
    <col min="10758" max="10758" width="7.3828125" style="78" bestFit="1" customWidth="1"/>
    <col min="10759" max="10917" width="8.84375" style="78"/>
    <col min="10918" max="10918" width="8" style="78" bestFit="1" customWidth="1"/>
    <col min="10919" max="10919" width="68.3828125" style="78" customWidth="1"/>
    <col min="10920" max="10920" width="14.3046875" style="78" bestFit="1" customWidth="1"/>
    <col min="10921" max="10921" width="6.3828125" style="78" bestFit="1" customWidth="1"/>
    <col min="10922" max="10922" width="9.84375" style="78" bestFit="1" customWidth="1"/>
    <col min="10923" max="10923" width="14.3046875" style="78" bestFit="1" customWidth="1"/>
    <col min="10924" max="11008" width="8.84375" style="78"/>
    <col min="11009" max="11009" width="6.84375" style="78" bestFit="1" customWidth="1"/>
    <col min="11010" max="11010" width="70" style="78" customWidth="1"/>
    <col min="11011" max="11011" width="6.3046875" style="78" customWidth="1"/>
    <col min="11012" max="11012" width="6.69140625" style="78" customWidth="1"/>
    <col min="11013" max="11013" width="7.15234375" style="78" customWidth="1"/>
    <col min="11014" max="11014" width="7.3828125" style="78" bestFit="1" customWidth="1"/>
    <col min="11015" max="11173" width="8.84375" style="78"/>
    <col min="11174" max="11174" width="8" style="78" bestFit="1" customWidth="1"/>
    <col min="11175" max="11175" width="68.3828125" style="78" customWidth="1"/>
    <col min="11176" max="11176" width="14.3046875" style="78" bestFit="1" customWidth="1"/>
    <col min="11177" max="11177" width="6.3828125" style="78" bestFit="1" customWidth="1"/>
    <col min="11178" max="11178" width="9.84375" style="78" bestFit="1" customWidth="1"/>
    <col min="11179" max="11179" width="14.3046875" style="78" bestFit="1" customWidth="1"/>
    <col min="11180" max="11264" width="8.84375" style="78"/>
    <col min="11265" max="11265" width="6.84375" style="78" bestFit="1" customWidth="1"/>
    <col min="11266" max="11266" width="70" style="78" customWidth="1"/>
    <col min="11267" max="11267" width="6.3046875" style="78" customWidth="1"/>
    <col min="11268" max="11268" width="6.69140625" style="78" customWidth="1"/>
    <col min="11269" max="11269" width="7.15234375" style="78" customWidth="1"/>
    <col min="11270" max="11270" width="7.3828125" style="78" bestFit="1" customWidth="1"/>
    <col min="11271" max="11429" width="8.84375" style="78"/>
    <col min="11430" max="11430" width="8" style="78" bestFit="1" customWidth="1"/>
    <col min="11431" max="11431" width="68.3828125" style="78" customWidth="1"/>
    <col min="11432" max="11432" width="14.3046875" style="78" bestFit="1" customWidth="1"/>
    <col min="11433" max="11433" width="6.3828125" style="78" bestFit="1" customWidth="1"/>
    <col min="11434" max="11434" width="9.84375" style="78" bestFit="1" customWidth="1"/>
    <col min="11435" max="11435" width="14.3046875" style="78" bestFit="1" customWidth="1"/>
    <col min="11436" max="11520" width="8.84375" style="78"/>
    <col min="11521" max="11521" width="6.84375" style="78" bestFit="1" customWidth="1"/>
    <col min="11522" max="11522" width="70" style="78" customWidth="1"/>
    <col min="11523" max="11523" width="6.3046875" style="78" customWidth="1"/>
    <col min="11524" max="11524" width="6.69140625" style="78" customWidth="1"/>
    <col min="11525" max="11525" width="7.15234375" style="78" customWidth="1"/>
    <col min="11526" max="11526" width="7.3828125" style="78" bestFit="1" customWidth="1"/>
    <col min="11527" max="11685" width="8.84375" style="78"/>
    <col min="11686" max="11686" width="8" style="78" bestFit="1" customWidth="1"/>
    <col min="11687" max="11687" width="68.3828125" style="78" customWidth="1"/>
    <col min="11688" max="11688" width="14.3046875" style="78" bestFit="1" customWidth="1"/>
    <col min="11689" max="11689" width="6.3828125" style="78" bestFit="1" customWidth="1"/>
    <col min="11690" max="11690" width="9.84375" style="78" bestFit="1" customWidth="1"/>
    <col min="11691" max="11691" width="14.3046875" style="78" bestFit="1" customWidth="1"/>
    <col min="11692" max="11776" width="8.84375" style="78"/>
    <col min="11777" max="11777" width="6.84375" style="78" bestFit="1" customWidth="1"/>
    <col min="11778" max="11778" width="70" style="78" customWidth="1"/>
    <col min="11779" max="11779" width="6.3046875" style="78" customWidth="1"/>
    <col min="11780" max="11780" width="6.69140625" style="78" customWidth="1"/>
    <col min="11781" max="11781" width="7.15234375" style="78" customWidth="1"/>
    <col min="11782" max="11782" width="7.3828125" style="78" bestFit="1" customWidth="1"/>
    <col min="11783" max="11941" width="8.84375" style="78"/>
    <col min="11942" max="11942" width="8" style="78" bestFit="1" customWidth="1"/>
    <col min="11943" max="11943" width="68.3828125" style="78" customWidth="1"/>
    <col min="11944" max="11944" width="14.3046875" style="78" bestFit="1" customWidth="1"/>
    <col min="11945" max="11945" width="6.3828125" style="78" bestFit="1" customWidth="1"/>
    <col min="11946" max="11946" width="9.84375" style="78" bestFit="1" customWidth="1"/>
    <col min="11947" max="11947" width="14.3046875" style="78" bestFit="1" customWidth="1"/>
    <col min="11948" max="12032" width="8.84375" style="78"/>
    <col min="12033" max="12033" width="6.84375" style="78" bestFit="1" customWidth="1"/>
    <col min="12034" max="12034" width="70" style="78" customWidth="1"/>
    <col min="12035" max="12035" width="6.3046875" style="78" customWidth="1"/>
    <col min="12036" max="12036" width="6.69140625" style="78" customWidth="1"/>
    <col min="12037" max="12037" width="7.15234375" style="78" customWidth="1"/>
    <col min="12038" max="12038" width="7.3828125" style="78" bestFit="1" customWidth="1"/>
    <col min="12039" max="12197" width="8.84375" style="78"/>
    <col min="12198" max="12198" width="8" style="78" bestFit="1" customWidth="1"/>
    <col min="12199" max="12199" width="68.3828125" style="78" customWidth="1"/>
    <col min="12200" max="12200" width="14.3046875" style="78" bestFit="1" customWidth="1"/>
    <col min="12201" max="12201" width="6.3828125" style="78" bestFit="1" customWidth="1"/>
    <col min="12202" max="12202" width="9.84375" style="78" bestFit="1" customWidth="1"/>
    <col min="12203" max="12203" width="14.3046875" style="78" bestFit="1" customWidth="1"/>
    <col min="12204" max="12288" width="8.84375" style="78"/>
    <col min="12289" max="12289" width="6.84375" style="78" bestFit="1" customWidth="1"/>
    <col min="12290" max="12290" width="70" style="78" customWidth="1"/>
    <col min="12291" max="12291" width="6.3046875" style="78" customWidth="1"/>
    <col min="12292" max="12292" width="6.69140625" style="78" customWidth="1"/>
    <col min="12293" max="12293" width="7.15234375" style="78" customWidth="1"/>
    <col min="12294" max="12294" width="7.3828125" style="78" bestFit="1" customWidth="1"/>
    <col min="12295" max="12453" width="8.84375" style="78"/>
    <col min="12454" max="12454" width="8" style="78" bestFit="1" customWidth="1"/>
    <col min="12455" max="12455" width="68.3828125" style="78" customWidth="1"/>
    <col min="12456" max="12456" width="14.3046875" style="78" bestFit="1" customWidth="1"/>
    <col min="12457" max="12457" width="6.3828125" style="78" bestFit="1" customWidth="1"/>
    <col min="12458" max="12458" width="9.84375" style="78" bestFit="1" customWidth="1"/>
    <col min="12459" max="12459" width="14.3046875" style="78" bestFit="1" customWidth="1"/>
    <col min="12460" max="12544" width="8.84375" style="78"/>
    <col min="12545" max="12545" width="6.84375" style="78" bestFit="1" customWidth="1"/>
    <col min="12546" max="12546" width="70" style="78" customWidth="1"/>
    <col min="12547" max="12547" width="6.3046875" style="78" customWidth="1"/>
    <col min="12548" max="12548" width="6.69140625" style="78" customWidth="1"/>
    <col min="12549" max="12549" width="7.15234375" style="78" customWidth="1"/>
    <col min="12550" max="12550" width="7.3828125" style="78" bestFit="1" customWidth="1"/>
    <col min="12551" max="12709" width="8.84375" style="78"/>
    <col min="12710" max="12710" width="8" style="78" bestFit="1" customWidth="1"/>
    <col min="12711" max="12711" width="68.3828125" style="78" customWidth="1"/>
    <col min="12712" max="12712" width="14.3046875" style="78" bestFit="1" customWidth="1"/>
    <col min="12713" max="12713" width="6.3828125" style="78" bestFit="1" customWidth="1"/>
    <col min="12714" max="12714" width="9.84375" style="78" bestFit="1" customWidth="1"/>
    <col min="12715" max="12715" width="14.3046875" style="78" bestFit="1" customWidth="1"/>
    <col min="12716" max="12800" width="8.84375" style="78"/>
    <col min="12801" max="12801" width="6.84375" style="78" bestFit="1" customWidth="1"/>
    <col min="12802" max="12802" width="70" style="78" customWidth="1"/>
    <col min="12803" max="12803" width="6.3046875" style="78" customWidth="1"/>
    <col min="12804" max="12804" width="6.69140625" style="78" customWidth="1"/>
    <col min="12805" max="12805" width="7.15234375" style="78" customWidth="1"/>
    <col min="12806" max="12806" width="7.3828125" style="78" bestFit="1" customWidth="1"/>
    <col min="12807" max="12965" width="8.84375" style="78"/>
    <col min="12966" max="12966" width="8" style="78" bestFit="1" customWidth="1"/>
    <col min="12967" max="12967" width="68.3828125" style="78" customWidth="1"/>
    <col min="12968" max="12968" width="14.3046875" style="78" bestFit="1" customWidth="1"/>
    <col min="12969" max="12969" width="6.3828125" style="78" bestFit="1" customWidth="1"/>
    <col min="12970" max="12970" width="9.84375" style="78" bestFit="1" customWidth="1"/>
    <col min="12971" max="12971" width="14.3046875" style="78" bestFit="1" customWidth="1"/>
    <col min="12972" max="13056" width="8.84375" style="78"/>
    <col min="13057" max="13057" width="6.84375" style="78" bestFit="1" customWidth="1"/>
    <col min="13058" max="13058" width="70" style="78" customWidth="1"/>
    <col min="13059" max="13059" width="6.3046875" style="78" customWidth="1"/>
    <col min="13060" max="13060" width="6.69140625" style="78" customWidth="1"/>
    <col min="13061" max="13061" width="7.15234375" style="78" customWidth="1"/>
    <col min="13062" max="13062" width="7.3828125" style="78" bestFit="1" customWidth="1"/>
    <col min="13063" max="13221" width="8.84375" style="78"/>
    <col min="13222" max="13222" width="8" style="78" bestFit="1" customWidth="1"/>
    <col min="13223" max="13223" width="68.3828125" style="78" customWidth="1"/>
    <col min="13224" max="13224" width="14.3046875" style="78" bestFit="1" customWidth="1"/>
    <col min="13225" max="13225" width="6.3828125" style="78" bestFit="1" customWidth="1"/>
    <col min="13226" max="13226" width="9.84375" style="78" bestFit="1" customWidth="1"/>
    <col min="13227" max="13227" width="14.3046875" style="78" bestFit="1" customWidth="1"/>
    <col min="13228" max="13312" width="8.84375" style="78"/>
    <col min="13313" max="13313" width="6.84375" style="78" bestFit="1" customWidth="1"/>
    <col min="13314" max="13314" width="70" style="78" customWidth="1"/>
    <col min="13315" max="13315" width="6.3046875" style="78" customWidth="1"/>
    <col min="13316" max="13316" width="6.69140625" style="78" customWidth="1"/>
    <col min="13317" max="13317" width="7.15234375" style="78" customWidth="1"/>
    <col min="13318" max="13318" width="7.3828125" style="78" bestFit="1" customWidth="1"/>
    <col min="13319" max="13477" width="8.84375" style="78"/>
    <col min="13478" max="13478" width="8" style="78" bestFit="1" customWidth="1"/>
    <col min="13479" max="13479" width="68.3828125" style="78" customWidth="1"/>
    <col min="13480" max="13480" width="14.3046875" style="78" bestFit="1" customWidth="1"/>
    <col min="13481" max="13481" width="6.3828125" style="78" bestFit="1" customWidth="1"/>
    <col min="13482" max="13482" width="9.84375" style="78" bestFit="1" customWidth="1"/>
    <col min="13483" max="13483" width="14.3046875" style="78" bestFit="1" customWidth="1"/>
    <col min="13484" max="13568" width="8.84375" style="78"/>
    <col min="13569" max="13569" width="6.84375" style="78" bestFit="1" customWidth="1"/>
    <col min="13570" max="13570" width="70" style="78" customWidth="1"/>
    <col min="13571" max="13571" width="6.3046875" style="78" customWidth="1"/>
    <col min="13572" max="13572" width="6.69140625" style="78" customWidth="1"/>
    <col min="13573" max="13573" width="7.15234375" style="78" customWidth="1"/>
    <col min="13574" max="13574" width="7.3828125" style="78" bestFit="1" customWidth="1"/>
    <col min="13575" max="13733" width="8.84375" style="78"/>
    <col min="13734" max="13734" width="8" style="78" bestFit="1" customWidth="1"/>
    <col min="13735" max="13735" width="68.3828125" style="78" customWidth="1"/>
    <col min="13736" max="13736" width="14.3046875" style="78" bestFit="1" customWidth="1"/>
    <col min="13737" max="13737" width="6.3828125" style="78" bestFit="1" customWidth="1"/>
    <col min="13738" max="13738" width="9.84375" style="78" bestFit="1" customWidth="1"/>
    <col min="13739" max="13739" width="14.3046875" style="78" bestFit="1" customWidth="1"/>
    <col min="13740" max="13824" width="8.84375" style="78"/>
    <col min="13825" max="13825" width="6.84375" style="78" bestFit="1" customWidth="1"/>
    <col min="13826" max="13826" width="70" style="78" customWidth="1"/>
    <col min="13827" max="13827" width="6.3046875" style="78" customWidth="1"/>
    <col min="13828" max="13828" width="6.69140625" style="78" customWidth="1"/>
    <col min="13829" max="13829" width="7.15234375" style="78" customWidth="1"/>
    <col min="13830" max="13830" width="7.3828125" style="78" bestFit="1" customWidth="1"/>
    <col min="13831" max="13989" width="8.84375" style="78"/>
    <col min="13990" max="13990" width="8" style="78" bestFit="1" customWidth="1"/>
    <col min="13991" max="13991" width="68.3828125" style="78" customWidth="1"/>
    <col min="13992" max="13992" width="14.3046875" style="78" bestFit="1" customWidth="1"/>
    <col min="13993" max="13993" width="6.3828125" style="78" bestFit="1" customWidth="1"/>
    <col min="13994" max="13994" width="9.84375" style="78" bestFit="1" customWidth="1"/>
    <col min="13995" max="13995" width="14.3046875" style="78" bestFit="1" customWidth="1"/>
    <col min="13996" max="14080" width="8.84375" style="78"/>
    <col min="14081" max="14081" width="6.84375" style="78" bestFit="1" customWidth="1"/>
    <col min="14082" max="14082" width="70" style="78" customWidth="1"/>
    <col min="14083" max="14083" width="6.3046875" style="78" customWidth="1"/>
    <col min="14084" max="14084" width="6.69140625" style="78" customWidth="1"/>
    <col min="14085" max="14085" width="7.15234375" style="78" customWidth="1"/>
    <col min="14086" max="14086" width="7.3828125" style="78" bestFit="1" customWidth="1"/>
    <col min="14087" max="14245" width="8.84375" style="78"/>
    <col min="14246" max="14246" width="8" style="78" bestFit="1" customWidth="1"/>
    <col min="14247" max="14247" width="68.3828125" style="78" customWidth="1"/>
    <col min="14248" max="14248" width="14.3046875" style="78" bestFit="1" customWidth="1"/>
    <col min="14249" max="14249" width="6.3828125" style="78" bestFit="1" customWidth="1"/>
    <col min="14250" max="14250" width="9.84375" style="78" bestFit="1" customWidth="1"/>
    <col min="14251" max="14251" width="14.3046875" style="78" bestFit="1" customWidth="1"/>
    <col min="14252" max="14336" width="8.84375" style="78"/>
    <col min="14337" max="14337" width="6.84375" style="78" bestFit="1" customWidth="1"/>
    <col min="14338" max="14338" width="70" style="78" customWidth="1"/>
    <col min="14339" max="14339" width="6.3046875" style="78" customWidth="1"/>
    <col min="14340" max="14340" width="6.69140625" style="78" customWidth="1"/>
    <col min="14341" max="14341" width="7.15234375" style="78" customWidth="1"/>
    <col min="14342" max="14342" width="7.3828125" style="78" bestFit="1" customWidth="1"/>
    <col min="14343" max="14501" width="8.84375" style="78"/>
    <col min="14502" max="14502" width="8" style="78" bestFit="1" customWidth="1"/>
    <col min="14503" max="14503" width="68.3828125" style="78" customWidth="1"/>
    <col min="14504" max="14504" width="14.3046875" style="78" bestFit="1" customWidth="1"/>
    <col min="14505" max="14505" width="6.3828125" style="78" bestFit="1" customWidth="1"/>
    <col min="14506" max="14506" width="9.84375" style="78" bestFit="1" customWidth="1"/>
    <col min="14507" max="14507" width="14.3046875" style="78" bestFit="1" customWidth="1"/>
    <col min="14508" max="14592" width="8.84375" style="78"/>
    <col min="14593" max="14593" width="6.84375" style="78" bestFit="1" customWidth="1"/>
    <col min="14594" max="14594" width="70" style="78" customWidth="1"/>
    <col min="14595" max="14595" width="6.3046875" style="78" customWidth="1"/>
    <col min="14596" max="14596" width="6.69140625" style="78" customWidth="1"/>
    <col min="14597" max="14597" width="7.15234375" style="78" customWidth="1"/>
    <col min="14598" max="14598" width="7.3828125" style="78" bestFit="1" customWidth="1"/>
    <col min="14599" max="14757" width="8.84375" style="78"/>
    <col min="14758" max="14758" width="8" style="78" bestFit="1" customWidth="1"/>
    <col min="14759" max="14759" width="68.3828125" style="78" customWidth="1"/>
    <col min="14760" max="14760" width="14.3046875" style="78" bestFit="1" customWidth="1"/>
    <col min="14761" max="14761" width="6.3828125" style="78" bestFit="1" customWidth="1"/>
    <col min="14762" max="14762" width="9.84375" style="78" bestFit="1" customWidth="1"/>
    <col min="14763" max="14763" width="14.3046875" style="78" bestFit="1" customWidth="1"/>
    <col min="14764" max="14848" width="8.84375" style="78"/>
    <col min="14849" max="14849" width="6.84375" style="78" bestFit="1" customWidth="1"/>
    <col min="14850" max="14850" width="70" style="78" customWidth="1"/>
    <col min="14851" max="14851" width="6.3046875" style="78" customWidth="1"/>
    <col min="14852" max="14852" width="6.69140625" style="78" customWidth="1"/>
    <col min="14853" max="14853" width="7.15234375" style="78" customWidth="1"/>
    <col min="14854" max="14854" width="7.3828125" style="78" bestFit="1" customWidth="1"/>
    <col min="14855" max="15013" width="8.84375" style="78"/>
    <col min="15014" max="15014" width="8" style="78" bestFit="1" customWidth="1"/>
    <col min="15015" max="15015" width="68.3828125" style="78" customWidth="1"/>
    <col min="15016" max="15016" width="14.3046875" style="78" bestFit="1" customWidth="1"/>
    <col min="15017" max="15017" width="6.3828125" style="78" bestFit="1" customWidth="1"/>
    <col min="15018" max="15018" width="9.84375" style="78" bestFit="1" customWidth="1"/>
    <col min="15019" max="15019" width="14.3046875" style="78" bestFit="1" customWidth="1"/>
    <col min="15020" max="15104" width="8.84375" style="78"/>
    <col min="15105" max="15105" width="6.84375" style="78" bestFit="1" customWidth="1"/>
    <col min="15106" max="15106" width="70" style="78" customWidth="1"/>
    <col min="15107" max="15107" width="6.3046875" style="78" customWidth="1"/>
    <col min="15108" max="15108" width="6.69140625" style="78" customWidth="1"/>
    <col min="15109" max="15109" width="7.15234375" style="78" customWidth="1"/>
    <col min="15110" max="15110" width="7.3828125" style="78" bestFit="1" customWidth="1"/>
    <col min="15111" max="15269" width="8.84375" style="78"/>
    <col min="15270" max="15270" width="8" style="78" bestFit="1" customWidth="1"/>
    <col min="15271" max="15271" width="68.3828125" style="78" customWidth="1"/>
    <col min="15272" max="15272" width="14.3046875" style="78" bestFit="1" customWidth="1"/>
    <col min="15273" max="15273" width="6.3828125" style="78" bestFit="1" customWidth="1"/>
    <col min="15274" max="15274" width="9.84375" style="78" bestFit="1" customWidth="1"/>
    <col min="15275" max="15275" width="14.3046875" style="78" bestFit="1" customWidth="1"/>
    <col min="15276" max="15360" width="8.84375" style="78"/>
    <col min="15361" max="15361" width="6.84375" style="78" bestFit="1" customWidth="1"/>
    <col min="15362" max="15362" width="70" style="78" customWidth="1"/>
    <col min="15363" max="15363" width="6.3046875" style="78" customWidth="1"/>
    <col min="15364" max="15364" width="6.69140625" style="78" customWidth="1"/>
    <col min="15365" max="15365" width="7.15234375" style="78" customWidth="1"/>
    <col min="15366" max="15366" width="7.3828125" style="78" bestFit="1" customWidth="1"/>
    <col min="15367" max="15525" width="8.84375" style="78"/>
    <col min="15526" max="15526" width="8" style="78" bestFit="1" customWidth="1"/>
    <col min="15527" max="15527" width="68.3828125" style="78" customWidth="1"/>
    <col min="15528" max="15528" width="14.3046875" style="78" bestFit="1" customWidth="1"/>
    <col min="15529" max="15529" width="6.3828125" style="78" bestFit="1" customWidth="1"/>
    <col min="15530" max="15530" width="9.84375" style="78" bestFit="1" customWidth="1"/>
    <col min="15531" max="15531" width="14.3046875" style="78" bestFit="1" customWidth="1"/>
    <col min="15532" max="15616" width="8.84375" style="78"/>
    <col min="15617" max="15617" width="6.84375" style="78" bestFit="1" customWidth="1"/>
    <col min="15618" max="15618" width="70" style="78" customWidth="1"/>
    <col min="15619" max="15619" width="6.3046875" style="78" customWidth="1"/>
    <col min="15620" max="15620" width="6.69140625" style="78" customWidth="1"/>
    <col min="15621" max="15621" width="7.15234375" style="78" customWidth="1"/>
    <col min="15622" max="15622" width="7.3828125" style="78" bestFit="1" customWidth="1"/>
    <col min="15623" max="15781" width="8.84375" style="78"/>
    <col min="15782" max="15782" width="8" style="78" bestFit="1" customWidth="1"/>
    <col min="15783" max="15783" width="68.3828125" style="78" customWidth="1"/>
    <col min="15784" max="15784" width="14.3046875" style="78" bestFit="1" customWidth="1"/>
    <col min="15785" max="15785" width="6.3828125" style="78" bestFit="1" customWidth="1"/>
    <col min="15786" max="15786" width="9.84375" style="78" bestFit="1" customWidth="1"/>
    <col min="15787" max="15787" width="14.3046875" style="78" bestFit="1" customWidth="1"/>
    <col min="15788" max="15872" width="8.84375" style="78"/>
    <col min="15873" max="15873" width="6.84375" style="78" bestFit="1" customWidth="1"/>
    <col min="15874" max="15874" width="70" style="78" customWidth="1"/>
    <col min="15875" max="15875" width="6.3046875" style="78" customWidth="1"/>
    <col min="15876" max="15876" width="6.69140625" style="78" customWidth="1"/>
    <col min="15877" max="15877" width="7.15234375" style="78" customWidth="1"/>
    <col min="15878" max="15878" width="7.3828125" style="78" bestFit="1" customWidth="1"/>
    <col min="15879" max="16037" width="8.84375" style="78"/>
    <col min="16038" max="16038" width="8" style="78" bestFit="1" customWidth="1"/>
    <col min="16039" max="16039" width="68.3828125" style="78" customWidth="1"/>
    <col min="16040" max="16040" width="14.3046875" style="78" bestFit="1" customWidth="1"/>
    <col min="16041" max="16041" width="6.3828125" style="78" bestFit="1" customWidth="1"/>
    <col min="16042" max="16042" width="9.84375" style="78" bestFit="1" customWidth="1"/>
    <col min="16043" max="16043" width="14.3046875" style="78" bestFit="1" customWidth="1"/>
    <col min="16044" max="16128" width="8.84375" style="78"/>
    <col min="16129" max="16129" width="6.84375" style="78" bestFit="1" customWidth="1"/>
    <col min="16130" max="16130" width="70" style="78" customWidth="1"/>
    <col min="16131" max="16131" width="6.3046875" style="78" customWidth="1"/>
    <col min="16132" max="16132" width="6.69140625" style="78" customWidth="1"/>
    <col min="16133" max="16133" width="7.15234375" style="78" customWidth="1"/>
    <col min="16134" max="16134" width="7.3828125" style="78" bestFit="1" customWidth="1"/>
    <col min="16135" max="16293" width="8.84375" style="78"/>
    <col min="16294" max="16294" width="8" style="78" bestFit="1" customWidth="1"/>
    <col min="16295" max="16295" width="68.3828125" style="78" customWidth="1"/>
    <col min="16296" max="16296" width="14.3046875" style="78" bestFit="1" customWidth="1"/>
    <col min="16297" max="16297" width="6.3828125" style="78" bestFit="1" customWidth="1"/>
    <col min="16298" max="16298" width="9.84375" style="78" bestFit="1" customWidth="1"/>
    <col min="16299" max="16299" width="14.3046875" style="78" bestFit="1" customWidth="1"/>
    <col min="16300" max="16384" width="8.84375" style="78"/>
  </cols>
  <sheetData>
    <row r="1" spans="1:6" ht="15.75" customHeight="1" thickBot="1">
      <c r="A1" s="394" t="s">
        <v>66</v>
      </c>
      <c r="B1" s="395"/>
      <c r="C1" s="395"/>
      <c r="D1" s="395"/>
      <c r="E1" s="395"/>
      <c r="F1" s="396"/>
    </row>
    <row r="2" spans="1:6" ht="68.25" customHeight="1">
      <c r="A2" s="79"/>
      <c r="B2" s="80"/>
      <c r="C2" s="79"/>
      <c r="D2" s="81"/>
      <c r="E2" s="397"/>
      <c r="F2" s="398"/>
    </row>
    <row r="3" spans="1:6" s="85" customFormat="1">
      <c r="A3" s="82" t="s">
        <v>67</v>
      </c>
      <c r="B3" s="82" t="s">
        <v>68</v>
      </c>
      <c r="C3" s="82" t="s">
        <v>69</v>
      </c>
      <c r="D3" s="83" t="s">
        <v>70</v>
      </c>
      <c r="E3" s="84" t="s">
        <v>71</v>
      </c>
      <c r="F3" s="84" t="s">
        <v>35</v>
      </c>
    </row>
    <row r="4" spans="1:6">
      <c r="A4" s="86"/>
      <c r="B4" s="87" t="s">
        <v>72</v>
      </c>
      <c r="C4" s="86"/>
      <c r="D4" s="88"/>
      <c r="E4" s="88"/>
      <c r="F4" s="88"/>
    </row>
    <row r="5" spans="1:6">
      <c r="A5" s="86"/>
      <c r="B5" s="89"/>
      <c r="C5" s="86"/>
      <c r="D5" s="88"/>
      <c r="E5" s="88"/>
      <c r="F5" s="88"/>
    </row>
    <row r="6" spans="1:6" ht="96" customHeight="1">
      <c r="A6" s="86">
        <v>1.1000000000000001</v>
      </c>
      <c r="B6" s="87" t="s">
        <v>73</v>
      </c>
      <c r="C6" s="86"/>
      <c r="D6" s="88"/>
      <c r="E6" s="88"/>
      <c r="F6" s="88"/>
    </row>
    <row r="7" spans="1:6">
      <c r="A7" s="86"/>
      <c r="B7" s="89"/>
      <c r="C7" s="86"/>
      <c r="D7" s="88"/>
      <c r="E7" s="88"/>
      <c r="F7" s="88"/>
    </row>
    <row r="8" spans="1:6">
      <c r="A8" s="86" t="s">
        <v>74</v>
      </c>
      <c r="B8" s="89" t="s">
        <v>75</v>
      </c>
      <c r="C8" s="90" t="s">
        <v>76</v>
      </c>
      <c r="D8" s="88">
        <v>30</v>
      </c>
      <c r="E8" s="91"/>
      <c r="F8" s="91">
        <f t="shared" ref="F8:F13" si="0">E8*D8</f>
        <v>0</v>
      </c>
    </row>
    <row r="9" spans="1:6">
      <c r="A9" s="86" t="s">
        <v>77</v>
      </c>
      <c r="B9" s="89" t="s">
        <v>78</v>
      </c>
      <c r="C9" s="90" t="s">
        <v>76</v>
      </c>
      <c r="D9" s="88">
        <v>50</v>
      </c>
      <c r="E9" s="91"/>
      <c r="F9" s="91">
        <f t="shared" si="0"/>
        <v>0</v>
      </c>
    </row>
    <row r="10" spans="1:6">
      <c r="A10" s="86" t="s">
        <v>79</v>
      </c>
      <c r="B10" s="89" t="s">
        <v>80</v>
      </c>
      <c r="C10" s="90" t="s">
        <v>76</v>
      </c>
      <c r="D10" s="88">
        <v>30</v>
      </c>
      <c r="E10" s="91"/>
      <c r="F10" s="91">
        <f t="shared" si="0"/>
        <v>0</v>
      </c>
    </row>
    <row r="11" spans="1:6">
      <c r="A11" s="86" t="s">
        <v>81</v>
      </c>
      <c r="B11" s="89" t="s">
        <v>82</v>
      </c>
      <c r="C11" s="90" t="s">
        <v>76</v>
      </c>
      <c r="D11" s="88">
        <v>30</v>
      </c>
      <c r="E11" s="91"/>
      <c r="F11" s="91">
        <f t="shared" si="0"/>
        <v>0</v>
      </c>
    </row>
    <row r="12" spans="1:6">
      <c r="A12" s="86" t="s">
        <v>83</v>
      </c>
      <c r="B12" s="89" t="s">
        <v>84</v>
      </c>
      <c r="C12" s="90" t="s">
        <v>76</v>
      </c>
      <c r="D12" s="88">
        <v>50</v>
      </c>
      <c r="E12" s="91"/>
      <c r="F12" s="91">
        <f t="shared" si="0"/>
        <v>0</v>
      </c>
    </row>
    <row r="13" spans="1:6">
      <c r="A13" s="86" t="s">
        <v>85</v>
      </c>
      <c r="B13" s="89" t="s">
        <v>86</v>
      </c>
      <c r="C13" s="90" t="s">
        <v>76</v>
      </c>
      <c r="D13" s="88">
        <v>50</v>
      </c>
      <c r="E13" s="91"/>
      <c r="F13" s="91">
        <f t="shared" si="0"/>
        <v>0</v>
      </c>
    </row>
    <row r="14" spans="1:6">
      <c r="A14" s="86"/>
      <c r="B14" s="89"/>
      <c r="C14" s="90"/>
      <c r="D14" s="88"/>
      <c r="E14" s="91"/>
      <c r="F14" s="91"/>
    </row>
    <row r="15" spans="1:6" ht="244.5" customHeight="1">
      <c r="A15" s="86">
        <v>1.2</v>
      </c>
      <c r="B15" s="87" t="s">
        <v>87</v>
      </c>
      <c r="C15" s="90"/>
      <c r="D15" s="88"/>
      <c r="E15" s="91"/>
      <c r="F15" s="91"/>
    </row>
    <row r="16" spans="1:6">
      <c r="A16" s="86"/>
      <c r="B16" s="89"/>
      <c r="C16" s="90"/>
      <c r="D16" s="88"/>
      <c r="E16" s="91"/>
      <c r="F16" s="91"/>
    </row>
    <row r="17" spans="1:6">
      <c r="A17" s="86" t="s">
        <v>88</v>
      </c>
      <c r="B17" s="89" t="s">
        <v>89</v>
      </c>
      <c r="C17" s="90" t="s">
        <v>76</v>
      </c>
      <c r="D17" s="88"/>
      <c r="E17" s="91"/>
      <c r="F17" s="91">
        <f>E17*D17</f>
        <v>0</v>
      </c>
    </row>
    <row r="18" spans="1:6">
      <c r="A18" s="86" t="s">
        <v>90</v>
      </c>
      <c r="B18" s="89" t="s">
        <v>91</v>
      </c>
      <c r="C18" s="90" t="s">
        <v>76</v>
      </c>
      <c r="D18" s="88">
        <v>100</v>
      </c>
      <c r="E18" s="91"/>
      <c r="F18" s="91">
        <f>E18*D18</f>
        <v>0</v>
      </c>
    </row>
    <row r="19" spans="1:6">
      <c r="A19" s="86" t="s">
        <v>92</v>
      </c>
      <c r="B19" s="89" t="s">
        <v>93</v>
      </c>
      <c r="C19" s="90" t="s">
        <v>76</v>
      </c>
      <c r="D19" s="88"/>
      <c r="E19" s="91"/>
      <c r="F19" s="91">
        <f>E19*D19</f>
        <v>0</v>
      </c>
    </row>
    <row r="20" spans="1:6">
      <c r="A20" s="86"/>
      <c r="B20" s="89"/>
      <c r="C20" s="90"/>
      <c r="D20" s="88"/>
      <c r="E20" s="91"/>
      <c r="F20" s="91"/>
    </row>
    <row r="21" spans="1:6">
      <c r="A21" s="86" t="s">
        <v>94</v>
      </c>
      <c r="B21" s="89" t="s">
        <v>95</v>
      </c>
      <c r="C21" s="90" t="s">
        <v>76</v>
      </c>
      <c r="D21" s="88"/>
      <c r="E21" s="91"/>
      <c r="F21" s="91">
        <f>E21*D21</f>
        <v>0</v>
      </c>
    </row>
    <row r="22" spans="1:6">
      <c r="A22" s="86" t="s">
        <v>96</v>
      </c>
      <c r="B22" s="89" t="s">
        <v>97</v>
      </c>
      <c r="C22" s="90" t="s">
        <v>76</v>
      </c>
      <c r="D22" s="88">
        <v>150</v>
      </c>
      <c r="E22" s="91"/>
      <c r="F22" s="91">
        <f>E22*D22</f>
        <v>0</v>
      </c>
    </row>
    <row r="23" spans="1:6">
      <c r="A23" s="86" t="s">
        <v>98</v>
      </c>
      <c r="B23" s="89" t="s">
        <v>99</v>
      </c>
      <c r="C23" s="90" t="s">
        <v>76</v>
      </c>
      <c r="D23" s="88"/>
      <c r="E23" s="91"/>
      <c r="F23" s="91">
        <f>E23*D23</f>
        <v>0</v>
      </c>
    </row>
    <row r="24" spans="1:6">
      <c r="A24" s="86"/>
      <c r="B24" s="89"/>
      <c r="C24" s="90"/>
      <c r="D24" s="88"/>
      <c r="E24" s="91"/>
      <c r="F24" s="91"/>
    </row>
    <row r="25" spans="1:6">
      <c r="A25" s="86" t="s">
        <v>100</v>
      </c>
      <c r="B25" s="89" t="s">
        <v>101</v>
      </c>
      <c r="C25" s="90" t="s">
        <v>76</v>
      </c>
      <c r="D25" s="88"/>
      <c r="E25" s="91"/>
      <c r="F25" s="91">
        <f>E25*D25</f>
        <v>0</v>
      </c>
    </row>
    <row r="26" spans="1:6">
      <c r="A26" s="86" t="s">
        <v>102</v>
      </c>
      <c r="B26" s="89" t="s">
        <v>103</v>
      </c>
      <c r="C26" s="90" t="s">
        <v>76</v>
      </c>
      <c r="D26" s="88">
        <v>724</v>
      </c>
      <c r="E26" s="91"/>
      <c r="F26" s="91">
        <f>E26*D26</f>
        <v>0</v>
      </c>
    </row>
    <row r="27" spans="1:6">
      <c r="A27" s="86" t="s">
        <v>104</v>
      </c>
      <c r="B27" s="89" t="s">
        <v>105</v>
      </c>
      <c r="C27" s="90" t="s">
        <v>76</v>
      </c>
      <c r="D27" s="88">
        <v>30</v>
      </c>
      <c r="E27" s="91"/>
      <c r="F27" s="91">
        <f>E27*D27</f>
        <v>0</v>
      </c>
    </row>
    <row r="28" spans="1:6">
      <c r="A28" s="86" t="s">
        <v>106</v>
      </c>
      <c r="B28" s="89" t="s">
        <v>107</v>
      </c>
      <c r="C28" s="90" t="s">
        <v>76</v>
      </c>
      <c r="D28" s="88">
        <v>60</v>
      </c>
      <c r="E28" s="91"/>
      <c r="F28" s="91">
        <f>E28*D28</f>
        <v>0</v>
      </c>
    </row>
    <row r="29" spans="1:6">
      <c r="A29" s="86"/>
      <c r="B29" s="89"/>
      <c r="C29" s="90"/>
      <c r="D29" s="88"/>
      <c r="E29" s="91"/>
      <c r="F29" s="91"/>
    </row>
    <row r="30" spans="1:6">
      <c r="A30" s="86" t="s">
        <v>108</v>
      </c>
      <c r="B30" s="89" t="s">
        <v>109</v>
      </c>
      <c r="C30" s="90" t="s">
        <v>76</v>
      </c>
      <c r="D30" s="88"/>
      <c r="E30" s="91"/>
      <c r="F30" s="91">
        <f>E30*D30</f>
        <v>0</v>
      </c>
    </row>
    <row r="31" spans="1:6">
      <c r="A31" s="86" t="s">
        <v>110</v>
      </c>
      <c r="B31" s="89" t="s">
        <v>111</v>
      </c>
      <c r="C31" s="90" t="s">
        <v>76</v>
      </c>
      <c r="D31" s="88">
        <v>500</v>
      </c>
      <c r="E31" s="91"/>
      <c r="F31" s="91">
        <f>E31*D31</f>
        <v>0</v>
      </c>
    </row>
    <row r="32" spans="1:6">
      <c r="A32" s="86" t="s">
        <v>112</v>
      </c>
      <c r="B32" s="89" t="s">
        <v>113</v>
      </c>
      <c r="C32" s="90" t="s">
        <v>76</v>
      </c>
      <c r="D32" s="88"/>
      <c r="E32" s="91"/>
      <c r="F32" s="91">
        <f>E32*D32</f>
        <v>0</v>
      </c>
    </row>
    <row r="33" spans="1:6">
      <c r="A33" s="86"/>
      <c r="B33" s="89"/>
      <c r="C33" s="90"/>
      <c r="D33" s="88"/>
      <c r="E33" s="91"/>
      <c r="F33" s="91"/>
    </row>
    <row r="34" spans="1:6">
      <c r="A34" s="86"/>
      <c r="B34" s="87" t="s">
        <v>114</v>
      </c>
      <c r="C34" s="90"/>
      <c r="D34" s="88"/>
      <c r="E34" s="91"/>
      <c r="F34" s="91"/>
    </row>
    <row r="35" spans="1:6" ht="102.9">
      <c r="A35" s="86">
        <v>1.3</v>
      </c>
      <c r="B35" s="87" t="s">
        <v>115</v>
      </c>
      <c r="C35" s="90"/>
      <c r="D35" s="88"/>
      <c r="E35" s="91"/>
      <c r="F35" s="91"/>
    </row>
    <row r="36" spans="1:6">
      <c r="A36" s="86" t="s">
        <v>116</v>
      </c>
      <c r="B36" s="89" t="s">
        <v>117</v>
      </c>
      <c r="C36" s="90" t="s">
        <v>18</v>
      </c>
      <c r="D36" s="88"/>
      <c r="E36" s="91"/>
      <c r="F36" s="91">
        <f>E36*D36</f>
        <v>0</v>
      </c>
    </row>
    <row r="37" spans="1:6">
      <c r="A37" s="86" t="s">
        <v>118</v>
      </c>
      <c r="B37" s="89" t="s">
        <v>119</v>
      </c>
      <c r="C37" s="90" t="s">
        <v>18</v>
      </c>
      <c r="D37" s="88"/>
      <c r="E37" s="91"/>
      <c r="F37" s="91">
        <f>E37*D37</f>
        <v>0</v>
      </c>
    </row>
    <row r="38" spans="1:6">
      <c r="A38" s="86" t="s">
        <v>120</v>
      </c>
      <c r="B38" s="89" t="s">
        <v>121</v>
      </c>
      <c r="C38" s="90" t="s">
        <v>18</v>
      </c>
      <c r="D38" s="88"/>
      <c r="E38" s="91"/>
      <c r="F38" s="91">
        <f>E38*D38</f>
        <v>0</v>
      </c>
    </row>
    <row r="39" spans="1:6">
      <c r="A39" s="86">
        <v>1.4</v>
      </c>
      <c r="B39" s="87" t="s">
        <v>122</v>
      </c>
      <c r="C39" s="90"/>
      <c r="D39" s="88"/>
      <c r="E39" s="91"/>
      <c r="F39" s="91"/>
    </row>
    <row r="40" spans="1:6">
      <c r="A40" s="86" t="s">
        <v>123</v>
      </c>
      <c r="B40" s="89" t="s">
        <v>124</v>
      </c>
      <c r="C40" s="90" t="s">
        <v>18</v>
      </c>
      <c r="D40" s="88">
        <v>18</v>
      </c>
      <c r="E40" s="91"/>
      <c r="F40" s="91">
        <f t="shared" ref="F40:F54" si="1">E40*D40</f>
        <v>0</v>
      </c>
    </row>
    <row r="41" spans="1:6">
      <c r="A41" s="86" t="s">
        <v>125</v>
      </c>
      <c r="B41" s="89" t="s">
        <v>119</v>
      </c>
      <c r="C41" s="90" t="s">
        <v>18</v>
      </c>
      <c r="D41" s="88">
        <v>3</v>
      </c>
      <c r="E41" s="91"/>
      <c r="F41" s="91">
        <f t="shared" si="1"/>
        <v>0</v>
      </c>
    </row>
    <row r="42" spans="1:6">
      <c r="A42" s="86" t="s">
        <v>126</v>
      </c>
      <c r="B42" s="89" t="s">
        <v>121</v>
      </c>
      <c r="C42" s="90" t="s">
        <v>18</v>
      </c>
      <c r="D42" s="88"/>
      <c r="E42" s="91"/>
      <c r="F42" s="91">
        <f t="shared" si="1"/>
        <v>0</v>
      </c>
    </row>
    <row r="43" spans="1:6" ht="77.150000000000006">
      <c r="A43" s="86">
        <v>1.5</v>
      </c>
      <c r="B43" s="92" t="s">
        <v>127</v>
      </c>
      <c r="C43" s="90" t="s">
        <v>18</v>
      </c>
      <c r="D43" s="88"/>
      <c r="E43" s="91"/>
      <c r="F43" s="91">
        <f t="shared" si="1"/>
        <v>0</v>
      </c>
    </row>
    <row r="44" spans="1:6" ht="64.3">
      <c r="A44" s="86" t="s">
        <v>128</v>
      </c>
      <c r="B44" s="92" t="s">
        <v>129</v>
      </c>
      <c r="C44" s="90" t="s">
        <v>18</v>
      </c>
      <c r="D44" s="88"/>
      <c r="E44" s="91"/>
      <c r="F44" s="91">
        <f t="shared" si="1"/>
        <v>0</v>
      </c>
    </row>
    <row r="45" spans="1:6">
      <c r="A45" s="86">
        <v>1.6</v>
      </c>
      <c r="B45" s="87" t="s">
        <v>130</v>
      </c>
      <c r="C45" s="90" t="s">
        <v>18</v>
      </c>
      <c r="D45" s="88">
        <v>8</v>
      </c>
      <c r="E45" s="91"/>
      <c r="F45" s="91">
        <f t="shared" si="1"/>
        <v>0</v>
      </c>
    </row>
    <row r="46" spans="1:6">
      <c r="A46" s="86" t="s">
        <v>131</v>
      </c>
      <c r="B46" s="87" t="s">
        <v>132</v>
      </c>
      <c r="C46" s="90" t="s">
        <v>18</v>
      </c>
      <c r="D46" s="88">
        <v>12</v>
      </c>
      <c r="E46" s="91"/>
      <c r="F46" s="91">
        <f t="shared" si="1"/>
        <v>0</v>
      </c>
    </row>
    <row r="47" spans="1:6" ht="77.150000000000006">
      <c r="A47" s="86">
        <v>1.7</v>
      </c>
      <c r="B47" s="92" t="s">
        <v>133</v>
      </c>
      <c r="C47" s="90" t="s">
        <v>18</v>
      </c>
      <c r="D47" s="88"/>
      <c r="E47" s="91"/>
      <c r="F47" s="91">
        <f t="shared" si="1"/>
        <v>0</v>
      </c>
    </row>
    <row r="48" spans="1:6" ht="64.3">
      <c r="A48" s="86" t="s">
        <v>134</v>
      </c>
      <c r="B48" s="92" t="s">
        <v>135</v>
      </c>
      <c r="C48" s="90" t="s">
        <v>18</v>
      </c>
      <c r="D48" s="88"/>
      <c r="E48" s="91"/>
      <c r="F48" s="91">
        <f t="shared" si="1"/>
        <v>0</v>
      </c>
    </row>
    <row r="49" spans="1:6">
      <c r="A49" s="86">
        <v>1.8</v>
      </c>
      <c r="B49" s="87" t="s">
        <v>130</v>
      </c>
      <c r="C49" s="90" t="s">
        <v>18</v>
      </c>
      <c r="D49" s="88">
        <v>16</v>
      </c>
      <c r="E49" s="91"/>
      <c r="F49" s="91">
        <f t="shared" si="1"/>
        <v>0</v>
      </c>
    </row>
    <row r="50" spans="1:6">
      <c r="A50" s="86" t="s">
        <v>136</v>
      </c>
      <c r="B50" s="87" t="s">
        <v>132</v>
      </c>
      <c r="C50" s="90" t="s">
        <v>18</v>
      </c>
      <c r="D50" s="88">
        <v>22</v>
      </c>
      <c r="E50" s="91"/>
      <c r="F50" s="91">
        <f t="shared" si="1"/>
        <v>0</v>
      </c>
    </row>
    <row r="51" spans="1:6" ht="90">
      <c r="A51" s="86">
        <v>1.9</v>
      </c>
      <c r="B51" s="92" t="s">
        <v>137</v>
      </c>
      <c r="C51" s="90" t="s">
        <v>18</v>
      </c>
      <c r="D51" s="88"/>
      <c r="E51" s="91"/>
      <c r="F51" s="91">
        <f t="shared" si="1"/>
        <v>0</v>
      </c>
    </row>
    <row r="52" spans="1:6">
      <c r="A52" s="86" t="s">
        <v>138</v>
      </c>
      <c r="B52" s="87" t="s">
        <v>122</v>
      </c>
      <c r="C52" s="90" t="s">
        <v>18</v>
      </c>
      <c r="D52" s="88">
        <v>2</v>
      </c>
      <c r="E52" s="91"/>
      <c r="F52" s="91">
        <f t="shared" si="1"/>
        <v>0</v>
      </c>
    </row>
    <row r="53" spans="1:6" ht="64.3">
      <c r="A53" s="86">
        <v>1.1100000000000001</v>
      </c>
      <c r="B53" s="92" t="s">
        <v>139</v>
      </c>
      <c r="C53" s="90" t="s">
        <v>18</v>
      </c>
      <c r="D53" s="88"/>
      <c r="E53" s="91"/>
      <c r="F53" s="91">
        <f t="shared" si="1"/>
        <v>0</v>
      </c>
    </row>
    <row r="54" spans="1:6">
      <c r="A54" s="86" t="s">
        <v>140</v>
      </c>
      <c r="B54" s="87" t="s">
        <v>122</v>
      </c>
      <c r="C54" s="90" t="s">
        <v>18</v>
      </c>
      <c r="D54" s="88">
        <v>8</v>
      </c>
      <c r="E54" s="91"/>
      <c r="F54" s="91">
        <f t="shared" si="1"/>
        <v>0</v>
      </c>
    </row>
    <row r="55" spans="1:6">
      <c r="A55" s="86">
        <v>1.1200000000000001</v>
      </c>
      <c r="B55" s="93" t="s">
        <v>141</v>
      </c>
      <c r="C55" s="90"/>
      <c r="D55" s="88"/>
      <c r="E55" s="91"/>
      <c r="F55" s="91"/>
    </row>
    <row r="56" spans="1:6" ht="25.75">
      <c r="A56" s="86" t="s">
        <v>142</v>
      </c>
      <c r="B56" s="94" t="s">
        <v>143</v>
      </c>
      <c r="C56" s="90" t="s">
        <v>144</v>
      </c>
      <c r="D56" s="88">
        <v>240</v>
      </c>
      <c r="E56" s="91"/>
      <c r="F56" s="91">
        <f t="shared" ref="F56:F63" si="2">E56*D56</f>
        <v>0</v>
      </c>
    </row>
    <row r="57" spans="1:6" ht="25.75">
      <c r="A57" s="86" t="s">
        <v>145</v>
      </c>
      <c r="B57" s="94" t="s">
        <v>146</v>
      </c>
      <c r="C57" s="90" t="s">
        <v>144</v>
      </c>
      <c r="D57" s="88">
        <v>550</v>
      </c>
      <c r="E57" s="91"/>
      <c r="F57" s="91">
        <f t="shared" si="2"/>
        <v>0</v>
      </c>
    </row>
    <row r="58" spans="1:6" ht="25.75">
      <c r="A58" s="86" t="s">
        <v>147</v>
      </c>
      <c r="B58" s="94" t="s">
        <v>148</v>
      </c>
      <c r="C58" s="90" t="s">
        <v>144</v>
      </c>
      <c r="D58" s="88">
        <v>300</v>
      </c>
      <c r="E58" s="91"/>
      <c r="F58" s="91">
        <f t="shared" si="2"/>
        <v>0</v>
      </c>
    </row>
    <row r="59" spans="1:6" ht="25.75">
      <c r="A59" s="86" t="s">
        <v>149</v>
      </c>
      <c r="B59" s="94" t="s">
        <v>150</v>
      </c>
      <c r="C59" s="90" t="s">
        <v>144</v>
      </c>
      <c r="D59" s="88">
        <v>200</v>
      </c>
      <c r="E59" s="91"/>
      <c r="F59" s="91">
        <f t="shared" si="2"/>
        <v>0</v>
      </c>
    </row>
    <row r="60" spans="1:6" ht="25.75">
      <c r="A60" s="86" t="s">
        <v>151</v>
      </c>
      <c r="B60" s="94" t="s">
        <v>152</v>
      </c>
      <c r="C60" s="90" t="s">
        <v>144</v>
      </c>
      <c r="D60" s="88">
        <v>420</v>
      </c>
      <c r="E60" s="91"/>
      <c r="F60" s="91">
        <f t="shared" si="2"/>
        <v>0</v>
      </c>
    </row>
    <row r="61" spans="1:6" ht="25.75">
      <c r="A61" s="86" t="s">
        <v>153</v>
      </c>
      <c r="B61" s="94" t="s">
        <v>154</v>
      </c>
      <c r="C61" s="90" t="s">
        <v>144</v>
      </c>
      <c r="D61" s="88">
        <v>220</v>
      </c>
      <c r="E61" s="91"/>
      <c r="F61" s="91">
        <f t="shared" si="2"/>
        <v>0</v>
      </c>
    </row>
    <row r="62" spans="1:6" ht="25.75">
      <c r="A62" s="86" t="s">
        <v>155</v>
      </c>
      <c r="B62" s="94" t="s">
        <v>156</v>
      </c>
      <c r="C62" s="90" t="s">
        <v>144</v>
      </c>
      <c r="D62" s="88">
        <v>150</v>
      </c>
      <c r="E62" s="91"/>
      <c r="F62" s="91">
        <f t="shared" si="2"/>
        <v>0</v>
      </c>
    </row>
    <row r="63" spans="1:6" ht="25.75">
      <c r="A63" s="86" t="s">
        <v>157</v>
      </c>
      <c r="B63" s="94" t="s">
        <v>158</v>
      </c>
      <c r="C63" s="90" t="s">
        <v>144</v>
      </c>
      <c r="D63" s="88">
        <v>100</v>
      </c>
      <c r="E63" s="91"/>
      <c r="F63" s="91">
        <f t="shared" si="2"/>
        <v>0</v>
      </c>
    </row>
    <row r="64" spans="1:6">
      <c r="A64" s="86"/>
      <c r="B64" s="94"/>
      <c r="C64" s="90"/>
      <c r="D64" s="88"/>
      <c r="E64" s="91"/>
      <c r="F64" s="91"/>
    </row>
    <row r="65" spans="1:6" s="101" customFormat="1">
      <c r="A65" s="95"/>
      <c r="B65" s="96" t="s">
        <v>159</v>
      </c>
      <c r="C65" s="97"/>
      <c r="D65" s="98"/>
      <c r="E65" s="99"/>
      <c r="F65" s="100">
        <f>SUM(F6:F32)</f>
        <v>0</v>
      </c>
    </row>
    <row r="66" spans="1:6">
      <c r="A66" s="86"/>
      <c r="B66" s="89"/>
      <c r="C66" s="90"/>
      <c r="D66" s="88"/>
      <c r="E66" s="91"/>
      <c r="F66" s="91"/>
    </row>
    <row r="67" spans="1:6">
      <c r="A67" s="86"/>
      <c r="B67" s="87" t="s">
        <v>160</v>
      </c>
      <c r="C67" s="90"/>
      <c r="D67" s="88"/>
      <c r="E67" s="91"/>
      <c r="F67" s="91"/>
    </row>
    <row r="68" spans="1:6">
      <c r="A68" s="86"/>
      <c r="B68" s="89"/>
      <c r="C68" s="90"/>
      <c r="D68" s="88"/>
      <c r="E68" s="91"/>
      <c r="F68" s="91"/>
    </row>
    <row r="69" spans="1:6">
      <c r="A69" s="86">
        <v>2.1</v>
      </c>
      <c r="B69" s="87" t="s">
        <v>161</v>
      </c>
      <c r="C69" s="90"/>
      <c r="D69" s="88"/>
      <c r="E69" s="91"/>
      <c r="F69" s="91"/>
    </row>
    <row r="70" spans="1:6">
      <c r="A70" s="86"/>
      <c r="B70" s="89"/>
      <c r="C70" s="90"/>
      <c r="D70" s="88"/>
      <c r="E70" s="91"/>
      <c r="F70" s="91"/>
    </row>
    <row r="71" spans="1:6">
      <c r="A71" s="102"/>
      <c r="B71" s="89"/>
      <c r="C71" s="102"/>
      <c r="D71" s="88"/>
      <c r="E71" s="91"/>
      <c r="F71" s="91"/>
    </row>
    <row r="72" spans="1:6">
      <c r="A72" s="102" t="s">
        <v>162</v>
      </c>
      <c r="B72" s="89" t="s">
        <v>163</v>
      </c>
      <c r="C72" s="102" t="s">
        <v>164</v>
      </c>
      <c r="D72" s="88">
        <v>22</v>
      </c>
      <c r="E72" s="91"/>
      <c r="F72" s="91">
        <f t="shared" ref="F72:F78" si="3">E72*D72</f>
        <v>0</v>
      </c>
    </row>
    <row r="73" spans="1:6">
      <c r="A73" s="102" t="s">
        <v>165</v>
      </c>
      <c r="B73" s="89" t="s">
        <v>166</v>
      </c>
      <c r="C73" s="102" t="s">
        <v>164</v>
      </c>
      <c r="D73" s="88"/>
      <c r="E73" s="91"/>
      <c r="F73" s="91">
        <f t="shared" si="3"/>
        <v>0</v>
      </c>
    </row>
    <row r="74" spans="1:6">
      <c r="A74" s="102" t="s">
        <v>167</v>
      </c>
      <c r="B74" s="89" t="s">
        <v>168</v>
      </c>
      <c r="C74" s="102" t="s">
        <v>164</v>
      </c>
      <c r="D74" s="88">
        <v>3</v>
      </c>
      <c r="E74" s="91"/>
      <c r="F74" s="91">
        <f t="shared" si="3"/>
        <v>0</v>
      </c>
    </row>
    <row r="75" spans="1:6">
      <c r="A75" s="102" t="s">
        <v>169</v>
      </c>
      <c r="B75" s="89" t="s">
        <v>170</v>
      </c>
      <c r="C75" s="102" t="s">
        <v>164</v>
      </c>
      <c r="D75" s="88"/>
      <c r="E75" s="91"/>
      <c r="F75" s="91">
        <f t="shared" si="3"/>
        <v>0</v>
      </c>
    </row>
    <row r="76" spans="1:6">
      <c r="A76" s="102" t="s">
        <v>171</v>
      </c>
      <c r="B76" s="89" t="s">
        <v>172</v>
      </c>
      <c r="C76" s="102" t="s">
        <v>164</v>
      </c>
      <c r="D76" s="88"/>
      <c r="E76" s="91"/>
      <c r="F76" s="91">
        <f t="shared" si="3"/>
        <v>0</v>
      </c>
    </row>
    <row r="77" spans="1:6">
      <c r="A77" s="102" t="s">
        <v>173</v>
      </c>
      <c r="B77" s="89" t="s">
        <v>174</v>
      </c>
      <c r="C77" s="102" t="s">
        <v>164</v>
      </c>
      <c r="D77" s="88">
        <v>13</v>
      </c>
      <c r="E77" s="91"/>
      <c r="F77" s="91">
        <f t="shared" si="3"/>
        <v>0</v>
      </c>
    </row>
    <row r="78" spans="1:6">
      <c r="A78" s="102" t="s">
        <v>175</v>
      </c>
      <c r="B78" s="89" t="s">
        <v>176</v>
      </c>
      <c r="C78" s="102" t="s">
        <v>164</v>
      </c>
      <c r="D78" s="88">
        <v>1</v>
      </c>
      <c r="E78" s="91"/>
      <c r="F78" s="91">
        <f t="shared" si="3"/>
        <v>0</v>
      </c>
    </row>
    <row r="79" spans="1:6">
      <c r="A79" s="86"/>
      <c r="B79" s="89"/>
      <c r="C79" s="90"/>
      <c r="D79" s="88"/>
      <c r="E79" s="91"/>
      <c r="F79" s="91"/>
    </row>
    <row r="80" spans="1:6" ht="25.75">
      <c r="A80" s="86">
        <v>2.2000000000000002</v>
      </c>
      <c r="B80" s="87" t="s">
        <v>177</v>
      </c>
      <c r="C80" s="90"/>
      <c r="D80" s="88"/>
      <c r="E80" s="91"/>
      <c r="F80" s="91"/>
    </row>
    <row r="81" spans="1:6">
      <c r="A81" s="86"/>
      <c r="B81" s="89"/>
      <c r="C81" s="90"/>
      <c r="D81" s="88"/>
      <c r="E81" s="91"/>
      <c r="F81" s="91"/>
    </row>
    <row r="82" spans="1:6">
      <c r="A82" s="86" t="s">
        <v>178</v>
      </c>
      <c r="B82" s="89" t="s">
        <v>179</v>
      </c>
      <c r="C82" s="90" t="s">
        <v>56</v>
      </c>
      <c r="D82" s="88">
        <v>18</v>
      </c>
      <c r="E82" s="91"/>
      <c r="F82" s="91">
        <f t="shared" ref="F82:F93" si="4">E82*D82</f>
        <v>0</v>
      </c>
    </row>
    <row r="83" spans="1:6">
      <c r="A83" s="86" t="s">
        <v>180</v>
      </c>
      <c r="B83" s="89" t="s">
        <v>181</v>
      </c>
      <c r="C83" s="90" t="s">
        <v>56</v>
      </c>
      <c r="D83" s="88">
        <v>24</v>
      </c>
      <c r="E83" s="91"/>
      <c r="F83" s="91">
        <f t="shared" si="4"/>
        <v>0</v>
      </c>
    </row>
    <row r="84" spans="1:6">
      <c r="A84" s="86" t="s">
        <v>182</v>
      </c>
      <c r="B84" s="89" t="s">
        <v>183</v>
      </c>
      <c r="C84" s="90" t="s">
        <v>56</v>
      </c>
      <c r="D84" s="88">
        <v>5</v>
      </c>
      <c r="E84" s="91"/>
      <c r="F84" s="91">
        <f t="shared" si="4"/>
        <v>0</v>
      </c>
    </row>
    <row r="85" spans="1:6">
      <c r="A85" s="86" t="s">
        <v>184</v>
      </c>
      <c r="B85" s="89" t="s">
        <v>185</v>
      </c>
      <c r="C85" s="90" t="s">
        <v>56</v>
      </c>
      <c r="D85" s="88">
        <v>5</v>
      </c>
      <c r="E85" s="91"/>
      <c r="F85" s="91">
        <f t="shared" si="4"/>
        <v>0</v>
      </c>
    </row>
    <row r="86" spans="1:6">
      <c r="A86" s="86" t="s">
        <v>186</v>
      </c>
      <c r="B86" s="89" t="s">
        <v>187</v>
      </c>
      <c r="C86" s="90" t="s">
        <v>56</v>
      </c>
      <c r="D86" s="88"/>
      <c r="E86" s="91"/>
      <c r="F86" s="91">
        <f t="shared" si="4"/>
        <v>0</v>
      </c>
    </row>
    <row r="87" spans="1:6">
      <c r="A87" s="86" t="s">
        <v>188</v>
      </c>
      <c r="B87" s="89" t="s">
        <v>189</v>
      </c>
      <c r="C87" s="90" t="s">
        <v>56</v>
      </c>
      <c r="D87" s="88"/>
      <c r="E87" s="91"/>
      <c r="F87" s="91">
        <f t="shared" si="4"/>
        <v>0</v>
      </c>
    </row>
    <row r="88" spans="1:6">
      <c r="A88" s="86" t="s">
        <v>190</v>
      </c>
      <c r="B88" s="89" t="s">
        <v>191</v>
      </c>
      <c r="C88" s="90" t="s">
        <v>56</v>
      </c>
      <c r="D88" s="88">
        <v>6</v>
      </c>
      <c r="E88" s="91"/>
      <c r="F88" s="91">
        <f t="shared" si="4"/>
        <v>0</v>
      </c>
    </row>
    <row r="89" spans="1:6">
      <c r="A89" s="86" t="s">
        <v>192</v>
      </c>
      <c r="B89" s="89" t="s">
        <v>193</v>
      </c>
      <c r="C89" s="90" t="s">
        <v>56</v>
      </c>
      <c r="D89" s="88">
        <v>9</v>
      </c>
      <c r="E89" s="91"/>
      <c r="F89" s="91">
        <f t="shared" si="4"/>
        <v>0</v>
      </c>
    </row>
    <row r="90" spans="1:6">
      <c r="A90" s="86" t="s">
        <v>194</v>
      </c>
      <c r="B90" s="89" t="s">
        <v>195</v>
      </c>
      <c r="C90" s="90" t="s">
        <v>56</v>
      </c>
      <c r="D90" s="88"/>
      <c r="E90" s="91"/>
      <c r="F90" s="91">
        <f t="shared" si="4"/>
        <v>0</v>
      </c>
    </row>
    <row r="91" spans="1:6">
      <c r="A91" s="86" t="s">
        <v>190</v>
      </c>
      <c r="B91" s="89" t="s">
        <v>196</v>
      </c>
      <c r="C91" s="90" t="s">
        <v>56</v>
      </c>
      <c r="D91" s="88">
        <v>2</v>
      </c>
      <c r="E91" s="91"/>
      <c r="F91" s="91">
        <f t="shared" si="4"/>
        <v>0</v>
      </c>
    </row>
    <row r="92" spans="1:6" ht="25.75">
      <c r="A92" s="86">
        <v>2.2999999999999998</v>
      </c>
      <c r="B92" s="89" t="s">
        <v>197</v>
      </c>
      <c r="C92" s="90" t="s">
        <v>56</v>
      </c>
      <c r="D92" s="88"/>
      <c r="E92" s="91"/>
      <c r="F92" s="91">
        <f t="shared" si="4"/>
        <v>0</v>
      </c>
    </row>
    <row r="93" spans="1:6" ht="25.75">
      <c r="A93" s="86">
        <v>2.4</v>
      </c>
      <c r="B93" s="89" t="s">
        <v>198</v>
      </c>
      <c r="C93" s="90" t="s">
        <v>56</v>
      </c>
      <c r="D93" s="88"/>
      <c r="E93" s="91"/>
      <c r="F93" s="91">
        <f t="shared" si="4"/>
        <v>0</v>
      </c>
    </row>
    <row r="94" spans="1:6">
      <c r="A94" s="86"/>
      <c r="B94" s="89"/>
      <c r="C94" s="90"/>
      <c r="D94" s="88"/>
      <c r="E94" s="91"/>
      <c r="F94" s="91"/>
    </row>
    <row r="95" spans="1:6" s="85" customFormat="1">
      <c r="A95" s="95"/>
      <c r="B95" s="96" t="s">
        <v>199</v>
      </c>
      <c r="C95" s="97"/>
      <c r="D95" s="98"/>
      <c r="E95" s="99"/>
      <c r="F95" s="100">
        <f>SUM(F67:F94)</f>
        <v>0</v>
      </c>
    </row>
    <row r="96" spans="1:6">
      <c r="A96" s="86"/>
      <c r="B96" s="89"/>
      <c r="C96" s="90"/>
      <c r="D96" s="88"/>
      <c r="E96" s="91"/>
      <c r="F96" s="91"/>
    </row>
    <row r="97" spans="1:6">
      <c r="A97" s="86"/>
      <c r="B97" s="87" t="s">
        <v>200</v>
      </c>
      <c r="C97" s="90"/>
      <c r="E97" s="91"/>
      <c r="F97" s="91"/>
    </row>
    <row r="98" spans="1:6">
      <c r="A98" s="86"/>
      <c r="B98" s="89"/>
      <c r="C98" s="90"/>
      <c r="D98" s="88"/>
      <c r="E98" s="91"/>
      <c r="F98" s="91"/>
    </row>
    <row r="99" spans="1:6">
      <c r="A99" s="86">
        <v>3.1</v>
      </c>
      <c r="B99" s="89" t="s">
        <v>201</v>
      </c>
      <c r="C99" s="90" t="s">
        <v>164</v>
      </c>
      <c r="D99" s="88">
        <v>6</v>
      </c>
      <c r="E99" s="91"/>
      <c r="F99" s="91">
        <f t="shared" ref="F99:F106" si="5">E99*D99</f>
        <v>0</v>
      </c>
    </row>
    <row r="100" spans="1:6">
      <c r="A100" s="86">
        <v>3.2</v>
      </c>
      <c r="B100" s="89" t="s">
        <v>202</v>
      </c>
      <c r="C100" s="90" t="s">
        <v>164</v>
      </c>
      <c r="D100" s="88">
        <v>6</v>
      </c>
      <c r="E100" s="91"/>
      <c r="F100" s="91">
        <f t="shared" si="5"/>
        <v>0</v>
      </c>
    </row>
    <row r="101" spans="1:6">
      <c r="A101" s="86">
        <v>3.3</v>
      </c>
      <c r="B101" s="89" t="s">
        <v>203</v>
      </c>
      <c r="C101" s="90" t="s">
        <v>144</v>
      </c>
      <c r="D101" s="88">
        <v>450</v>
      </c>
      <c r="E101" s="91"/>
      <c r="F101" s="91">
        <f t="shared" si="5"/>
        <v>0</v>
      </c>
    </row>
    <row r="102" spans="1:6">
      <c r="A102" s="86">
        <v>3.4</v>
      </c>
      <c r="B102" s="104" t="s">
        <v>204</v>
      </c>
      <c r="C102" s="90" t="s">
        <v>144</v>
      </c>
      <c r="D102" s="88"/>
      <c r="E102" s="91"/>
      <c r="F102" s="91">
        <f t="shared" si="5"/>
        <v>0</v>
      </c>
    </row>
    <row r="103" spans="1:6">
      <c r="A103" s="86">
        <v>3.5</v>
      </c>
      <c r="B103" s="89" t="s">
        <v>205</v>
      </c>
      <c r="C103" s="90" t="s">
        <v>56</v>
      </c>
      <c r="D103" s="88">
        <v>1</v>
      </c>
      <c r="E103" s="91"/>
      <c r="F103" s="91">
        <f t="shared" si="5"/>
        <v>0</v>
      </c>
    </row>
    <row r="104" spans="1:6">
      <c r="A104" s="86">
        <v>3.6</v>
      </c>
      <c r="B104" s="89" t="s">
        <v>206</v>
      </c>
      <c r="C104" s="90" t="s">
        <v>56</v>
      </c>
      <c r="D104" s="88">
        <v>1</v>
      </c>
      <c r="E104" s="91"/>
      <c r="F104" s="91">
        <f t="shared" si="5"/>
        <v>0</v>
      </c>
    </row>
    <row r="105" spans="1:6">
      <c r="A105" s="86">
        <v>3.7</v>
      </c>
      <c r="B105" s="89" t="s">
        <v>207</v>
      </c>
      <c r="C105" s="90" t="s">
        <v>56</v>
      </c>
      <c r="D105" s="88">
        <v>2</v>
      </c>
      <c r="E105" s="91"/>
      <c r="F105" s="91">
        <f t="shared" si="5"/>
        <v>0</v>
      </c>
    </row>
    <row r="106" spans="1:6">
      <c r="A106" s="86">
        <v>3.8</v>
      </c>
      <c r="B106" s="89" t="s">
        <v>208</v>
      </c>
      <c r="C106" s="90" t="s">
        <v>144</v>
      </c>
      <c r="D106" s="88">
        <v>60</v>
      </c>
      <c r="E106" s="91"/>
      <c r="F106" s="91">
        <f t="shared" si="5"/>
        <v>0</v>
      </c>
    </row>
    <row r="107" spans="1:6">
      <c r="A107" s="86"/>
      <c r="B107" s="89"/>
      <c r="C107" s="90"/>
      <c r="D107" s="88"/>
      <c r="E107" s="91"/>
      <c r="F107" s="91"/>
    </row>
    <row r="108" spans="1:6" s="85" customFormat="1">
      <c r="A108" s="95"/>
      <c r="B108" s="96" t="s">
        <v>209</v>
      </c>
      <c r="C108" s="97"/>
      <c r="D108" s="98"/>
      <c r="E108" s="99"/>
      <c r="F108" s="100">
        <f>SUM(F98:F106)</f>
        <v>0</v>
      </c>
    </row>
    <row r="109" spans="1:6">
      <c r="A109" s="86"/>
      <c r="B109" s="89"/>
      <c r="C109" s="90"/>
      <c r="D109" s="88"/>
      <c r="E109" s="91"/>
      <c r="F109" s="91"/>
    </row>
    <row r="110" spans="1:6">
      <c r="A110" s="86"/>
      <c r="B110" s="87" t="s">
        <v>210</v>
      </c>
      <c r="C110" s="90"/>
      <c r="D110" s="88"/>
      <c r="E110" s="91"/>
      <c r="F110" s="91"/>
    </row>
    <row r="111" spans="1:6">
      <c r="A111" s="86"/>
      <c r="B111" s="89"/>
      <c r="C111" s="90"/>
      <c r="D111" s="88"/>
      <c r="E111" s="91"/>
      <c r="F111" s="91"/>
    </row>
    <row r="112" spans="1:6">
      <c r="A112" s="86">
        <v>4.0999999999999996</v>
      </c>
      <c r="B112" s="87" t="s">
        <v>211</v>
      </c>
      <c r="C112" s="90"/>
      <c r="D112" s="88"/>
      <c r="E112" s="91"/>
      <c r="F112" s="91"/>
    </row>
    <row r="113" spans="1:6">
      <c r="A113" s="86"/>
      <c r="B113" s="89"/>
      <c r="C113" s="90"/>
      <c r="D113" s="88"/>
      <c r="E113" s="91"/>
      <c r="F113" s="91"/>
    </row>
    <row r="114" spans="1:6">
      <c r="A114" s="86" t="s">
        <v>212</v>
      </c>
      <c r="B114" s="89" t="s">
        <v>213</v>
      </c>
      <c r="C114" s="90" t="s">
        <v>18</v>
      </c>
      <c r="D114" s="88">
        <v>20</v>
      </c>
      <c r="E114" s="91"/>
      <c r="F114" s="91">
        <f t="shared" ref="F114:F125" si="6">E114*D114</f>
        <v>0</v>
      </c>
    </row>
    <row r="115" spans="1:6">
      <c r="A115" s="86" t="s">
        <v>214</v>
      </c>
      <c r="B115" s="89" t="s">
        <v>215</v>
      </c>
      <c r="C115" s="90" t="s">
        <v>18</v>
      </c>
      <c r="D115" s="88"/>
      <c r="E115" s="91"/>
      <c r="F115" s="91">
        <f t="shared" si="6"/>
        <v>0</v>
      </c>
    </row>
    <row r="116" spans="1:6">
      <c r="A116" s="86" t="s">
        <v>216</v>
      </c>
      <c r="B116" s="89" t="s">
        <v>217</v>
      </c>
      <c r="C116" s="90" t="s">
        <v>18</v>
      </c>
      <c r="D116" s="88">
        <v>40</v>
      </c>
      <c r="E116" s="91"/>
      <c r="F116" s="91">
        <f t="shared" si="6"/>
        <v>0</v>
      </c>
    </row>
    <row r="117" spans="1:6">
      <c r="A117" s="86" t="s">
        <v>218</v>
      </c>
      <c r="B117" s="89" t="s">
        <v>219</v>
      </c>
      <c r="C117" s="90" t="s">
        <v>18</v>
      </c>
      <c r="D117" s="88"/>
      <c r="E117" s="91"/>
      <c r="F117" s="91">
        <f t="shared" si="6"/>
        <v>0</v>
      </c>
    </row>
    <row r="118" spans="1:6">
      <c r="A118" s="86" t="s">
        <v>220</v>
      </c>
      <c r="B118" s="89" t="s">
        <v>221</v>
      </c>
      <c r="C118" s="90" t="s">
        <v>18</v>
      </c>
      <c r="D118" s="88"/>
      <c r="E118" s="91"/>
      <c r="F118" s="91">
        <f t="shared" si="6"/>
        <v>0</v>
      </c>
    </row>
    <row r="119" spans="1:6">
      <c r="A119" s="86" t="s">
        <v>222</v>
      </c>
      <c r="B119" s="89" t="s">
        <v>223</v>
      </c>
      <c r="C119" s="90" t="s">
        <v>18</v>
      </c>
      <c r="D119" s="88"/>
      <c r="E119" s="91"/>
      <c r="F119" s="91">
        <f t="shared" si="6"/>
        <v>0</v>
      </c>
    </row>
    <row r="120" spans="1:6">
      <c r="A120" s="86" t="s">
        <v>224</v>
      </c>
      <c r="B120" s="89" t="s">
        <v>225</v>
      </c>
      <c r="C120" s="90" t="s">
        <v>18</v>
      </c>
      <c r="D120" s="88"/>
      <c r="E120" s="91"/>
      <c r="F120" s="91">
        <f t="shared" si="6"/>
        <v>0</v>
      </c>
    </row>
    <row r="121" spans="1:6">
      <c r="A121" s="86" t="s">
        <v>226</v>
      </c>
      <c r="B121" s="89" t="s">
        <v>227</v>
      </c>
      <c r="C121" s="90" t="s">
        <v>18</v>
      </c>
      <c r="D121" s="88"/>
      <c r="E121" s="91"/>
      <c r="F121" s="91">
        <f t="shared" si="6"/>
        <v>0</v>
      </c>
    </row>
    <row r="122" spans="1:6">
      <c r="A122" s="86" t="s">
        <v>228</v>
      </c>
      <c r="B122" s="89" t="s">
        <v>229</v>
      </c>
      <c r="C122" s="90" t="s">
        <v>18</v>
      </c>
      <c r="D122" s="88"/>
      <c r="E122" s="91"/>
      <c r="F122" s="91">
        <f t="shared" si="6"/>
        <v>0</v>
      </c>
    </row>
    <row r="123" spans="1:6">
      <c r="A123" s="86" t="s">
        <v>230</v>
      </c>
      <c r="B123" s="89" t="s">
        <v>231</v>
      </c>
      <c r="C123" s="90" t="s">
        <v>18</v>
      </c>
      <c r="D123" s="88"/>
      <c r="E123" s="91"/>
      <c r="F123" s="91">
        <f t="shared" si="6"/>
        <v>0</v>
      </c>
    </row>
    <row r="124" spans="1:6">
      <c r="A124" s="86" t="s">
        <v>232</v>
      </c>
      <c r="B124" s="89" t="s">
        <v>233</v>
      </c>
      <c r="C124" s="90" t="s">
        <v>18</v>
      </c>
      <c r="D124" s="88"/>
      <c r="E124" s="91"/>
      <c r="F124" s="91">
        <f t="shared" si="6"/>
        <v>0</v>
      </c>
    </row>
    <row r="125" spans="1:6" ht="25.75">
      <c r="A125" s="86" t="s">
        <v>234</v>
      </c>
      <c r="B125" s="89" t="s">
        <v>235</v>
      </c>
      <c r="C125" s="90" t="s">
        <v>18</v>
      </c>
      <c r="D125" s="88"/>
      <c r="E125" s="91"/>
      <c r="F125" s="91">
        <f t="shared" si="6"/>
        <v>0</v>
      </c>
    </row>
    <row r="126" spans="1:6">
      <c r="A126" s="86"/>
      <c r="B126" s="104"/>
      <c r="C126" s="90"/>
      <c r="D126" s="88"/>
      <c r="E126" s="91"/>
      <c r="F126" s="91"/>
    </row>
    <row r="127" spans="1:6" s="85" customFormat="1">
      <c r="A127" s="95"/>
      <c r="B127" s="96" t="s">
        <v>236</v>
      </c>
      <c r="C127" s="97"/>
      <c r="D127" s="98"/>
      <c r="E127" s="99"/>
      <c r="F127" s="100">
        <f>SUM(F110:F126)</f>
        <v>0</v>
      </c>
    </row>
    <row r="128" spans="1:6">
      <c r="A128" s="86"/>
      <c r="B128" s="89"/>
      <c r="C128" s="90"/>
      <c r="D128" s="88"/>
      <c r="E128" s="91"/>
      <c r="F128" s="91"/>
    </row>
    <row r="129" spans="1:6">
      <c r="A129" s="86"/>
      <c r="B129" s="87" t="s">
        <v>237</v>
      </c>
      <c r="C129" s="90"/>
      <c r="D129" s="88"/>
      <c r="E129" s="91"/>
      <c r="F129" s="91"/>
    </row>
    <row r="130" spans="1:6">
      <c r="A130" s="86"/>
      <c r="B130" s="89"/>
      <c r="C130" s="90"/>
      <c r="D130" s="88"/>
      <c r="E130" s="91"/>
      <c r="F130" s="91"/>
    </row>
    <row r="131" spans="1:6" ht="25.75">
      <c r="A131" s="86">
        <v>5.0999999999999996</v>
      </c>
      <c r="B131" s="89" t="s">
        <v>238</v>
      </c>
      <c r="C131" s="90"/>
      <c r="D131" s="88"/>
      <c r="E131" s="91"/>
      <c r="F131" s="91"/>
    </row>
    <row r="132" spans="1:6">
      <c r="A132" s="86"/>
      <c r="B132" s="89"/>
      <c r="C132" s="90"/>
      <c r="D132" s="88"/>
      <c r="E132" s="91"/>
      <c r="F132" s="91"/>
    </row>
    <row r="133" spans="1:6">
      <c r="A133" s="86" t="s">
        <v>239</v>
      </c>
      <c r="B133" s="89" t="s">
        <v>240</v>
      </c>
      <c r="C133" s="90" t="s">
        <v>56</v>
      </c>
      <c r="D133" s="88">
        <v>1</v>
      </c>
      <c r="E133" s="91"/>
      <c r="F133" s="91">
        <f>E133*D133</f>
        <v>0</v>
      </c>
    </row>
    <row r="134" spans="1:6">
      <c r="A134" s="86" t="s">
        <v>241</v>
      </c>
      <c r="B134" s="89" t="s">
        <v>242</v>
      </c>
      <c r="C134" s="90" t="s">
        <v>56</v>
      </c>
      <c r="D134" s="88">
        <v>1</v>
      </c>
      <c r="E134" s="91"/>
      <c r="F134" s="91">
        <f>E134*D134</f>
        <v>0</v>
      </c>
    </row>
    <row r="135" spans="1:6">
      <c r="A135" s="86" t="s">
        <v>243</v>
      </c>
      <c r="B135" s="89" t="s">
        <v>244</v>
      </c>
      <c r="C135" s="90" t="s">
        <v>56</v>
      </c>
      <c r="D135" s="88">
        <v>1</v>
      </c>
      <c r="E135" s="91"/>
      <c r="F135" s="91">
        <f>E135*D135</f>
        <v>0</v>
      </c>
    </row>
    <row r="136" spans="1:6">
      <c r="A136" s="86" t="s">
        <v>245</v>
      </c>
      <c r="B136" s="89" t="s">
        <v>246</v>
      </c>
      <c r="C136" s="90" t="s">
        <v>56</v>
      </c>
      <c r="D136" s="88"/>
      <c r="E136" s="91"/>
      <c r="F136" s="91"/>
    </row>
    <row r="137" spans="1:6">
      <c r="A137" s="86"/>
      <c r="B137" s="89"/>
      <c r="C137" s="90"/>
      <c r="D137" s="88"/>
      <c r="E137" s="91"/>
      <c r="F137" s="91"/>
    </row>
    <row r="138" spans="1:6" ht="115.75">
      <c r="A138" s="86">
        <v>5.2</v>
      </c>
      <c r="B138" s="87" t="s">
        <v>247</v>
      </c>
      <c r="C138" s="90"/>
      <c r="D138" s="88"/>
      <c r="E138" s="91"/>
      <c r="F138" s="91"/>
    </row>
    <row r="139" spans="1:6">
      <c r="A139" s="86"/>
      <c r="B139" s="89"/>
      <c r="C139" s="90"/>
      <c r="D139" s="88"/>
      <c r="E139" s="91"/>
      <c r="F139" s="91"/>
    </row>
    <row r="140" spans="1:6" ht="25.75">
      <c r="A140" s="86" t="s">
        <v>248</v>
      </c>
      <c r="B140" s="104" t="s">
        <v>249</v>
      </c>
      <c r="C140" s="90" t="s">
        <v>164</v>
      </c>
      <c r="D140" s="88">
        <v>1</v>
      </c>
      <c r="E140" s="91"/>
      <c r="F140" s="91">
        <f t="shared" ref="F140:F147" si="7">E140*D140</f>
        <v>0</v>
      </c>
    </row>
    <row r="141" spans="1:6" ht="25.75">
      <c r="A141" s="86" t="s">
        <v>250</v>
      </c>
      <c r="B141" s="104" t="s">
        <v>251</v>
      </c>
      <c r="C141" s="90" t="s">
        <v>164</v>
      </c>
      <c r="D141" s="88"/>
      <c r="E141" s="105"/>
      <c r="F141" s="91">
        <f t="shared" si="7"/>
        <v>0</v>
      </c>
    </row>
    <row r="142" spans="1:6" ht="25.75">
      <c r="A142" s="86" t="s">
        <v>252</v>
      </c>
      <c r="B142" s="104" t="s">
        <v>253</v>
      </c>
      <c r="C142" s="90" t="s">
        <v>164</v>
      </c>
      <c r="D142" s="88"/>
      <c r="E142" s="91"/>
      <c r="F142" s="91">
        <f t="shared" si="7"/>
        <v>0</v>
      </c>
    </row>
    <row r="143" spans="1:6" ht="25.75">
      <c r="A143" s="86" t="s">
        <v>254</v>
      </c>
      <c r="B143" s="104" t="s">
        <v>255</v>
      </c>
      <c r="C143" s="90" t="s">
        <v>164</v>
      </c>
      <c r="D143" s="88"/>
      <c r="E143" s="91"/>
      <c r="F143" s="91">
        <f t="shared" si="7"/>
        <v>0</v>
      </c>
    </row>
    <row r="144" spans="1:6">
      <c r="A144" s="86" t="s">
        <v>256</v>
      </c>
      <c r="B144" s="104" t="s">
        <v>257</v>
      </c>
      <c r="C144" s="90" t="s">
        <v>164</v>
      </c>
      <c r="D144" s="88">
        <v>1</v>
      </c>
      <c r="E144" s="91"/>
      <c r="F144" s="91">
        <f t="shared" si="7"/>
        <v>0</v>
      </c>
    </row>
    <row r="145" spans="1:6" ht="25.75">
      <c r="A145" s="86" t="s">
        <v>258</v>
      </c>
      <c r="B145" s="104" t="s">
        <v>259</v>
      </c>
      <c r="C145" s="90" t="s">
        <v>164</v>
      </c>
      <c r="D145" s="88">
        <v>1</v>
      </c>
      <c r="E145" s="91"/>
      <c r="F145" s="91">
        <f t="shared" si="7"/>
        <v>0</v>
      </c>
    </row>
    <row r="146" spans="1:6">
      <c r="A146" s="86" t="s">
        <v>260</v>
      </c>
      <c r="B146" s="104" t="s">
        <v>261</v>
      </c>
      <c r="C146" s="90" t="s">
        <v>164</v>
      </c>
      <c r="D146" s="88"/>
      <c r="E146" s="91"/>
      <c r="F146" s="91">
        <f t="shared" si="7"/>
        <v>0</v>
      </c>
    </row>
    <row r="147" spans="1:6" ht="25.75">
      <c r="A147" s="86" t="s">
        <v>262</v>
      </c>
      <c r="B147" s="104" t="s">
        <v>263</v>
      </c>
      <c r="C147" s="90" t="s">
        <v>164</v>
      </c>
      <c r="D147" s="88"/>
      <c r="E147" s="91"/>
      <c r="F147" s="91">
        <f t="shared" si="7"/>
        <v>0</v>
      </c>
    </row>
    <row r="148" spans="1:6" ht="25.75">
      <c r="A148" s="86" t="s">
        <v>264</v>
      </c>
      <c r="B148" s="104" t="s">
        <v>265</v>
      </c>
      <c r="C148" s="90" t="s">
        <v>164</v>
      </c>
      <c r="D148" s="88"/>
      <c r="E148" s="91"/>
      <c r="F148" s="91">
        <f>E148*D148</f>
        <v>0</v>
      </c>
    </row>
    <row r="149" spans="1:6">
      <c r="A149" s="86" t="s">
        <v>262</v>
      </c>
      <c r="B149" s="89" t="s">
        <v>266</v>
      </c>
      <c r="C149" s="90" t="s">
        <v>164</v>
      </c>
      <c r="D149" s="88"/>
      <c r="E149" s="91"/>
      <c r="F149" s="91">
        <f>E149*D149</f>
        <v>0</v>
      </c>
    </row>
    <row r="150" spans="1:6">
      <c r="A150" s="86" t="s">
        <v>264</v>
      </c>
      <c r="B150" s="89" t="s">
        <v>267</v>
      </c>
      <c r="C150" s="90" t="s">
        <v>164</v>
      </c>
      <c r="D150" s="88"/>
      <c r="E150" s="91"/>
      <c r="F150" s="91">
        <f>E150*D150</f>
        <v>0</v>
      </c>
    </row>
    <row r="151" spans="1:6" ht="25.75">
      <c r="A151" s="86" t="s">
        <v>268</v>
      </c>
      <c r="B151" s="89" t="s">
        <v>269</v>
      </c>
      <c r="C151" s="90" t="s">
        <v>164</v>
      </c>
      <c r="D151" s="88"/>
      <c r="E151" s="91"/>
      <c r="F151" s="91">
        <f>E151*D151</f>
        <v>0</v>
      </c>
    </row>
    <row r="152" spans="1:6" ht="25.75">
      <c r="A152" s="86" t="s">
        <v>270</v>
      </c>
      <c r="B152" s="89" t="s">
        <v>271</v>
      </c>
      <c r="C152" s="90" t="s">
        <v>164</v>
      </c>
      <c r="D152" s="88">
        <v>2</v>
      </c>
      <c r="E152" s="91"/>
      <c r="F152" s="91">
        <f>E152*D152</f>
        <v>0</v>
      </c>
    </row>
    <row r="153" spans="1:6">
      <c r="A153" s="86">
        <v>5.3</v>
      </c>
      <c r="B153" s="87" t="s">
        <v>272</v>
      </c>
      <c r="C153" s="86"/>
      <c r="D153" s="88"/>
      <c r="E153" s="91"/>
      <c r="F153" s="91"/>
    </row>
    <row r="154" spans="1:6">
      <c r="A154" s="86" t="s">
        <v>273</v>
      </c>
      <c r="B154" s="89" t="s">
        <v>274</v>
      </c>
      <c r="C154" s="90" t="s">
        <v>164</v>
      </c>
      <c r="D154" s="88"/>
      <c r="E154" s="91"/>
      <c r="F154" s="91">
        <f t="shared" ref="F154:F168" si="8">E154*D154</f>
        <v>0</v>
      </c>
    </row>
    <row r="155" spans="1:6">
      <c r="A155" s="86" t="s">
        <v>275</v>
      </c>
      <c r="B155" s="89" t="s">
        <v>276</v>
      </c>
      <c r="C155" s="90" t="s">
        <v>164</v>
      </c>
      <c r="D155" s="88">
        <v>2</v>
      </c>
      <c r="E155" s="105"/>
      <c r="F155" s="91">
        <f t="shared" si="8"/>
        <v>0</v>
      </c>
    </row>
    <row r="156" spans="1:6">
      <c r="A156" s="86" t="s">
        <v>277</v>
      </c>
      <c r="B156" s="89" t="s">
        <v>278</v>
      </c>
      <c r="C156" s="90" t="s">
        <v>164</v>
      </c>
      <c r="D156" s="88"/>
      <c r="E156" s="91"/>
      <c r="F156" s="91">
        <f t="shared" si="8"/>
        <v>0</v>
      </c>
    </row>
    <row r="157" spans="1:6">
      <c r="A157" s="86" t="s">
        <v>279</v>
      </c>
      <c r="B157" s="89" t="s">
        <v>280</v>
      </c>
      <c r="C157" s="90" t="s">
        <v>164</v>
      </c>
      <c r="D157" s="88"/>
      <c r="E157" s="91"/>
      <c r="F157" s="91">
        <f t="shared" si="8"/>
        <v>0</v>
      </c>
    </row>
    <row r="158" spans="1:6">
      <c r="A158" s="86" t="s">
        <v>281</v>
      </c>
      <c r="B158" s="89" t="s">
        <v>282</v>
      </c>
      <c r="C158" s="90" t="s">
        <v>164</v>
      </c>
      <c r="D158" s="88"/>
      <c r="E158" s="91"/>
      <c r="F158" s="91">
        <f t="shared" si="8"/>
        <v>0</v>
      </c>
    </row>
    <row r="159" spans="1:6">
      <c r="A159" s="86" t="s">
        <v>283</v>
      </c>
      <c r="B159" s="89" t="s">
        <v>284</v>
      </c>
      <c r="C159" s="90" t="s">
        <v>164</v>
      </c>
      <c r="D159" s="88"/>
      <c r="E159" s="91"/>
      <c r="F159" s="91">
        <f t="shared" si="8"/>
        <v>0</v>
      </c>
    </row>
    <row r="160" spans="1:6">
      <c r="A160" s="86" t="s">
        <v>285</v>
      </c>
      <c r="B160" s="89" t="s">
        <v>286</v>
      </c>
      <c r="C160" s="90" t="s">
        <v>164</v>
      </c>
      <c r="D160" s="88">
        <v>4</v>
      </c>
      <c r="E160" s="91"/>
      <c r="F160" s="91">
        <f t="shared" si="8"/>
        <v>0</v>
      </c>
    </row>
    <row r="161" spans="1:6">
      <c r="A161" s="86" t="s">
        <v>287</v>
      </c>
      <c r="B161" s="89" t="s">
        <v>288</v>
      </c>
      <c r="C161" s="90" t="s">
        <v>164</v>
      </c>
      <c r="D161" s="88"/>
      <c r="E161" s="91"/>
      <c r="F161" s="91">
        <f t="shared" si="8"/>
        <v>0</v>
      </c>
    </row>
    <row r="162" spans="1:6">
      <c r="A162" s="86" t="s">
        <v>289</v>
      </c>
      <c r="B162" s="89" t="s">
        <v>290</v>
      </c>
      <c r="C162" s="90" t="s">
        <v>164</v>
      </c>
      <c r="D162" s="88"/>
      <c r="E162" s="105"/>
      <c r="F162" s="91">
        <f t="shared" si="8"/>
        <v>0</v>
      </c>
    </row>
    <row r="163" spans="1:6">
      <c r="A163" s="86" t="s">
        <v>291</v>
      </c>
      <c r="B163" s="89" t="s">
        <v>292</v>
      </c>
      <c r="C163" s="90" t="s">
        <v>164</v>
      </c>
      <c r="D163" s="88">
        <v>4</v>
      </c>
      <c r="E163" s="91"/>
      <c r="F163" s="91">
        <f t="shared" si="8"/>
        <v>0</v>
      </c>
    </row>
    <row r="164" spans="1:6">
      <c r="A164" s="86" t="s">
        <v>293</v>
      </c>
      <c r="B164" s="89" t="s">
        <v>294</v>
      </c>
      <c r="C164" s="90" t="s">
        <v>164</v>
      </c>
      <c r="D164" s="88"/>
      <c r="E164" s="105"/>
      <c r="F164" s="91">
        <f t="shared" si="8"/>
        <v>0</v>
      </c>
    </row>
    <row r="165" spans="1:6">
      <c r="A165" s="86" t="s">
        <v>295</v>
      </c>
      <c r="B165" s="89" t="s">
        <v>296</v>
      </c>
      <c r="C165" s="90" t="s">
        <v>164</v>
      </c>
      <c r="D165" s="88"/>
      <c r="E165" s="91"/>
      <c r="F165" s="91">
        <f t="shared" si="8"/>
        <v>0</v>
      </c>
    </row>
    <row r="166" spans="1:6">
      <c r="A166" s="86" t="s">
        <v>297</v>
      </c>
      <c r="B166" s="89" t="s">
        <v>298</v>
      </c>
      <c r="C166" s="90" t="s">
        <v>164</v>
      </c>
      <c r="D166" s="88"/>
      <c r="E166" s="91"/>
      <c r="F166" s="91">
        <f t="shared" si="8"/>
        <v>0</v>
      </c>
    </row>
    <row r="167" spans="1:6">
      <c r="A167" s="86" t="s">
        <v>299</v>
      </c>
      <c r="B167" s="89" t="s">
        <v>300</v>
      </c>
      <c r="C167" s="90" t="s">
        <v>164</v>
      </c>
      <c r="D167" s="88"/>
      <c r="E167" s="91"/>
      <c r="F167" s="91">
        <f t="shared" si="8"/>
        <v>0</v>
      </c>
    </row>
    <row r="168" spans="1:6">
      <c r="A168" s="86" t="s">
        <v>301</v>
      </c>
      <c r="B168" s="89" t="s">
        <v>302</v>
      </c>
      <c r="C168" s="86" t="s">
        <v>164</v>
      </c>
      <c r="D168" s="88"/>
      <c r="E168" s="91"/>
      <c r="F168" s="91">
        <f t="shared" si="8"/>
        <v>0</v>
      </c>
    </row>
    <row r="169" spans="1:6">
      <c r="A169" s="86" t="s">
        <v>301</v>
      </c>
      <c r="B169" s="89" t="s">
        <v>303</v>
      </c>
      <c r="C169" s="86" t="s">
        <v>164</v>
      </c>
      <c r="D169" s="88">
        <v>1</v>
      </c>
      <c r="E169" s="91"/>
      <c r="F169" s="91">
        <f>E169*D169</f>
        <v>0</v>
      </c>
    </row>
    <row r="170" spans="1:6">
      <c r="A170" s="86"/>
      <c r="B170" s="89"/>
      <c r="C170" s="90"/>
      <c r="D170" s="88"/>
      <c r="E170" s="91"/>
      <c r="F170" s="91"/>
    </row>
    <row r="171" spans="1:6" s="85" customFormat="1">
      <c r="A171" s="95"/>
      <c r="B171" s="96" t="s">
        <v>304</v>
      </c>
      <c r="C171" s="97"/>
      <c r="D171" s="98"/>
      <c r="E171" s="99"/>
      <c r="F171" s="100">
        <f>SUM(F129:F170)</f>
        <v>0</v>
      </c>
    </row>
    <row r="172" spans="1:6">
      <c r="A172" s="86"/>
      <c r="B172" s="89"/>
      <c r="C172" s="90"/>
      <c r="D172" s="88"/>
      <c r="E172" s="91"/>
      <c r="F172" s="91"/>
    </row>
    <row r="173" spans="1:6">
      <c r="A173" s="86"/>
      <c r="B173" s="87" t="s">
        <v>305</v>
      </c>
      <c r="C173" s="90"/>
      <c r="D173" s="88"/>
      <c r="E173" s="91"/>
      <c r="F173" s="91"/>
    </row>
    <row r="174" spans="1:6">
      <c r="A174" s="86"/>
      <c r="B174" s="89"/>
      <c r="C174" s="90"/>
      <c r="D174" s="88"/>
      <c r="E174" s="91"/>
      <c r="F174" s="91"/>
    </row>
    <row r="175" spans="1:6" ht="141.44999999999999">
      <c r="A175" s="86">
        <v>6.1</v>
      </c>
      <c r="B175" s="87" t="s">
        <v>306</v>
      </c>
      <c r="C175" s="90"/>
      <c r="D175" s="88"/>
      <c r="E175" s="91"/>
      <c r="F175" s="91"/>
    </row>
    <row r="176" spans="1:6">
      <c r="A176" s="86" t="s">
        <v>307</v>
      </c>
      <c r="B176" s="104" t="s">
        <v>308</v>
      </c>
      <c r="C176" s="90" t="s">
        <v>144</v>
      </c>
      <c r="D176" s="88">
        <v>80</v>
      </c>
      <c r="E176" s="91"/>
      <c r="F176" s="91">
        <f t="shared" ref="F176:F210" si="9">E176*D176</f>
        <v>0</v>
      </c>
    </row>
    <row r="177" spans="1:6">
      <c r="A177" s="86" t="s">
        <v>309</v>
      </c>
      <c r="B177" s="104" t="s">
        <v>310</v>
      </c>
      <c r="C177" s="90" t="s">
        <v>144</v>
      </c>
      <c r="D177" s="88"/>
      <c r="E177" s="91"/>
      <c r="F177" s="91">
        <f t="shared" si="9"/>
        <v>0</v>
      </c>
    </row>
    <row r="178" spans="1:6">
      <c r="A178" s="86" t="s">
        <v>311</v>
      </c>
      <c r="B178" s="104" t="s">
        <v>312</v>
      </c>
      <c r="C178" s="90" t="s">
        <v>144</v>
      </c>
      <c r="D178" s="88"/>
      <c r="E178" s="105"/>
      <c r="F178" s="91">
        <f t="shared" si="9"/>
        <v>0</v>
      </c>
    </row>
    <row r="179" spans="1:6">
      <c r="A179" s="86" t="s">
        <v>313</v>
      </c>
      <c r="B179" s="104" t="s">
        <v>314</v>
      </c>
      <c r="C179" s="90" t="s">
        <v>144</v>
      </c>
      <c r="D179" s="88"/>
      <c r="E179" s="105"/>
      <c r="F179" s="91">
        <f t="shared" si="9"/>
        <v>0</v>
      </c>
    </row>
    <row r="180" spans="1:6">
      <c r="A180" s="86" t="s">
        <v>315</v>
      </c>
      <c r="B180" s="104" t="s">
        <v>316</v>
      </c>
      <c r="C180" s="90" t="s">
        <v>144</v>
      </c>
      <c r="D180" s="88">
        <v>30</v>
      </c>
      <c r="E180" s="91"/>
      <c r="F180" s="91">
        <f t="shared" si="9"/>
        <v>0</v>
      </c>
    </row>
    <row r="181" spans="1:6">
      <c r="A181" s="86" t="s">
        <v>317</v>
      </c>
      <c r="B181" s="104" t="s">
        <v>318</v>
      </c>
      <c r="C181" s="90" t="s">
        <v>144</v>
      </c>
      <c r="D181" s="88"/>
      <c r="E181" s="91"/>
      <c r="F181" s="91">
        <f t="shared" si="9"/>
        <v>0</v>
      </c>
    </row>
    <row r="182" spans="1:6">
      <c r="A182" s="86" t="s">
        <v>319</v>
      </c>
      <c r="B182" s="104" t="s">
        <v>320</v>
      </c>
      <c r="C182" s="90" t="s">
        <v>144</v>
      </c>
      <c r="D182" s="88">
        <v>50</v>
      </c>
      <c r="E182" s="91"/>
      <c r="F182" s="91">
        <f t="shared" si="9"/>
        <v>0</v>
      </c>
    </row>
    <row r="183" spans="1:6">
      <c r="A183" s="86" t="s">
        <v>321</v>
      </c>
      <c r="B183" s="104" t="s">
        <v>322</v>
      </c>
      <c r="C183" s="90" t="s">
        <v>144</v>
      </c>
      <c r="D183" s="88"/>
      <c r="E183" s="91"/>
      <c r="F183" s="91">
        <f t="shared" si="9"/>
        <v>0</v>
      </c>
    </row>
    <row r="184" spans="1:6">
      <c r="A184" s="86" t="s">
        <v>323</v>
      </c>
      <c r="B184" s="104" t="s">
        <v>324</v>
      </c>
      <c r="C184" s="90" t="s">
        <v>144</v>
      </c>
      <c r="D184" s="88"/>
      <c r="E184" s="91"/>
      <c r="F184" s="91">
        <f t="shared" si="9"/>
        <v>0</v>
      </c>
    </row>
    <row r="185" spans="1:6">
      <c r="A185" s="86" t="s">
        <v>325</v>
      </c>
      <c r="B185" s="104" t="s">
        <v>326</v>
      </c>
      <c r="C185" s="90" t="s">
        <v>144</v>
      </c>
      <c r="D185" s="88">
        <v>80</v>
      </c>
      <c r="E185" s="91"/>
      <c r="F185" s="91">
        <f t="shared" si="9"/>
        <v>0</v>
      </c>
    </row>
    <row r="186" spans="1:6">
      <c r="A186" s="86" t="s">
        <v>327</v>
      </c>
      <c r="B186" s="104" t="s">
        <v>328</v>
      </c>
      <c r="C186" s="90" t="s">
        <v>144</v>
      </c>
      <c r="D186" s="88">
        <v>80</v>
      </c>
      <c r="E186" s="91"/>
      <c r="F186" s="91">
        <f t="shared" si="9"/>
        <v>0</v>
      </c>
    </row>
    <row r="187" spans="1:6">
      <c r="A187" s="86" t="s">
        <v>329</v>
      </c>
      <c r="B187" s="104" t="s">
        <v>330</v>
      </c>
      <c r="C187" s="90" t="s">
        <v>144</v>
      </c>
      <c r="D187" s="88"/>
      <c r="E187" s="91"/>
      <c r="F187" s="91">
        <f t="shared" si="9"/>
        <v>0</v>
      </c>
    </row>
    <row r="188" spans="1:6">
      <c r="A188" s="86" t="s">
        <v>331</v>
      </c>
      <c r="B188" s="104" t="s">
        <v>332</v>
      </c>
      <c r="C188" s="90" t="s">
        <v>144</v>
      </c>
      <c r="D188" s="88"/>
      <c r="E188" s="91"/>
      <c r="F188" s="91">
        <f t="shared" si="9"/>
        <v>0</v>
      </c>
    </row>
    <row r="189" spans="1:6">
      <c r="A189" s="86" t="s">
        <v>333</v>
      </c>
      <c r="B189" s="104" t="s">
        <v>334</v>
      </c>
      <c r="C189" s="90" t="s">
        <v>144</v>
      </c>
      <c r="D189" s="88"/>
      <c r="E189" s="91"/>
      <c r="F189" s="91">
        <f t="shared" si="9"/>
        <v>0</v>
      </c>
    </row>
    <row r="190" spans="1:6">
      <c r="A190" s="86" t="s">
        <v>335</v>
      </c>
      <c r="B190" s="104" t="s">
        <v>336</v>
      </c>
      <c r="C190" s="90" t="s">
        <v>144</v>
      </c>
      <c r="D190" s="88"/>
      <c r="E190" s="91"/>
      <c r="F190" s="91">
        <f t="shared" si="9"/>
        <v>0</v>
      </c>
    </row>
    <row r="191" spans="1:6">
      <c r="A191" s="86" t="s">
        <v>337</v>
      </c>
      <c r="B191" s="104" t="s">
        <v>338</v>
      </c>
      <c r="C191" s="90" t="s">
        <v>144</v>
      </c>
      <c r="D191" s="88"/>
      <c r="E191" s="91"/>
      <c r="F191" s="91">
        <f t="shared" si="9"/>
        <v>0</v>
      </c>
    </row>
    <row r="192" spans="1:6">
      <c r="A192" s="86" t="s">
        <v>339</v>
      </c>
      <c r="B192" s="104" t="s">
        <v>340</v>
      </c>
      <c r="C192" s="90" t="s">
        <v>144</v>
      </c>
      <c r="D192" s="88"/>
      <c r="E192" s="91"/>
      <c r="F192" s="91">
        <f t="shared" si="9"/>
        <v>0</v>
      </c>
    </row>
    <row r="193" spans="1:6">
      <c r="A193" s="86" t="s">
        <v>341</v>
      </c>
      <c r="B193" s="104" t="s">
        <v>342</v>
      </c>
      <c r="C193" s="90" t="s">
        <v>144</v>
      </c>
      <c r="D193" s="88"/>
      <c r="E193" s="91"/>
      <c r="F193" s="91">
        <f t="shared" si="9"/>
        <v>0</v>
      </c>
    </row>
    <row r="194" spans="1:6">
      <c r="A194" s="86" t="s">
        <v>343</v>
      </c>
      <c r="B194" s="104" t="s">
        <v>344</v>
      </c>
      <c r="C194" s="90" t="s">
        <v>144</v>
      </c>
      <c r="D194" s="88"/>
      <c r="E194" s="91"/>
      <c r="F194" s="91">
        <f t="shared" si="9"/>
        <v>0</v>
      </c>
    </row>
    <row r="195" spans="1:6">
      <c r="A195" s="86" t="s">
        <v>345</v>
      </c>
      <c r="B195" s="104" t="s">
        <v>346</v>
      </c>
      <c r="C195" s="90" t="s">
        <v>144</v>
      </c>
      <c r="D195" s="88"/>
      <c r="E195" s="91"/>
      <c r="F195" s="91">
        <f t="shared" si="9"/>
        <v>0</v>
      </c>
    </row>
    <row r="196" spans="1:6">
      <c r="A196" s="86" t="s">
        <v>347</v>
      </c>
      <c r="B196" s="104" t="s">
        <v>348</v>
      </c>
      <c r="C196" s="90" t="s">
        <v>144</v>
      </c>
      <c r="D196" s="88"/>
      <c r="E196" s="91"/>
      <c r="F196" s="91">
        <f t="shared" si="9"/>
        <v>0</v>
      </c>
    </row>
    <row r="197" spans="1:6">
      <c r="A197" s="86" t="s">
        <v>349</v>
      </c>
      <c r="B197" s="104" t="s">
        <v>350</v>
      </c>
      <c r="C197" s="90" t="s">
        <v>144</v>
      </c>
      <c r="D197" s="88"/>
      <c r="E197" s="91"/>
      <c r="F197" s="91">
        <f t="shared" si="9"/>
        <v>0</v>
      </c>
    </row>
    <row r="198" spans="1:6">
      <c r="A198" s="86" t="s">
        <v>351</v>
      </c>
      <c r="B198" s="104" t="s">
        <v>352</v>
      </c>
      <c r="C198" s="90" t="s">
        <v>144</v>
      </c>
      <c r="D198" s="88">
        <v>90</v>
      </c>
      <c r="E198" s="91"/>
      <c r="F198" s="91">
        <f t="shared" si="9"/>
        <v>0</v>
      </c>
    </row>
    <row r="199" spans="1:6">
      <c r="A199" s="86" t="s">
        <v>353</v>
      </c>
      <c r="B199" s="104" t="s">
        <v>354</v>
      </c>
      <c r="C199" s="90" t="s">
        <v>144</v>
      </c>
      <c r="D199" s="88"/>
      <c r="E199" s="91"/>
      <c r="F199" s="91">
        <f t="shared" si="9"/>
        <v>0</v>
      </c>
    </row>
    <row r="200" spans="1:6">
      <c r="A200" s="86" t="s">
        <v>355</v>
      </c>
      <c r="B200" s="104" t="s">
        <v>356</v>
      </c>
      <c r="C200" s="90" t="s">
        <v>144</v>
      </c>
      <c r="D200" s="88"/>
      <c r="E200" s="91"/>
      <c r="F200" s="91">
        <f t="shared" si="9"/>
        <v>0</v>
      </c>
    </row>
    <row r="201" spans="1:6">
      <c r="A201" s="86" t="s">
        <v>357</v>
      </c>
      <c r="B201" s="104" t="s">
        <v>358</v>
      </c>
      <c r="C201" s="90" t="s">
        <v>144</v>
      </c>
      <c r="D201" s="88"/>
      <c r="E201" s="91"/>
      <c r="F201" s="91">
        <f t="shared" si="9"/>
        <v>0</v>
      </c>
    </row>
    <row r="202" spans="1:6">
      <c r="A202" s="86" t="s">
        <v>359</v>
      </c>
      <c r="B202" s="106" t="s">
        <v>360</v>
      </c>
      <c r="C202" s="90" t="s">
        <v>144</v>
      </c>
      <c r="D202" s="88"/>
      <c r="E202" s="91"/>
      <c r="F202" s="91">
        <f t="shared" si="9"/>
        <v>0</v>
      </c>
    </row>
    <row r="203" spans="1:6">
      <c r="A203" s="86" t="s">
        <v>361</v>
      </c>
      <c r="B203" s="106" t="s">
        <v>362</v>
      </c>
      <c r="C203" s="90" t="s">
        <v>144</v>
      </c>
      <c r="D203" s="88"/>
      <c r="E203" s="91"/>
      <c r="F203" s="91">
        <f t="shared" si="9"/>
        <v>0</v>
      </c>
    </row>
    <row r="204" spans="1:6">
      <c r="A204" s="86" t="s">
        <v>363</v>
      </c>
      <c r="B204" s="106" t="s">
        <v>364</v>
      </c>
      <c r="C204" s="90" t="s">
        <v>144</v>
      </c>
      <c r="D204" s="88"/>
      <c r="E204" s="91"/>
      <c r="F204" s="91">
        <f t="shared" si="9"/>
        <v>0</v>
      </c>
    </row>
    <row r="205" spans="1:6">
      <c r="A205" s="86" t="s">
        <v>365</v>
      </c>
      <c r="B205" s="106" t="s">
        <v>366</v>
      </c>
      <c r="C205" s="90" t="s">
        <v>144</v>
      </c>
      <c r="D205" s="88"/>
      <c r="E205" s="91"/>
      <c r="F205" s="91">
        <f t="shared" si="9"/>
        <v>0</v>
      </c>
    </row>
    <row r="206" spans="1:6">
      <c r="A206" s="86" t="s">
        <v>367</v>
      </c>
      <c r="B206" s="107" t="s">
        <v>368</v>
      </c>
      <c r="C206" s="90" t="s">
        <v>144</v>
      </c>
      <c r="D206" s="88"/>
      <c r="E206" s="91"/>
      <c r="F206" s="91">
        <f t="shared" si="9"/>
        <v>0</v>
      </c>
    </row>
    <row r="207" spans="1:6">
      <c r="A207" s="86" t="s">
        <v>369</v>
      </c>
      <c r="B207" s="107" t="s">
        <v>370</v>
      </c>
      <c r="C207" s="90" t="s">
        <v>144</v>
      </c>
      <c r="D207" s="88"/>
      <c r="E207" s="91"/>
      <c r="F207" s="91">
        <f t="shared" si="9"/>
        <v>0</v>
      </c>
    </row>
    <row r="208" spans="1:6">
      <c r="A208" s="86" t="s">
        <v>371</v>
      </c>
      <c r="B208" s="107" t="s">
        <v>372</v>
      </c>
      <c r="C208" s="90" t="s">
        <v>144</v>
      </c>
      <c r="D208" s="88"/>
      <c r="E208" s="91"/>
      <c r="F208" s="91">
        <f t="shared" si="9"/>
        <v>0</v>
      </c>
    </row>
    <row r="209" spans="1:6">
      <c r="A209" s="86" t="s">
        <v>373</v>
      </c>
      <c r="B209" s="107" t="s">
        <v>374</v>
      </c>
      <c r="C209" s="90" t="s">
        <v>144</v>
      </c>
      <c r="D209" s="88"/>
      <c r="E209" s="105"/>
      <c r="F209" s="91">
        <f t="shared" si="9"/>
        <v>0</v>
      </c>
    </row>
    <row r="210" spans="1:6">
      <c r="A210" s="86" t="s">
        <v>375</v>
      </c>
      <c r="B210" s="107" t="s">
        <v>376</v>
      </c>
      <c r="C210" s="90" t="s">
        <v>144</v>
      </c>
      <c r="D210" s="88"/>
      <c r="E210" s="105"/>
      <c r="F210" s="91">
        <f t="shared" si="9"/>
        <v>0</v>
      </c>
    </row>
    <row r="211" spans="1:6">
      <c r="A211" s="108"/>
      <c r="B211" s="106"/>
      <c r="C211" s="86"/>
      <c r="D211" s="88"/>
      <c r="E211" s="91"/>
      <c r="F211" s="91"/>
    </row>
    <row r="212" spans="1:6" ht="77.150000000000006">
      <c r="A212" s="86">
        <v>6.2</v>
      </c>
      <c r="B212" s="87" t="s">
        <v>377</v>
      </c>
      <c r="C212" s="90"/>
      <c r="D212" s="88"/>
      <c r="E212" s="91"/>
      <c r="F212" s="91"/>
    </row>
    <row r="213" spans="1:6">
      <c r="A213" s="86" t="s">
        <v>378</v>
      </c>
      <c r="B213" s="89" t="s">
        <v>379</v>
      </c>
      <c r="C213" s="90" t="s">
        <v>144</v>
      </c>
      <c r="D213" s="88"/>
      <c r="E213" s="91"/>
      <c r="F213" s="91">
        <f t="shared" ref="F213:F219" si="10">E213*D213</f>
        <v>0</v>
      </c>
    </row>
    <row r="214" spans="1:6">
      <c r="A214" s="86" t="s">
        <v>380</v>
      </c>
      <c r="B214" s="89" t="s">
        <v>381</v>
      </c>
      <c r="C214" s="90" t="s">
        <v>144</v>
      </c>
      <c r="D214" s="88"/>
      <c r="E214" s="91"/>
      <c r="F214" s="91">
        <f t="shared" si="10"/>
        <v>0</v>
      </c>
    </row>
    <row r="215" spans="1:6">
      <c r="A215" s="86" t="s">
        <v>382</v>
      </c>
      <c r="B215" s="89" t="s">
        <v>383</v>
      </c>
      <c r="C215" s="90" t="s">
        <v>144</v>
      </c>
      <c r="D215" s="88">
        <v>45</v>
      </c>
      <c r="E215" s="91"/>
      <c r="F215" s="91">
        <f t="shared" si="10"/>
        <v>0</v>
      </c>
    </row>
    <row r="216" spans="1:6">
      <c r="A216" s="86" t="s">
        <v>384</v>
      </c>
      <c r="B216" s="106" t="s">
        <v>385</v>
      </c>
      <c r="C216" s="86" t="s">
        <v>144</v>
      </c>
      <c r="D216" s="88">
        <v>30</v>
      </c>
      <c r="E216" s="91"/>
      <c r="F216" s="91">
        <f t="shared" si="10"/>
        <v>0</v>
      </c>
    </row>
    <row r="217" spans="1:6">
      <c r="A217" s="86" t="s">
        <v>386</v>
      </c>
      <c r="B217" s="106" t="s">
        <v>387</v>
      </c>
      <c r="C217" s="86" t="s">
        <v>144</v>
      </c>
      <c r="D217" s="88"/>
      <c r="E217" s="91"/>
      <c r="F217" s="91">
        <f t="shared" si="10"/>
        <v>0</v>
      </c>
    </row>
    <row r="218" spans="1:6">
      <c r="A218" s="86" t="s">
        <v>388</v>
      </c>
      <c r="B218" s="106" t="s">
        <v>389</v>
      </c>
      <c r="C218" s="86" t="s">
        <v>144</v>
      </c>
      <c r="D218" s="88"/>
      <c r="E218" s="105"/>
      <c r="F218" s="91">
        <f t="shared" si="10"/>
        <v>0</v>
      </c>
    </row>
    <row r="219" spans="1:6">
      <c r="A219" s="86" t="s">
        <v>390</v>
      </c>
      <c r="B219" s="106" t="s">
        <v>391</v>
      </c>
      <c r="C219" s="86" t="s">
        <v>144</v>
      </c>
      <c r="D219" s="88"/>
      <c r="E219" s="105"/>
      <c r="F219" s="91">
        <f t="shared" si="10"/>
        <v>0</v>
      </c>
    </row>
    <row r="220" spans="1:6">
      <c r="A220" s="86"/>
      <c r="B220" s="89"/>
      <c r="C220" s="90"/>
      <c r="D220" s="88"/>
      <c r="E220" s="91"/>
      <c r="F220" s="91"/>
    </row>
    <row r="221" spans="1:6" ht="102.9">
      <c r="A221" s="86">
        <v>6.3</v>
      </c>
      <c r="B221" s="87" t="s">
        <v>392</v>
      </c>
      <c r="C221" s="90"/>
      <c r="D221" s="88"/>
      <c r="E221" s="91"/>
      <c r="F221" s="91"/>
    </row>
    <row r="222" spans="1:6">
      <c r="A222" s="86" t="s">
        <v>393</v>
      </c>
      <c r="B222" s="89" t="s">
        <v>394</v>
      </c>
      <c r="C222" s="90" t="s">
        <v>144</v>
      </c>
      <c r="D222" s="88"/>
      <c r="E222" s="91"/>
      <c r="F222" s="91">
        <f>E222*D222</f>
        <v>0</v>
      </c>
    </row>
    <row r="223" spans="1:6">
      <c r="A223" s="86" t="s">
        <v>395</v>
      </c>
      <c r="B223" s="106" t="s">
        <v>396</v>
      </c>
      <c r="C223" s="86" t="s">
        <v>144</v>
      </c>
      <c r="D223" s="88"/>
      <c r="E223" s="91"/>
      <c r="F223" s="91">
        <f t="shared" ref="F223:F229" si="11">E223*D223</f>
        <v>0</v>
      </c>
    </row>
    <row r="224" spans="1:6">
      <c r="A224" s="86" t="s">
        <v>397</v>
      </c>
      <c r="B224" s="89" t="s">
        <v>398</v>
      </c>
      <c r="C224" s="90" t="s">
        <v>144</v>
      </c>
      <c r="D224" s="88">
        <v>50</v>
      </c>
      <c r="E224" s="91"/>
      <c r="F224" s="91">
        <f t="shared" si="11"/>
        <v>0</v>
      </c>
    </row>
    <row r="225" spans="1:6">
      <c r="A225" s="86" t="s">
        <v>399</v>
      </c>
      <c r="B225" s="106" t="s">
        <v>400</v>
      </c>
      <c r="C225" s="86" t="s">
        <v>144</v>
      </c>
      <c r="D225" s="88"/>
      <c r="E225" s="91"/>
      <c r="F225" s="91">
        <f t="shared" si="11"/>
        <v>0</v>
      </c>
    </row>
    <row r="226" spans="1:6">
      <c r="A226" s="86" t="s">
        <v>401</v>
      </c>
      <c r="B226" s="109" t="s">
        <v>402</v>
      </c>
      <c r="C226" s="90" t="s">
        <v>144</v>
      </c>
      <c r="D226" s="88">
        <v>400</v>
      </c>
      <c r="E226" s="91"/>
      <c r="F226" s="91">
        <f t="shared" si="11"/>
        <v>0</v>
      </c>
    </row>
    <row r="227" spans="1:6">
      <c r="A227" s="86" t="s">
        <v>403</v>
      </c>
      <c r="B227" s="109" t="s">
        <v>404</v>
      </c>
      <c r="C227" s="90" t="s">
        <v>144</v>
      </c>
      <c r="D227" s="110"/>
      <c r="E227" s="91"/>
      <c r="F227" s="91">
        <f t="shared" si="11"/>
        <v>0</v>
      </c>
    </row>
    <row r="228" spans="1:6">
      <c r="A228" s="86" t="s">
        <v>405</v>
      </c>
      <c r="B228" s="109" t="s">
        <v>406</v>
      </c>
      <c r="C228" s="90" t="s">
        <v>144</v>
      </c>
      <c r="D228" s="110"/>
      <c r="E228" s="91"/>
      <c r="F228" s="91">
        <f t="shared" si="11"/>
        <v>0</v>
      </c>
    </row>
    <row r="229" spans="1:6">
      <c r="A229" s="86" t="s">
        <v>407</v>
      </c>
      <c r="B229" s="109" t="s">
        <v>408</v>
      </c>
      <c r="C229" s="90" t="s">
        <v>144</v>
      </c>
      <c r="D229" s="110"/>
      <c r="E229" s="91"/>
      <c r="F229" s="91">
        <f t="shared" si="11"/>
        <v>0</v>
      </c>
    </row>
    <row r="230" spans="1:6">
      <c r="A230" s="86"/>
      <c r="B230" s="89"/>
      <c r="C230" s="90"/>
      <c r="D230" s="88"/>
      <c r="E230" s="91"/>
      <c r="F230" s="91"/>
    </row>
    <row r="231" spans="1:6" ht="38.6">
      <c r="A231" s="86">
        <v>6.4</v>
      </c>
      <c r="B231" s="111" t="s">
        <v>409</v>
      </c>
      <c r="C231" s="86" t="s">
        <v>144</v>
      </c>
      <c r="D231" s="88">
        <v>50</v>
      </c>
      <c r="E231" s="91"/>
      <c r="F231" s="91">
        <f t="shared" ref="F231:F239" si="12">E231*D231</f>
        <v>0</v>
      </c>
    </row>
    <row r="232" spans="1:6" ht="38.6">
      <c r="A232" s="86" t="s">
        <v>410</v>
      </c>
      <c r="B232" s="111" t="s">
        <v>411</v>
      </c>
      <c r="C232" s="86" t="s">
        <v>144</v>
      </c>
      <c r="D232" s="88">
        <v>50</v>
      </c>
      <c r="E232" s="91"/>
      <c r="F232" s="91">
        <f t="shared" si="12"/>
        <v>0</v>
      </c>
    </row>
    <row r="233" spans="1:6" ht="38.6">
      <c r="A233" s="86" t="s">
        <v>412</v>
      </c>
      <c r="B233" s="111" t="s">
        <v>413</v>
      </c>
      <c r="C233" s="90" t="s">
        <v>144</v>
      </c>
      <c r="D233" s="88"/>
      <c r="E233" s="91"/>
      <c r="F233" s="91">
        <f t="shared" si="12"/>
        <v>0</v>
      </c>
    </row>
    <row r="234" spans="1:6" ht="38.6">
      <c r="A234" s="86" t="s">
        <v>414</v>
      </c>
      <c r="B234" s="111" t="s">
        <v>415</v>
      </c>
      <c r="C234" s="90" t="s">
        <v>144</v>
      </c>
      <c r="D234" s="88"/>
      <c r="E234" s="91"/>
      <c r="F234" s="91">
        <f t="shared" si="12"/>
        <v>0</v>
      </c>
    </row>
    <row r="235" spans="1:6" ht="38.6">
      <c r="A235" s="86" t="s">
        <v>416</v>
      </c>
      <c r="B235" s="111" t="s">
        <v>417</v>
      </c>
      <c r="C235" s="90" t="s">
        <v>144</v>
      </c>
      <c r="D235" s="88"/>
      <c r="E235" s="91"/>
      <c r="F235" s="91">
        <f t="shared" si="12"/>
        <v>0</v>
      </c>
    </row>
    <row r="236" spans="1:6" ht="102.9">
      <c r="A236" s="86" t="s">
        <v>418</v>
      </c>
      <c r="B236" s="111" t="s">
        <v>419</v>
      </c>
      <c r="C236" s="86" t="s">
        <v>164</v>
      </c>
      <c r="D236" s="88">
        <v>4</v>
      </c>
      <c r="E236" s="91"/>
      <c r="F236" s="91">
        <f t="shared" si="12"/>
        <v>0</v>
      </c>
    </row>
    <row r="237" spans="1:6" ht="90">
      <c r="A237" s="86" t="s">
        <v>420</v>
      </c>
      <c r="B237" s="111" t="s">
        <v>421</v>
      </c>
      <c r="C237" s="86" t="s">
        <v>164</v>
      </c>
      <c r="D237" s="88"/>
      <c r="E237" s="91"/>
      <c r="F237" s="91">
        <f t="shared" si="12"/>
        <v>0</v>
      </c>
    </row>
    <row r="238" spans="1:6">
      <c r="A238" s="86" t="s">
        <v>422</v>
      </c>
      <c r="B238" s="89" t="s">
        <v>423</v>
      </c>
      <c r="C238" s="86" t="s">
        <v>164</v>
      </c>
      <c r="D238" s="88"/>
      <c r="E238" s="91"/>
      <c r="F238" s="91">
        <f t="shared" si="12"/>
        <v>0</v>
      </c>
    </row>
    <row r="239" spans="1:6">
      <c r="A239" s="86" t="s">
        <v>424</v>
      </c>
      <c r="B239" s="89" t="s">
        <v>425</v>
      </c>
      <c r="C239" s="86" t="s">
        <v>164</v>
      </c>
      <c r="D239" s="88"/>
      <c r="E239" s="91"/>
      <c r="F239" s="91">
        <f t="shared" si="12"/>
        <v>0</v>
      </c>
    </row>
    <row r="240" spans="1:6">
      <c r="A240" s="86"/>
      <c r="B240" s="89"/>
      <c r="C240" s="90"/>
      <c r="D240" s="88"/>
      <c r="E240" s="91"/>
      <c r="F240" s="91"/>
    </row>
    <row r="241" spans="1:6" s="85" customFormat="1">
      <c r="A241" s="95"/>
      <c r="B241" s="96" t="s">
        <v>426</v>
      </c>
      <c r="C241" s="97"/>
      <c r="D241" s="98"/>
      <c r="E241" s="99"/>
      <c r="F241" s="100">
        <f>SUM(F172:F240)</f>
        <v>0</v>
      </c>
    </row>
    <row r="242" spans="1:6">
      <c r="A242" s="86"/>
      <c r="B242" s="89"/>
      <c r="C242" s="90"/>
      <c r="D242" s="88"/>
      <c r="E242" s="91"/>
      <c r="F242" s="91"/>
    </row>
    <row r="243" spans="1:6">
      <c r="A243" s="86"/>
      <c r="B243" s="87" t="s">
        <v>427</v>
      </c>
      <c r="C243" s="90"/>
      <c r="D243" s="88"/>
      <c r="E243" s="91"/>
      <c r="F243" s="91"/>
    </row>
    <row r="244" spans="1:6">
      <c r="A244" s="86">
        <v>7.1</v>
      </c>
      <c r="B244" s="87" t="s">
        <v>428</v>
      </c>
      <c r="C244" s="90"/>
      <c r="D244" s="88"/>
      <c r="E244" s="91"/>
      <c r="F244" s="91"/>
    </row>
    <row r="245" spans="1:6" ht="25.75">
      <c r="A245" s="86" t="s">
        <v>429</v>
      </c>
      <c r="B245" s="89" t="s">
        <v>430</v>
      </c>
      <c r="C245" s="90" t="s">
        <v>144</v>
      </c>
      <c r="D245" s="88">
        <v>330</v>
      </c>
      <c r="E245" s="91"/>
      <c r="F245" s="91">
        <f t="shared" ref="F245:F252" si="13">E245*D245</f>
        <v>0</v>
      </c>
    </row>
    <row r="246" spans="1:6" ht="25.75">
      <c r="A246" s="86" t="s">
        <v>431</v>
      </c>
      <c r="B246" s="89" t="s">
        <v>432</v>
      </c>
      <c r="C246" s="90" t="s">
        <v>18</v>
      </c>
      <c r="D246" s="88">
        <v>20</v>
      </c>
      <c r="E246" s="91"/>
      <c r="F246" s="91">
        <f t="shared" si="13"/>
        <v>0</v>
      </c>
    </row>
    <row r="247" spans="1:6" ht="25.75">
      <c r="A247" s="86" t="s">
        <v>433</v>
      </c>
      <c r="B247" s="89" t="s">
        <v>434</v>
      </c>
      <c r="C247" s="90" t="s">
        <v>18</v>
      </c>
      <c r="D247" s="88">
        <v>12</v>
      </c>
      <c r="E247" s="91"/>
      <c r="F247" s="91">
        <f t="shared" si="13"/>
        <v>0</v>
      </c>
    </row>
    <row r="248" spans="1:6" ht="25.75">
      <c r="A248" s="86" t="s">
        <v>435</v>
      </c>
      <c r="B248" s="89" t="s">
        <v>436</v>
      </c>
      <c r="C248" s="90" t="s">
        <v>18</v>
      </c>
      <c r="D248" s="88">
        <v>3</v>
      </c>
      <c r="E248" s="91"/>
      <c r="F248" s="91">
        <f t="shared" si="13"/>
        <v>0</v>
      </c>
    </row>
    <row r="249" spans="1:6" ht="25.75">
      <c r="A249" s="86" t="s">
        <v>437</v>
      </c>
      <c r="B249" s="89" t="s">
        <v>438</v>
      </c>
      <c r="C249" s="90" t="s">
        <v>18</v>
      </c>
      <c r="D249" s="88">
        <v>3</v>
      </c>
      <c r="E249" s="91"/>
      <c r="F249" s="91">
        <f t="shared" si="13"/>
        <v>0</v>
      </c>
    </row>
    <row r="250" spans="1:6" ht="25.75">
      <c r="A250" s="86" t="s">
        <v>439</v>
      </c>
      <c r="B250" s="89" t="s">
        <v>440</v>
      </c>
      <c r="C250" s="90" t="s">
        <v>18</v>
      </c>
      <c r="D250" s="88"/>
      <c r="E250" s="91"/>
      <c r="F250" s="91">
        <f t="shared" si="13"/>
        <v>0</v>
      </c>
    </row>
    <row r="251" spans="1:6">
      <c r="A251" s="86" t="s">
        <v>441</v>
      </c>
      <c r="B251" s="89" t="s">
        <v>442</v>
      </c>
      <c r="C251" s="90" t="s">
        <v>18</v>
      </c>
      <c r="D251" s="88"/>
      <c r="E251" s="91"/>
      <c r="F251" s="91">
        <f t="shared" si="13"/>
        <v>0</v>
      </c>
    </row>
    <row r="252" spans="1:6" ht="38.6">
      <c r="A252" s="86" t="s">
        <v>443</v>
      </c>
      <c r="B252" s="89" t="s">
        <v>444</v>
      </c>
      <c r="C252" s="90" t="s">
        <v>18</v>
      </c>
      <c r="D252" s="88">
        <v>1</v>
      </c>
      <c r="E252" s="91"/>
      <c r="F252" s="91">
        <f t="shared" si="13"/>
        <v>0</v>
      </c>
    </row>
    <row r="253" spans="1:6">
      <c r="A253" s="86"/>
      <c r="B253" s="89"/>
      <c r="C253" s="90"/>
      <c r="D253" s="88"/>
      <c r="E253" s="91"/>
      <c r="F253" s="91"/>
    </row>
    <row r="254" spans="1:6">
      <c r="A254" s="86"/>
      <c r="B254" s="89"/>
      <c r="C254" s="90"/>
      <c r="D254" s="88"/>
      <c r="E254" s="91"/>
      <c r="F254" s="91"/>
    </row>
    <row r="255" spans="1:6" s="85" customFormat="1">
      <c r="A255" s="95"/>
      <c r="B255" s="96" t="s">
        <v>445</v>
      </c>
      <c r="C255" s="97"/>
      <c r="D255" s="98"/>
      <c r="E255" s="99"/>
      <c r="F255" s="100">
        <f>SUM(F243:F254)</f>
        <v>0</v>
      </c>
    </row>
    <row r="256" spans="1:6">
      <c r="A256" s="86"/>
      <c r="B256" s="89"/>
      <c r="C256" s="90"/>
      <c r="D256" s="88"/>
      <c r="E256" s="91"/>
      <c r="F256" s="91"/>
    </row>
    <row r="257" spans="1:6">
      <c r="A257" s="86"/>
      <c r="B257" s="87" t="s">
        <v>446</v>
      </c>
      <c r="C257" s="90"/>
      <c r="D257" s="88"/>
      <c r="E257" s="91"/>
      <c r="F257" s="91"/>
    </row>
    <row r="258" spans="1:6">
      <c r="A258" s="86"/>
      <c r="B258" s="89"/>
      <c r="C258" s="90"/>
      <c r="D258" s="88"/>
      <c r="E258" s="91"/>
      <c r="F258" s="91"/>
    </row>
    <row r="259" spans="1:6">
      <c r="A259" s="86">
        <v>8.1</v>
      </c>
      <c r="B259" s="89" t="s">
        <v>447</v>
      </c>
      <c r="C259" s="90" t="s">
        <v>76</v>
      </c>
      <c r="D259" s="88"/>
      <c r="E259" s="91"/>
      <c r="F259" s="91">
        <f t="shared" ref="F259:F264" si="14">E259*D259</f>
        <v>0</v>
      </c>
    </row>
    <row r="260" spans="1:6">
      <c r="A260" s="86">
        <v>8.1999999999999993</v>
      </c>
      <c r="B260" s="89" t="s">
        <v>448</v>
      </c>
      <c r="C260" s="90" t="s">
        <v>76</v>
      </c>
      <c r="D260" s="88">
        <v>100</v>
      </c>
      <c r="E260" s="91"/>
      <c r="F260" s="91">
        <f t="shared" si="14"/>
        <v>0</v>
      </c>
    </row>
    <row r="261" spans="1:6">
      <c r="A261" s="86">
        <v>8.4</v>
      </c>
      <c r="B261" s="106" t="s">
        <v>449</v>
      </c>
      <c r="C261" s="86" t="s">
        <v>164</v>
      </c>
      <c r="D261" s="88">
        <v>1</v>
      </c>
      <c r="E261" s="91"/>
      <c r="F261" s="91">
        <f t="shared" si="14"/>
        <v>0</v>
      </c>
    </row>
    <row r="262" spans="1:6" ht="38.25" customHeight="1">
      <c r="A262" s="86">
        <v>8.5</v>
      </c>
      <c r="B262" s="89" t="s">
        <v>450</v>
      </c>
      <c r="C262" s="86" t="s">
        <v>164</v>
      </c>
      <c r="D262" s="88">
        <v>1</v>
      </c>
      <c r="E262" s="91"/>
      <c r="F262" s="91">
        <f t="shared" si="14"/>
        <v>0</v>
      </c>
    </row>
    <row r="263" spans="1:6" ht="38.6">
      <c r="A263" s="86">
        <v>8.6</v>
      </c>
      <c r="B263" s="89" t="s">
        <v>451</v>
      </c>
      <c r="C263" s="86" t="s">
        <v>164</v>
      </c>
      <c r="D263" s="88">
        <v>1</v>
      </c>
      <c r="E263" s="91"/>
      <c r="F263" s="91">
        <f t="shared" si="14"/>
        <v>0</v>
      </c>
    </row>
    <row r="264" spans="1:6">
      <c r="A264" s="86">
        <v>8.6999999999999993</v>
      </c>
      <c r="B264" s="89" t="s">
        <v>452</v>
      </c>
      <c r="C264" s="90" t="s">
        <v>164</v>
      </c>
      <c r="D264" s="88"/>
      <c r="E264" s="91"/>
      <c r="F264" s="91">
        <f t="shared" si="14"/>
        <v>0</v>
      </c>
    </row>
    <row r="265" spans="1:6">
      <c r="A265" s="86"/>
      <c r="B265" s="89"/>
      <c r="C265" s="90"/>
      <c r="D265" s="88"/>
      <c r="E265" s="91"/>
      <c r="F265" s="91"/>
    </row>
    <row r="266" spans="1:6" s="85" customFormat="1">
      <c r="A266" s="95"/>
      <c r="B266" s="96" t="s">
        <v>453</v>
      </c>
      <c r="C266" s="97"/>
      <c r="D266" s="98"/>
      <c r="E266" s="99"/>
      <c r="F266" s="100">
        <f>SUM(F257:F265)</f>
        <v>0</v>
      </c>
    </row>
    <row r="267" spans="1:6">
      <c r="A267" s="86"/>
      <c r="B267" s="89"/>
      <c r="C267" s="90"/>
      <c r="D267" s="88"/>
      <c r="E267" s="91"/>
      <c r="F267" s="91"/>
    </row>
    <row r="268" spans="1:6">
      <c r="A268" s="86"/>
      <c r="B268" s="87" t="s">
        <v>454</v>
      </c>
      <c r="C268" s="90"/>
      <c r="D268" s="88"/>
      <c r="E268" s="91"/>
      <c r="F268" s="91"/>
    </row>
    <row r="269" spans="1:6">
      <c r="A269" s="86"/>
      <c r="B269" s="89"/>
      <c r="C269" s="90"/>
      <c r="D269" s="88"/>
      <c r="E269" s="91"/>
      <c r="F269" s="91"/>
    </row>
    <row r="270" spans="1:6">
      <c r="A270" s="86">
        <v>9.1</v>
      </c>
      <c r="B270" s="89" t="s">
        <v>455</v>
      </c>
      <c r="C270" s="86" t="s">
        <v>164</v>
      </c>
      <c r="D270" s="88"/>
      <c r="E270" s="91"/>
      <c r="F270" s="91">
        <f>E270*D270</f>
        <v>0</v>
      </c>
    </row>
    <row r="271" spans="1:6">
      <c r="A271" s="86">
        <v>9.1999999999999993</v>
      </c>
      <c r="B271" s="104" t="s">
        <v>456</v>
      </c>
      <c r="C271" s="86" t="s">
        <v>164</v>
      </c>
      <c r="D271" s="88"/>
      <c r="E271" s="91"/>
      <c r="F271" s="91">
        <f>E271*D271</f>
        <v>0</v>
      </c>
    </row>
    <row r="272" spans="1:6">
      <c r="A272" s="86">
        <v>9.3000000000000007</v>
      </c>
      <c r="B272" s="89" t="s">
        <v>457</v>
      </c>
      <c r="C272" s="86" t="s">
        <v>164</v>
      </c>
      <c r="D272" s="88">
        <v>1</v>
      </c>
      <c r="E272" s="91"/>
      <c r="F272" s="91">
        <f>E272*D272</f>
        <v>0</v>
      </c>
    </row>
    <row r="273" spans="1:6">
      <c r="A273" s="86">
        <v>9.4</v>
      </c>
      <c r="B273" s="89" t="s">
        <v>458</v>
      </c>
      <c r="C273" s="86" t="s">
        <v>164</v>
      </c>
      <c r="D273" s="88"/>
      <c r="E273" s="91"/>
      <c r="F273" s="91">
        <f>E273*D273</f>
        <v>0</v>
      </c>
    </row>
    <row r="274" spans="1:6">
      <c r="A274" s="86"/>
      <c r="B274" s="89"/>
      <c r="C274" s="90"/>
      <c r="D274" s="88"/>
      <c r="E274" s="91"/>
      <c r="F274" s="91"/>
    </row>
    <row r="275" spans="1:6" s="85" customFormat="1">
      <c r="A275" s="95"/>
      <c r="B275" s="96" t="s">
        <v>459</v>
      </c>
      <c r="C275" s="97"/>
      <c r="D275" s="98"/>
      <c r="E275" s="99"/>
      <c r="F275" s="100">
        <f>SUM(F268:F273)</f>
        <v>0</v>
      </c>
    </row>
    <row r="276" spans="1:6">
      <c r="A276" s="86"/>
      <c r="B276" s="89"/>
      <c r="C276" s="90"/>
      <c r="D276" s="88"/>
      <c r="E276" s="91"/>
      <c r="F276" s="91"/>
    </row>
    <row r="277" spans="1:6">
      <c r="A277" s="86"/>
      <c r="B277" s="87" t="s">
        <v>460</v>
      </c>
      <c r="C277" s="90"/>
      <c r="D277" s="88"/>
      <c r="E277" s="91"/>
      <c r="F277" s="91"/>
    </row>
    <row r="278" spans="1:6">
      <c r="A278" s="86">
        <v>10.1</v>
      </c>
      <c r="B278" s="87" t="s">
        <v>461</v>
      </c>
      <c r="C278" s="90"/>
      <c r="D278" s="88"/>
      <c r="E278" s="91"/>
      <c r="F278" s="91"/>
    </row>
    <row r="279" spans="1:6">
      <c r="A279" s="86" t="s">
        <v>462</v>
      </c>
      <c r="B279" s="112" t="s">
        <v>463</v>
      </c>
      <c r="C279" s="113" t="s">
        <v>144</v>
      </c>
      <c r="D279" s="114"/>
      <c r="E279" s="91"/>
      <c r="F279" s="91">
        <f>E279*D279</f>
        <v>0</v>
      </c>
    </row>
    <row r="280" spans="1:6">
      <c r="A280" s="86" t="s">
        <v>464</v>
      </c>
      <c r="B280" s="112" t="s">
        <v>465</v>
      </c>
      <c r="C280" s="113" t="s">
        <v>144</v>
      </c>
      <c r="D280" s="114"/>
      <c r="E280" s="91"/>
      <c r="F280" s="91">
        <f>E280*D280</f>
        <v>0</v>
      </c>
    </row>
    <row r="281" spans="1:6">
      <c r="A281" s="86" t="s">
        <v>466</v>
      </c>
      <c r="B281" s="112" t="s">
        <v>467</v>
      </c>
      <c r="C281" s="113" t="s">
        <v>144</v>
      </c>
      <c r="D281" s="114">
        <v>300</v>
      </c>
      <c r="E281" s="91"/>
      <c r="F281" s="91">
        <f>E281*D281</f>
        <v>0</v>
      </c>
    </row>
    <row r="282" spans="1:6" s="85" customFormat="1">
      <c r="A282" s="95"/>
      <c r="B282" s="96" t="s">
        <v>468</v>
      </c>
      <c r="C282" s="97"/>
      <c r="D282" s="98"/>
      <c r="E282" s="99"/>
      <c r="F282" s="100">
        <f>SUM(F277:F281)</f>
        <v>0</v>
      </c>
    </row>
    <row r="283" spans="1:6">
      <c r="A283" s="86"/>
      <c r="B283" s="89"/>
      <c r="C283" s="90"/>
      <c r="D283" s="88"/>
      <c r="E283" s="91"/>
      <c r="F283" s="91"/>
    </row>
    <row r="284" spans="1:6">
      <c r="A284" s="86"/>
      <c r="B284" s="87" t="s">
        <v>469</v>
      </c>
      <c r="C284" s="90"/>
      <c r="D284" s="88"/>
      <c r="E284" s="91"/>
      <c r="F284" s="91"/>
    </row>
    <row r="285" spans="1:6">
      <c r="A285" s="86">
        <v>11.1</v>
      </c>
      <c r="B285" s="89" t="s">
        <v>470</v>
      </c>
      <c r="C285" s="90" t="s">
        <v>471</v>
      </c>
      <c r="D285" s="88">
        <v>0</v>
      </c>
      <c r="E285" s="91"/>
      <c r="F285" s="91">
        <f>E285*D285</f>
        <v>0</v>
      </c>
    </row>
    <row r="286" spans="1:6" ht="25.5" customHeight="1">
      <c r="A286" s="86"/>
      <c r="B286" s="89" t="s">
        <v>472</v>
      </c>
      <c r="C286" s="90"/>
      <c r="D286" s="88"/>
      <c r="E286" s="91"/>
      <c r="F286" s="91"/>
    </row>
    <row r="287" spans="1:6">
      <c r="A287" s="86"/>
      <c r="B287" s="89" t="s">
        <v>473</v>
      </c>
      <c r="C287" s="90"/>
      <c r="D287" s="88"/>
      <c r="E287" s="91"/>
      <c r="F287" s="91"/>
    </row>
    <row r="288" spans="1:6">
      <c r="A288" s="86" t="s">
        <v>10</v>
      </c>
      <c r="B288" s="89" t="s">
        <v>474</v>
      </c>
      <c r="C288" s="90"/>
      <c r="D288" s="88"/>
      <c r="E288" s="91"/>
      <c r="F288" s="91"/>
    </row>
    <row r="289" spans="1:6">
      <c r="A289" s="86" t="s">
        <v>14</v>
      </c>
      <c r="B289" s="89" t="s">
        <v>475</v>
      </c>
      <c r="C289" s="90"/>
      <c r="D289" s="88"/>
      <c r="E289" s="91"/>
      <c r="F289" s="91"/>
    </row>
    <row r="290" spans="1:6">
      <c r="A290" s="86" t="s">
        <v>15</v>
      </c>
      <c r="B290" s="89" t="s">
        <v>476</v>
      </c>
      <c r="C290" s="90"/>
      <c r="D290" s="88"/>
      <c r="E290" s="91"/>
      <c r="F290" s="91"/>
    </row>
    <row r="291" spans="1:6">
      <c r="A291" s="86" t="s">
        <v>16</v>
      </c>
      <c r="B291" s="89" t="s">
        <v>477</v>
      </c>
      <c r="C291" s="90"/>
      <c r="D291" s="88"/>
      <c r="E291" s="91"/>
      <c r="F291" s="91"/>
    </row>
    <row r="292" spans="1:6">
      <c r="A292" s="86" t="s">
        <v>49</v>
      </c>
      <c r="B292" s="89" t="s">
        <v>478</v>
      </c>
      <c r="C292" s="90"/>
      <c r="D292" s="88"/>
      <c r="E292" s="91"/>
      <c r="F292" s="91"/>
    </row>
    <row r="293" spans="1:6" ht="51.45">
      <c r="A293" s="86"/>
      <c r="B293" s="89" t="s">
        <v>479</v>
      </c>
      <c r="C293" s="90"/>
      <c r="D293" s="88"/>
      <c r="E293" s="91"/>
      <c r="F293" s="91"/>
    </row>
    <row r="294" spans="1:6">
      <c r="A294" s="86"/>
      <c r="B294" s="89"/>
      <c r="C294" s="90"/>
      <c r="D294" s="88"/>
      <c r="E294" s="91"/>
      <c r="F294" s="91"/>
    </row>
    <row r="295" spans="1:6">
      <c r="A295" s="86">
        <v>11.2</v>
      </c>
      <c r="B295" s="89" t="s">
        <v>480</v>
      </c>
      <c r="C295" s="90" t="s">
        <v>45</v>
      </c>
      <c r="D295" s="88"/>
      <c r="E295" s="91"/>
      <c r="F295" s="91">
        <f t="shared" ref="F295:F301" si="15">E295*D295</f>
        <v>0</v>
      </c>
    </row>
    <row r="296" spans="1:6">
      <c r="A296" s="86" t="s">
        <v>481</v>
      </c>
      <c r="B296" s="89" t="s">
        <v>482</v>
      </c>
      <c r="C296" s="90" t="s">
        <v>18</v>
      </c>
      <c r="D296" s="88">
        <v>2</v>
      </c>
      <c r="E296" s="91"/>
      <c r="F296" s="91">
        <f t="shared" si="15"/>
        <v>0</v>
      </c>
    </row>
    <row r="297" spans="1:6">
      <c r="A297" s="86" t="s">
        <v>483</v>
      </c>
      <c r="B297" s="89" t="s">
        <v>484</v>
      </c>
      <c r="C297" s="86" t="s">
        <v>18</v>
      </c>
      <c r="D297" s="88">
        <v>8</v>
      </c>
      <c r="E297" s="91"/>
      <c r="F297" s="91">
        <f t="shared" si="15"/>
        <v>0</v>
      </c>
    </row>
    <row r="298" spans="1:6">
      <c r="A298" s="86" t="s">
        <v>485</v>
      </c>
      <c r="B298" s="89" t="s">
        <v>486</v>
      </c>
      <c r="C298" s="86" t="s">
        <v>487</v>
      </c>
      <c r="D298" s="88"/>
      <c r="E298" s="91"/>
      <c r="F298" s="91">
        <f t="shared" si="15"/>
        <v>0</v>
      </c>
    </row>
    <row r="299" spans="1:6">
      <c r="A299" s="86" t="s">
        <v>488</v>
      </c>
      <c r="B299" s="89" t="s">
        <v>489</v>
      </c>
      <c r="C299" s="86" t="s">
        <v>18</v>
      </c>
      <c r="D299" s="88"/>
      <c r="E299" s="91"/>
      <c r="F299" s="91">
        <f t="shared" si="15"/>
        <v>0</v>
      </c>
    </row>
    <row r="300" spans="1:6">
      <c r="A300" s="86" t="s">
        <v>490</v>
      </c>
      <c r="B300" s="89" t="s">
        <v>491</v>
      </c>
      <c r="C300" s="86" t="s">
        <v>18</v>
      </c>
      <c r="D300" s="88">
        <v>2</v>
      </c>
      <c r="E300" s="91"/>
      <c r="F300" s="91">
        <f t="shared" si="15"/>
        <v>0</v>
      </c>
    </row>
    <row r="301" spans="1:6">
      <c r="A301" s="86" t="s">
        <v>492</v>
      </c>
      <c r="B301" s="89" t="s">
        <v>493</v>
      </c>
      <c r="C301" s="86" t="s">
        <v>18</v>
      </c>
      <c r="D301" s="88">
        <v>3</v>
      </c>
      <c r="E301" s="91"/>
      <c r="F301" s="91">
        <f t="shared" si="15"/>
        <v>0</v>
      </c>
    </row>
    <row r="302" spans="1:6">
      <c r="A302" s="86" t="s">
        <v>494</v>
      </c>
      <c r="B302" s="89" t="s">
        <v>495</v>
      </c>
      <c r="C302" s="86" t="s">
        <v>18</v>
      </c>
      <c r="D302" s="88"/>
      <c r="E302" s="91"/>
      <c r="F302" s="91">
        <f>E302*D302</f>
        <v>0</v>
      </c>
    </row>
    <row r="303" spans="1:6">
      <c r="A303" s="86" t="s">
        <v>496</v>
      </c>
      <c r="B303" s="89" t="s">
        <v>497</v>
      </c>
      <c r="C303" s="86" t="s">
        <v>18</v>
      </c>
      <c r="D303" s="88"/>
      <c r="E303" s="91"/>
      <c r="F303" s="91">
        <f>E303*D303</f>
        <v>0</v>
      </c>
    </row>
    <row r="304" spans="1:6">
      <c r="A304" s="86" t="s">
        <v>498</v>
      </c>
      <c r="B304" s="89" t="s">
        <v>499</v>
      </c>
      <c r="C304" s="86" t="s">
        <v>18</v>
      </c>
      <c r="D304" s="88"/>
      <c r="E304" s="115"/>
      <c r="F304" s="91">
        <f>E304*D304</f>
        <v>0</v>
      </c>
    </row>
    <row r="305" spans="1:6">
      <c r="A305" s="86" t="s">
        <v>500</v>
      </c>
      <c r="B305" s="116" t="s">
        <v>501</v>
      </c>
      <c r="C305" s="86" t="s">
        <v>18</v>
      </c>
      <c r="D305" s="88"/>
      <c r="E305" s="115"/>
      <c r="F305" s="91">
        <f>E305*D305</f>
        <v>0</v>
      </c>
    </row>
    <row r="306" spans="1:6">
      <c r="A306" s="86" t="s">
        <v>502</v>
      </c>
      <c r="B306" s="116" t="s">
        <v>503</v>
      </c>
      <c r="C306" s="86" t="s">
        <v>18</v>
      </c>
      <c r="D306" s="88"/>
      <c r="E306" s="115"/>
      <c r="F306" s="91"/>
    </row>
    <row r="307" spans="1:6">
      <c r="A307" s="86" t="s">
        <v>504</v>
      </c>
      <c r="B307" s="89" t="s">
        <v>505</v>
      </c>
      <c r="C307" s="86" t="s">
        <v>18</v>
      </c>
      <c r="D307" s="88">
        <v>3</v>
      </c>
      <c r="E307" s="115"/>
      <c r="F307" s="91">
        <f>E307*D307</f>
        <v>0</v>
      </c>
    </row>
    <row r="308" spans="1:6">
      <c r="A308" s="86"/>
      <c r="B308" s="89"/>
      <c r="C308" s="86"/>
      <c r="D308" s="88"/>
      <c r="E308" s="115"/>
      <c r="F308" s="91"/>
    </row>
    <row r="309" spans="1:6" s="122" customFormat="1">
      <c r="A309" s="117"/>
      <c r="B309" s="117" t="s">
        <v>506</v>
      </c>
      <c r="C309" s="118"/>
      <c r="D309" s="119"/>
      <c r="E309" s="120"/>
      <c r="F309" s="121"/>
    </row>
    <row r="310" spans="1:6">
      <c r="A310" s="86"/>
      <c r="B310" s="87" t="s">
        <v>507</v>
      </c>
      <c r="C310" s="90"/>
      <c r="D310" s="88"/>
      <c r="E310" s="91"/>
      <c r="F310" s="91"/>
    </row>
    <row r="311" spans="1:6">
      <c r="A311" s="86"/>
      <c r="B311" s="89"/>
      <c r="C311" s="90"/>
      <c r="D311" s="88"/>
      <c r="E311" s="88"/>
      <c r="F311" s="91"/>
    </row>
    <row r="312" spans="1:6">
      <c r="A312" s="86">
        <v>12.1</v>
      </c>
      <c r="B312" s="112" t="s">
        <v>508</v>
      </c>
      <c r="C312" s="113" t="s">
        <v>144</v>
      </c>
      <c r="D312" s="88"/>
      <c r="E312" s="91"/>
      <c r="F312" s="91">
        <f>E312*D312</f>
        <v>0</v>
      </c>
    </row>
    <row r="313" spans="1:6">
      <c r="A313" s="86">
        <v>12.2</v>
      </c>
      <c r="B313" s="89" t="s">
        <v>509</v>
      </c>
      <c r="C313" s="90" t="s">
        <v>56</v>
      </c>
      <c r="D313" s="88"/>
      <c r="E313" s="91"/>
      <c r="F313" s="91">
        <f>E313*D313</f>
        <v>0</v>
      </c>
    </row>
    <row r="314" spans="1:6">
      <c r="A314" s="86">
        <v>12.3</v>
      </c>
      <c r="B314" s="89" t="s">
        <v>510</v>
      </c>
      <c r="C314" s="90" t="s">
        <v>56</v>
      </c>
      <c r="D314" s="88"/>
      <c r="E314" s="91"/>
      <c r="F314" s="91">
        <f>E314*D314</f>
        <v>0</v>
      </c>
    </row>
    <row r="315" spans="1:6">
      <c r="A315" s="86"/>
      <c r="B315" s="89"/>
      <c r="C315" s="90"/>
      <c r="D315" s="88"/>
      <c r="E315" s="123"/>
      <c r="F315" s="91"/>
    </row>
    <row r="316" spans="1:6" s="85" customFormat="1">
      <c r="A316" s="95"/>
      <c r="B316" s="96" t="s">
        <v>511</v>
      </c>
      <c r="C316" s="97"/>
      <c r="D316" s="98"/>
      <c r="E316" s="99"/>
      <c r="F316" s="100">
        <f>SUM(F310:F315)</f>
        <v>0</v>
      </c>
    </row>
    <row r="317" spans="1:6">
      <c r="A317" s="86"/>
      <c r="B317" s="87" t="s">
        <v>512</v>
      </c>
      <c r="C317" s="90"/>
      <c r="D317" s="88"/>
      <c r="E317" s="91"/>
      <c r="F317" s="91"/>
    </row>
    <row r="318" spans="1:6" ht="25.75">
      <c r="A318" s="86">
        <v>13</v>
      </c>
      <c r="B318" s="124" t="s">
        <v>513</v>
      </c>
      <c r="C318" s="90"/>
      <c r="D318" s="88"/>
      <c r="E318" s="91"/>
      <c r="F318" s="91"/>
    </row>
    <row r="319" spans="1:6">
      <c r="A319" s="86"/>
      <c r="B319" s="104" t="s">
        <v>514</v>
      </c>
      <c r="C319" s="90"/>
      <c r="D319" s="88"/>
      <c r="E319" s="91"/>
      <c r="F319" s="91"/>
    </row>
    <row r="320" spans="1:6">
      <c r="A320" s="86">
        <v>13.1</v>
      </c>
      <c r="B320" s="104" t="s">
        <v>515</v>
      </c>
      <c r="C320" s="90" t="s">
        <v>516</v>
      </c>
      <c r="D320" s="88"/>
      <c r="E320" s="91"/>
      <c r="F320" s="91">
        <f>E320*D320</f>
        <v>0</v>
      </c>
    </row>
    <row r="321" spans="1:6">
      <c r="A321" s="86">
        <v>13.1</v>
      </c>
      <c r="B321" s="104" t="s">
        <v>517</v>
      </c>
      <c r="C321" s="90" t="s">
        <v>516</v>
      </c>
      <c r="D321" s="88"/>
      <c r="E321" s="91"/>
      <c r="F321" s="91">
        <f>E321*D321</f>
        <v>0</v>
      </c>
    </row>
    <row r="322" spans="1:6">
      <c r="A322" s="86">
        <v>13.1</v>
      </c>
      <c r="B322" s="104" t="s">
        <v>518</v>
      </c>
      <c r="C322" s="90" t="s">
        <v>516</v>
      </c>
      <c r="D322" s="88"/>
      <c r="E322" s="91"/>
      <c r="F322" s="91">
        <f>E322*D322</f>
        <v>0</v>
      </c>
    </row>
    <row r="323" spans="1:6" ht="38.6">
      <c r="A323" s="86" t="s">
        <v>519</v>
      </c>
      <c r="B323" s="111" t="s">
        <v>520</v>
      </c>
      <c r="C323" s="90" t="s">
        <v>56</v>
      </c>
      <c r="D323" s="88"/>
      <c r="E323" s="91"/>
      <c r="F323" s="91">
        <f>E323*D323</f>
        <v>0</v>
      </c>
    </row>
    <row r="324" spans="1:6">
      <c r="A324" s="86"/>
      <c r="C324" s="90"/>
      <c r="D324" s="88"/>
      <c r="E324" s="91"/>
      <c r="F324" s="91"/>
    </row>
    <row r="325" spans="1:6" s="85" customFormat="1">
      <c r="A325" s="95"/>
      <c r="B325" s="96" t="s">
        <v>521</v>
      </c>
      <c r="C325" s="97"/>
      <c r="D325" s="98"/>
      <c r="E325" s="100"/>
      <c r="F325" s="100">
        <f>SUM(F320:F324)</f>
        <v>0</v>
      </c>
    </row>
    <row r="326" spans="1:6">
      <c r="A326" s="86"/>
      <c r="C326" s="90"/>
      <c r="D326" s="88"/>
      <c r="E326" s="88"/>
      <c r="F326" s="88"/>
    </row>
  </sheetData>
  <mergeCells count="2">
    <mergeCell ref="A1:F1"/>
    <mergeCell ref="E2:F2"/>
  </mergeCells>
  <pageMargins left="0.7" right="0.7" top="0.75" bottom="0.75" header="0.3" footer="0.3"/>
  <pageSetup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1"/>
  <sheetViews>
    <sheetView view="pageBreakPreview" topLeftCell="A93" zoomScaleNormal="100" zoomScaleSheetLayoutView="100" workbookViewId="0">
      <selection activeCell="B7" sqref="B7"/>
    </sheetView>
  </sheetViews>
  <sheetFormatPr defaultRowHeight="12.45"/>
  <cols>
    <col min="1" max="1" width="6.3828125" style="134" customWidth="1"/>
    <col min="2" max="2" width="41.53515625" style="134" customWidth="1"/>
    <col min="3" max="4" width="8" style="134" customWidth="1"/>
    <col min="5" max="5" width="7.3828125" style="134" customWidth="1"/>
    <col min="6" max="6" width="13.15234375" style="134" customWidth="1"/>
    <col min="7" max="256" width="8.84375" style="134"/>
    <col min="257" max="257" width="6.3828125" style="134" customWidth="1"/>
    <col min="258" max="258" width="41.53515625" style="134" customWidth="1"/>
    <col min="259" max="260" width="8" style="134" customWidth="1"/>
    <col min="261" max="261" width="7.3828125" style="134" customWidth="1"/>
    <col min="262" max="262" width="13.15234375" style="134" customWidth="1"/>
    <col min="263" max="512" width="8.84375" style="134"/>
    <col min="513" max="513" width="6.3828125" style="134" customWidth="1"/>
    <col min="514" max="514" width="41.53515625" style="134" customWidth="1"/>
    <col min="515" max="516" width="8" style="134" customWidth="1"/>
    <col min="517" max="517" width="7.3828125" style="134" customWidth="1"/>
    <col min="518" max="518" width="13.15234375" style="134" customWidth="1"/>
    <col min="519" max="768" width="8.84375" style="134"/>
    <col min="769" max="769" width="6.3828125" style="134" customWidth="1"/>
    <col min="770" max="770" width="41.53515625" style="134" customWidth="1"/>
    <col min="771" max="772" width="8" style="134" customWidth="1"/>
    <col min="773" max="773" width="7.3828125" style="134" customWidth="1"/>
    <col min="774" max="774" width="13.15234375" style="134" customWidth="1"/>
    <col min="775" max="1024" width="8.84375" style="134"/>
    <col min="1025" max="1025" width="6.3828125" style="134" customWidth="1"/>
    <col min="1026" max="1026" width="41.53515625" style="134" customWidth="1"/>
    <col min="1027" max="1028" width="8" style="134" customWidth="1"/>
    <col min="1029" max="1029" width="7.3828125" style="134" customWidth="1"/>
    <col min="1030" max="1030" width="13.15234375" style="134" customWidth="1"/>
    <col min="1031" max="1280" width="8.84375" style="134"/>
    <col min="1281" max="1281" width="6.3828125" style="134" customWidth="1"/>
    <col min="1282" max="1282" width="41.53515625" style="134" customWidth="1"/>
    <col min="1283" max="1284" width="8" style="134" customWidth="1"/>
    <col min="1285" max="1285" width="7.3828125" style="134" customWidth="1"/>
    <col min="1286" max="1286" width="13.15234375" style="134" customWidth="1"/>
    <col min="1287" max="1536" width="8.84375" style="134"/>
    <col min="1537" max="1537" width="6.3828125" style="134" customWidth="1"/>
    <col min="1538" max="1538" width="41.53515625" style="134" customWidth="1"/>
    <col min="1539" max="1540" width="8" style="134" customWidth="1"/>
    <col min="1541" max="1541" width="7.3828125" style="134" customWidth="1"/>
    <col min="1542" max="1542" width="13.15234375" style="134" customWidth="1"/>
    <col min="1543" max="1792" width="8.84375" style="134"/>
    <col min="1793" max="1793" width="6.3828125" style="134" customWidth="1"/>
    <col min="1794" max="1794" width="41.53515625" style="134" customWidth="1"/>
    <col min="1795" max="1796" width="8" style="134" customWidth="1"/>
    <col min="1797" max="1797" width="7.3828125" style="134" customWidth="1"/>
    <col min="1798" max="1798" width="13.15234375" style="134" customWidth="1"/>
    <col min="1799" max="2048" width="8.84375" style="134"/>
    <col min="2049" max="2049" width="6.3828125" style="134" customWidth="1"/>
    <col min="2050" max="2050" width="41.53515625" style="134" customWidth="1"/>
    <col min="2051" max="2052" width="8" style="134" customWidth="1"/>
    <col min="2053" max="2053" width="7.3828125" style="134" customWidth="1"/>
    <col min="2054" max="2054" width="13.15234375" style="134" customWidth="1"/>
    <col min="2055" max="2304" width="8.84375" style="134"/>
    <col min="2305" max="2305" width="6.3828125" style="134" customWidth="1"/>
    <col min="2306" max="2306" width="41.53515625" style="134" customWidth="1"/>
    <col min="2307" max="2308" width="8" style="134" customWidth="1"/>
    <col min="2309" max="2309" width="7.3828125" style="134" customWidth="1"/>
    <col min="2310" max="2310" width="13.15234375" style="134" customWidth="1"/>
    <col min="2311" max="2560" width="8.84375" style="134"/>
    <col min="2561" max="2561" width="6.3828125" style="134" customWidth="1"/>
    <col min="2562" max="2562" width="41.53515625" style="134" customWidth="1"/>
    <col min="2563" max="2564" width="8" style="134" customWidth="1"/>
    <col min="2565" max="2565" width="7.3828125" style="134" customWidth="1"/>
    <col min="2566" max="2566" width="13.15234375" style="134" customWidth="1"/>
    <col min="2567" max="2816" width="8.84375" style="134"/>
    <col min="2817" max="2817" width="6.3828125" style="134" customWidth="1"/>
    <col min="2818" max="2818" width="41.53515625" style="134" customWidth="1"/>
    <col min="2819" max="2820" width="8" style="134" customWidth="1"/>
    <col min="2821" max="2821" width="7.3828125" style="134" customWidth="1"/>
    <col min="2822" max="2822" width="13.15234375" style="134" customWidth="1"/>
    <col min="2823" max="3072" width="8.84375" style="134"/>
    <col min="3073" max="3073" width="6.3828125" style="134" customWidth="1"/>
    <col min="3074" max="3074" width="41.53515625" style="134" customWidth="1"/>
    <col min="3075" max="3076" width="8" style="134" customWidth="1"/>
    <col min="3077" max="3077" width="7.3828125" style="134" customWidth="1"/>
    <col min="3078" max="3078" width="13.15234375" style="134" customWidth="1"/>
    <col min="3079" max="3328" width="8.84375" style="134"/>
    <col min="3329" max="3329" width="6.3828125" style="134" customWidth="1"/>
    <col min="3330" max="3330" width="41.53515625" style="134" customWidth="1"/>
    <col min="3331" max="3332" width="8" style="134" customWidth="1"/>
    <col min="3333" max="3333" width="7.3828125" style="134" customWidth="1"/>
    <col min="3334" max="3334" width="13.15234375" style="134" customWidth="1"/>
    <col min="3335" max="3584" width="8.84375" style="134"/>
    <col min="3585" max="3585" width="6.3828125" style="134" customWidth="1"/>
    <col min="3586" max="3586" width="41.53515625" style="134" customWidth="1"/>
    <col min="3587" max="3588" width="8" style="134" customWidth="1"/>
    <col min="3589" max="3589" width="7.3828125" style="134" customWidth="1"/>
    <col min="3590" max="3590" width="13.15234375" style="134" customWidth="1"/>
    <col min="3591" max="3840" width="8.84375" style="134"/>
    <col min="3841" max="3841" width="6.3828125" style="134" customWidth="1"/>
    <col min="3842" max="3842" width="41.53515625" style="134" customWidth="1"/>
    <col min="3843" max="3844" width="8" style="134" customWidth="1"/>
    <col min="3845" max="3845" width="7.3828125" style="134" customWidth="1"/>
    <col min="3846" max="3846" width="13.15234375" style="134" customWidth="1"/>
    <col min="3847" max="4096" width="8.84375" style="134"/>
    <col min="4097" max="4097" width="6.3828125" style="134" customWidth="1"/>
    <col min="4098" max="4098" width="41.53515625" style="134" customWidth="1"/>
    <col min="4099" max="4100" width="8" style="134" customWidth="1"/>
    <col min="4101" max="4101" width="7.3828125" style="134" customWidth="1"/>
    <col min="4102" max="4102" width="13.15234375" style="134" customWidth="1"/>
    <col min="4103" max="4352" width="8.84375" style="134"/>
    <col min="4353" max="4353" width="6.3828125" style="134" customWidth="1"/>
    <col min="4354" max="4354" width="41.53515625" style="134" customWidth="1"/>
    <col min="4355" max="4356" width="8" style="134" customWidth="1"/>
    <col min="4357" max="4357" width="7.3828125" style="134" customWidth="1"/>
    <col min="4358" max="4358" width="13.15234375" style="134" customWidth="1"/>
    <col min="4359" max="4608" width="8.84375" style="134"/>
    <col min="4609" max="4609" width="6.3828125" style="134" customWidth="1"/>
    <col min="4610" max="4610" width="41.53515625" style="134" customWidth="1"/>
    <col min="4611" max="4612" width="8" style="134" customWidth="1"/>
    <col min="4613" max="4613" width="7.3828125" style="134" customWidth="1"/>
    <col min="4614" max="4614" width="13.15234375" style="134" customWidth="1"/>
    <col min="4615" max="4864" width="8.84375" style="134"/>
    <col min="4865" max="4865" width="6.3828125" style="134" customWidth="1"/>
    <col min="4866" max="4866" width="41.53515625" style="134" customWidth="1"/>
    <col min="4867" max="4868" width="8" style="134" customWidth="1"/>
    <col min="4869" max="4869" width="7.3828125" style="134" customWidth="1"/>
    <col min="4870" max="4870" width="13.15234375" style="134" customWidth="1"/>
    <col min="4871" max="5120" width="8.84375" style="134"/>
    <col min="5121" max="5121" width="6.3828125" style="134" customWidth="1"/>
    <col min="5122" max="5122" width="41.53515625" style="134" customWidth="1"/>
    <col min="5123" max="5124" width="8" style="134" customWidth="1"/>
    <col min="5125" max="5125" width="7.3828125" style="134" customWidth="1"/>
    <col min="5126" max="5126" width="13.15234375" style="134" customWidth="1"/>
    <col min="5127" max="5376" width="8.84375" style="134"/>
    <col min="5377" max="5377" width="6.3828125" style="134" customWidth="1"/>
    <col min="5378" max="5378" width="41.53515625" style="134" customWidth="1"/>
    <col min="5379" max="5380" width="8" style="134" customWidth="1"/>
    <col min="5381" max="5381" width="7.3828125" style="134" customWidth="1"/>
    <col min="5382" max="5382" width="13.15234375" style="134" customWidth="1"/>
    <col min="5383" max="5632" width="8.84375" style="134"/>
    <col min="5633" max="5633" width="6.3828125" style="134" customWidth="1"/>
    <col min="5634" max="5634" width="41.53515625" style="134" customWidth="1"/>
    <col min="5635" max="5636" width="8" style="134" customWidth="1"/>
    <col min="5637" max="5637" width="7.3828125" style="134" customWidth="1"/>
    <col min="5638" max="5638" width="13.15234375" style="134" customWidth="1"/>
    <col min="5639" max="5888" width="8.84375" style="134"/>
    <col min="5889" max="5889" width="6.3828125" style="134" customWidth="1"/>
    <col min="5890" max="5890" width="41.53515625" style="134" customWidth="1"/>
    <col min="5891" max="5892" width="8" style="134" customWidth="1"/>
    <col min="5893" max="5893" width="7.3828125" style="134" customWidth="1"/>
    <col min="5894" max="5894" width="13.15234375" style="134" customWidth="1"/>
    <col min="5895" max="6144" width="8.84375" style="134"/>
    <col min="6145" max="6145" width="6.3828125" style="134" customWidth="1"/>
    <col min="6146" max="6146" width="41.53515625" style="134" customWidth="1"/>
    <col min="6147" max="6148" width="8" style="134" customWidth="1"/>
    <col min="6149" max="6149" width="7.3828125" style="134" customWidth="1"/>
    <col min="6150" max="6150" width="13.15234375" style="134" customWidth="1"/>
    <col min="6151" max="6400" width="8.84375" style="134"/>
    <col min="6401" max="6401" width="6.3828125" style="134" customWidth="1"/>
    <col min="6402" max="6402" width="41.53515625" style="134" customWidth="1"/>
    <col min="6403" max="6404" width="8" style="134" customWidth="1"/>
    <col min="6405" max="6405" width="7.3828125" style="134" customWidth="1"/>
    <col min="6406" max="6406" width="13.15234375" style="134" customWidth="1"/>
    <col min="6407" max="6656" width="8.84375" style="134"/>
    <col min="6657" max="6657" width="6.3828125" style="134" customWidth="1"/>
    <col min="6658" max="6658" width="41.53515625" style="134" customWidth="1"/>
    <col min="6659" max="6660" width="8" style="134" customWidth="1"/>
    <col min="6661" max="6661" width="7.3828125" style="134" customWidth="1"/>
    <col min="6662" max="6662" width="13.15234375" style="134" customWidth="1"/>
    <col min="6663" max="6912" width="8.84375" style="134"/>
    <col min="6913" max="6913" width="6.3828125" style="134" customWidth="1"/>
    <col min="6914" max="6914" width="41.53515625" style="134" customWidth="1"/>
    <col min="6915" max="6916" width="8" style="134" customWidth="1"/>
    <col min="6917" max="6917" width="7.3828125" style="134" customWidth="1"/>
    <col min="6918" max="6918" width="13.15234375" style="134" customWidth="1"/>
    <col min="6919" max="7168" width="8.84375" style="134"/>
    <col min="7169" max="7169" width="6.3828125" style="134" customWidth="1"/>
    <col min="7170" max="7170" width="41.53515625" style="134" customWidth="1"/>
    <col min="7171" max="7172" width="8" style="134" customWidth="1"/>
    <col min="7173" max="7173" width="7.3828125" style="134" customWidth="1"/>
    <col min="7174" max="7174" width="13.15234375" style="134" customWidth="1"/>
    <col min="7175" max="7424" width="8.84375" style="134"/>
    <col min="7425" max="7425" width="6.3828125" style="134" customWidth="1"/>
    <col min="7426" max="7426" width="41.53515625" style="134" customWidth="1"/>
    <col min="7427" max="7428" width="8" style="134" customWidth="1"/>
    <col min="7429" max="7429" width="7.3828125" style="134" customWidth="1"/>
    <col min="7430" max="7430" width="13.15234375" style="134" customWidth="1"/>
    <col min="7431" max="7680" width="8.84375" style="134"/>
    <col min="7681" max="7681" width="6.3828125" style="134" customWidth="1"/>
    <col min="7682" max="7682" width="41.53515625" style="134" customWidth="1"/>
    <col min="7683" max="7684" width="8" style="134" customWidth="1"/>
    <col min="7685" max="7685" width="7.3828125" style="134" customWidth="1"/>
    <col min="7686" max="7686" width="13.15234375" style="134" customWidth="1"/>
    <col min="7687" max="7936" width="8.84375" style="134"/>
    <col min="7937" max="7937" width="6.3828125" style="134" customWidth="1"/>
    <col min="7938" max="7938" width="41.53515625" style="134" customWidth="1"/>
    <col min="7939" max="7940" width="8" style="134" customWidth="1"/>
    <col min="7941" max="7941" width="7.3828125" style="134" customWidth="1"/>
    <col min="7942" max="7942" width="13.15234375" style="134" customWidth="1"/>
    <col min="7943" max="8192" width="8.84375" style="134"/>
    <col min="8193" max="8193" width="6.3828125" style="134" customWidth="1"/>
    <col min="8194" max="8194" width="41.53515625" style="134" customWidth="1"/>
    <col min="8195" max="8196" width="8" style="134" customWidth="1"/>
    <col min="8197" max="8197" width="7.3828125" style="134" customWidth="1"/>
    <col min="8198" max="8198" width="13.15234375" style="134" customWidth="1"/>
    <col min="8199" max="8448" width="8.84375" style="134"/>
    <col min="8449" max="8449" width="6.3828125" style="134" customWidth="1"/>
    <col min="8450" max="8450" width="41.53515625" style="134" customWidth="1"/>
    <col min="8451" max="8452" width="8" style="134" customWidth="1"/>
    <col min="8453" max="8453" width="7.3828125" style="134" customWidth="1"/>
    <col min="8454" max="8454" width="13.15234375" style="134" customWidth="1"/>
    <col min="8455" max="8704" width="8.84375" style="134"/>
    <col min="8705" max="8705" width="6.3828125" style="134" customWidth="1"/>
    <col min="8706" max="8706" width="41.53515625" style="134" customWidth="1"/>
    <col min="8707" max="8708" width="8" style="134" customWidth="1"/>
    <col min="8709" max="8709" width="7.3828125" style="134" customWidth="1"/>
    <col min="8710" max="8710" width="13.15234375" style="134" customWidth="1"/>
    <col min="8711" max="8960" width="8.84375" style="134"/>
    <col min="8961" max="8961" width="6.3828125" style="134" customWidth="1"/>
    <col min="8962" max="8962" width="41.53515625" style="134" customWidth="1"/>
    <col min="8963" max="8964" width="8" style="134" customWidth="1"/>
    <col min="8965" max="8965" width="7.3828125" style="134" customWidth="1"/>
    <col min="8966" max="8966" width="13.15234375" style="134" customWidth="1"/>
    <col min="8967" max="9216" width="8.84375" style="134"/>
    <col min="9217" max="9217" width="6.3828125" style="134" customWidth="1"/>
    <col min="9218" max="9218" width="41.53515625" style="134" customWidth="1"/>
    <col min="9219" max="9220" width="8" style="134" customWidth="1"/>
    <col min="9221" max="9221" width="7.3828125" style="134" customWidth="1"/>
    <col min="9222" max="9222" width="13.15234375" style="134" customWidth="1"/>
    <col min="9223" max="9472" width="8.84375" style="134"/>
    <col min="9473" max="9473" width="6.3828125" style="134" customWidth="1"/>
    <col min="9474" max="9474" width="41.53515625" style="134" customWidth="1"/>
    <col min="9475" max="9476" width="8" style="134" customWidth="1"/>
    <col min="9477" max="9477" width="7.3828125" style="134" customWidth="1"/>
    <col min="9478" max="9478" width="13.15234375" style="134" customWidth="1"/>
    <col min="9479" max="9728" width="8.84375" style="134"/>
    <col min="9729" max="9729" width="6.3828125" style="134" customWidth="1"/>
    <col min="9730" max="9730" width="41.53515625" style="134" customWidth="1"/>
    <col min="9731" max="9732" width="8" style="134" customWidth="1"/>
    <col min="9733" max="9733" width="7.3828125" style="134" customWidth="1"/>
    <col min="9734" max="9734" width="13.15234375" style="134" customWidth="1"/>
    <col min="9735" max="9984" width="8.84375" style="134"/>
    <col min="9985" max="9985" width="6.3828125" style="134" customWidth="1"/>
    <col min="9986" max="9986" width="41.53515625" style="134" customWidth="1"/>
    <col min="9987" max="9988" width="8" style="134" customWidth="1"/>
    <col min="9989" max="9989" width="7.3828125" style="134" customWidth="1"/>
    <col min="9990" max="9990" width="13.15234375" style="134" customWidth="1"/>
    <col min="9991" max="10240" width="8.84375" style="134"/>
    <col min="10241" max="10241" width="6.3828125" style="134" customWidth="1"/>
    <col min="10242" max="10242" width="41.53515625" style="134" customWidth="1"/>
    <col min="10243" max="10244" width="8" style="134" customWidth="1"/>
    <col min="10245" max="10245" width="7.3828125" style="134" customWidth="1"/>
    <col min="10246" max="10246" width="13.15234375" style="134" customWidth="1"/>
    <col min="10247" max="10496" width="8.84375" style="134"/>
    <col min="10497" max="10497" width="6.3828125" style="134" customWidth="1"/>
    <col min="10498" max="10498" width="41.53515625" style="134" customWidth="1"/>
    <col min="10499" max="10500" width="8" style="134" customWidth="1"/>
    <col min="10501" max="10501" width="7.3828125" style="134" customWidth="1"/>
    <col min="10502" max="10502" width="13.15234375" style="134" customWidth="1"/>
    <col min="10503" max="10752" width="8.84375" style="134"/>
    <col min="10753" max="10753" width="6.3828125" style="134" customWidth="1"/>
    <col min="10754" max="10754" width="41.53515625" style="134" customWidth="1"/>
    <col min="10755" max="10756" width="8" style="134" customWidth="1"/>
    <col min="10757" max="10757" width="7.3828125" style="134" customWidth="1"/>
    <col min="10758" max="10758" width="13.15234375" style="134" customWidth="1"/>
    <col min="10759" max="11008" width="8.84375" style="134"/>
    <col min="11009" max="11009" width="6.3828125" style="134" customWidth="1"/>
    <col min="11010" max="11010" width="41.53515625" style="134" customWidth="1"/>
    <col min="11011" max="11012" width="8" style="134" customWidth="1"/>
    <col min="11013" max="11013" width="7.3828125" style="134" customWidth="1"/>
    <col min="11014" max="11014" width="13.15234375" style="134" customWidth="1"/>
    <col min="11015" max="11264" width="8.84375" style="134"/>
    <col min="11265" max="11265" width="6.3828125" style="134" customWidth="1"/>
    <col min="11266" max="11266" width="41.53515625" style="134" customWidth="1"/>
    <col min="11267" max="11268" width="8" style="134" customWidth="1"/>
    <col min="11269" max="11269" width="7.3828125" style="134" customWidth="1"/>
    <col min="11270" max="11270" width="13.15234375" style="134" customWidth="1"/>
    <col min="11271" max="11520" width="8.84375" style="134"/>
    <col min="11521" max="11521" width="6.3828125" style="134" customWidth="1"/>
    <col min="11522" max="11522" width="41.53515625" style="134" customWidth="1"/>
    <col min="11523" max="11524" width="8" style="134" customWidth="1"/>
    <col min="11525" max="11525" width="7.3828125" style="134" customWidth="1"/>
    <col min="11526" max="11526" width="13.15234375" style="134" customWidth="1"/>
    <col min="11527" max="11776" width="8.84375" style="134"/>
    <col min="11777" max="11777" width="6.3828125" style="134" customWidth="1"/>
    <col min="11778" max="11778" width="41.53515625" style="134" customWidth="1"/>
    <col min="11779" max="11780" width="8" style="134" customWidth="1"/>
    <col min="11781" max="11781" width="7.3828125" style="134" customWidth="1"/>
    <col min="11782" max="11782" width="13.15234375" style="134" customWidth="1"/>
    <col min="11783" max="12032" width="8.84375" style="134"/>
    <col min="12033" max="12033" width="6.3828125" style="134" customWidth="1"/>
    <col min="12034" max="12034" width="41.53515625" style="134" customWidth="1"/>
    <col min="12035" max="12036" width="8" style="134" customWidth="1"/>
    <col min="12037" max="12037" width="7.3828125" style="134" customWidth="1"/>
    <col min="12038" max="12038" width="13.15234375" style="134" customWidth="1"/>
    <col min="12039" max="12288" width="8.84375" style="134"/>
    <col min="12289" max="12289" width="6.3828125" style="134" customWidth="1"/>
    <col min="12290" max="12290" width="41.53515625" style="134" customWidth="1"/>
    <col min="12291" max="12292" width="8" style="134" customWidth="1"/>
    <col min="12293" max="12293" width="7.3828125" style="134" customWidth="1"/>
    <col min="12294" max="12294" width="13.15234375" style="134" customWidth="1"/>
    <col min="12295" max="12544" width="8.84375" style="134"/>
    <col min="12545" max="12545" width="6.3828125" style="134" customWidth="1"/>
    <col min="12546" max="12546" width="41.53515625" style="134" customWidth="1"/>
    <col min="12547" max="12548" width="8" style="134" customWidth="1"/>
    <col min="12549" max="12549" width="7.3828125" style="134" customWidth="1"/>
    <col min="12550" max="12550" width="13.15234375" style="134" customWidth="1"/>
    <col min="12551" max="12800" width="8.84375" style="134"/>
    <col min="12801" max="12801" width="6.3828125" style="134" customWidth="1"/>
    <col min="12802" max="12802" width="41.53515625" style="134" customWidth="1"/>
    <col min="12803" max="12804" width="8" style="134" customWidth="1"/>
    <col min="12805" max="12805" width="7.3828125" style="134" customWidth="1"/>
    <col min="12806" max="12806" width="13.15234375" style="134" customWidth="1"/>
    <col min="12807" max="13056" width="8.84375" style="134"/>
    <col min="13057" max="13057" width="6.3828125" style="134" customWidth="1"/>
    <col min="13058" max="13058" width="41.53515625" style="134" customWidth="1"/>
    <col min="13059" max="13060" width="8" style="134" customWidth="1"/>
    <col min="13061" max="13061" width="7.3828125" style="134" customWidth="1"/>
    <col min="13062" max="13062" width="13.15234375" style="134" customWidth="1"/>
    <col min="13063" max="13312" width="8.84375" style="134"/>
    <col min="13313" max="13313" width="6.3828125" style="134" customWidth="1"/>
    <col min="13314" max="13314" width="41.53515625" style="134" customWidth="1"/>
    <col min="13315" max="13316" width="8" style="134" customWidth="1"/>
    <col min="13317" max="13317" width="7.3828125" style="134" customWidth="1"/>
    <col min="13318" max="13318" width="13.15234375" style="134" customWidth="1"/>
    <col min="13319" max="13568" width="8.84375" style="134"/>
    <col min="13569" max="13569" width="6.3828125" style="134" customWidth="1"/>
    <col min="13570" max="13570" width="41.53515625" style="134" customWidth="1"/>
    <col min="13571" max="13572" width="8" style="134" customWidth="1"/>
    <col min="13573" max="13573" width="7.3828125" style="134" customWidth="1"/>
    <col min="13574" max="13574" width="13.15234375" style="134" customWidth="1"/>
    <col min="13575" max="13824" width="8.84375" style="134"/>
    <col min="13825" max="13825" width="6.3828125" style="134" customWidth="1"/>
    <col min="13826" max="13826" width="41.53515625" style="134" customWidth="1"/>
    <col min="13827" max="13828" width="8" style="134" customWidth="1"/>
    <col min="13829" max="13829" width="7.3828125" style="134" customWidth="1"/>
    <col min="13830" max="13830" width="13.15234375" style="134" customWidth="1"/>
    <col min="13831" max="14080" width="8.84375" style="134"/>
    <col min="14081" max="14081" width="6.3828125" style="134" customWidth="1"/>
    <col min="14082" max="14082" width="41.53515625" style="134" customWidth="1"/>
    <col min="14083" max="14084" width="8" style="134" customWidth="1"/>
    <col min="14085" max="14085" width="7.3828125" style="134" customWidth="1"/>
    <col min="14086" max="14086" width="13.15234375" style="134" customWidth="1"/>
    <col min="14087" max="14336" width="8.84375" style="134"/>
    <col min="14337" max="14337" width="6.3828125" style="134" customWidth="1"/>
    <col min="14338" max="14338" width="41.53515625" style="134" customWidth="1"/>
    <col min="14339" max="14340" width="8" style="134" customWidth="1"/>
    <col min="14341" max="14341" width="7.3828125" style="134" customWidth="1"/>
    <col min="14342" max="14342" width="13.15234375" style="134" customWidth="1"/>
    <col min="14343" max="14592" width="8.84375" style="134"/>
    <col min="14593" max="14593" width="6.3828125" style="134" customWidth="1"/>
    <col min="14594" max="14594" width="41.53515625" style="134" customWidth="1"/>
    <col min="14595" max="14596" width="8" style="134" customWidth="1"/>
    <col min="14597" max="14597" width="7.3828125" style="134" customWidth="1"/>
    <col min="14598" max="14598" width="13.15234375" style="134" customWidth="1"/>
    <col min="14599" max="14848" width="8.84375" style="134"/>
    <col min="14849" max="14849" width="6.3828125" style="134" customWidth="1"/>
    <col min="14850" max="14850" width="41.53515625" style="134" customWidth="1"/>
    <col min="14851" max="14852" width="8" style="134" customWidth="1"/>
    <col min="14853" max="14853" width="7.3828125" style="134" customWidth="1"/>
    <col min="14854" max="14854" width="13.15234375" style="134" customWidth="1"/>
    <col min="14855" max="15104" width="8.84375" style="134"/>
    <col min="15105" max="15105" width="6.3828125" style="134" customWidth="1"/>
    <col min="15106" max="15106" width="41.53515625" style="134" customWidth="1"/>
    <col min="15107" max="15108" width="8" style="134" customWidth="1"/>
    <col min="15109" max="15109" width="7.3828125" style="134" customWidth="1"/>
    <col min="15110" max="15110" width="13.15234375" style="134" customWidth="1"/>
    <col min="15111" max="15360" width="8.84375" style="134"/>
    <col min="15361" max="15361" width="6.3828125" style="134" customWidth="1"/>
    <col min="15362" max="15362" width="41.53515625" style="134" customWidth="1"/>
    <col min="15363" max="15364" width="8" style="134" customWidth="1"/>
    <col min="15365" max="15365" width="7.3828125" style="134" customWidth="1"/>
    <col min="15366" max="15366" width="13.15234375" style="134" customWidth="1"/>
    <col min="15367" max="15616" width="8.84375" style="134"/>
    <col min="15617" max="15617" width="6.3828125" style="134" customWidth="1"/>
    <col min="15618" max="15618" width="41.53515625" style="134" customWidth="1"/>
    <col min="15619" max="15620" width="8" style="134" customWidth="1"/>
    <col min="15621" max="15621" width="7.3828125" style="134" customWidth="1"/>
    <col min="15622" max="15622" width="13.15234375" style="134" customWidth="1"/>
    <col min="15623" max="15872" width="8.84375" style="134"/>
    <col min="15873" max="15873" width="6.3828125" style="134" customWidth="1"/>
    <col min="15874" max="15874" width="41.53515625" style="134" customWidth="1"/>
    <col min="15875" max="15876" width="8" style="134" customWidth="1"/>
    <col min="15877" max="15877" width="7.3828125" style="134" customWidth="1"/>
    <col min="15878" max="15878" width="13.15234375" style="134" customWidth="1"/>
    <col min="15879" max="16128" width="8.84375" style="134"/>
    <col min="16129" max="16129" width="6.3828125" style="134" customWidth="1"/>
    <col min="16130" max="16130" width="41.53515625" style="134" customWidth="1"/>
    <col min="16131" max="16132" width="8" style="134" customWidth="1"/>
    <col min="16133" max="16133" width="7.3828125" style="134" customWidth="1"/>
    <col min="16134" max="16134" width="13.15234375" style="134" customWidth="1"/>
    <col min="16135" max="16384" width="8.84375" style="134"/>
  </cols>
  <sheetData>
    <row r="1" spans="1:6" s="131" customFormat="1" ht="14.15">
      <c r="A1" s="127"/>
      <c r="B1" s="128" t="s">
        <v>522</v>
      </c>
      <c r="C1" s="129"/>
      <c r="D1" s="130"/>
      <c r="E1" s="130"/>
      <c r="F1" s="130" t="s">
        <v>523</v>
      </c>
    </row>
    <row r="2" spans="1:6" s="131" customFormat="1" ht="68.25" customHeight="1">
      <c r="A2" s="127"/>
      <c r="B2" s="383"/>
      <c r="C2" s="129"/>
      <c r="D2" s="130"/>
      <c r="E2" s="130"/>
      <c r="F2" s="130"/>
    </row>
    <row r="3" spans="1:6" ht="15">
      <c r="A3" s="132" t="s">
        <v>524</v>
      </c>
      <c r="B3" s="127"/>
      <c r="C3" s="129"/>
      <c r="D3" s="133"/>
      <c r="E3" s="133"/>
      <c r="F3" s="133" t="s">
        <v>523</v>
      </c>
    </row>
    <row r="4" spans="1:6" s="127" customFormat="1">
      <c r="A4" s="135" t="s">
        <v>0</v>
      </c>
      <c r="B4" s="135" t="s">
        <v>525</v>
      </c>
      <c r="C4" s="135" t="s">
        <v>31</v>
      </c>
      <c r="D4" s="135" t="s">
        <v>526</v>
      </c>
      <c r="E4" s="135" t="s">
        <v>527</v>
      </c>
      <c r="F4" s="135" t="s">
        <v>528</v>
      </c>
    </row>
    <row r="5" spans="1:6">
      <c r="A5" s="136"/>
      <c r="B5" s="136"/>
      <c r="C5" s="137"/>
      <c r="D5" s="137"/>
      <c r="E5" s="137"/>
      <c r="F5" s="137"/>
    </row>
    <row r="6" spans="1:6" ht="246" customHeight="1">
      <c r="A6" s="138">
        <v>1</v>
      </c>
      <c r="B6" s="139" t="s">
        <v>529</v>
      </c>
      <c r="C6" s="137"/>
      <c r="D6" s="137"/>
      <c r="E6" s="137"/>
      <c r="F6" s="137"/>
    </row>
    <row r="7" spans="1:6">
      <c r="A7" s="140"/>
      <c r="B7" s="141"/>
      <c r="C7" s="137"/>
      <c r="D7" s="137"/>
      <c r="E7" s="137"/>
      <c r="F7" s="137"/>
    </row>
    <row r="8" spans="1:6" ht="24.9">
      <c r="A8" s="138" t="s">
        <v>530</v>
      </c>
      <c r="B8" s="142" t="s">
        <v>531</v>
      </c>
      <c r="C8" s="137"/>
      <c r="D8" s="137"/>
      <c r="E8" s="137"/>
      <c r="F8" s="137"/>
    </row>
    <row r="9" spans="1:6">
      <c r="A9" s="143"/>
      <c r="B9" s="142"/>
      <c r="C9" s="137"/>
      <c r="D9" s="137"/>
      <c r="E9" s="137"/>
      <c r="F9" s="137"/>
    </row>
    <row r="10" spans="1:6">
      <c r="A10" s="143"/>
      <c r="B10" s="141" t="s">
        <v>532</v>
      </c>
      <c r="C10" s="137">
        <v>90</v>
      </c>
      <c r="D10" s="137" t="s">
        <v>533</v>
      </c>
      <c r="E10" s="137"/>
      <c r="F10" s="137">
        <f t="shared" ref="F10:F16" si="0">E10*C10</f>
        <v>0</v>
      </c>
    </row>
    <row r="11" spans="1:6">
      <c r="A11" s="143"/>
      <c r="B11" s="141" t="s">
        <v>534</v>
      </c>
      <c r="C11" s="137">
        <v>10</v>
      </c>
      <c r="D11" s="137" t="s">
        <v>533</v>
      </c>
      <c r="E11" s="137"/>
      <c r="F11" s="137">
        <f t="shared" si="0"/>
        <v>0</v>
      </c>
    </row>
    <row r="12" spans="1:6">
      <c r="A12" s="140"/>
      <c r="B12" s="141" t="s">
        <v>535</v>
      </c>
      <c r="C12" s="137">
        <v>20</v>
      </c>
      <c r="D12" s="137" t="s">
        <v>533</v>
      </c>
      <c r="E12" s="137"/>
      <c r="F12" s="137">
        <f t="shared" si="0"/>
        <v>0</v>
      </c>
    </row>
    <row r="13" spans="1:6">
      <c r="A13" s="140"/>
      <c r="B13" s="141" t="s">
        <v>536</v>
      </c>
      <c r="C13" s="137">
        <v>15</v>
      </c>
      <c r="D13" s="137" t="s">
        <v>533</v>
      </c>
      <c r="E13" s="137"/>
      <c r="F13" s="137">
        <f t="shared" si="0"/>
        <v>0</v>
      </c>
    </row>
    <row r="14" spans="1:6">
      <c r="A14" s="140"/>
      <c r="B14" s="141" t="s">
        <v>537</v>
      </c>
      <c r="C14" s="137">
        <v>20</v>
      </c>
      <c r="D14" s="137" t="s">
        <v>533</v>
      </c>
      <c r="E14" s="137"/>
      <c r="F14" s="137">
        <f t="shared" si="0"/>
        <v>0</v>
      </c>
    </row>
    <row r="15" spans="1:6">
      <c r="A15" s="140"/>
      <c r="B15" s="141" t="s">
        <v>538</v>
      </c>
      <c r="C15" s="137">
        <v>100</v>
      </c>
      <c r="D15" s="137" t="s">
        <v>533</v>
      </c>
      <c r="E15" s="137"/>
      <c r="F15" s="137">
        <f t="shared" si="0"/>
        <v>0</v>
      </c>
    </row>
    <row r="16" spans="1:6">
      <c r="A16" s="140"/>
      <c r="B16" s="142" t="s">
        <v>539</v>
      </c>
      <c r="C16" s="137">
        <v>10</v>
      </c>
      <c r="D16" s="137" t="s">
        <v>533</v>
      </c>
      <c r="E16" s="137"/>
      <c r="F16" s="137">
        <f t="shared" si="0"/>
        <v>0</v>
      </c>
    </row>
    <row r="17" spans="1:6">
      <c r="A17" s="140"/>
      <c r="B17" s="144"/>
      <c r="C17" s="137"/>
      <c r="D17" s="137"/>
      <c r="E17" s="137"/>
      <c r="F17" s="137"/>
    </row>
    <row r="18" spans="1:6" ht="54.75" customHeight="1">
      <c r="A18" s="138">
        <v>2</v>
      </c>
      <c r="B18" s="139" t="s">
        <v>540</v>
      </c>
      <c r="C18" s="137"/>
      <c r="D18" s="137"/>
      <c r="E18" s="137"/>
      <c r="F18" s="137"/>
    </row>
    <row r="19" spans="1:6">
      <c r="A19" s="138"/>
      <c r="B19" s="145"/>
      <c r="C19" s="137"/>
      <c r="D19" s="137"/>
      <c r="E19" s="137"/>
      <c r="F19" s="137"/>
    </row>
    <row r="20" spans="1:6">
      <c r="A20" s="138"/>
      <c r="B20" s="141" t="s">
        <v>541</v>
      </c>
      <c r="C20" s="137">
        <v>90</v>
      </c>
      <c r="D20" s="137" t="s">
        <v>533</v>
      </c>
      <c r="E20" s="137"/>
      <c r="F20" s="137">
        <f t="shared" ref="F20:F26" si="1">E20*C20</f>
        <v>0</v>
      </c>
    </row>
    <row r="21" spans="1:6">
      <c r="A21" s="140"/>
      <c r="B21" s="141" t="s">
        <v>542</v>
      </c>
      <c r="C21" s="137">
        <v>10</v>
      </c>
      <c r="D21" s="137" t="s">
        <v>533</v>
      </c>
      <c r="E21" s="137"/>
      <c r="F21" s="137">
        <f t="shared" si="1"/>
        <v>0</v>
      </c>
    </row>
    <row r="22" spans="1:6">
      <c r="A22" s="140"/>
      <c r="B22" s="141" t="s">
        <v>543</v>
      </c>
      <c r="C22" s="137">
        <v>20</v>
      </c>
      <c r="D22" s="137" t="s">
        <v>533</v>
      </c>
      <c r="E22" s="137"/>
      <c r="F22" s="137">
        <f t="shared" si="1"/>
        <v>0</v>
      </c>
    </row>
    <row r="23" spans="1:6">
      <c r="A23" s="140"/>
      <c r="B23" s="141" t="s">
        <v>544</v>
      </c>
      <c r="C23" s="137">
        <v>15</v>
      </c>
      <c r="D23" s="137" t="s">
        <v>533</v>
      </c>
      <c r="E23" s="137"/>
      <c r="F23" s="137">
        <f t="shared" si="1"/>
        <v>0</v>
      </c>
    </row>
    <row r="24" spans="1:6">
      <c r="A24" s="140"/>
      <c r="B24" s="141" t="s">
        <v>545</v>
      </c>
      <c r="C24" s="137">
        <v>20</v>
      </c>
      <c r="D24" s="137" t="s">
        <v>533</v>
      </c>
      <c r="E24" s="137"/>
      <c r="F24" s="137">
        <f t="shared" si="1"/>
        <v>0</v>
      </c>
    </row>
    <row r="25" spans="1:6">
      <c r="A25" s="140"/>
      <c r="B25" s="141" t="s">
        <v>546</v>
      </c>
      <c r="C25" s="137">
        <v>100</v>
      </c>
      <c r="D25" s="137" t="s">
        <v>533</v>
      </c>
      <c r="E25" s="137"/>
      <c r="F25" s="137">
        <f t="shared" si="1"/>
        <v>0</v>
      </c>
    </row>
    <row r="26" spans="1:6">
      <c r="A26" s="140"/>
      <c r="B26" s="142" t="s">
        <v>547</v>
      </c>
      <c r="C26" s="137">
        <v>10</v>
      </c>
      <c r="D26" s="137" t="s">
        <v>533</v>
      </c>
      <c r="E26" s="137"/>
      <c r="F26" s="137">
        <f t="shared" si="1"/>
        <v>0</v>
      </c>
    </row>
    <row r="27" spans="1:6">
      <c r="A27" s="140"/>
      <c r="B27" s="141"/>
      <c r="C27" s="137"/>
      <c r="D27" s="137"/>
      <c r="E27" s="137"/>
      <c r="F27" s="137"/>
    </row>
    <row r="28" spans="1:6">
      <c r="A28" s="140"/>
      <c r="B28" s="141"/>
      <c r="C28" s="137"/>
      <c r="D28" s="137"/>
      <c r="E28" s="137"/>
      <c r="F28" s="137"/>
    </row>
    <row r="29" spans="1:6" ht="49.75">
      <c r="A29" s="138">
        <v>3</v>
      </c>
      <c r="B29" s="145" t="s">
        <v>548</v>
      </c>
      <c r="C29" s="137"/>
      <c r="D29" s="137"/>
      <c r="E29" s="137"/>
      <c r="F29" s="137"/>
    </row>
    <row r="30" spans="1:6">
      <c r="A30" s="138"/>
      <c r="B30" s="145"/>
      <c r="C30" s="137"/>
      <c r="D30" s="137"/>
      <c r="E30" s="137"/>
      <c r="F30" s="137"/>
    </row>
    <row r="31" spans="1:6">
      <c r="A31" s="140"/>
      <c r="B31" s="145" t="s">
        <v>549</v>
      </c>
      <c r="C31" s="137">
        <v>1</v>
      </c>
      <c r="D31" s="137" t="s">
        <v>550</v>
      </c>
      <c r="E31" s="137"/>
      <c r="F31" s="137">
        <f>E31*C31</f>
        <v>0</v>
      </c>
    </row>
    <row r="32" spans="1:6">
      <c r="A32" s="140"/>
      <c r="B32" s="141" t="s">
        <v>551</v>
      </c>
      <c r="C32" s="137">
        <v>1</v>
      </c>
      <c r="D32" s="137" t="s">
        <v>550</v>
      </c>
      <c r="E32" s="137"/>
      <c r="F32" s="137">
        <f>E32*C32</f>
        <v>0</v>
      </c>
    </row>
    <row r="33" spans="1:6">
      <c r="A33" s="138"/>
      <c r="B33" s="145"/>
      <c r="C33" s="137"/>
      <c r="D33" s="137"/>
      <c r="E33" s="137"/>
      <c r="F33" s="137"/>
    </row>
    <row r="34" spans="1:6" ht="37.299999999999997">
      <c r="A34" s="138">
        <v>4</v>
      </c>
      <c r="B34" s="145" t="s">
        <v>552</v>
      </c>
      <c r="C34" s="137"/>
      <c r="D34" s="137"/>
      <c r="E34" s="137"/>
      <c r="F34" s="137"/>
    </row>
    <row r="35" spans="1:6">
      <c r="A35" s="140"/>
      <c r="B35" s="141" t="s">
        <v>553</v>
      </c>
      <c r="C35" s="137">
        <v>1</v>
      </c>
      <c r="D35" s="137" t="s">
        <v>550</v>
      </c>
      <c r="E35" s="137"/>
      <c r="F35" s="137">
        <f>E35*C35</f>
        <v>0</v>
      </c>
    </row>
    <row r="36" spans="1:6">
      <c r="A36" s="140"/>
      <c r="B36" s="141" t="s">
        <v>554</v>
      </c>
      <c r="C36" s="137">
        <v>3</v>
      </c>
      <c r="D36" s="137" t="s">
        <v>555</v>
      </c>
      <c r="E36" s="137"/>
      <c r="F36" s="137">
        <f>E36*C36</f>
        <v>0</v>
      </c>
    </row>
    <row r="37" spans="1:6">
      <c r="A37" s="140"/>
      <c r="B37" s="141" t="s">
        <v>556</v>
      </c>
      <c r="C37" s="137">
        <v>2</v>
      </c>
      <c r="D37" s="137" t="s">
        <v>555</v>
      </c>
      <c r="E37" s="137"/>
      <c r="F37" s="137">
        <f>E37*C37</f>
        <v>0</v>
      </c>
    </row>
    <row r="38" spans="1:6">
      <c r="A38" s="140"/>
      <c r="B38" s="144"/>
      <c r="C38" s="137"/>
      <c r="D38" s="137"/>
      <c r="E38" s="137"/>
      <c r="F38" s="137"/>
    </row>
    <row r="39" spans="1:6" ht="49.75">
      <c r="A39" s="138">
        <v>5</v>
      </c>
      <c r="B39" s="145" t="s">
        <v>557</v>
      </c>
      <c r="C39" s="137"/>
      <c r="D39" s="137"/>
      <c r="E39" s="137"/>
      <c r="F39" s="137"/>
    </row>
    <row r="40" spans="1:6">
      <c r="A40" s="140"/>
      <c r="B40" s="141"/>
      <c r="C40" s="137"/>
      <c r="D40" s="137"/>
      <c r="E40" s="137"/>
      <c r="F40" s="137"/>
    </row>
    <row r="41" spans="1:6">
      <c r="A41" s="140"/>
      <c r="B41" s="141" t="s">
        <v>558</v>
      </c>
      <c r="C41" s="137">
        <v>1</v>
      </c>
      <c r="D41" s="137" t="s">
        <v>22</v>
      </c>
      <c r="E41" s="137"/>
      <c r="F41" s="137">
        <f>E41*C41</f>
        <v>0</v>
      </c>
    </row>
    <row r="42" spans="1:6">
      <c r="A42" s="140"/>
      <c r="B42" s="141" t="s">
        <v>559</v>
      </c>
      <c r="C42" s="137" t="s">
        <v>560</v>
      </c>
      <c r="D42" s="137" t="s">
        <v>22</v>
      </c>
      <c r="E42" s="137"/>
      <c r="F42" s="137"/>
    </row>
    <row r="43" spans="1:6">
      <c r="A43" s="140"/>
      <c r="B43" s="144"/>
      <c r="C43" s="137"/>
      <c r="D43" s="137"/>
      <c r="E43" s="137"/>
      <c r="F43" s="137"/>
    </row>
    <row r="44" spans="1:6" ht="49.75">
      <c r="A44" s="138">
        <v>6</v>
      </c>
      <c r="B44" s="145" t="s">
        <v>561</v>
      </c>
      <c r="C44" s="137"/>
      <c r="D44" s="137"/>
      <c r="E44" s="137"/>
      <c r="F44" s="137"/>
    </row>
    <row r="45" spans="1:6" s="127" customFormat="1">
      <c r="A45" s="135"/>
      <c r="B45" s="135"/>
      <c r="C45" s="135"/>
      <c r="D45" s="135"/>
      <c r="E45" s="135"/>
      <c r="F45" s="137"/>
    </row>
    <row r="46" spans="1:6">
      <c r="A46" s="140"/>
      <c r="B46" s="141" t="s">
        <v>559</v>
      </c>
      <c r="C46" s="137">
        <v>1</v>
      </c>
      <c r="D46" s="137" t="s">
        <v>550</v>
      </c>
      <c r="E46" s="137"/>
      <c r="F46" s="137">
        <f>E46*C46</f>
        <v>0</v>
      </c>
    </row>
    <row r="47" spans="1:6">
      <c r="A47" s="140"/>
      <c r="B47" s="141"/>
      <c r="C47" s="137"/>
      <c r="D47" s="137"/>
      <c r="E47" s="137"/>
      <c r="F47" s="137"/>
    </row>
    <row r="48" spans="1:6" ht="74.599999999999994">
      <c r="A48" s="138">
        <v>7</v>
      </c>
      <c r="B48" s="145" t="s">
        <v>562</v>
      </c>
      <c r="C48" s="137">
        <v>1</v>
      </c>
      <c r="D48" s="137" t="s">
        <v>555</v>
      </c>
      <c r="E48" s="137"/>
      <c r="F48" s="137">
        <f>E48*C48</f>
        <v>0</v>
      </c>
    </row>
    <row r="49" spans="1:6">
      <c r="A49" s="140"/>
      <c r="B49" s="141"/>
      <c r="C49" s="137"/>
      <c r="D49" s="137"/>
      <c r="E49" s="137"/>
      <c r="F49" s="137"/>
    </row>
    <row r="50" spans="1:6" ht="99.45">
      <c r="A50" s="138">
        <v>8</v>
      </c>
      <c r="B50" s="146" t="s">
        <v>563</v>
      </c>
      <c r="C50" s="137">
        <v>1</v>
      </c>
      <c r="D50" s="137" t="s">
        <v>555</v>
      </c>
      <c r="E50" s="137"/>
      <c r="F50" s="137">
        <f>E50*C50</f>
        <v>0</v>
      </c>
    </row>
    <row r="51" spans="1:6">
      <c r="A51" s="138"/>
      <c r="B51" s="146"/>
      <c r="C51" s="137"/>
      <c r="D51" s="137"/>
      <c r="E51" s="137"/>
      <c r="F51" s="137"/>
    </row>
    <row r="52" spans="1:6" ht="87">
      <c r="A52" s="138">
        <v>9</v>
      </c>
      <c r="B52" s="146" t="s">
        <v>564</v>
      </c>
      <c r="C52" s="137">
        <v>2</v>
      </c>
      <c r="D52" s="137" t="s">
        <v>555</v>
      </c>
      <c r="E52" s="137"/>
      <c r="F52" s="137">
        <f>E52*C52</f>
        <v>0</v>
      </c>
    </row>
    <row r="53" spans="1:6">
      <c r="A53" s="140"/>
      <c r="B53" s="141"/>
      <c r="C53" s="137"/>
      <c r="D53" s="137"/>
      <c r="E53" s="137"/>
      <c r="F53" s="137"/>
    </row>
    <row r="54" spans="1:6" ht="62.15">
      <c r="A54" s="138">
        <v>10</v>
      </c>
      <c r="B54" s="145" t="s">
        <v>565</v>
      </c>
      <c r="C54" s="137">
        <v>1</v>
      </c>
      <c r="D54" s="137" t="s">
        <v>555</v>
      </c>
      <c r="E54" s="137"/>
      <c r="F54" s="137">
        <f>E54*C54</f>
        <v>0</v>
      </c>
    </row>
    <row r="55" spans="1:6">
      <c r="A55" s="138"/>
      <c r="B55" s="145"/>
      <c r="C55" s="137"/>
      <c r="D55" s="137"/>
      <c r="E55" s="137"/>
      <c r="F55" s="137"/>
    </row>
    <row r="56" spans="1:6" ht="24.9">
      <c r="A56" s="138">
        <v>11</v>
      </c>
      <c r="B56" s="145" t="s">
        <v>566</v>
      </c>
      <c r="C56" s="137">
        <v>1</v>
      </c>
      <c r="D56" s="137" t="s">
        <v>555</v>
      </c>
      <c r="E56" s="137"/>
      <c r="F56" s="137">
        <f>E56*C56</f>
        <v>0</v>
      </c>
    </row>
    <row r="57" spans="1:6" s="127" customFormat="1">
      <c r="A57" s="135"/>
      <c r="B57" s="135"/>
      <c r="C57" s="135"/>
      <c r="D57" s="135"/>
      <c r="E57" s="135"/>
      <c r="F57" s="135"/>
    </row>
    <row r="58" spans="1:6" ht="87">
      <c r="A58" s="138">
        <v>12</v>
      </c>
      <c r="B58" s="145" t="s">
        <v>567</v>
      </c>
      <c r="C58" s="137">
        <v>1</v>
      </c>
      <c r="D58" s="137" t="s">
        <v>568</v>
      </c>
      <c r="E58" s="137"/>
      <c r="F58" s="137">
        <f>E58*C58</f>
        <v>0</v>
      </c>
    </row>
    <row r="59" spans="1:6">
      <c r="A59" s="140"/>
      <c r="B59" s="141"/>
      <c r="C59" s="137"/>
      <c r="D59" s="137"/>
      <c r="E59" s="137"/>
      <c r="F59" s="137"/>
    </row>
    <row r="60" spans="1:6" ht="74.599999999999994">
      <c r="A60" s="138">
        <v>13</v>
      </c>
      <c r="B60" s="146" t="s">
        <v>569</v>
      </c>
      <c r="C60" s="137">
        <v>1</v>
      </c>
      <c r="D60" s="137" t="s">
        <v>555</v>
      </c>
      <c r="E60" s="137"/>
      <c r="F60" s="137">
        <f>E60*C60</f>
        <v>0</v>
      </c>
    </row>
    <row r="61" spans="1:6">
      <c r="A61" s="140"/>
      <c r="B61" s="147"/>
      <c r="C61" s="137"/>
      <c r="D61" s="137"/>
      <c r="E61" s="137"/>
      <c r="F61" s="137"/>
    </row>
    <row r="62" spans="1:6" ht="51" customHeight="1">
      <c r="A62" s="138">
        <v>14</v>
      </c>
      <c r="B62" s="148" t="s">
        <v>570</v>
      </c>
      <c r="C62" s="137"/>
      <c r="D62" s="137"/>
      <c r="E62" s="137"/>
      <c r="F62" s="137"/>
    </row>
    <row r="63" spans="1:6">
      <c r="A63" s="140"/>
      <c r="B63" s="141"/>
      <c r="C63" s="137"/>
      <c r="D63" s="137"/>
      <c r="E63" s="137"/>
      <c r="F63" s="137"/>
    </row>
    <row r="64" spans="1:6" ht="28.5" customHeight="1">
      <c r="A64" s="140"/>
      <c r="B64" s="149" t="s">
        <v>571</v>
      </c>
      <c r="C64" s="137">
        <v>10</v>
      </c>
      <c r="D64" s="137" t="s">
        <v>555</v>
      </c>
      <c r="E64" s="137"/>
      <c r="F64" s="137">
        <f>C64*E64</f>
        <v>0</v>
      </c>
    </row>
    <row r="65" spans="1:6" ht="30" customHeight="1">
      <c r="A65" s="140"/>
      <c r="B65" s="149" t="s">
        <v>572</v>
      </c>
      <c r="C65" s="137">
        <v>6</v>
      </c>
      <c r="D65" s="137" t="s">
        <v>555</v>
      </c>
      <c r="E65" s="137"/>
      <c r="F65" s="137">
        <f>C65*E65</f>
        <v>0</v>
      </c>
    </row>
    <row r="66" spans="1:6" ht="27.75" customHeight="1">
      <c r="A66" s="140"/>
      <c r="B66" s="149" t="s">
        <v>573</v>
      </c>
      <c r="C66" s="137">
        <v>10</v>
      </c>
      <c r="D66" s="137" t="s">
        <v>555</v>
      </c>
      <c r="E66" s="137"/>
      <c r="F66" s="137">
        <f>C66*E66</f>
        <v>0</v>
      </c>
    </row>
    <row r="67" spans="1:6">
      <c r="A67" s="140"/>
      <c r="B67" s="144"/>
      <c r="C67" s="137"/>
      <c r="D67" s="137"/>
      <c r="E67" s="137"/>
      <c r="F67" s="137"/>
    </row>
    <row r="68" spans="1:6" ht="62.15">
      <c r="A68" s="138">
        <v>15</v>
      </c>
      <c r="B68" s="145" t="s">
        <v>574</v>
      </c>
      <c r="C68" s="137"/>
      <c r="D68" s="137"/>
      <c r="E68" s="137"/>
      <c r="F68" s="137"/>
    </row>
    <row r="69" spans="1:6">
      <c r="A69" s="138"/>
      <c r="B69" s="145"/>
      <c r="C69" s="137"/>
      <c r="D69" s="137"/>
      <c r="E69" s="137"/>
      <c r="F69" s="137"/>
    </row>
    <row r="70" spans="1:6">
      <c r="A70" s="138"/>
      <c r="B70" s="145" t="s">
        <v>575</v>
      </c>
      <c r="C70" s="150">
        <v>4</v>
      </c>
      <c r="D70" s="137" t="s">
        <v>555</v>
      </c>
      <c r="E70" s="137"/>
      <c r="F70" s="137">
        <f>C70*E70</f>
        <v>0</v>
      </c>
    </row>
    <row r="71" spans="1:6">
      <c r="A71" s="138"/>
      <c r="B71" s="145"/>
      <c r="C71" s="137"/>
      <c r="D71" s="137"/>
      <c r="E71" s="137"/>
      <c r="F71" s="137"/>
    </row>
    <row r="72" spans="1:6" ht="105" customHeight="1">
      <c r="A72" s="138">
        <v>16</v>
      </c>
      <c r="B72" s="145" t="s">
        <v>576</v>
      </c>
      <c r="C72" s="137">
        <v>1</v>
      </c>
      <c r="D72" s="137" t="s">
        <v>614</v>
      </c>
      <c r="E72" s="137"/>
      <c r="F72" s="137">
        <f>C72*E72</f>
        <v>0</v>
      </c>
    </row>
    <row r="73" spans="1:6">
      <c r="A73" s="138"/>
      <c r="B73" s="145"/>
      <c r="C73" s="137"/>
      <c r="D73" s="137"/>
      <c r="E73" s="137"/>
      <c r="F73" s="137"/>
    </row>
    <row r="74" spans="1:6" ht="54" customHeight="1">
      <c r="A74" s="151">
        <v>17</v>
      </c>
      <c r="B74" s="139" t="s">
        <v>577</v>
      </c>
      <c r="C74" s="137"/>
      <c r="D74" s="137"/>
      <c r="E74" s="137"/>
      <c r="F74" s="137"/>
    </row>
    <row r="75" spans="1:6" ht="26.25" customHeight="1">
      <c r="A75" s="138"/>
      <c r="B75" s="145" t="s">
        <v>578</v>
      </c>
      <c r="C75" s="137">
        <v>44</v>
      </c>
      <c r="D75" s="137" t="s">
        <v>22</v>
      </c>
      <c r="E75" s="137"/>
      <c r="F75" s="137">
        <f>E75*C75</f>
        <v>0</v>
      </c>
    </row>
    <row r="76" spans="1:6" ht="25.5" customHeight="1">
      <c r="A76" s="138"/>
      <c r="B76" s="139" t="s">
        <v>579</v>
      </c>
      <c r="C76" s="137">
        <v>2</v>
      </c>
      <c r="D76" s="137" t="s">
        <v>22</v>
      </c>
      <c r="E76" s="137"/>
      <c r="F76" s="137">
        <f>E76*C76</f>
        <v>0</v>
      </c>
    </row>
    <row r="77" spans="1:6">
      <c r="A77" s="138"/>
      <c r="B77" s="145" t="s">
        <v>580</v>
      </c>
      <c r="C77" s="137" t="s">
        <v>560</v>
      </c>
      <c r="D77" s="137" t="s">
        <v>22</v>
      </c>
      <c r="E77" s="137"/>
      <c r="F77" s="137"/>
    </row>
    <row r="78" spans="1:6">
      <c r="A78" s="138"/>
      <c r="B78" s="145" t="s">
        <v>581</v>
      </c>
      <c r="C78" s="137" t="s">
        <v>560</v>
      </c>
      <c r="D78" s="137" t="s">
        <v>22</v>
      </c>
      <c r="E78" s="137"/>
      <c r="F78" s="137"/>
    </row>
    <row r="79" spans="1:6">
      <c r="A79" s="138"/>
      <c r="B79" s="145"/>
      <c r="C79" s="137"/>
      <c r="D79" s="137"/>
      <c r="E79" s="137"/>
      <c r="F79" s="137"/>
    </row>
    <row r="80" spans="1:6" ht="49.75">
      <c r="A80" s="138">
        <v>18</v>
      </c>
      <c r="B80" s="145" t="s">
        <v>582</v>
      </c>
      <c r="C80" s="137"/>
      <c r="D80" s="137"/>
      <c r="E80" s="137"/>
      <c r="F80" s="137"/>
    </row>
    <row r="81" spans="1:6">
      <c r="A81" s="140"/>
      <c r="B81" s="141"/>
      <c r="C81" s="137"/>
      <c r="D81" s="137"/>
      <c r="E81" s="137"/>
      <c r="F81" s="137"/>
    </row>
    <row r="82" spans="1:6">
      <c r="A82" s="140"/>
      <c r="B82" s="141" t="s">
        <v>558</v>
      </c>
      <c r="C82" s="137">
        <v>1</v>
      </c>
      <c r="D82" s="137" t="s">
        <v>568</v>
      </c>
      <c r="E82" s="137"/>
      <c r="F82" s="137">
        <f>E82*C82</f>
        <v>0</v>
      </c>
    </row>
    <row r="83" spans="1:6">
      <c r="A83" s="138"/>
      <c r="B83" s="139"/>
      <c r="C83" s="137"/>
      <c r="D83" s="137"/>
      <c r="E83" s="137"/>
      <c r="F83" s="137"/>
    </row>
    <row r="84" spans="1:6" ht="103.5" customHeight="1">
      <c r="A84" s="138">
        <v>19</v>
      </c>
      <c r="B84" s="145" t="s">
        <v>583</v>
      </c>
      <c r="C84" s="152">
        <v>44</v>
      </c>
      <c r="D84" s="152" t="s">
        <v>555</v>
      </c>
      <c r="E84" s="152"/>
      <c r="F84" s="137">
        <f>E84*C84</f>
        <v>0</v>
      </c>
    </row>
    <row r="85" spans="1:6">
      <c r="A85" s="138"/>
      <c r="B85" s="145"/>
      <c r="C85" s="137"/>
      <c r="D85" s="137"/>
      <c r="E85" s="137"/>
      <c r="F85" s="137"/>
    </row>
    <row r="86" spans="1:6" s="127" customFormat="1">
      <c r="A86" s="135"/>
      <c r="B86" s="135"/>
      <c r="C86" s="135"/>
      <c r="D86" s="135"/>
      <c r="E86" s="135"/>
      <c r="F86" s="135"/>
    </row>
    <row r="87" spans="1:6" ht="67.5" customHeight="1">
      <c r="A87" s="138">
        <v>20</v>
      </c>
      <c r="B87" s="145" t="s">
        <v>584</v>
      </c>
      <c r="C87" s="152"/>
      <c r="D87" s="150"/>
      <c r="E87" s="152"/>
      <c r="F87" s="152"/>
    </row>
    <row r="88" spans="1:6">
      <c r="A88" s="153"/>
      <c r="B88" s="154" t="s">
        <v>585</v>
      </c>
      <c r="C88" s="155">
        <v>2</v>
      </c>
      <c r="D88" s="155" t="s">
        <v>586</v>
      </c>
      <c r="E88" s="156"/>
      <c r="F88" s="152">
        <f>C88*E88</f>
        <v>0</v>
      </c>
    </row>
    <row r="89" spans="1:6">
      <c r="A89" s="153"/>
      <c r="B89" s="154"/>
      <c r="C89" s="155"/>
      <c r="D89" s="155"/>
      <c r="E89" s="156"/>
      <c r="F89" s="152"/>
    </row>
    <row r="90" spans="1:6" ht="24.9">
      <c r="A90" s="157">
        <v>21</v>
      </c>
      <c r="B90" s="146" t="s">
        <v>587</v>
      </c>
      <c r="C90" s="137"/>
      <c r="D90" s="137"/>
      <c r="E90" s="137"/>
      <c r="F90" s="137"/>
    </row>
    <row r="91" spans="1:6">
      <c r="A91" s="140"/>
      <c r="B91" s="141"/>
      <c r="C91" s="137"/>
      <c r="D91" s="137"/>
      <c r="E91" s="137"/>
      <c r="F91" s="137"/>
    </row>
    <row r="92" spans="1:6" ht="170.25" customHeight="1">
      <c r="A92" s="158" t="s">
        <v>588</v>
      </c>
      <c r="B92" s="145" t="s">
        <v>589</v>
      </c>
      <c r="C92" s="137"/>
      <c r="D92" s="137"/>
      <c r="E92" s="137"/>
      <c r="F92" s="137"/>
    </row>
    <row r="93" spans="1:6">
      <c r="A93" s="140"/>
      <c r="B93" s="145" t="s">
        <v>523</v>
      </c>
      <c r="C93" s="137"/>
      <c r="D93" s="137"/>
      <c r="E93" s="137"/>
      <c r="F93" s="137"/>
    </row>
    <row r="94" spans="1:6" ht="62.15">
      <c r="A94" s="158" t="s">
        <v>590</v>
      </c>
      <c r="B94" s="145" t="s">
        <v>591</v>
      </c>
      <c r="C94" s="137"/>
      <c r="D94" s="137"/>
      <c r="E94" s="137"/>
      <c r="F94" s="137"/>
    </row>
    <row r="95" spans="1:6">
      <c r="A95" s="140"/>
      <c r="B95" s="141"/>
      <c r="C95" s="137"/>
      <c r="D95" s="137"/>
      <c r="E95" s="137"/>
      <c r="F95" s="137"/>
    </row>
    <row r="96" spans="1:6" ht="24.9">
      <c r="A96" s="158" t="s">
        <v>592</v>
      </c>
      <c r="B96" s="145" t="s">
        <v>593</v>
      </c>
      <c r="C96" s="137"/>
      <c r="D96" s="137"/>
      <c r="E96" s="137"/>
      <c r="F96" s="137"/>
    </row>
    <row r="97" spans="1:6">
      <c r="A97" s="140"/>
      <c r="B97" s="144"/>
      <c r="C97" s="137"/>
      <c r="D97" s="137"/>
      <c r="E97" s="137"/>
      <c r="F97" s="137"/>
    </row>
    <row r="98" spans="1:6" ht="24.9">
      <c r="A98" s="159" t="s">
        <v>594</v>
      </c>
      <c r="B98" s="145" t="s">
        <v>595</v>
      </c>
      <c r="C98" s="137">
        <v>1</v>
      </c>
      <c r="D98" s="137" t="s">
        <v>568</v>
      </c>
      <c r="E98" s="137"/>
      <c r="F98" s="137">
        <f>E98*C98</f>
        <v>0</v>
      </c>
    </row>
    <row r="99" spans="1:6">
      <c r="A99" s="159"/>
      <c r="B99" s="145"/>
      <c r="C99" s="137"/>
      <c r="D99" s="137"/>
      <c r="E99" s="137"/>
      <c r="F99" s="137"/>
    </row>
    <row r="100" spans="1:6">
      <c r="A100" s="153"/>
      <c r="B100" s="154"/>
      <c r="C100" s="155"/>
      <c r="D100" s="155"/>
      <c r="E100" s="156"/>
      <c r="F100" s="152"/>
    </row>
    <row r="101" spans="1:6">
      <c r="A101" s="140"/>
      <c r="B101" s="160" t="s">
        <v>596</v>
      </c>
      <c r="C101" s="137"/>
      <c r="D101" s="137"/>
      <c r="E101" s="137"/>
      <c r="F101" s="135">
        <f>SUM(F5:F100)</f>
        <v>0</v>
      </c>
    </row>
  </sheetData>
  <conditionalFormatting sqref="B62">
    <cfRule type="cellIs" dxfId="1" priority="1" stopIfTrue="1" operator="equal">
      <formula>0</formula>
    </cfRule>
  </conditionalFormatting>
  <pageMargins left="0.74803149606299213" right="0.74803149606299213" top="0.98425196850393704" bottom="0.98425196850393704" header="0.51181102362204722" footer="0.51181102362204722"/>
  <pageSetup pageOrder="overThenDown" orientation="portrait" useFirstPageNumber="1" horizontalDpi="300" verticalDpi="300" r:id="rId1"/>
  <headerFooter alignWithMargins="0">
    <oddHeader>&amp;LEstimate</oddHeader>
    <oddFooter>&amp;CF&amp;P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69"/>
  <sheetViews>
    <sheetView tabSelected="1" showOutlineSymbols="0" defaultGridColor="0" view="pageBreakPreview" topLeftCell="A410" colorId="22" zoomScale="85" zoomScaleNormal="75" zoomScaleSheetLayoutView="85" workbookViewId="0">
      <selection activeCell="C410" sqref="C410"/>
    </sheetView>
  </sheetViews>
  <sheetFormatPr defaultColWidth="9.15234375" defaultRowHeight="15.45"/>
  <cols>
    <col min="1" max="1" width="6.69140625" style="161" customWidth="1"/>
    <col min="2" max="2" width="58.84375" style="161" customWidth="1"/>
    <col min="3" max="3" width="9.3046875" style="161" customWidth="1"/>
    <col min="4" max="4" width="9.84375" style="161" customWidth="1"/>
    <col min="5" max="5" width="15.53515625" style="161" customWidth="1"/>
    <col min="6" max="7" width="15.69140625" style="161" customWidth="1"/>
    <col min="8" max="257" width="9.15234375" style="161"/>
    <col min="258" max="258" width="6.69140625" style="161" customWidth="1"/>
    <col min="259" max="259" width="58.84375" style="161" customWidth="1"/>
    <col min="260" max="260" width="9.3046875" style="161" customWidth="1"/>
    <col min="261" max="261" width="9.84375" style="161" customWidth="1"/>
    <col min="262" max="262" width="15.53515625" style="161" customWidth="1"/>
    <col min="263" max="263" width="15.69140625" style="161" customWidth="1"/>
    <col min="264" max="513" width="9.15234375" style="161"/>
    <col min="514" max="514" width="6.69140625" style="161" customWidth="1"/>
    <col min="515" max="515" width="58.84375" style="161" customWidth="1"/>
    <col min="516" max="516" width="9.3046875" style="161" customWidth="1"/>
    <col min="517" max="517" width="9.84375" style="161" customWidth="1"/>
    <col min="518" max="518" width="15.53515625" style="161" customWidth="1"/>
    <col min="519" max="519" width="15.69140625" style="161" customWidth="1"/>
    <col min="520" max="769" width="9.15234375" style="161"/>
    <col min="770" max="770" width="6.69140625" style="161" customWidth="1"/>
    <col min="771" max="771" width="58.84375" style="161" customWidth="1"/>
    <col min="772" max="772" width="9.3046875" style="161" customWidth="1"/>
    <col min="773" max="773" width="9.84375" style="161" customWidth="1"/>
    <col min="774" max="774" width="15.53515625" style="161" customWidth="1"/>
    <col min="775" max="775" width="15.69140625" style="161" customWidth="1"/>
    <col min="776" max="1025" width="9.15234375" style="161"/>
    <col min="1026" max="1026" width="6.69140625" style="161" customWidth="1"/>
    <col min="1027" max="1027" width="58.84375" style="161" customWidth="1"/>
    <col min="1028" max="1028" width="9.3046875" style="161" customWidth="1"/>
    <col min="1029" max="1029" width="9.84375" style="161" customWidth="1"/>
    <col min="1030" max="1030" width="15.53515625" style="161" customWidth="1"/>
    <col min="1031" max="1031" width="15.69140625" style="161" customWidth="1"/>
    <col min="1032" max="1281" width="9.15234375" style="161"/>
    <col min="1282" max="1282" width="6.69140625" style="161" customWidth="1"/>
    <col min="1283" max="1283" width="58.84375" style="161" customWidth="1"/>
    <col min="1284" max="1284" width="9.3046875" style="161" customWidth="1"/>
    <col min="1285" max="1285" width="9.84375" style="161" customWidth="1"/>
    <col min="1286" max="1286" width="15.53515625" style="161" customWidth="1"/>
    <col min="1287" max="1287" width="15.69140625" style="161" customWidth="1"/>
    <col min="1288" max="1537" width="9.15234375" style="161"/>
    <col min="1538" max="1538" width="6.69140625" style="161" customWidth="1"/>
    <col min="1539" max="1539" width="58.84375" style="161" customWidth="1"/>
    <col min="1540" max="1540" width="9.3046875" style="161" customWidth="1"/>
    <col min="1541" max="1541" width="9.84375" style="161" customWidth="1"/>
    <col min="1542" max="1542" width="15.53515625" style="161" customWidth="1"/>
    <col min="1543" max="1543" width="15.69140625" style="161" customWidth="1"/>
    <col min="1544" max="1793" width="9.15234375" style="161"/>
    <col min="1794" max="1794" width="6.69140625" style="161" customWidth="1"/>
    <col min="1795" max="1795" width="58.84375" style="161" customWidth="1"/>
    <col min="1796" max="1796" width="9.3046875" style="161" customWidth="1"/>
    <col min="1797" max="1797" width="9.84375" style="161" customWidth="1"/>
    <col min="1798" max="1798" width="15.53515625" style="161" customWidth="1"/>
    <col min="1799" max="1799" width="15.69140625" style="161" customWidth="1"/>
    <col min="1800" max="2049" width="9.15234375" style="161"/>
    <col min="2050" max="2050" width="6.69140625" style="161" customWidth="1"/>
    <col min="2051" max="2051" width="58.84375" style="161" customWidth="1"/>
    <col min="2052" max="2052" width="9.3046875" style="161" customWidth="1"/>
    <col min="2053" max="2053" width="9.84375" style="161" customWidth="1"/>
    <col min="2054" max="2054" width="15.53515625" style="161" customWidth="1"/>
    <col min="2055" max="2055" width="15.69140625" style="161" customWidth="1"/>
    <col min="2056" max="2305" width="9.15234375" style="161"/>
    <col min="2306" max="2306" width="6.69140625" style="161" customWidth="1"/>
    <col min="2307" max="2307" width="58.84375" style="161" customWidth="1"/>
    <col min="2308" max="2308" width="9.3046875" style="161" customWidth="1"/>
    <col min="2309" max="2309" width="9.84375" style="161" customWidth="1"/>
    <col min="2310" max="2310" width="15.53515625" style="161" customWidth="1"/>
    <col min="2311" max="2311" width="15.69140625" style="161" customWidth="1"/>
    <col min="2312" max="2561" width="9.15234375" style="161"/>
    <col min="2562" max="2562" width="6.69140625" style="161" customWidth="1"/>
    <col min="2563" max="2563" width="58.84375" style="161" customWidth="1"/>
    <col min="2564" max="2564" width="9.3046875" style="161" customWidth="1"/>
    <col min="2565" max="2565" width="9.84375" style="161" customWidth="1"/>
    <col min="2566" max="2566" width="15.53515625" style="161" customWidth="1"/>
    <col min="2567" max="2567" width="15.69140625" style="161" customWidth="1"/>
    <col min="2568" max="2817" width="9.15234375" style="161"/>
    <col min="2818" max="2818" width="6.69140625" style="161" customWidth="1"/>
    <col min="2819" max="2819" width="58.84375" style="161" customWidth="1"/>
    <col min="2820" max="2820" width="9.3046875" style="161" customWidth="1"/>
    <col min="2821" max="2821" width="9.84375" style="161" customWidth="1"/>
    <col min="2822" max="2822" width="15.53515625" style="161" customWidth="1"/>
    <col min="2823" max="2823" width="15.69140625" style="161" customWidth="1"/>
    <col min="2824" max="3073" width="9.15234375" style="161"/>
    <col min="3074" max="3074" width="6.69140625" style="161" customWidth="1"/>
    <col min="3075" max="3075" width="58.84375" style="161" customWidth="1"/>
    <col min="3076" max="3076" width="9.3046875" style="161" customWidth="1"/>
    <col min="3077" max="3077" width="9.84375" style="161" customWidth="1"/>
    <col min="3078" max="3078" width="15.53515625" style="161" customWidth="1"/>
    <col min="3079" max="3079" width="15.69140625" style="161" customWidth="1"/>
    <col min="3080" max="3329" width="9.15234375" style="161"/>
    <col min="3330" max="3330" width="6.69140625" style="161" customWidth="1"/>
    <col min="3331" max="3331" width="58.84375" style="161" customWidth="1"/>
    <col min="3332" max="3332" width="9.3046875" style="161" customWidth="1"/>
    <col min="3333" max="3333" width="9.84375" style="161" customWidth="1"/>
    <col min="3334" max="3334" width="15.53515625" style="161" customWidth="1"/>
    <col min="3335" max="3335" width="15.69140625" style="161" customWidth="1"/>
    <col min="3336" max="3585" width="9.15234375" style="161"/>
    <col min="3586" max="3586" width="6.69140625" style="161" customWidth="1"/>
    <col min="3587" max="3587" width="58.84375" style="161" customWidth="1"/>
    <col min="3588" max="3588" width="9.3046875" style="161" customWidth="1"/>
    <col min="3589" max="3589" width="9.84375" style="161" customWidth="1"/>
    <col min="3590" max="3590" width="15.53515625" style="161" customWidth="1"/>
    <col min="3591" max="3591" width="15.69140625" style="161" customWidth="1"/>
    <col min="3592" max="3841" width="9.15234375" style="161"/>
    <col min="3842" max="3842" width="6.69140625" style="161" customWidth="1"/>
    <col min="3843" max="3843" width="58.84375" style="161" customWidth="1"/>
    <col min="3844" max="3844" width="9.3046875" style="161" customWidth="1"/>
    <col min="3845" max="3845" width="9.84375" style="161" customWidth="1"/>
    <col min="3846" max="3846" width="15.53515625" style="161" customWidth="1"/>
    <col min="3847" max="3847" width="15.69140625" style="161" customWidth="1"/>
    <col min="3848" max="4097" width="9.15234375" style="161"/>
    <col min="4098" max="4098" width="6.69140625" style="161" customWidth="1"/>
    <col min="4099" max="4099" width="58.84375" style="161" customWidth="1"/>
    <col min="4100" max="4100" width="9.3046875" style="161" customWidth="1"/>
    <col min="4101" max="4101" width="9.84375" style="161" customWidth="1"/>
    <col min="4102" max="4102" width="15.53515625" style="161" customWidth="1"/>
    <col min="4103" max="4103" width="15.69140625" style="161" customWidth="1"/>
    <col min="4104" max="4353" width="9.15234375" style="161"/>
    <col min="4354" max="4354" width="6.69140625" style="161" customWidth="1"/>
    <col min="4355" max="4355" width="58.84375" style="161" customWidth="1"/>
    <col min="4356" max="4356" width="9.3046875" style="161" customWidth="1"/>
    <col min="4357" max="4357" width="9.84375" style="161" customWidth="1"/>
    <col min="4358" max="4358" width="15.53515625" style="161" customWidth="1"/>
    <col min="4359" max="4359" width="15.69140625" style="161" customWidth="1"/>
    <col min="4360" max="4609" width="9.15234375" style="161"/>
    <col min="4610" max="4610" width="6.69140625" style="161" customWidth="1"/>
    <col min="4611" max="4611" width="58.84375" style="161" customWidth="1"/>
    <col min="4612" max="4612" width="9.3046875" style="161" customWidth="1"/>
    <col min="4613" max="4613" width="9.84375" style="161" customWidth="1"/>
    <col min="4614" max="4614" width="15.53515625" style="161" customWidth="1"/>
    <col min="4615" max="4615" width="15.69140625" style="161" customWidth="1"/>
    <col min="4616" max="4865" width="9.15234375" style="161"/>
    <col min="4866" max="4866" width="6.69140625" style="161" customWidth="1"/>
    <col min="4867" max="4867" width="58.84375" style="161" customWidth="1"/>
    <col min="4868" max="4868" width="9.3046875" style="161" customWidth="1"/>
    <col min="4869" max="4869" width="9.84375" style="161" customWidth="1"/>
    <col min="4870" max="4870" width="15.53515625" style="161" customWidth="1"/>
    <col min="4871" max="4871" width="15.69140625" style="161" customWidth="1"/>
    <col min="4872" max="5121" width="9.15234375" style="161"/>
    <col min="5122" max="5122" width="6.69140625" style="161" customWidth="1"/>
    <col min="5123" max="5123" width="58.84375" style="161" customWidth="1"/>
    <col min="5124" max="5124" width="9.3046875" style="161" customWidth="1"/>
    <col min="5125" max="5125" width="9.84375" style="161" customWidth="1"/>
    <col min="5126" max="5126" width="15.53515625" style="161" customWidth="1"/>
    <col min="5127" max="5127" width="15.69140625" style="161" customWidth="1"/>
    <col min="5128" max="5377" width="9.15234375" style="161"/>
    <col min="5378" max="5378" width="6.69140625" style="161" customWidth="1"/>
    <col min="5379" max="5379" width="58.84375" style="161" customWidth="1"/>
    <col min="5380" max="5380" width="9.3046875" style="161" customWidth="1"/>
    <col min="5381" max="5381" width="9.84375" style="161" customWidth="1"/>
    <col min="5382" max="5382" width="15.53515625" style="161" customWidth="1"/>
    <col min="5383" max="5383" width="15.69140625" style="161" customWidth="1"/>
    <col min="5384" max="5633" width="9.15234375" style="161"/>
    <col min="5634" max="5634" width="6.69140625" style="161" customWidth="1"/>
    <col min="5635" max="5635" width="58.84375" style="161" customWidth="1"/>
    <col min="5636" max="5636" width="9.3046875" style="161" customWidth="1"/>
    <col min="5637" max="5637" width="9.84375" style="161" customWidth="1"/>
    <col min="5638" max="5638" width="15.53515625" style="161" customWidth="1"/>
    <col min="5639" max="5639" width="15.69140625" style="161" customWidth="1"/>
    <col min="5640" max="5889" width="9.15234375" style="161"/>
    <col min="5890" max="5890" width="6.69140625" style="161" customWidth="1"/>
    <col min="5891" max="5891" width="58.84375" style="161" customWidth="1"/>
    <col min="5892" max="5892" width="9.3046875" style="161" customWidth="1"/>
    <col min="5893" max="5893" width="9.84375" style="161" customWidth="1"/>
    <col min="5894" max="5894" width="15.53515625" style="161" customWidth="1"/>
    <col min="5895" max="5895" width="15.69140625" style="161" customWidth="1"/>
    <col min="5896" max="6145" width="9.15234375" style="161"/>
    <col min="6146" max="6146" width="6.69140625" style="161" customWidth="1"/>
    <col min="6147" max="6147" width="58.84375" style="161" customWidth="1"/>
    <col min="6148" max="6148" width="9.3046875" style="161" customWidth="1"/>
    <col min="6149" max="6149" width="9.84375" style="161" customWidth="1"/>
    <col min="6150" max="6150" width="15.53515625" style="161" customWidth="1"/>
    <col min="6151" max="6151" width="15.69140625" style="161" customWidth="1"/>
    <col min="6152" max="6401" width="9.15234375" style="161"/>
    <col min="6402" max="6402" width="6.69140625" style="161" customWidth="1"/>
    <col min="6403" max="6403" width="58.84375" style="161" customWidth="1"/>
    <col min="6404" max="6404" width="9.3046875" style="161" customWidth="1"/>
    <col min="6405" max="6405" width="9.84375" style="161" customWidth="1"/>
    <col min="6406" max="6406" width="15.53515625" style="161" customWidth="1"/>
    <col min="6407" max="6407" width="15.69140625" style="161" customWidth="1"/>
    <col min="6408" max="6657" width="9.15234375" style="161"/>
    <col min="6658" max="6658" width="6.69140625" style="161" customWidth="1"/>
    <col min="6659" max="6659" width="58.84375" style="161" customWidth="1"/>
    <col min="6660" max="6660" width="9.3046875" style="161" customWidth="1"/>
    <col min="6661" max="6661" width="9.84375" style="161" customWidth="1"/>
    <col min="6662" max="6662" width="15.53515625" style="161" customWidth="1"/>
    <col min="6663" max="6663" width="15.69140625" style="161" customWidth="1"/>
    <col min="6664" max="6913" width="9.15234375" style="161"/>
    <col min="6914" max="6914" width="6.69140625" style="161" customWidth="1"/>
    <col min="6915" max="6915" width="58.84375" style="161" customWidth="1"/>
    <col min="6916" max="6916" width="9.3046875" style="161" customWidth="1"/>
    <col min="6917" max="6917" width="9.84375" style="161" customWidth="1"/>
    <col min="6918" max="6918" width="15.53515625" style="161" customWidth="1"/>
    <col min="6919" max="6919" width="15.69140625" style="161" customWidth="1"/>
    <col min="6920" max="7169" width="9.15234375" style="161"/>
    <col min="7170" max="7170" width="6.69140625" style="161" customWidth="1"/>
    <col min="7171" max="7171" width="58.84375" style="161" customWidth="1"/>
    <col min="7172" max="7172" width="9.3046875" style="161" customWidth="1"/>
    <col min="7173" max="7173" width="9.84375" style="161" customWidth="1"/>
    <col min="7174" max="7174" width="15.53515625" style="161" customWidth="1"/>
    <col min="7175" max="7175" width="15.69140625" style="161" customWidth="1"/>
    <col min="7176" max="7425" width="9.15234375" style="161"/>
    <col min="7426" max="7426" width="6.69140625" style="161" customWidth="1"/>
    <col min="7427" max="7427" width="58.84375" style="161" customWidth="1"/>
    <col min="7428" max="7428" width="9.3046875" style="161" customWidth="1"/>
    <col min="7429" max="7429" width="9.84375" style="161" customWidth="1"/>
    <col min="7430" max="7430" width="15.53515625" style="161" customWidth="1"/>
    <col min="7431" max="7431" width="15.69140625" style="161" customWidth="1"/>
    <col min="7432" max="7681" width="9.15234375" style="161"/>
    <col min="7682" max="7682" width="6.69140625" style="161" customWidth="1"/>
    <col min="7683" max="7683" width="58.84375" style="161" customWidth="1"/>
    <col min="7684" max="7684" width="9.3046875" style="161" customWidth="1"/>
    <col min="7685" max="7685" width="9.84375" style="161" customWidth="1"/>
    <col min="7686" max="7686" width="15.53515625" style="161" customWidth="1"/>
    <col min="7687" max="7687" width="15.69140625" style="161" customWidth="1"/>
    <col min="7688" max="7937" width="9.15234375" style="161"/>
    <col min="7938" max="7938" width="6.69140625" style="161" customWidth="1"/>
    <col min="7939" max="7939" width="58.84375" style="161" customWidth="1"/>
    <col min="7940" max="7940" width="9.3046875" style="161" customWidth="1"/>
    <col min="7941" max="7941" width="9.84375" style="161" customWidth="1"/>
    <col min="7942" max="7942" width="15.53515625" style="161" customWidth="1"/>
    <col min="7943" max="7943" width="15.69140625" style="161" customWidth="1"/>
    <col min="7944" max="8193" width="9.15234375" style="161"/>
    <col min="8194" max="8194" width="6.69140625" style="161" customWidth="1"/>
    <col min="8195" max="8195" width="58.84375" style="161" customWidth="1"/>
    <col min="8196" max="8196" width="9.3046875" style="161" customWidth="1"/>
    <col min="8197" max="8197" width="9.84375" style="161" customWidth="1"/>
    <col min="8198" max="8198" width="15.53515625" style="161" customWidth="1"/>
    <col min="8199" max="8199" width="15.69140625" style="161" customWidth="1"/>
    <col min="8200" max="8449" width="9.15234375" style="161"/>
    <col min="8450" max="8450" width="6.69140625" style="161" customWidth="1"/>
    <col min="8451" max="8451" width="58.84375" style="161" customWidth="1"/>
    <col min="8452" max="8452" width="9.3046875" style="161" customWidth="1"/>
    <col min="8453" max="8453" width="9.84375" style="161" customWidth="1"/>
    <col min="8454" max="8454" width="15.53515625" style="161" customWidth="1"/>
    <col min="8455" max="8455" width="15.69140625" style="161" customWidth="1"/>
    <col min="8456" max="8705" width="9.15234375" style="161"/>
    <col min="8706" max="8706" width="6.69140625" style="161" customWidth="1"/>
    <col min="8707" max="8707" width="58.84375" style="161" customWidth="1"/>
    <col min="8708" max="8708" width="9.3046875" style="161" customWidth="1"/>
    <col min="8709" max="8709" width="9.84375" style="161" customWidth="1"/>
    <col min="8710" max="8710" width="15.53515625" style="161" customWidth="1"/>
    <col min="8711" max="8711" width="15.69140625" style="161" customWidth="1"/>
    <col min="8712" max="8961" width="9.15234375" style="161"/>
    <col min="8962" max="8962" width="6.69140625" style="161" customWidth="1"/>
    <col min="8963" max="8963" width="58.84375" style="161" customWidth="1"/>
    <col min="8964" max="8964" width="9.3046875" style="161" customWidth="1"/>
    <col min="8965" max="8965" width="9.84375" style="161" customWidth="1"/>
    <col min="8966" max="8966" width="15.53515625" style="161" customWidth="1"/>
    <col min="8967" max="8967" width="15.69140625" style="161" customWidth="1"/>
    <col min="8968" max="9217" width="9.15234375" style="161"/>
    <col min="9218" max="9218" width="6.69140625" style="161" customWidth="1"/>
    <col min="9219" max="9219" width="58.84375" style="161" customWidth="1"/>
    <col min="9220" max="9220" width="9.3046875" style="161" customWidth="1"/>
    <col min="9221" max="9221" width="9.84375" style="161" customWidth="1"/>
    <col min="9222" max="9222" width="15.53515625" style="161" customWidth="1"/>
    <col min="9223" max="9223" width="15.69140625" style="161" customWidth="1"/>
    <col min="9224" max="9473" width="9.15234375" style="161"/>
    <col min="9474" max="9474" width="6.69140625" style="161" customWidth="1"/>
    <col min="9475" max="9475" width="58.84375" style="161" customWidth="1"/>
    <col min="9476" max="9476" width="9.3046875" style="161" customWidth="1"/>
    <col min="9477" max="9477" width="9.84375" style="161" customWidth="1"/>
    <col min="9478" max="9478" width="15.53515625" style="161" customWidth="1"/>
    <col min="9479" max="9479" width="15.69140625" style="161" customWidth="1"/>
    <col min="9480" max="9729" width="9.15234375" style="161"/>
    <col min="9730" max="9730" width="6.69140625" style="161" customWidth="1"/>
    <col min="9731" max="9731" width="58.84375" style="161" customWidth="1"/>
    <col min="9732" max="9732" width="9.3046875" style="161" customWidth="1"/>
    <col min="9733" max="9733" width="9.84375" style="161" customWidth="1"/>
    <col min="9734" max="9734" width="15.53515625" style="161" customWidth="1"/>
    <col min="9735" max="9735" width="15.69140625" style="161" customWidth="1"/>
    <col min="9736" max="9985" width="9.15234375" style="161"/>
    <col min="9986" max="9986" width="6.69140625" style="161" customWidth="1"/>
    <col min="9987" max="9987" width="58.84375" style="161" customWidth="1"/>
    <col min="9988" max="9988" width="9.3046875" style="161" customWidth="1"/>
    <col min="9989" max="9989" width="9.84375" style="161" customWidth="1"/>
    <col min="9990" max="9990" width="15.53515625" style="161" customWidth="1"/>
    <col min="9991" max="9991" width="15.69140625" style="161" customWidth="1"/>
    <col min="9992" max="10241" width="9.15234375" style="161"/>
    <col min="10242" max="10242" width="6.69140625" style="161" customWidth="1"/>
    <col min="10243" max="10243" width="58.84375" style="161" customWidth="1"/>
    <col min="10244" max="10244" width="9.3046875" style="161" customWidth="1"/>
    <col min="10245" max="10245" width="9.84375" style="161" customWidth="1"/>
    <col min="10246" max="10246" width="15.53515625" style="161" customWidth="1"/>
    <col min="10247" max="10247" width="15.69140625" style="161" customWidth="1"/>
    <col min="10248" max="10497" width="9.15234375" style="161"/>
    <col min="10498" max="10498" width="6.69140625" style="161" customWidth="1"/>
    <col min="10499" max="10499" width="58.84375" style="161" customWidth="1"/>
    <col min="10500" max="10500" width="9.3046875" style="161" customWidth="1"/>
    <col min="10501" max="10501" width="9.84375" style="161" customWidth="1"/>
    <col min="10502" max="10502" width="15.53515625" style="161" customWidth="1"/>
    <col min="10503" max="10503" width="15.69140625" style="161" customWidth="1"/>
    <col min="10504" max="10753" width="9.15234375" style="161"/>
    <col min="10754" max="10754" width="6.69140625" style="161" customWidth="1"/>
    <col min="10755" max="10755" width="58.84375" style="161" customWidth="1"/>
    <col min="10756" max="10756" width="9.3046875" style="161" customWidth="1"/>
    <col min="10757" max="10757" width="9.84375" style="161" customWidth="1"/>
    <col min="10758" max="10758" width="15.53515625" style="161" customWidth="1"/>
    <col min="10759" max="10759" width="15.69140625" style="161" customWidth="1"/>
    <col min="10760" max="11009" width="9.15234375" style="161"/>
    <col min="11010" max="11010" width="6.69140625" style="161" customWidth="1"/>
    <col min="11011" max="11011" width="58.84375" style="161" customWidth="1"/>
    <col min="11012" max="11012" width="9.3046875" style="161" customWidth="1"/>
    <col min="11013" max="11013" width="9.84375" style="161" customWidth="1"/>
    <col min="11014" max="11014" width="15.53515625" style="161" customWidth="1"/>
    <col min="11015" max="11015" width="15.69140625" style="161" customWidth="1"/>
    <col min="11016" max="11265" width="9.15234375" style="161"/>
    <col min="11266" max="11266" width="6.69140625" style="161" customWidth="1"/>
    <col min="11267" max="11267" width="58.84375" style="161" customWidth="1"/>
    <col min="11268" max="11268" width="9.3046875" style="161" customWidth="1"/>
    <col min="11269" max="11269" width="9.84375" style="161" customWidth="1"/>
    <col min="11270" max="11270" width="15.53515625" style="161" customWidth="1"/>
    <col min="11271" max="11271" width="15.69140625" style="161" customWidth="1"/>
    <col min="11272" max="11521" width="9.15234375" style="161"/>
    <col min="11522" max="11522" width="6.69140625" style="161" customWidth="1"/>
    <col min="11523" max="11523" width="58.84375" style="161" customWidth="1"/>
    <col min="11524" max="11524" width="9.3046875" style="161" customWidth="1"/>
    <col min="11525" max="11525" width="9.84375" style="161" customWidth="1"/>
    <col min="11526" max="11526" width="15.53515625" style="161" customWidth="1"/>
    <col min="11527" max="11527" width="15.69140625" style="161" customWidth="1"/>
    <col min="11528" max="11777" width="9.15234375" style="161"/>
    <col min="11778" max="11778" width="6.69140625" style="161" customWidth="1"/>
    <col min="11779" max="11779" width="58.84375" style="161" customWidth="1"/>
    <col min="11780" max="11780" width="9.3046875" style="161" customWidth="1"/>
    <col min="11781" max="11781" width="9.84375" style="161" customWidth="1"/>
    <col min="11782" max="11782" width="15.53515625" style="161" customWidth="1"/>
    <col min="11783" max="11783" width="15.69140625" style="161" customWidth="1"/>
    <col min="11784" max="12033" width="9.15234375" style="161"/>
    <col min="12034" max="12034" width="6.69140625" style="161" customWidth="1"/>
    <col min="12035" max="12035" width="58.84375" style="161" customWidth="1"/>
    <col min="12036" max="12036" width="9.3046875" style="161" customWidth="1"/>
    <col min="12037" max="12037" width="9.84375" style="161" customWidth="1"/>
    <col min="12038" max="12038" width="15.53515625" style="161" customWidth="1"/>
    <col min="12039" max="12039" width="15.69140625" style="161" customWidth="1"/>
    <col min="12040" max="12289" width="9.15234375" style="161"/>
    <col min="12290" max="12290" width="6.69140625" style="161" customWidth="1"/>
    <col min="12291" max="12291" width="58.84375" style="161" customWidth="1"/>
    <col min="12292" max="12292" width="9.3046875" style="161" customWidth="1"/>
    <col min="12293" max="12293" width="9.84375" style="161" customWidth="1"/>
    <col min="12294" max="12294" width="15.53515625" style="161" customWidth="1"/>
    <col min="12295" max="12295" width="15.69140625" style="161" customWidth="1"/>
    <col min="12296" max="12545" width="9.15234375" style="161"/>
    <col min="12546" max="12546" width="6.69140625" style="161" customWidth="1"/>
    <col min="12547" max="12547" width="58.84375" style="161" customWidth="1"/>
    <col min="12548" max="12548" width="9.3046875" style="161" customWidth="1"/>
    <col min="12549" max="12549" width="9.84375" style="161" customWidth="1"/>
    <col min="12550" max="12550" width="15.53515625" style="161" customWidth="1"/>
    <col min="12551" max="12551" width="15.69140625" style="161" customWidth="1"/>
    <col min="12552" max="12801" width="9.15234375" style="161"/>
    <col min="12802" max="12802" width="6.69140625" style="161" customWidth="1"/>
    <col min="12803" max="12803" width="58.84375" style="161" customWidth="1"/>
    <col min="12804" max="12804" width="9.3046875" style="161" customWidth="1"/>
    <col min="12805" max="12805" width="9.84375" style="161" customWidth="1"/>
    <col min="12806" max="12806" width="15.53515625" style="161" customWidth="1"/>
    <col min="12807" max="12807" width="15.69140625" style="161" customWidth="1"/>
    <col min="12808" max="13057" width="9.15234375" style="161"/>
    <col min="13058" max="13058" width="6.69140625" style="161" customWidth="1"/>
    <col min="13059" max="13059" width="58.84375" style="161" customWidth="1"/>
    <col min="13060" max="13060" width="9.3046875" style="161" customWidth="1"/>
    <col min="13061" max="13061" width="9.84375" style="161" customWidth="1"/>
    <col min="13062" max="13062" width="15.53515625" style="161" customWidth="1"/>
    <col min="13063" max="13063" width="15.69140625" style="161" customWidth="1"/>
    <col min="13064" max="13313" width="9.15234375" style="161"/>
    <col min="13314" max="13314" width="6.69140625" style="161" customWidth="1"/>
    <col min="13315" max="13315" width="58.84375" style="161" customWidth="1"/>
    <col min="13316" max="13316" width="9.3046875" style="161" customWidth="1"/>
    <col min="13317" max="13317" width="9.84375" style="161" customWidth="1"/>
    <col min="13318" max="13318" width="15.53515625" style="161" customWidth="1"/>
    <col min="13319" max="13319" width="15.69140625" style="161" customWidth="1"/>
    <col min="13320" max="13569" width="9.15234375" style="161"/>
    <col min="13570" max="13570" width="6.69140625" style="161" customWidth="1"/>
    <col min="13571" max="13571" width="58.84375" style="161" customWidth="1"/>
    <col min="13572" max="13572" width="9.3046875" style="161" customWidth="1"/>
    <col min="13573" max="13573" width="9.84375" style="161" customWidth="1"/>
    <col min="13574" max="13574" width="15.53515625" style="161" customWidth="1"/>
    <col min="13575" max="13575" width="15.69140625" style="161" customWidth="1"/>
    <col min="13576" max="13825" width="9.15234375" style="161"/>
    <col min="13826" max="13826" width="6.69140625" style="161" customWidth="1"/>
    <col min="13827" max="13827" width="58.84375" style="161" customWidth="1"/>
    <col min="13828" max="13828" width="9.3046875" style="161" customWidth="1"/>
    <col min="13829" max="13829" width="9.84375" style="161" customWidth="1"/>
    <col min="13830" max="13830" width="15.53515625" style="161" customWidth="1"/>
    <col min="13831" max="13831" width="15.69140625" style="161" customWidth="1"/>
    <col min="13832" max="14081" width="9.15234375" style="161"/>
    <col min="14082" max="14082" width="6.69140625" style="161" customWidth="1"/>
    <col min="14083" max="14083" width="58.84375" style="161" customWidth="1"/>
    <col min="14084" max="14084" width="9.3046875" style="161" customWidth="1"/>
    <col min="14085" max="14085" width="9.84375" style="161" customWidth="1"/>
    <col min="14086" max="14086" width="15.53515625" style="161" customWidth="1"/>
    <col min="14087" max="14087" width="15.69140625" style="161" customWidth="1"/>
    <col min="14088" max="14337" width="9.15234375" style="161"/>
    <col min="14338" max="14338" width="6.69140625" style="161" customWidth="1"/>
    <col min="14339" max="14339" width="58.84375" style="161" customWidth="1"/>
    <col min="14340" max="14340" width="9.3046875" style="161" customWidth="1"/>
    <col min="14341" max="14341" width="9.84375" style="161" customWidth="1"/>
    <col min="14342" max="14342" width="15.53515625" style="161" customWidth="1"/>
    <col min="14343" max="14343" width="15.69140625" style="161" customWidth="1"/>
    <col min="14344" max="14593" width="9.15234375" style="161"/>
    <col min="14594" max="14594" width="6.69140625" style="161" customWidth="1"/>
    <col min="14595" max="14595" width="58.84375" style="161" customWidth="1"/>
    <col min="14596" max="14596" width="9.3046875" style="161" customWidth="1"/>
    <col min="14597" max="14597" width="9.84375" style="161" customWidth="1"/>
    <col min="14598" max="14598" width="15.53515625" style="161" customWidth="1"/>
    <col min="14599" max="14599" width="15.69140625" style="161" customWidth="1"/>
    <col min="14600" max="14849" width="9.15234375" style="161"/>
    <col min="14850" max="14850" width="6.69140625" style="161" customWidth="1"/>
    <col min="14851" max="14851" width="58.84375" style="161" customWidth="1"/>
    <col min="14852" max="14852" width="9.3046875" style="161" customWidth="1"/>
    <col min="14853" max="14853" width="9.84375" style="161" customWidth="1"/>
    <col min="14854" max="14854" width="15.53515625" style="161" customWidth="1"/>
    <col min="14855" max="14855" width="15.69140625" style="161" customWidth="1"/>
    <col min="14856" max="15105" width="9.15234375" style="161"/>
    <col min="15106" max="15106" width="6.69140625" style="161" customWidth="1"/>
    <col min="15107" max="15107" width="58.84375" style="161" customWidth="1"/>
    <col min="15108" max="15108" width="9.3046875" style="161" customWidth="1"/>
    <col min="15109" max="15109" width="9.84375" style="161" customWidth="1"/>
    <col min="15110" max="15110" width="15.53515625" style="161" customWidth="1"/>
    <col min="15111" max="15111" width="15.69140625" style="161" customWidth="1"/>
    <col min="15112" max="15361" width="9.15234375" style="161"/>
    <col min="15362" max="15362" width="6.69140625" style="161" customWidth="1"/>
    <col min="15363" max="15363" width="58.84375" style="161" customWidth="1"/>
    <col min="15364" max="15364" width="9.3046875" style="161" customWidth="1"/>
    <col min="15365" max="15365" width="9.84375" style="161" customWidth="1"/>
    <col min="15366" max="15366" width="15.53515625" style="161" customWidth="1"/>
    <col min="15367" max="15367" width="15.69140625" style="161" customWidth="1"/>
    <col min="15368" max="15617" width="9.15234375" style="161"/>
    <col min="15618" max="15618" width="6.69140625" style="161" customWidth="1"/>
    <col min="15619" max="15619" width="58.84375" style="161" customWidth="1"/>
    <col min="15620" max="15620" width="9.3046875" style="161" customWidth="1"/>
    <col min="15621" max="15621" width="9.84375" style="161" customWidth="1"/>
    <col min="15622" max="15622" width="15.53515625" style="161" customWidth="1"/>
    <col min="15623" max="15623" width="15.69140625" style="161" customWidth="1"/>
    <col min="15624" max="15873" width="9.15234375" style="161"/>
    <col min="15874" max="15874" width="6.69140625" style="161" customWidth="1"/>
    <col min="15875" max="15875" width="58.84375" style="161" customWidth="1"/>
    <col min="15876" max="15876" width="9.3046875" style="161" customWidth="1"/>
    <col min="15877" max="15877" width="9.84375" style="161" customWidth="1"/>
    <col min="15878" max="15878" width="15.53515625" style="161" customWidth="1"/>
    <col min="15879" max="15879" width="15.69140625" style="161" customWidth="1"/>
    <col min="15880" max="16129" width="9.15234375" style="161"/>
    <col min="16130" max="16130" width="6.69140625" style="161" customWidth="1"/>
    <col min="16131" max="16131" width="58.84375" style="161" customWidth="1"/>
    <col min="16132" max="16132" width="9.3046875" style="161" customWidth="1"/>
    <col min="16133" max="16133" width="9.84375" style="161" customWidth="1"/>
    <col min="16134" max="16134" width="15.53515625" style="161" customWidth="1"/>
    <col min="16135" max="16135" width="15.69140625" style="161" customWidth="1"/>
    <col min="16136" max="16384" width="9.15234375" style="161"/>
  </cols>
  <sheetData>
    <row r="1" spans="1:7" ht="21" customHeight="1">
      <c r="A1" s="399" t="s">
        <v>597</v>
      </c>
      <c r="B1" s="399"/>
      <c r="C1" s="399"/>
      <c r="D1" s="399"/>
      <c r="E1" s="399"/>
      <c r="F1" s="399"/>
      <c r="G1" s="399"/>
    </row>
    <row r="2" spans="1:7" ht="69.75" customHeight="1">
      <c r="A2" s="162"/>
      <c r="B2" s="163"/>
      <c r="C2" s="162"/>
      <c r="D2" s="162"/>
      <c r="E2" s="162"/>
      <c r="F2" s="162"/>
      <c r="G2" s="162"/>
    </row>
    <row r="3" spans="1:7" ht="22.5" customHeight="1">
      <c r="A3" s="164" t="s">
        <v>598</v>
      </c>
      <c r="B3" s="164" t="s">
        <v>599</v>
      </c>
      <c r="C3" s="164" t="s">
        <v>526</v>
      </c>
      <c r="D3" s="164" t="s">
        <v>600</v>
      </c>
      <c r="E3" s="164" t="s">
        <v>527</v>
      </c>
      <c r="F3" s="164" t="s">
        <v>601</v>
      </c>
      <c r="G3" s="164" t="s">
        <v>1369</v>
      </c>
    </row>
    <row r="4" spans="1:7">
      <c r="A4" s="162"/>
      <c r="B4" s="162"/>
      <c r="C4" s="162"/>
      <c r="D4" s="162"/>
      <c r="E4" s="162"/>
      <c r="F4" s="162"/>
      <c r="G4" s="162"/>
    </row>
    <row r="5" spans="1:7">
      <c r="A5" s="401" t="s">
        <v>602</v>
      </c>
      <c r="B5" s="402"/>
      <c r="C5" s="377"/>
      <c r="D5" s="377"/>
      <c r="E5" s="377"/>
      <c r="F5" s="377"/>
      <c r="G5" s="377"/>
    </row>
    <row r="6" spans="1:7">
      <c r="A6" s="165"/>
      <c r="B6" s="162"/>
      <c r="C6" s="162"/>
      <c r="D6" s="162"/>
      <c r="E6" s="162"/>
      <c r="F6" s="162"/>
      <c r="G6" s="162"/>
    </row>
    <row r="7" spans="1:7">
      <c r="A7" s="165" t="s">
        <v>603</v>
      </c>
      <c r="B7" s="163" t="s">
        <v>604</v>
      </c>
      <c r="C7" s="162"/>
      <c r="D7" s="162"/>
      <c r="E7" s="162"/>
      <c r="F7" s="162"/>
      <c r="G7" s="162"/>
    </row>
    <row r="8" spans="1:7">
      <c r="A8" s="165"/>
      <c r="B8" s="162"/>
      <c r="C8" s="162"/>
      <c r="D8" s="162"/>
      <c r="E8" s="162"/>
      <c r="F8" s="162"/>
      <c r="G8" s="162"/>
    </row>
    <row r="9" spans="1:7">
      <c r="A9" s="165">
        <v>1.1000000000000001</v>
      </c>
      <c r="B9" s="163" t="s">
        <v>605</v>
      </c>
      <c r="C9" s="165"/>
      <c r="D9" s="165"/>
      <c r="E9" s="166"/>
      <c r="F9" s="167"/>
      <c r="G9" s="167"/>
    </row>
    <row r="10" spans="1:7" ht="17.5" customHeight="1">
      <c r="A10" s="165"/>
      <c r="B10" s="162"/>
      <c r="C10" s="165"/>
      <c r="D10" s="165"/>
      <c r="E10" s="166"/>
      <c r="F10" s="167"/>
      <c r="G10" s="167"/>
    </row>
    <row r="11" spans="1:7" ht="226.95" customHeight="1">
      <c r="A11" s="165"/>
      <c r="B11" s="168" t="s">
        <v>606</v>
      </c>
      <c r="C11" s="165"/>
      <c r="D11" s="165"/>
      <c r="E11" s="166"/>
      <c r="F11" s="167"/>
      <c r="G11" s="167"/>
    </row>
    <row r="12" spans="1:7">
      <c r="A12" s="165"/>
      <c r="B12" s="163" t="s">
        <v>607</v>
      </c>
      <c r="C12" s="165"/>
      <c r="D12" s="165"/>
      <c r="E12" s="166"/>
      <c r="F12" s="167"/>
      <c r="G12" s="167"/>
    </row>
    <row r="13" spans="1:7" ht="19.5" customHeight="1">
      <c r="A13" s="164" t="s">
        <v>608</v>
      </c>
      <c r="B13" s="169" t="s">
        <v>609</v>
      </c>
      <c r="C13" s="165"/>
      <c r="D13" s="165"/>
      <c r="E13" s="166"/>
      <c r="F13" s="167"/>
      <c r="G13" s="167"/>
    </row>
    <row r="14" spans="1:7">
      <c r="A14" s="164"/>
      <c r="B14" s="169" t="s">
        <v>610</v>
      </c>
      <c r="C14" s="165"/>
      <c r="D14" s="165"/>
      <c r="E14" s="166"/>
      <c r="F14" s="167"/>
      <c r="G14" s="167"/>
    </row>
    <row r="15" spans="1:7">
      <c r="A15" s="164"/>
      <c r="B15" s="163" t="s">
        <v>611</v>
      </c>
      <c r="C15" s="165"/>
      <c r="D15" s="165"/>
      <c r="E15" s="166"/>
      <c r="F15" s="167"/>
      <c r="G15" s="167"/>
    </row>
    <row r="16" spans="1:7">
      <c r="A16" s="164"/>
      <c r="B16" s="163"/>
      <c r="C16" s="165"/>
      <c r="D16" s="165"/>
      <c r="E16" s="166"/>
      <c r="F16" s="167"/>
      <c r="G16" s="167"/>
    </row>
    <row r="17" spans="1:7" ht="46.3">
      <c r="A17" s="165" t="s">
        <v>612</v>
      </c>
      <c r="B17" s="168" t="s">
        <v>613</v>
      </c>
      <c r="C17" s="165" t="s">
        <v>614</v>
      </c>
      <c r="D17" s="165" t="s">
        <v>615</v>
      </c>
      <c r="E17" s="165"/>
      <c r="F17" s="165"/>
      <c r="G17" s="165" t="s">
        <v>616</v>
      </c>
    </row>
    <row r="18" spans="1:7" ht="17.5" customHeight="1">
      <c r="A18" s="165"/>
      <c r="B18" s="162"/>
      <c r="C18" s="165"/>
      <c r="D18" s="165"/>
      <c r="E18" s="170"/>
      <c r="F18" s="171"/>
      <c r="G18" s="171"/>
    </row>
    <row r="19" spans="1:7" s="416" customFormat="1" ht="46.3">
      <c r="A19" s="412" t="s">
        <v>617</v>
      </c>
      <c r="B19" s="413" t="s">
        <v>618</v>
      </c>
      <c r="C19" s="412" t="s">
        <v>614</v>
      </c>
      <c r="D19" s="412">
        <v>1</v>
      </c>
      <c r="E19" s="414"/>
      <c r="F19" s="415">
        <f>D19*E19</f>
        <v>0</v>
      </c>
      <c r="G19" s="415"/>
    </row>
    <row r="20" spans="1:7" ht="13.95" customHeight="1">
      <c r="A20" s="165"/>
      <c r="B20" s="162"/>
      <c r="C20" s="165"/>
      <c r="D20" s="165"/>
      <c r="E20" s="165"/>
      <c r="F20" s="165"/>
      <c r="G20" s="165"/>
    </row>
    <row r="21" spans="1:7" ht="17.25" customHeight="1">
      <c r="A21" s="165" t="s">
        <v>619</v>
      </c>
      <c r="B21" s="168" t="s">
        <v>620</v>
      </c>
      <c r="C21" s="165" t="s">
        <v>614</v>
      </c>
      <c r="D21" s="165" t="s">
        <v>615</v>
      </c>
      <c r="E21" s="165"/>
      <c r="F21" s="165"/>
      <c r="G21" s="165" t="s">
        <v>616</v>
      </c>
    </row>
    <row r="22" spans="1:7" ht="16.95" customHeight="1">
      <c r="A22" s="165"/>
      <c r="B22" s="162"/>
      <c r="C22" s="165"/>
      <c r="D22" s="165"/>
      <c r="E22" s="165"/>
      <c r="F22" s="165"/>
      <c r="G22" s="165"/>
    </row>
    <row r="23" spans="1:7" ht="52.95" customHeight="1">
      <c r="A23" s="165" t="s">
        <v>621</v>
      </c>
      <c r="B23" s="168" t="s">
        <v>622</v>
      </c>
      <c r="C23" s="165" t="s">
        <v>614</v>
      </c>
      <c r="D23" s="165" t="s">
        <v>615</v>
      </c>
      <c r="E23" s="165"/>
      <c r="F23" s="165"/>
      <c r="G23" s="165" t="s">
        <v>616</v>
      </c>
    </row>
    <row r="24" spans="1:7" ht="15.65" customHeight="1">
      <c r="A24" s="165"/>
      <c r="B24" s="168"/>
      <c r="C24" s="165"/>
      <c r="D24" s="172"/>
      <c r="E24" s="173"/>
      <c r="F24" s="174"/>
      <c r="G24" s="174"/>
    </row>
    <row r="25" spans="1:7" ht="46.95" customHeight="1">
      <c r="A25" s="165" t="s">
        <v>623</v>
      </c>
      <c r="B25" s="168" t="s">
        <v>624</v>
      </c>
      <c r="C25" s="165" t="s">
        <v>614</v>
      </c>
      <c r="D25" s="165" t="s">
        <v>615</v>
      </c>
      <c r="E25" s="165"/>
      <c r="F25" s="165"/>
      <c r="G25" s="165" t="s">
        <v>616</v>
      </c>
    </row>
    <row r="26" spans="1:7" ht="14.5" customHeight="1">
      <c r="A26" s="172"/>
      <c r="B26" s="175"/>
      <c r="C26" s="165"/>
      <c r="D26" s="172"/>
      <c r="E26" s="173"/>
      <c r="F26" s="174"/>
      <c r="G26" s="174"/>
    </row>
    <row r="27" spans="1:7" ht="55.95" customHeight="1">
      <c r="A27" s="176" t="s">
        <v>625</v>
      </c>
      <c r="B27" s="177" t="s">
        <v>626</v>
      </c>
      <c r="C27" s="165"/>
      <c r="D27" s="178"/>
      <c r="E27" s="179"/>
      <c r="F27" s="180"/>
      <c r="G27" s="180"/>
    </row>
    <row r="28" spans="1:7" ht="27.65" customHeight="1">
      <c r="A28" s="181"/>
      <c r="B28" s="182"/>
      <c r="C28" s="165"/>
      <c r="D28" s="178"/>
      <c r="E28" s="179"/>
      <c r="F28" s="180"/>
      <c r="G28" s="180"/>
    </row>
    <row r="29" spans="1:7" ht="65.5" customHeight="1">
      <c r="A29" s="165" t="s">
        <v>612</v>
      </c>
      <c r="B29" s="168" t="s">
        <v>627</v>
      </c>
      <c r="C29" s="165" t="s">
        <v>614</v>
      </c>
      <c r="D29" s="165" t="s">
        <v>615</v>
      </c>
      <c r="E29" s="165"/>
      <c r="F29" s="165"/>
      <c r="G29" s="165" t="s">
        <v>616</v>
      </c>
    </row>
    <row r="30" spans="1:7" ht="28.2" customHeight="1">
      <c r="A30" s="165"/>
      <c r="B30" s="168"/>
      <c r="C30" s="165"/>
      <c r="D30" s="178"/>
      <c r="E30" s="179"/>
      <c r="F30" s="180"/>
      <c r="G30" s="180"/>
    </row>
    <row r="31" spans="1:7" ht="60.65" customHeight="1">
      <c r="A31" s="176" t="s">
        <v>628</v>
      </c>
      <c r="B31" s="177" t="s">
        <v>629</v>
      </c>
      <c r="C31" s="165"/>
      <c r="D31" s="178"/>
      <c r="E31" s="179"/>
      <c r="F31" s="180"/>
      <c r="G31" s="180"/>
    </row>
    <row r="32" spans="1:7" ht="21" customHeight="1">
      <c r="A32" s="176"/>
      <c r="B32" s="177"/>
      <c r="C32" s="165"/>
      <c r="D32" s="178"/>
      <c r="E32" s="179"/>
      <c r="F32" s="180"/>
      <c r="G32" s="180"/>
    </row>
    <row r="33" spans="1:7" s="416" customFormat="1" ht="65.5" customHeight="1">
      <c r="A33" s="412" t="s">
        <v>612</v>
      </c>
      <c r="B33" s="413" t="s">
        <v>630</v>
      </c>
      <c r="C33" s="412" t="s">
        <v>614</v>
      </c>
      <c r="D33" s="412">
        <v>2</v>
      </c>
      <c r="E33" s="414"/>
      <c r="F33" s="415">
        <f>D33*E33</f>
        <v>0</v>
      </c>
      <c r="G33" s="415"/>
    </row>
    <row r="34" spans="1:7" ht="16.95" customHeight="1">
      <c r="A34" s="165"/>
      <c r="B34" s="183"/>
      <c r="C34" s="165"/>
      <c r="D34" s="165"/>
      <c r="E34" s="165"/>
      <c r="F34" s="165"/>
      <c r="G34" s="165"/>
    </row>
    <row r="35" spans="1:7" ht="66.650000000000006" customHeight="1">
      <c r="A35" s="165" t="s">
        <v>617</v>
      </c>
      <c r="B35" s="168" t="s">
        <v>631</v>
      </c>
      <c r="C35" s="165" t="s">
        <v>614</v>
      </c>
      <c r="D35" s="165" t="s">
        <v>615</v>
      </c>
      <c r="E35" s="165"/>
      <c r="F35" s="165"/>
      <c r="G35" s="165" t="s">
        <v>616</v>
      </c>
    </row>
    <row r="36" spans="1:7">
      <c r="A36" s="165"/>
      <c r="B36" s="168"/>
      <c r="C36" s="165"/>
      <c r="D36" s="178"/>
      <c r="E36" s="179"/>
      <c r="F36" s="180"/>
      <c r="G36" s="180"/>
    </row>
    <row r="37" spans="1:7">
      <c r="A37" s="184">
        <v>1.2</v>
      </c>
      <c r="B37" s="185" t="s">
        <v>632</v>
      </c>
      <c r="C37" s="186"/>
      <c r="D37" s="187"/>
      <c r="E37" s="186"/>
      <c r="F37" s="186"/>
      <c r="G37" s="186"/>
    </row>
    <row r="38" spans="1:7">
      <c r="A38" s="165"/>
      <c r="B38" s="185" t="s">
        <v>633</v>
      </c>
      <c r="C38" s="186"/>
      <c r="D38" s="187"/>
      <c r="E38" s="186"/>
      <c r="F38" s="186"/>
      <c r="G38" s="186"/>
    </row>
    <row r="39" spans="1:7">
      <c r="A39" s="165"/>
      <c r="B39" s="185" t="s">
        <v>634</v>
      </c>
      <c r="C39" s="186"/>
      <c r="D39" s="187"/>
      <c r="E39" s="186"/>
      <c r="F39" s="186"/>
      <c r="G39" s="186"/>
    </row>
    <row r="40" spans="1:7">
      <c r="A40" s="165"/>
      <c r="B40" s="185" t="s">
        <v>635</v>
      </c>
      <c r="C40" s="186"/>
      <c r="D40" s="187"/>
      <c r="E40" s="186"/>
      <c r="F40" s="186"/>
      <c r="G40" s="186"/>
    </row>
    <row r="41" spans="1:7">
      <c r="A41" s="165"/>
      <c r="B41" s="185" t="s">
        <v>636</v>
      </c>
      <c r="C41" s="186"/>
      <c r="D41" s="187"/>
      <c r="E41" s="186"/>
      <c r="F41" s="186"/>
      <c r="G41" s="186"/>
    </row>
    <row r="42" spans="1:7">
      <c r="A42" s="165"/>
      <c r="B42" s="185" t="s">
        <v>637</v>
      </c>
      <c r="C42" s="186"/>
      <c r="D42" s="187"/>
      <c r="E42" s="186"/>
      <c r="F42" s="186"/>
      <c r="G42" s="186"/>
    </row>
    <row r="43" spans="1:7">
      <c r="A43" s="165"/>
      <c r="B43" s="185" t="s">
        <v>638</v>
      </c>
      <c r="C43" s="186"/>
      <c r="D43" s="187"/>
      <c r="E43" s="186"/>
      <c r="F43" s="186"/>
      <c r="G43" s="186"/>
    </row>
    <row r="44" spans="1:7">
      <c r="A44" s="165"/>
      <c r="B44" s="185"/>
      <c r="C44" s="186"/>
      <c r="D44" s="187"/>
      <c r="E44" s="186"/>
      <c r="F44" s="186"/>
      <c r="G44" s="186"/>
    </row>
    <row r="45" spans="1:7">
      <c r="A45" s="165" t="s">
        <v>612</v>
      </c>
      <c r="B45" s="185" t="s">
        <v>639</v>
      </c>
      <c r="C45" s="186" t="s">
        <v>640</v>
      </c>
      <c r="D45" s="165" t="s">
        <v>615</v>
      </c>
      <c r="E45" s="165"/>
      <c r="F45" s="165"/>
      <c r="G45" s="165" t="s">
        <v>616</v>
      </c>
    </row>
    <row r="46" spans="1:7">
      <c r="A46" s="165"/>
      <c r="B46" s="168"/>
      <c r="C46" s="165"/>
      <c r="D46" s="178"/>
      <c r="E46" s="188"/>
      <c r="F46" s="171"/>
      <c r="G46" s="171"/>
    </row>
    <row r="47" spans="1:7">
      <c r="A47" s="165">
        <v>1.3</v>
      </c>
      <c r="B47" s="163" t="s">
        <v>641</v>
      </c>
      <c r="C47" s="165"/>
      <c r="D47" s="165"/>
      <c r="E47" s="166"/>
      <c r="F47" s="165"/>
      <c r="G47" s="165"/>
    </row>
    <row r="48" spans="1:7">
      <c r="A48" s="165"/>
      <c r="B48" s="162"/>
      <c r="C48" s="165"/>
      <c r="D48" s="165"/>
      <c r="E48" s="166"/>
      <c r="F48" s="165"/>
      <c r="G48" s="165"/>
    </row>
    <row r="49" spans="1:7" ht="153.9">
      <c r="A49" s="165"/>
      <c r="B49" s="168" t="s">
        <v>642</v>
      </c>
      <c r="C49" s="165"/>
      <c r="D49" s="165"/>
      <c r="E49" s="165"/>
      <c r="F49" s="165"/>
      <c r="G49" s="165"/>
    </row>
    <row r="50" spans="1:7">
      <c r="A50" s="165"/>
      <c r="B50" s="162"/>
      <c r="C50" s="165"/>
      <c r="D50" s="165"/>
      <c r="E50" s="165"/>
      <c r="F50" s="165"/>
      <c r="G50" s="165"/>
    </row>
    <row r="51" spans="1:7" ht="30.9">
      <c r="A51" s="165" t="s">
        <v>612</v>
      </c>
      <c r="B51" s="168" t="s">
        <v>643</v>
      </c>
      <c r="C51" s="165" t="s">
        <v>533</v>
      </c>
      <c r="D51" s="165">
        <v>25</v>
      </c>
      <c r="E51" s="166"/>
      <c r="F51" s="171">
        <f t="shared" ref="F51:F52" si="0">D51*E51</f>
        <v>0</v>
      </c>
      <c r="G51" s="171"/>
    </row>
    <row r="52" spans="1:7" ht="30.9">
      <c r="A52" s="165" t="s">
        <v>617</v>
      </c>
      <c r="B52" s="168" t="s">
        <v>644</v>
      </c>
      <c r="C52" s="165" t="s">
        <v>533</v>
      </c>
      <c r="D52" s="165">
        <v>55</v>
      </c>
      <c r="E52" s="166"/>
      <c r="F52" s="171">
        <f t="shared" si="0"/>
        <v>0</v>
      </c>
      <c r="G52" s="171"/>
    </row>
    <row r="53" spans="1:7">
      <c r="A53" s="165"/>
      <c r="B53" s="168"/>
      <c r="C53" s="165"/>
      <c r="D53" s="165"/>
      <c r="E53" s="166"/>
      <c r="F53" s="171"/>
      <c r="G53" s="171"/>
    </row>
    <row r="54" spans="1:7">
      <c r="A54" s="165">
        <v>1.4</v>
      </c>
      <c r="B54" s="163" t="s">
        <v>645</v>
      </c>
      <c r="C54" s="165"/>
      <c r="D54" s="165"/>
      <c r="E54" s="165"/>
      <c r="F54" s="165"/>
      <c r="G54" s="165"/>
    </row>
    <row r="55" spans="1:7">
      <c r="A55" s="165"/>
      <c r="B55" s="162"/>
      <c r="C55" s="165"/>
      <c r="D55" s="165"/>
      <c r="E55" s="165"/>
      <c r="F55" s="165"/>
      <c r="G55" s="165"/>
    </row>
    <row r="56" spans="1:7" ht="46.3">
      <c r="A56" s="165"/>
      <c r="B56" s="168" t="s">
        <v>646</v>
      </c>
      <c r="C56" s="165"/>
      <c r="D56" s="165"/>
      <c r="E56" s="165"/>
      <c r="F56" s="165"/>
      <c r="G56" s="165"/>
    </row>
    <row r="57" spans="1:7">
      <c r="A57" s="165"/>
      <c r="B57" s="162"/>
      <c r="C57" s="165"/>
      <c r="D57" s="165"/>
      <c r="E57" s="165"/>
      <c r="F57" s="165"/>
      <c r="G57" s="165"/>
    </row>
    <row r="58" spans="1:7">
      <c r="A58" s="165"/>
      <c r="B58" s="162" t="s">
        <v>647</v>
      </c>
      <c r="C58" s="165" t="s">
        <v>614</v>
      </c>
      <c r="D58" s="165" t="s">
        <v>615</v>
      </c>
      <c r="E58" s="165"/>
      <c r="F58" s="165"/>
      <c r="G58" s="165" t="s">
        <v>616</v>
      </c>
    </row>
    <row r="59" spans="1:7">
      <c r="A59" s="165"/>
      <c r="B59" s="162" t="s">
        <v>648</v>
      </c>
      <c r="C59" s="165" t="s">
        <v>614</v>
      </c>
      <c r="D59" s="165" t="s">
        <v>615</v>
      </c>
      <c r="E59" s="165"/>
      <c r="F59" s="165"/>
      <c r="G59" s="165" t="s">
        <v>616</v>
      </c>
    </row>
    <row r="60" spans="1:7">
      <c r="A60" s="165"/>
      <c r="B60" s="162"/>
      <c r="C60" s="185"/>
      <c r="D60" s="185"/>
      <c r="E60" s="189"/>
      <c r="F60" s="190"/>
      <c r="G60" s="190"/>
    </row>
    <row r="61" spans="1:7" ht="18.649999999999999" customHeight="1">
      <c r="A61" s="165">
        <v>1.5</v>
      </c>
      <c r="B61" s="163" t="s">
        <v>649</v>
      </c>
      <c r="C61" s="165"/>
      <c r="D61" s="165"/>
      <c r="E61" s="166"/>
      <c r="F61" s="167"/>
      <c r="G61" s="167"/>
    </row>
    <row r="62" spans="1:7">
      <c r="A62" s="165"/>
      <c r="B62" s="162"/>
      <c r="C62" s="165"/>
      <c r="D62" s="165"/>
      <c r="E62" s="166"/>
      <c r="F62" s="167"/>
      <c r="G62" s="167"/>
    </row>
    <row r="63" spans="1:7" ht="61.75">
      <c r="A63" s="165"/>
      <c r="B63" s="168" t="s">
        <v>650</v>
      </c>
      <c r="C63" s="165"/>
      <c r="D63" s="165"/>
      <c r="E63" s="166"/>
      <c r="F63" s="167"/>
      <c r="G63" s="167"/>
    </row>
    <row r="64" spans="1:7">
      <c r="A64" s="165"/>
      <c r="B64" s="162"/>
      <c r="C64" s="165"/>
      <c r="D64" s="165"/>
      <c r="E64" s="166"/>
      <c r="F64" s="167"/>
      <c r="G64" s="167"/>
    </row>
    <row r="65" spans="1:7">
      <c r="A65" s="186" t="s">
        <v>612</v>
      </c>
      <c r="B65" s="185" t="s">
        <v>651</v>
      </c>
      <c r="C65" s="186" t="s">
        <v>164</v>
      </c>
      <c r="D65" s="165" t="s">
        <v>615</v>
      </c>
      <c r="E65" s="165"/>
      <c r="F65" s="165"/>
      <c r="G65" s="165" t="s">
        <v>616</v>
      </c>
    </row>
    <row r="66" spans="1:7">
      <c r="A66" s="186"/>
      <c r="B66" s="185"/>
      <c r="C66" s="186"/>
      <c r="D66" s="165"/>
      <c r="E66" s="166"/>
      <c r="F66" s="167"/>
      <c r="G66" s="167"/>
    </row>
    <row r="67" spans="1:7">
      <c r="A67" s="165">
        <v>1.6</v>
      </c>
      <c r="B67" s="163" t="s">
        <v>652</v>
      </c>
      <c r="C67" s="165"/>
      <c r="D67" s="165"/>
      <c r="E67" s="166"/>
      <c r="F67" s="165"/>
      <c r="G67" s="165"/>
    </row>
    <row r="68" spans="1:7">
      <c r="A68" s="165"/>
      <c r="B68" s="162"/>
      <c r="C68" s="165"/>
      <c r="D68" s="165"/>
      <c r="E68" s="166"/>
      <c r="F68" s="165"/>
      <c r="G68" s="165"/>
    </row>
    <row r="69" spans="1:7">
      <c r="A69" s="165"/>
      <c r="B69" s="162" t="s">
        <v>653</v>
      </c>
      <c r="C69" s="165"/>
      <c r="D69" s="165"/>
      <c r="E69" s="166"/>
      <c r="F69" s="165"/>
      <c r="G69" s="165"/>
    </row>
    <row r="70" spans="1:7">
      <c r="A70" s="165"/>
      <c r="B70" s="162" t="s">
        <v>654</v>
      </c>
      <c r="C70" s="165"/>
      <c r="D70" s="165"/>
      <c r="E70" s="166"/>
      <c r="F70" s="165"/>
      <c r="G70" s="165"/>
    </row>
    <row r="71" spans="1:7">
      <c r="A71" s="165"/>
      <c r="B71" s="162" t="s">
        <v>655</v>
      </c>
      <c r="C71" s="165" t="s">
        <v>656</v>
      </c>
      <c r="D71" s="191">
        <v>55</v>
      </c>
      <c r="E71" s="166"/>
      <c r="F71" s="171">
        <f>D71*E71</f>
        <v>0</v>
      </c>
      <c r="G71" s="171"/>
    </row>
    <row r="72" spans="1:7">
      <c r="A72" s="165"/>
      <c r="B72" s="192"/>
      <c r="C72" s="193"/>
      <c r="D72" s="193"/>
      <c r="E72" s="194"/>
      <c r="F72" s="194"/>
      <c r="G72" s="194"/>
    </row>
    <row r="73" spans="1:7">
      <c r="A73" s="195" t="s">
        <v>657</v>
      </c>
      <c r="B73" s="195" t="s">
        <v>658</v>
      </c>
      <c r="C73" s="195"/>
      <c r="D73" s="195"/>
      <c r="E73" s="195" t="s">
        <v>659</v>
      </c>
      <c r="F73" s="196">
        <f>+SUM(F11:F71)</f>
        <v>0</v>
      </c>
      <c r="G73" s="196"/>
    </row>
    <row r="74" spans="1:7">
      <c r="A74" s="164"/>
      <c r="B74" s="163"/>
      <c r="C74" s="164"/>
      <c r="D74" s="164"/>
      <c r="E74" s="164"/>
      <c r="F74" s="164"/>
      <c r="G74" s="164"/>
    </row>
    <row r="75" spans="1:7">
      <c r="A75" s="165" t="s">
        <v>660</v>
      </c>
      <c r="B75" s="163" t="s">
        <v>661</v>
      </c>
      <c r="C75" s="165"/>
      <c r="D75" s="165"/>
      <c r="E75" s="165"/>
      <c r="F75" s="165"/>
      <c r="G75" s="165"/>
    </row>
    <row r="76" spans="1:7">
      <c r="A76" s="165"/>
      <c r="B76" s="163"/>
      <c r="C76" s="165"/>
      <c r="D76" s="165"/>
      <c r="E76" s="165"/>
      <c r="F76" s="165"/>
      <c r="G76" s="165"/>
    </row>
    <row r="77" spans="1:7">
      <c r="A77" s="165">
        <v>2.1</v>
      </c>
      <c r="B77" s="163" t="s">
        <v>662</v>
      </c>
      <c r="C77" s="165"/>
      <c r="D77" s="165"/>
      <c r="E77" s="165"/>
      <c r="F77" s="165"/>
      <c r="G77" s="165"/>
    </row>
    <row r="78" spans="1:7">
      <c r="A78" s="165"/>
      <c r="B78" s="163"/>
      <c r="C78" s="165"/>
      <c r="D78" s="165"/>
      <c r="E78" s="165"/>
      <c r="F78" s="165"/>
      <c r="G78" s="165"/>
    </row>
    <row r="79" spans="1:7">
      <c r="A79" s="165" t="s">
        <v>162</v>
      </c>
      <c r="B79" s="163" t="s">
        <v>663</v>
      </c>
      <c r="C79" s="165"/>
      <c r="D79" s="165"/>
      <c r="E79" s="165"/>
      <c r="F79" s="165"/>
      <c r="G79" s="165"/>
    </row>
    <row r="80" spans="1:7">
      <c r="A80" s="165"/>
      <c r="B80" s="162"/>
      <c r="C80" s="165"/>
      <c r="D80" s="165"/>
      <c r="E80" s="165"/>
      <c r="F80" s="165"/>
      <c r="G80" s="165"/>
    </row>
    <row r="81" spans="1:7" ht="138.9">
      <c r="A81" s="165"/>
      <c r="B81" s="197" t="s">
        <v>664</v>
      </c>
      <c r="C81" s="165"/>
      <c r="D81" s="165"/>
      <c r="E81" s="165"/>
      <c r="F81" s="165"/>
      <c r="G81" s="165"/>
    </row>
    <row r="82" spans="1:7" ht="22.95" customHeight="1">
      <c r="A82" s="165" t="s">
        <v>612</v>
      </c>
      <c r="B82" s="162" t="s">
        <v>665</v>
      </c>
      <c r="C82" s="165" t="s">
        <v>533</v>
      </c>
      <c r="D82" s="165" t="s">
        <v>615</v>
      </c>
      <c r="E82" s="165"/>
      <c r="F82" s="165"/>
      <c r="G82" s="165" t="s">
        <v>616</v>
      </c>
    </row>
    <row r="83" spans="1:7">
      <c r="A83" s="165" t="s">
        <v>617</v>
      </c>
      <c r="B83" s="162" t="s">
        <v>666</v>
      </c>
      <c r="C83" s="165" t="s">
        <v>533</v>
      </c>
      <c r="D83" s="165" t="s">
        <v>615</v>
      </c>
      <c r="E83" s="165"/>
      <c r="F83" s="165"/>
      <c r="G83" s="165" t="s">
        <v>616</v>
      </c>
    </row>
    <row r="84" spans="1:7">
      <c r="A84" s="165" t="s">
        <v>619</v>
      </c>
      <c r="B84" s="162" t="s">
        <v>667</v>
      </c>
      <c r="C84" s="165" t="s">
        <v>533</v>
      </c>
      <c r="D84" s="165" t="s">
        <v>615</v>
      </c>
      <c r="E84" s="165"/>
      <c r="F84" s="165"/>
      <c r="G84" s="165" t="s">
        <v>616</v>
      </c>
    </row>
    <row r="85" spans="1:7">
      <c r="A85" s="165" t="s">
        <v>621</v>
      </c>
      <c r="B85" s="162" t="s">
        <v>668</v>
      </c>
      <c r="C85" s="165" t="s">
        <v>533</v>
      </c>
      <c r="D85" s="165" t="s">
        <v>615</v>
      </c>
      <c r="E85" s="165"/>
      <c r="F85" s="165"/>
      <c r="G85" s="165" t="s">
        <v>616</v>
      </c>
    </row>
    <row r="86" spans="1:7">
      <c r="A86" s="165"/>
      <c r="B86" s="162"/>
      <c r="C86" s="165"/>
      <c r="D86" s="165"/>
      <c r="E86" s="171"/>
      <c r="F86" s="171"/>
      <c r="G86" s="171"/>
    </row>
    <row r="87" spans="1:7">
      <c r="A87" s="165" t="s">
        <v>165</v>
      </c>
      <c r="B87" s="163" t="s">
        <v>669</v>
      </c>
      <c r="C87" s="198"/>
      <c r="D87" s="164"/>
      <c r="E87" s="164"/>
      <c r="F87" s="164"/>
      <c r="G87" s="164"/>
    </row>
    <row r="88" spans="1:7">
      <c r="A88" s="165"/>
      <c r="B88" s="162"/>
      <c r="C88" s="198"/>
      <c r="D88" s="164"/>
      <c r="E88" s="164"/>
      <c r="F88" s="164"/>
      <c r="G88" s="164"/>
    </row>
    <row r="89" spans="1:7" ht="123.45">
      <c r="A89" s="165"/>
      <c r="B89" s="199" t="s">
        <v>670</v>
      </c>
      <c r="C89" s="198"/>
      <c r="D89" s="164"/>
      <c r="E89" s="164"/>
      <c r="F89" s="164"/>
      <c r="G89" s="164"/>
    </row>
    <row r="90" spans="1:7">
      <c r="A90" s="165"/>
      <c r="B90" s="162"/>
      <c r="C90" s="198"/>
      <c r="D90" s="164"/>
      <c r="E90" s="164"/>
      <c r="F90" s="164"/>
      <c r="G90" s="164"/>
    </row>
    <row r="91" spans="1:7">
      <c r="A91" s="198" t="s">
        <v>612</v>
      </c>
      <c r="B91" s="200" t="s">
        <v>666</v>
      </c>
      <c r="C91" s="198" t="s">
        <v>533</v>
      </c>
      <c r="D91" s="165">
        <v>5</v>
      </c>
      <c r="E91" s="171"/>
      <c r="F91" s="171">
        <f t="shared" ref="F91:F94" si="1">D91*E91</f>
        <v>0</v>
      </c>
      <c r="G91" s="171"/>
    </row>
    <row r="92" spans="1:7">
      <c r="A92" s="198" t="s">
        <v>617</v>
      </c>
      <c r="B92" s="200" t="s">
        <v>667</v>
      </c>
      <c r="C92" s="198" t="s">
        <v>533</v>
      </c>
      <c r="D92" s="165">
        <v>10</v>
      </c>
      <c r="E92" s="171"/>
      <c r="F92" s="171">
        <f t="shared" si="1"/>
        <v>0</v>
      </c>
      <c r="G92" s="171"/>
    </row>
    <row r="93" spans="1:7">
      <c r="A93" s="198" t="s">
        <v>619</v>
      </c>
      <c r="B93" s="200" t="s">
        <v>671</v>
      </c>
      <c r="C93" s="198" t="s">
        <v>533</v>
      </c>
      <c r="D93" s="191">
        <v>2</v>
      </c>
      <c r="E93" s="171"/>
      <c r="F93" s="171">
        <f t="shared" si="1"/>
        <v>0</v>
      </c>
      <c r="G93" s="171"/>
    </row>
    <row r="94" spans="1:7">
      <c r="A94" s="198" t="s">
        <v>621</v>
      </c>
      <c r="B94" s="200" t="s">
        <v>668</v>
      </c>
      <c r="C94" s="198" t="s">
        <v>533</v>
      </c>
      <c r="D94" s="191">
        <v>5</v>
      </c>
      <c r="E94" s="171"/>
      <c r="F94" s="171">
        <f t="shared" si="1"/>
        <v>0</v>
      </c>
      <c r="G94" s="171"/>
    </row>
    <row r="95" spans="1:7">
      <c r="A95" s="164"/>
      <c r="B95" s="163"/>
      <c r="C95" s="164"/>
      <c r="D95" s="164"/>
      <c r="E95" s="164"/>
      <c r="F95" s="164"/>
      <c r="G95" s="164"/>
    </row>
    <row r="96" spans="1:7">
      <c r="A96" s="201"/>
      <c r="B96" s="195" t="s">
        <v>672</v>
      </c>
      <c r="C96" s="195"/>
      <c r="D96" s="195"/>
      <c r="E96" s="195" t="s">
        <v>659</v>
      </c>
      <c r="F96" s="196">
        <f>+SUM(F77:F95)</f>
        <v>0</v>
      </c>
      <c r="G96" s="196"/>
    </row>
    <row r="97" spans="1:7">
      <c r="A97" s="185"/>
      <c r="B97" s="164"/>
      <c r="C97" s="164"/>
      <c r="D97" s="164"/>
      <c r="E97" s="164"/>
      <c r="F97" s="202"/>
      <c r="G97" s="202"/>
    </row>
    <row r="98" spans="1:7">
      <c r="A98" s="184">
        <v>3</v>
      </c>
      <c r="B98" s="163" t="s">
        <v>673</v>
      </c>
      <c r="C98" s="165"/>
      <c r="D98" s="165"/>
      <c r="E98" s="165"/>
      <c r="F98" s="165"/>
      <c r="G98" s="165"/>
    </row>
    <row r="99" spans="1:7">
      <c r="A99" s="165"/>
      <c r="B99" s="162"/>
      <c r="C99" s="165"/>
      <c r="D99" s="165"/>
      <c r="E99" s="165"/>
      <c r="F99" s="165"/>
      <c r="G99" s="165"/>
    </row>
    <row r="100" spans="1:7">
      <c r="A100" s="179">
        <v>3.1</v>
      </c>
      <c r="B100" s="203" t="s">
        <v>674</v>
      </c>
      <c r="C100" s="179"/>
      <c r="D100" s="204"/>
      <c r="E100" s="179"/>
      <c r="F100" s="179"/>
      <c r="G100" s="179"/>
    </row>
    <row r="101" spans="1:7">
      <c r="A101" s="179"/>
      <c r="B101" s="205"/>
      <c r="C101" s="179"/>
      <c r="D101" s="204"/>
      <c r="E101" s="179"/>
      <c r="F101" s="179"/>
      <c r="G101" s="179"/>
    </row>
    <row r="102" spans="1:7" ht="169.75">
      <c r="A102" s="206"/>
      <c r="B102" s="207" t="s">
        <v>675</v>
      </c>
      <c r="C102" s="165"/>
      <c r="D102" s="204"/>
      <c r="E102" s="179"/>
      <c r="F102" s="179"/>
      <c r="G102" s="179"/>
    </row>
    <row r="103" spans="1:7" ht="30.9">
      <c r="A103" s="208"/>
      <c r="B103" s="207" t="s">
        <v>676</v>
      </c>
      <c r="C103" s="179"/>
      <c r="D103" s="165"/>
      <c r="E103" s="179"/>
      <c r="F103" s="179"/>
      <c r="G103" s="179"/>
    </row>
    <row r="104" spans="1:7" ht="46.3">
      <c r="A104" s="208"/>
      <c r="B104" s="207" t="s">
        <v>677</v>
      </c>
      <c r="C104" s="179"/>
      <c r="D104" s="179"/>
      <c r="E104" s="179"/>
      <c r="F104" s="179"/>
      <c r="G104" s="179"/>
    </row>
    <row r="105" spans="1:7">
      <c r="A105" s="208"/>
      <c r="B105" s="185"/>
      <c r="C105" s="179"/>
      <c r="D105" s="179"/>
      <c r="E105" s="179"/>
      <c r="F105" s="179"/>
      <c r="G105" s="179"/>
    </row>
    <row r="106" spans="1:7">
      <c r="A106" s="206" t="s">
        <v>612</v>
      </c>
      <c r="B106" s="209" t="s">
        <v>678</v>
      </c>
      <c r="C106" s="210" t="s">
        <v>679</v>
      </c>
      <c r="D106" s="184">
        <v>5</v>
      </c>
      <c r="E106" s="166"/>
      <c r="F106" s="171">
        <f t="shared" ref="F106:F108" si="2">D106*E106</f>
        <v>0</v>
      </c>
      <c r="G106" s="171"/>
    </row>
    <row r="107" spans="1:7" ht="15.75" customHeight="1">
      <c r="A107" s="206" t="s">
        <v>617</v>
      </c>
      <c r="B107" s="209" t="s">
        <v>680</v>
      </c>
      <c r="C107" s="210" t="s">
        <v>679</v>
      </c>
      <c r="D107" s="184">
        <v>10</v>
      </c>
      <c r="E107" s="166"/>
      <c r="F107" s="171">
        <f t="shared" si="2"/>
        <v>0</v>
      </c>
      <c r="G107" s="171"/>
    </row>
    <row r="108" spans="1:7">
      <c r="A108" s="206" t="s">
        <v>619</v>
      </c>
      <c r="B108" s="209" t="s">
        <v>681</v>
      </c>
      <c r="C108" s="210" t="s">
        <v>679</v>
      </c>
      <c r="D108" s="184">
        <v>5</v>
      </c>
      <c r="E108" s="166"/>
      <c r="F108" s="171">
        <f t="shared" si="2"/>
        <v>0</v>
      </c>
      <c r="G108" s="171"/>
    </row>
    <row r="109" spans="1:7">
      <c r="A109" s="206" t="s">
        <v>621</v>
      </c>
      <c r="B109" s="209" t="s">
        <v>682</v>
      </c>
      <c r="C109" s="210" t="s">
        <v>679</v>
      </c>
      <c r="D109" s="165" t="s">
        <v>615</v>
      </c>
      <c r="E109" s="165"/>
      <c r="F109" s="165"/>
      <c r="G109" s="165" t="s">
        <v>616</v>
      </c>
    </row>
    <row r="110" spans="1:7">
      <c r="A110" s="206" t="s">
        <v>623</v>
      </c>
      <c r="B110" s="209" t="s">
        <v>683</v>
      </c>
      <c r="C110" s="210" t="s">
        <v>679</v>
      </c>
      <c r="D110" s="165" t="s">
        <v>615</v>
      </c>
      <c r="E110" s="165"/>
      <c r="F110" s="165"/>
      <c r="G110" s="165" t="s">
        <v>616</v>
      </c>
    </row>
    <row r="111" spans="1:7">
      <c r="A111" s="206"/>
      <c r="B111" s="185"/>
      <c r="C111" s="186"/>
      <c r="D111" s="186"/>
      <c r="E111" s="166"/>
      <c r="F111" s="171"/>
      <c r="G111" s="171"/>
    </row>
    <row r="112" spans="1:7" s="212" customFormat="1">
      <c r="A112" s="186">
        <v>3.2</v>
      </c>
      <c r="B112" s="211" t="s">
        <v>684</v>
      </c>
      <c r="C112" s="186"/>
      <c r="D112" s="165"/>
      <c r="E112" s="165"/>
      <c r="F112" s="171"/>
      <c r="G112" s="171"/>
    </row>
    <row r="113" spans="1:7" s="212" customFormat="1">
      <c r="A113" s="165"/>
      <c r="B113" s="185"/>
      <c r="C113" s="186"/>
      <c r="D113" s="165"/>
      <c r="E113" s="165"/>
      <c r="F113" s="171"/>
      <c r="G113" s="171"/>
    </row>
    <row r="114" spans="1:7" s="212" customFormat="1">
      <c r="A114" s="165"/>
      <c r="B114" s="213" t="s">
        <v>685</v>
      </c>
      <c r="C114" s="165"/>
      <c r="D114" s="165"/>
      <c r="E114" s="166"/>
      <c r="F114" s="167"/>
      <c r="G114" s="167"/>
    </row>
    <row r="115" spans="1:7" s="212" customFormat="1">
      <c r="A115" s="165"/>
      <c r="B115" s="213" t="s">
        <v>686</v>
      </c>
      <c r="C115" s="165"/>
      <c r="D115" s="165"/>
      <c r="E115" s="166"/>
      <c r="F115" s="167"/>
      <c r="G115" s="167"/>
    </row>
    <row r="116" spans="1:7">
      <c r="A116" s="165"/>
      <c r="B116" s="213" t="s">
        <v>687</v>
      </c>
      <c r="C116" s="165"/>
      <c r="D116" s="165"/>
      <c r="E116" s="166"/>
      <c r="F116" s="167"/>
      <c r="G116" s="167"/>
    </row>
    <row r="117" spans="1:7">
      <c r="A117" s="165"/>
      <c r="B117" s="213" t="s">
        <v>688</v>
      </c>
      <c r="C117" s="165"/>
      <c r="D117" s="165"/>
      <c r="E117" s="166"/>
      <c r="F117" s="167"/>
      <c r="G117" s="167"/>
    </row>
    <row r="118" spans="1:7">
      <c r="A118" s="165"/>
      <c r="B118" s="213" t="s">
        <v>689</v>
      </c>
      <c r="C118" s="165"/>
      <c r="D118" s="165"/>
      <c r="E118" s="166"/>
      <c r="F118" s="167"/>
      <c r="G118" s="167"/>
    </row>
    <row r="119" spans="1:7">
      <c r="A119" s="165"/>
      <c r="B119" s="213"/>
      <c r="C119" s="165"/>
      <c r="D119" s="165"/>
      <c r="E119" s="166"/>
      <c r="F119" s="167"/>
      <c r="G119" s="167"/>
    </row>
    <row r="120" spans="1:7">
      <c r="A120" s="165"/>
      <c r="B120" s="162" t="s">
        <v>690</v>
      </c>
      <c r="C120" s="165" t="s">
        <v>679</v>
      </c>
      <c r="D120" s="184">
        <v>10</v>
      </c>
      <c r="E120" s="166"/>
      <c r="F120" s="171">
        <f t="shared" ref="F120:F121" si="3">D120*E120</f>
        <v>0</v>
      </c>
      <c r="G120" s="171"/>
    </row>
    <row r="121" spans="1:7">
      <c r="A121" s="165"/>
      <c r="B121" s="162" t="s">
        <v>691</v>
      </c>
      <c r="C121" s="165" t="s">
        <v>679</v>
      </c>
      <c r="D121" s="184">
        <v>5</v>
      </c>
      <c r="E121" s="166"/>
      <c r="F121" s="171">
        <f t="shared" si="3"/>
        <v>0</v>
      </c>
      <c r="G121" s="171"/>
    </row>
    <row r="122" spans="1:7">
      <c r="A122" s="165"/>
      <c r="B122" s="162" t="s">
        <v>692</v>
      </c>
      <c r="C122" s="165" t="s">
        <v>679</v>
      </c>
      <c r="D122" s="165" t="s">
        <v>615</v>
      </c>
      <c r="E122" s="165"/>
      <c r="F122" s="165"/>
      <c r="G122" s="165" t="s">
        <v>616</v>
      </c>
    </row>
    <row r="123" spans="1:7">
      <c r="A123" s="165"/>
      <c r="B123" s="162" t="s">
        <v>693</v>
      </c>
      <c r="C123" s="165" t="s">
        <v>679</v>
      </c>
      <c r="D123" s="165" t="s">
        <v>615</v>
      </c>
      <c r="E123" s="165"/>
      <c r="F123" s="165"/>
      <c r="G123" s="165" t="s">
        <v>616</v>
      </c>
    </row>
    <row r="124" spans="1:7">
      <c r="A124" s="165"/>
      <c r="B124" s="162"/>
      <c r="C124" s="165"/>
      <c r="D124" s="165"/>
      <c r="E124" s="166"/>
      <c r="F124" s="165"/>
      <c r="G124" s="165"/>
    </row>
    <row r="125" spans="1:7">
      <c r="A125" s="165">
        <v>3.3</v>
      </c>
      <c r="B125" s="163" t="s">
        <v>694</v>
      </c>
      <c r="C125" s="165"/>
      <c r="D125" s="165"/>
      <c r="E125" s="171"/>
      <c r="F125" s="165"/>
      <c r="G125" s="165"/>
    </row>
    <row r="126" spans="1:7" ht="169.75">
      <c r="A126" s="165"/>
      <c r="B126" s="207" t="s">
        <v>695</v>
      </c>
      <c r="C126" s="165"/>
      <c r="D126" s="165"/>
      <c r="E126" s="171"/>
      <c r="F126" s="165"/>
      <c r="G126" s="165"/>
    </row>
    <row r="127" spans="1:7">
      <c r="A127" s="165"/>
      <c r="B127" s="162" t="s">
        <v>696</v>
      </c>
      <c r="C127" s="165"/>
      <c r="D127" s="165"/>
      <c r="E127" s="171"/>
      <c r="F127" s="165"/>
      <c r="G127" s="165"/>
    </row>
    <row r="128" spans="1:7" ht="30.9">
      <c r="A128" s="165"/>
      <c r="B128" s="200" t="s">
        <v>697</v>
      </c>
      <c r="C128" s="165"/>
      <c r="D128" s="165"/>
      <c r="E128" s="171"/>
      <c r="F128" s="165"/>
      <c r="G128" s="165"/>
    </row>
    <row r="129" spans="1:7">
      <c r="A129" s="165"/>
      <c r="B129" s="214"/>
      <c r="C129" s="165"/>
      <c r="D129" s="165"/>
      <c r="E129" s="171"/>
      <c r="F129" s="165"/>
      <c r="G129" s="165"/>
    </row>
    <row r="130" spans="1:7">
      <c r="A130" s="165"/>
      <c r="B130" s="185" t="s">
        <v>698</v>
      </c>
      <c r="C130" s="165"/>
      <c r="D130" s="165"/>
      <c r="E130" s="171"/>
      <c r="F130" s="165"/>
      <c r="G130" s="165"/>
    </row>
    <row r="131" spans="1:7">
      <c r="A131" s="165"/>
      <c r="B131" s="185" t="s">
        <v>699</v>
      </c>
      <c r="C131" s="165"/>
      <c r="D131" s="165"/>
      <c r="E131" s="171"/>
      <c r="F131" s="165"/>
      <c r="G131" s="165"/>
    </row>
    <row r="132" spans="1:7">
      <c r="A132" s="165"/>
      <c r="B132" s="211" t="s">
        <v>700</v>
      </c>
      <c r="C132" s="165"/>
      <c r="D132" s="165"/>
      <c r="E132" s="171"/>
      <c r="F132" s="165"/>
      <c r="G132" s="165"/>
    </row>
    <row r="133" spans="1:7">
      <c r="A133" s="165"/>
      <c r="B133" s="162"/>
      <c r="C133" s="165"/>
      <c r="D133" s="165"/>
      <c r="E133" s="171"/>
      <c r="F133" s="165"/>
      <c r="G133" s="165"/>
    </row>
    <row r="134" spans="1:7">
      <c r="A134" s="165"/>
      <c r="B134" s="163" t="s">
        <v>701</v>
      </c>
      <c r="C134" s="165"/>
      <c r="D134" s="165"/>
      <c r="E134" s="171"/>
      <c r="F134" s="165"/>
      <c r="G134" s="165"/>
    </row>
    <row r="135" spans="1:7">
      <c r="A135" s="165"/>
      <c r="B135" s="185"/>
      <c r="C135" s="165"/>
      <c r="D135" s="165"/>
      <c r="E135" s="171"/>
      <c r="F135" s="165"/>
      <c r="G135" s="165"/>
    </row>
    <row r="136" spans="1:7">
      <c r="A136" s="165"/>
      <c r="B136" s="163" t="s">
        <v>702</v>
      </c>
      <c r="C136" s="179"/>
      <c r="D136" s="165"/>
      <c r="E136" s="171"/>
      <c r="F136" s="215"/>
      <c r="G136" s="215"/>
    </row>
    <row r="137" spans="1:7">
      <c r="A137" s="165" t="s">
        <v>612</v>
      </c>
      <c r="B137" s="162" t="s">
        <v>703</v>
      </c>
      <c r="C137" s="179" t="s">
        <v>679</v>
      </c>
      <c r="D137" s="165" t="s">
        <v>615</v>
      </c>
      <c r="E137" s="165"/>
      <c r="F137" s="165"/>
      <c r="G137" s="165" t="s">
        <v>616</v>
      </c>
    </row>
    <row r="138" spans="1:7">
      <c r="A138" s="165" t="s">
        <v>617</v>
      </c>
      <c r="B138" s="162" t="s">
        <v>704</v>
      </c>
      <c r="C138" s="179" t="s">
        <v>679</v>
      </c>
      <c r="D138" s="165" t="s">
        <v>615</v>
      </c>
      <c r="E138" s="165"/>
      <c r="F138" s="165"/>
      <c r="G138" s="165" t="s">
        <v>616</v>
      </c>
    </row>
    <row r="139" spans="1:7">
      <c r="A139" s="165" t="s">
        <v>619</v>
      </c>
      <c r="B139" s="162" t="s">
        <v>705</v>
      </c>
      <c r="C139" s="179" t="s">
        <v>679</v>
      </c>
      <c r="D139" s="165" t="s">
        <v>615</v>
      </c>
      <c r="E139" s="165"/>
      <c r="F139" s="165"/>
      <c r="G139" s="165" t="s">
        <v>616</v>
      </c>
    </row>
    <row r="140" spans="1:7">
      <c r="A140" s="165"/>
      <c r="B140" s="162"/>
      <c r="C140" s="179"/>
      <c r="D140" s="184"/>
      <c r="E140" s="216"/>
      <c r="F140" s="171"/>
      <c r="G140" s="171"/>
    </row>
    <row r="141" spans="1:7">
      <c r="A141" s="165"/>
      <c r="B141" s="163" t="s">
        <v>706</v>
      </c>
      <c r="C141" s="179"/>
      <c r="D141" s="165"/>
      <c r="E141" s="171"/>
      <c r="F141" s="215"/>
      <c r="G141" s="215"/>
    </row>
    <row r="142" spans="1:7">
      <c r="A142" s="165" t="s">
        <v>612</v>
      </c>
      <c r="B142" s="162" t="s">
        <v>703</v>
      </c>
      <c r="C142" s="179" t="s">
        <v>679</v>
      </c>
      <c r="D142" s="165" t="s">
        <v>615</v>
      </c>
      <c r="E142" s="165"/>
      <c r="F142" s="165"/>
      <c r="G142" s="165" t="s">
        <v>616</v>
      </c>
    </row>
    <row r="143" spans="1:7">
      <c r="A143" s="165" t="s">
        <v>617</v>
      </c>
      <c r="B143" s="162" t="s">
        <v>704</v>
      </c>
      <c r="C143" s="179" t="s">
        <v>679</v>
      </c>
      <c r="D143" s="165" t="s">
        <v>615</v>
      </c>
      <c r="E143" s="165"/>
      <c r="F143" s="165"/>
      <c r="G143" s="165" t="s">
        <v>616</v>
      </c>
    </row>
    <row r="144" spans="1:7">
      <c r="A144" s="165" t="s">
        <v>619</v>
      </c>
      <c r="B144" s="162" t="s">
        <v>705</v>
      </c>
      <c r="C144" s="179" t="s">
        <v>679</v>
      </c>
      <c r="D144" s="165" t="s">
        <v>615</v>
      </c>
      <c r="E144" s="165"/>
      <c r="F144" s="165"/>
      <c r="G144" s="165" t="s">
        <v>616</v>
      </c>
    </row>
    <row r="145" spans="1:7">
      <c r="A145" s="165"/>
      <c r="B145" s="162"/>
      <c r="C145" s="179"/>
      <c r="D145" s="184"/>
      <c r="E145" s="171"/>
      <c r="F145" s="215"/>
      <c r="G145" s="215"/>
    </row>
    <row r="146" spans="1:7">
      <c r="A146" s="165">
        <v>3.4</v>
      </c>
      <c r="B146" s="163" t="s">
        <v>707</v>
      </c>
      <c r="C146" s="165"/>
      <c r="D146" s="165"/>
      <c r="E146" s="171"/>
      <c r="F146" s="165"/>
      <c r="G146" s="165"/>
    </row>
    <row r="147" spans="1:7" ht="13.2" customHeight="1">
      <c r="A147" s="165"/>
      <c r="B147" s="163"/>
      <c r="C147" s="165"/>
      <c r="D147" s="165"/>
      <c r="E147" s="171"/>
      <c r="F147" s="165"/>
      <c r="G147" s="165"/>
    </row>
    <row r="148" spans="1:7" ht="77.150000000000006">
      <c r="A148" s="165"/>
      <c r="B148" s="199" t="s">
        <v>708</v>
      </c>
      <c r="C148" s="165" t="s">
        <v>679</v>
      </c>
      <c r="D148" s="165" t="s">
        <v>615</v>
      </c>
      <c r="E148" s="165"/>
      <c r="F148" s="165"/>
      <c r="G148" s="165" t="s">
        <v>616</v>
      </c>
    </row>
    <row r="149" spans="1:7">
      <c r="A149" s="165"/>
      <c r="B149" s="162"/>
      <c r="C149" s="165"/>
      <c r="D149" s="165"/>
      <c r="E149" s="166"/>
      <c r="F149" s="165"/>
      <c r="G149" s="165"/>
    </row>
    <row r="150" spans="1:7">
      <c r="A150" s="165">
        <v>3.5</v>
      </c>
      <c r="B150" s="163" t="s">
        <v>709</v>
      </c>
      <c r="C150" s="165"/>
      <c r="D150" s="165"/>
      <c r="E150" s="171"/>
      <c r="F150" s="171"/>
      <c r="G150" s="171"/>
    </row>
    <row r="151" spans="1:7">
      <c r="A151" s="165"/>
      <c r="B151" s="162"/>
      <c r="C151" s="165"/>
      <c r="D151" s="165"/>
      <c r="E151" s="171"/>
      <c r="F151" s="171"/>
      <c r="G151" s="171"/>
    </row>
    <row r="152" spans="1:7" ht="77.150000000000006">
      <c r="A152" s="165"/>
      <c r="B152" s="217" t="s">
        <v>710</v>
      </c>
      <c r="C152" s="165" t="s">
        <v>533</v>
      </c>
      <c r="D152" s="165">
        <v>4</v>
      </c>
      <c r="E152" s="171"/>
      <c r="F152" s="171">
        <f t="shared" ref="F152" si="4">D152*E152</f>
        <v>0</v>
      </c>
      <c r="G152" s="171"/>
    </row>
    <row r="153" spans="1:7">
      <c r="A153" s="165"/>
      <c r="B153" s="162"/>
      <c r="C153" s="165"/>
      <c r="D153" s="165"/>
      <c r="E153" s="171"/>
      <c r="F153" s="171"/>
      <c r="G153" s="171"/>
    </row>
    <row r="154" spans="1:7">
      <c r="A154" s="165"/>
      <c r="B154" s="162"/>
      <c r="C154" s="165"/>
      <c r="D154" s="165"/>
      <c r="E154" s="171"/>
      <c r="F154" s="171"/>
      <c r="G154" s="171"/>
    </row>
    <row r="155" spans="1:7">
      <c r="A155" s="165">
        <v>3.6</v>
      </c>
      <c r="B155" s="163" t="s">
        <v>711</v>
      </c>
      <c r="C155" s="165"/>
      <c r="D155" s="165"/>
      <c r="E155" s="171"/>
      <c r="F155" s="171"/>
      <c r="G155" s="171"/>
    </row>
    <row r="156" spans="1:7">
      <c r="A156" s="165"/>
      <c r="B156" s="163"/>
      <c r="C156" s="165"/>
      <c r="D156" s="165"/>
      <c r="E156" s="171"/>
      <c r="F156" s="171"/>
      <c r="G156" s="171"/>
    </row>
    <row r="157" spans="1:7" ht="138.9">
      <c r="A157" s="165" t="s">
        <v>712</v>
      </c>
      <c r="B157" s="217" t="s">
        <v>713</v>
      </c>
      <c r="C157" s="165"/>
      <c r="D157" s="165"/>
      <c r="E157" s="171"/>
      <c r="F157" s="171"/>
      <c r="G157" s="171"/>
    </row>
    <row r="158" spans="1:7" ht="30.9">
      <c r="A158" s="165"/>
      <c r="B158" s="217" t="s">
        <v>714</v>
      </c>
      <c r="C158" s="165" t="s">
        <v>679</v>
      </c>
      <c r="D158" s="165" t="s">
        <v>615</v>
      </c>
      <c r="E158" s="165"/>
      <c r="F158" s="165"/>
      <c r="G158" s="165" t="s">
        <v>616</v>
      </c>
    </row>
    <row r="159" spans="1:7" ht="138.9">
      <c r="A159" s="206" t="s">
        <v>715</v>
      </c>
      <c r="B159" s="197" t="s">
        <v>716</v>
      </c>
      <c r="C159" s="165"/>
      <c r="D159" s="165"/>
      <c r="E159" s="171"/>
      <c r="F159" s="165"/>
      <c r="G159" s="165"/>
    </row>
    <row r="160" spans="1:7" ht="30.9">
      <c r="A160" s="165"/>
      <c r="B160" s="197" t="s">
        <v>717</v>
      </c>
      <c r="C160" s="165" t="s">
        <v>614</v>
      </c>
      <c r="D160" s="165" t="s">
        <v>615</v>
      </c>
      <c r="E160" s="165"/>
      <c r="F160" s="165"/>
      <c r="G160" s="165" t="s">
        <v>616</v>
      </c>
    </row>
    <row r="161" spans="1:7">
      <c r="A161" s="165"/>
      <c r="B161" s="163"/>
      <c r="C161" s="165"/>
      <c r="D161" s="165"/>
      <c r="E161" s="171"/>
      <c r="F161" s="171"/>
      <c r="G161" s="171"/>
    </row>
    <row r="162" spans="1:7">
      <c r="A162" s="165">
        <v>3.6</v>
      </c>
      <c r="B162" s="163" t="s">
        <v>718</v>
      </c>
      <c r="C162" s="165"/>
      <c r="D162" s="165"/>
      <c r="E162" s="218"/>
      <c r="F162" s="219"/>
      <c r="G162" s="219"/>
    </row>
    <row r="163" spans="1:7">
      <c r="A163" s="165"/>
      <c r="B163" s="162"/>
      <c r="C163" s="165"/>
      <c r="D163" s="165"/>
      <c r="E163" s="218"/>
      <c r="F163" s="219"/>
      <c r="G163" s="219"/>
    </row>
    <row r="164" spans="1:7" ht="61.75">
      <c r="A164" s="165" t="s">
        <v>712</v>
      </c>
      <c r="B164" s="217" t="s">
        <v>719</v>
      </c>
      <c r="C164" s="165"/>
      <c r="D164" s="165"/>
      <c r="E164" s="171"/>
      <c r="F164" s="171"/>
      <c r="G164" s="171"/>
    </row>
    <row r="165" spans="1:7" ht="30.9">
      <c r="A165" s="165"/>
      <c r="B165" s="217" t="s">
        <v>714</v>
      </c>
      <c r="C165" s="165" t="s">
        <v>679</v>
      </c>
      <c r="D165" s="165" t="s">
        <v>615</v>
      </c>
      <c r="E165" s="165"/>
      <c r="F165" s="165"/>
      <c r="G165" s="165" t="s">
        <v>616</v>
      </c>
    </row>
    <row r="166" spans="1:7" ht="61.75">
      <c r="A166" s="165" t="s">
        <v>720</v>
      </c>
      <c r="B166" s="197" t="s">
        <v>721</v>
      </c>
      <c r="C166" s="165"/>
      <c r="D166" s="165"/>
      <c r="E166" s="171"/>
      <c r="F166" s="165"/>
      <c r="G166" s="165"/>
    </row>
    <row r="167" spans="1:7" ht="30.9">
      <c r="A167" s="165"/>
      <c r="B167" s="197" t="s">
        <v>717</v>
      </c>
      <c r="C167" s="165" t="s">
        <v>614</v>
      </c>
      <c r="D167" s="165" t="s">
        <v>615</v>
      </c>
      <c r="E167" s="165"/>
      <c r="F167" s="165"/>
      <c r="G167" s="165" t="s">
        <v>616</v>
      </c>
    </row>
    <row r="168" spans="1:7">
      <c r="A168" s="165"/>
      <c r="B168" s="220"/>
      <c r="C168" s="165"/>
      <c r="D168" s="165"/>
      <c r="E168" s="166"/>
      <c r="F168" s="165"/>
      <c r="G168" s="165"/>
    </row>
    <row r="169" spans="1:7">
      <c r="A169" s="165"/>
      <c r="B169" s="162"/>
      <c r="C169" s="165"/>
      <c r="D169" s="165"/>
      <c r="E169" s="218"/>
      <c r="F169" s="219"/>
      <c r="G169" s="219"/>
    </row>
    <row r="170" spans="1:7">
      <c r="A170" s="165">
        <v>3.7</v>
      </c>
      <c r="B170" s="163" t="s">
        <v>722</v>
      </c>
      <c r="C170" s="221"/>
      <c r="D170" s="221"/>
      <c r="E170" s="222"/>
      <c r="F170" s="222"/>
      <c r="G170" s="222"/>
    </row>
    <row r="171" spans="1:7">
      <c r="A171" s="165"/>
      <c r="B171" s="162"/>
      <c r="C171" s="221"/>
      <c r="D171" s="221"/>
      <c r="E171" s="222"/>
      <c r="F171" s="222"/>
      <c r="G171" s="222"/>
    </row>
    <row r="172" spans="1:7" ht="61.75">
      <c r="A172" s="165"/>
      <c r="B172" s="217" t="s">
        <v>723</v>
      </c>
      <c r="C172" s="221"/>
      <c r="D172" s="221"/>
      <c r="E172" s="222"/>
      <c r="F172" s="222"/>
      <c r="G172" s="222"/>
    </row>
    <row r="173" spans="1:7" ht="46.3">
      <c r="A173" s="165"/>
      <c r="B173" s="217" t="s">
        <v>724</v>
      </c>
      <c r="C173" s="221"/>
      <c r="D173" s="221"/>
      <c r="E173" s="222"/>
      <c r="F173" s="222"/>
      <c r="G173" s="222"/>
    </row>
    <row r="174" spans="1:7">
      <c r="A174" s="165"/>
      <c r="B174" s="162"/>
      <c r="C174" s="165"/>
      <c r="D174" s="165"/>
      <c r="E174" s="171"/>
      <c r="F174" s="171"/>
      <c r="G174" s="171"/>
    </row>
    <row r="175" spans="1:7">
      <c r="A175" s="165"/>
      <c r="B175" s="162" t="s">
        <v>725</v>
      </c>
      <c r="C175" s="165" t="s">
        <v>679</v>
      </c>
      <c r="D175" s="165">
        <v>1</v>
      </c>
      <c r="E175" s="171"/>
      <c r="F175" s="171">
        <f t="shared" ref="F175" si="5">D175*E175</f>
        <v>0</v>
      </c>
      <c r="G175" s="171"/>
    </row>
    <row r="176" spans="1:7">
      <c r="A176" s="165"/>
      <c r="B176" s="162"/>
      <c r="C176" s="165"/>
      <c r="D176" s="165"/>
      <c r="E176" s="171"/>
      <c r="F176" s="171"/>
      <c r="G176" s="171"/>
    </row>
    <row r="177" spans="1:7">
      <c r="A177" s="165">
        <v>3.7</v>
      </c>
      <c r="B177" s="163" t="s">
        <v>726</v>
      </c>
      <c r="C177" s="165"/>
      <c r="D177" s="165"/>
      <c r="E177" s="171"/>
      <c r="F177" s="171"/>
      <c r="G177" s="171"/>
    </row>
    <row r="178" spans="1:7">
      <c r="A178" s="165"/>
      <c r="B178" s="162"/>
      <c r="C178" s="165"/>
      <c r="D178" s="165"/>
      <c r="E178" s="171"/>
      <c r="F178" s="171"/>
      <c r="G178" s="171"/>
    </row>
    <row r="179" spans="1:7">
      <c r="A179" s="166"/>
      <c r="B179" s="185" t="s">
        <v>727</v>
      </c>
      <c r="C179" s="165"/>
      <c r="D179" s="165"/>
      <c r="E179" s="171"/>
      <c r="F179" s="171"/>
      <c r="G179" s="171"/>
    </row>
    <row r="180" spans="1:7">
      <c r="A180" s="165"/>
      <c r="B180" s="185" t="s">
        <v>728</v>
      </c>
      <c r="C180" s="165"/>
      <c r="D180" s="165"/>
      <c r="E180" s="171"/>
      <c r="F180" s="171"/>
      <c r="G180" s="171"/>
    </row>
    <row r="181" spans="1:7">
      <c r="A181" s="165"/>
      <c r="B181" s="185" t="s">
        <v>729</v>
      </c>
      <c r="C181" s="165"/>
      <c r="D181" s="165"/>
      <c r="E181" s="171"/>
      <c r="F181" s="171"/>
      <c r="G181" s="171"/>
    </row>
    <row r="182" spans="1:7">
      <c r="A182" s="165"/>
      <c r="B182" s="185" t="s">
        <v>730</v>
      </c>
      <c r="C182" s="165"/>
      <c r="D182" s="165"/>
      <c r="E182" s="171"/>
      <c r="F182" s="171"/>
      <c r="G182" s="171"/>
    </row>
    <row r="183" spans="1:7">
      <c r="A183" s="165"/>
      <c r="B183" s="185"/>
      <c r="C183" s="165"/>
      <c r="D183" s="165"/>
      <c r="E183" s="171"/>
      <c r="F183" s="171"/>
      <c r="G183" s="171"/>
    </row>
    <row r="184" spans="1:7">
      <c r="A184" s="165"/>
      <c r="B184" s="185" t="s">
        <v>731</v>
      </c>
      <c r="C184" s="165" t="s">
        <v>679</v>
      </c>
      <c r="D184" s="165">
        <v>0.5</v>
      </c>
      <c r="E184" s="171"/>
      <c r="F184" s="171">
        <f t="shared" ref="F184" si="6">D184*E184</f>
        <v>0</v>
      </c>
      <c r="G184" s="171"/>
    </row>
    <row r="185" spans="1:7">
      <c r="A185" s="165"/>
      <c r="B185" s="162"/>
      <c r="C185" s="165"/>
      <c r="D185" s="165"/>
      <c r="E185" s="171"/>
      <c r="F185" s="171"/>
      <c r="G185" s="171"/>
    </row>
    <row r="186" spans="1:7">
      <c r="A186" s="223">
        <v>3.8</v>
      </c>
      <c r="B186" s="163" t="s">
        <v>732</v>
      </c>
      <c r="C186" s="165"/>
      <c r="D186" s="165"/>
      <c r="E186" s="171"/>
      <c r="F186" s="171"/>
      <c r="G186" s="171"/>
    </row>
    <row r="187" spans="1:7">
      <c r="A187" s="165"/>
      <c r="B187" s="162"/>
      <c r="C187" s="165"/>
      <c r="D187" s="165"/>
      <c r="E187" s="171"/>
      <c r="F187" s="171"/>
      <c r="G187" s="171"/>
    </row>
    <row r="188" spans="1:7" ht="46.3">
      <c r="A188" s="165"/>
      <c r="B188" s="217" t="s">
        <v>733</v>
      </c>
      <c r="C188" s="165" t="s">
        <v>679</v>
      </c>
      <c r="D188" s="184">
        <v>0.2</v>
      </c>
      <c r="E188" s="171"/>
      <c r="F188" s="171">
        <f t="shared" ref="F188" si="7">D188*E188</f>
        <v>0</v>
      </c>
      <c r="G188" s="171"/>
    </row>
    <row r="189" spans="1:7">
      <c r="A189" s="165"/>
      <c r="B189" s="162"/>
      <c r="C189" s="165"/>
      <c r="D189" s="165"/>
      <c r="E189" s="171"/>
      <c r="F189" s="171"/>
      <c r="G189" s="171"/>
    </row>
    <row r="190" spans="1:7" ht="61.75">
      <c r="A190" s="223">
        <v>3.9</v>
      </c>
      <c r="B190" s="217" t="s">
        <v>734</v>
      </c>
      <c r="C190" s="165"/>
      <c r="D190" s="165"/>
      <c r="E190" s="171"/>
      <c r="F190" s="171"/>
      <c r="G190" s="171"/>
    </row>
    <row r="191" spans="1:7">
      <c r="A191" s="165"/>
      <c r="B191" s="224"/>
      <c r="C191" s="165"/>
      <c r="D191" s="165"/>
      <c r="E191" s="171"/>
      <c r="F191" s="171"/>
      <c r="G191" s="171"/>
    </row>
    <row r="192" spans="1:7" ht="46.3">
      <c r="A192" s="165" t="s">
        <v>612</v>
      </c>
      <c r="B192" s="217" t="s">
        <v>735</v>
      </c>
      <c r="C192" s="165" t="s">
        <v>679</v>
      </c>
      <c r="D192" s="165" t="s">
        <v>615</v>
      </c>
      <c r="E192" s="165"/>
      <c r="F192" s="165"/>
      <c r="G192" s="165" t="s">
        <v>616</v>
      </c>
    </row>
    <row r="193" spans="1:7" ht="46.3">
      <c r="A193" s="165" t="s">
        <v>617</v>
      </c>
      <c r="B193" s="217" t="s">
        <v>736</v>
      </c>
      <c r="C193" s="165" t="s">
        <v>679</v>
      </c>
      <c r="D193" s="165" t="s">
        <v>615</v>
      </c>
      <c r="E193" s="165"/>
      <c r="F193" s="165"/>
      <c r="G193" s="165" t="s">
        <v>616</v>
      </c>
    </row>
    <row r="194" spans="1:7">
      <c r="A194" s="165"/>
      <c r="B194" s="162"/>
      <c r="C194" s="165"/>
      <c r="D194" s="165"/>
      <c r="E194" s="218"/>
      <c r="F194" s="225"/>
      <c r="G194" s="225"/>
    </row>
    <row r="195" spans="1:7">
      <c r="A195" s="226">
        <v>3.1</v>
      </c>
      <c r="B195" s="163" t="s">
        <v>737</v>
      </c>
      <c r="C195" s="165"/>
      <c r="D195" s="165"/>
      <c r="E195" s="171"/>
      <c r="F195" s="171"/>
      <c r="G195" s="171"/>
    </row>
    <row r="196" spans="1:7">
      <c r="A196" s="165"/>
      <c r="B196" s="162"/>
      <c r="C196" s="165"/>
      <c r="D196" s="165"/>
      <c r="E196" s="171"/>
      <c r="F196" s="171"/>
      <c r="G196" s="171"/>
    </row>
    <row r="197" spans="1:7">
      <c r="A197" s="165"/>
      <c r="B197" s="162" t="s">
        <v>738</v>
      </c>
      <c r="C197" s="165"/>
      <c r="D197" s="165"/>
      <c r="E197" s="171"/>
      <c r="F197" s="171"/>
      <c r="G197" s="171"/>
    </row>
    <row r="198" spans="1:7">
      <c r="A198" s="165"/>
      <c r="B198" s="162" t="s">
        <v>739</v>
      </c>
      <c r="C198" s="165"/>
      <c r="D198" s="165"/>
      <c r="E198" s="171"/>
      <c r="F198" s="171"/>
      <c r="G198" s="171"/>
    </row>
    <row r="199" spans="1:7">
      <c r="A199" s="165"/>
      <c r="B199" s="162" t="s">
        <v>740</v>
      </c>
      <c r="C199" s="165"/>
      <c r="D199" s="165"/>
      <c r="E199" s="171"/>
      <c r="F199" s="171"/>
      <c r="G199" s="171"/>
    </row>
    <row r="200" spans="1:7">
      <c r="A200" s="165"/>
      <c r="B200" s="162" t="s">
        <v>741</v>
      </c>
      <c r="C200" s="165"/>
      <c r="D200" s="165"/>
      <c r="E200" s="171"/>
      <c r="F200" s="171"/>
      <c r="G200" s="171"/>
    </row>
    <row r="201" spans="1:7">
      <c r="A201" s="165"/>
      <c r="B201" s="162" t="s">
        <v>742</v>
      </c>
      <c r="C201" s="165"/>
      <c r="D201" s="165"/>
      <c r="E201" s="171"/>
      <c r="F201" s="171"/>
      <c r="G201" s="171"/>
    </row>
    <row r="202" spans="1:7">
      <c r="A202" s="165"/>
      <c r="B202" s="162" t="s">
        <v>743</v>
      </c>
      <c r="C202" s="165"/>
      <c r="D202" s="165"/>
      <c r="E202" s="171"/>
      <c r="F202" s="171"/>
      <c r="G202" s="171"/>
    </row>
    <row r="203" spans="1:7">
      <c r="A203" s="165"/>
      <c r="B203" s="162" t="s">
        <v>744</v>
      </c>
      <c r="C203" s="165"/>
      <c r="D203" s="165"/>
      <c r="E203" s="171"/>
      <c r="F203" s="171"/>
      <c r="G203" s="171"/>
    </row>
    <row r="204" spans="1:7">
      <c r="A204" s="165"/>
      <c r="B204" s="162" t="s">
        <v>745</v>
      </c>
      <c r="C204" s="165"/>
      <c r="D204" s="165"/>
      <c r="E204" s="171"/>
      <c r="F204" s="171"/>
      <c r="G204" s="171"/>
    </row>
    <row r="205" spans="1:7">
      <c r="A205" s="165"/>
      <c r="B205" s="162" t="s">
        <v>746</v>
      </c>
      <c r="C205" s="165"/>
      <c r="D205" s="165"/>
      <c r="E205" s="171"/>
      <c r="F205" s="171"/>
      <c r="G205" s="171"/>
    </row>
    <row r="206" spans="1:7">
      <c r="A206" s="165"/>
      <c r="B206" s="162"/>
      <c r="C206" s="165"/>
      <c r="D206" s="165"/>
      <c r="E206" s="171"/>
      <c r="F206" s="171"/>
      <c r="G206" s="171"/>
    </row>
    <row r="207" spans="1:7">
      <c r="A207" s="165" t="s">
        <v>747</v>
      </c>
      <c r="B207" s="163" t="s">
        <v>748</v>
      </c>
      <c r="C207" s="165"/>
      <c r="D207" s="165"/>
      <c r="E207" s="171"/>
      <c r="F207" s="171"/>
      <c r="G207" s="171"/>
    </row>
    <row r="208" spans="1:7">
      <c r="A208" s="165" t="s">
        <v>612</v>
      </c>
      <c r="B208" s="162" t="s">
        <v>749</v>
      </c>
      <c r="C208" s="165" t="s">
        <v>614</v>
      </c>
      <c r="D208" s="165" t="s">
        <v>615</v>
      </c>
      <c r="E208" s="165"/>
      <c r="F208" s="165"/>
      <c r="G208" s="165" t="s">
        <v>616</v>
      </c>
    </row>
    <row r="209" spans="1:7">
      <c r="A209" s="165" t="s">
        <v>617</v>
      </c>
      <c r="B209" s="162" t="s">
        <v>750</v>
      </c>
      <c r="C209" s="165" t="s">
        <v>614</v>
      </c>
      <c r="D209" s="165" t="s">
        <v>615</v>
      </c>
      <c r="E209" s="165"/>
      <c r="F209" s="165"/>
      <c r="G209" s="165" t="s">
        <v>616</v>
      </c>
    </row>
    <row r="210" spans="1:7">
      <c r="A210" s="165" t="s">
        <v>619</v>
      </c>
      <c r="B210" s="162" t="s">
        <v>751</v>
      </c>
      <c r="C210" s="165" t="s">
        <v>614</v>
      </c>
      <c r="D210" s="165" t="s">
        <v>615</v>
      </c>
      <c r="E210" s="165"/>
      <c r="F210" s="165"/>
      <c r="G210" s="165" t="s">
        <v>616</v>
      </c>
    </row>
    <row r="211" spans="1:7">
      <c r="A211" s="165"/>
      <c r="B211" s="162"/>
      <c r="C211" s="165"/>
      <c r="D211" s="165"/>
      <c r="E211" s="171"/>
      <c r="F211" s="171"/>
      <c r="G211" s="171"/>
    </row>
    <row r="212" spans="1:7">
      <c r="A212" s="165" t="s">
        <v>752</v>
      </c>
      <c r="B212" s="163" t="s">
        <v>753</v>
      </c>
      <c r="C212" s="165"/>
      <c r="D212" s="165"/>
      <c r="E212" s="171"/>
      <c r="F212" s="171"/>
      <c r="G212" s="171"/>
    </row>
    <row r="213" spans="1:7">
      <c r="A213" s="165"/>
      <c r="B213" s="163"/>
      <c r="C213" s="165"/>
      <c r="D213" s="165"/>
      <c r="E213" s="171"/>
      <c r="F213" s="171"/>
      <c r="G213" s="171"/>
    </row>
    <row r="214" spans="1:7">
      <c r="A214" s="165" t="s">
        <v>612</v>
      </c>
      <c r="B214" s="162" t="s">
        <v>749</v>
      </c>
      <c r="C214" s="165" t="s">
        <v>614</v>
      </c>
      <c r="D214" s="165" t="s">
        <v>615</v>
      </c>
      <c r="E214" s="165"/>
      <c r="F214" s="165"/>
      <c r="G214" s="165" t="s">
        <v>616</v>
      </c>
    </row>
    <row r="215" spans="1:7">
      <c r="A215" s="165" t="s">
        <v>617</v>
      </c>
      <c r="B215" s="162" t="s">
        <v>750</v>
      </c>
      <c r="C215" s="165" t="s">
        <v>614</v>
      </c>
      <c r="D215" s="165" t="s">
        <v>615</v>
      </c>
      <c r="E215" s="165"/>
      <c r="F215" s="165"/>
      <c r="G215" s="165" t="s">
        <v>616</v>
      </c>
    </row>
    <row r="216" spans="1:7">
      <c r="A216" s="165" t="s">
        <v>619</v>
      </c>
      <c r="B216" s="162" t="s">
        <v>751</v>
      </c>
      <c r="C216" s="165" t="s">
        <v>614</v>
      </c>
      <c r="D216" s="165" t="s">
        <v>615</v>
      </c>
      <c r="E216" s="165"/>
      <c r="F216" s="165"/>
      <c r="G216" s="165" t="s">
        <v>616</v>
      </c>
    </row>
    <row r="217" spans="1:7">
      <c r="A217" s="165"/>
      <c r="B217" s="162"/>
      <c r="C217" s="165"/>
      <c r="D217" s="165"/>
      <c r="E217" s="171"/>
      <c r="F217" s="171"/>
      <c r="G217" s="171"/>
    </row>
    <row r="218" spans="1:7">
      <c r="A218" s="226">
        <v>3.11</v>
      </c>
      <c r="B218" s="162" t="s">
        <v>754</v>
      </c>
      <c r="C218" s="165"/>
      <c r="D218" s="165"/>
      <c r="E218" s="218"/>
      <c r="F218" s="225"/>
      <c r="G218" s="225"/>
    </row>
    <row r="219" spans="1:7">
      <c r="A219" s="165"/>
      <c r="B219" s="162" t="s">
        <v>755</v>
      </c>
      <c r="C219" s="165"/>
      <c r="D219" s="165"/>
      <c r="E219" s="218"/>
      <c r="F219" s="225"/>
      <c r="G219" s="225"/>
    </row>
    <row r="220" spans="1:7">
      <c r="A220" s="165"/>
      <c r="B220" s="162" t="s">
        <v>756</v>
      </c>
      <c r="C220" s="165"/>
      <c r="D220" s="165"/>
      <c r="E220" s="218"/>
      <c r="F220" s="225"/>
      <c r="G220" s="225"/>
    </row>
    <row r="221" spans="1:7">
      <c r="A221" s="165"/>
      <c r="B221" s="162" t="s">
        <v>757</v>
      </c>
      <c r="C221" s="165"/>
      <c r="D221" s="165"/>
      <c r="E221" s="218"/>
      <c r="F221" s="225"/>
      <c r="G221" s="225"/>
    </row>
    <row r="222" spans="1:7">
      <c r="A222" s="165"/>
      <c r="B222" s="162" t="s">
        <v>758</v>
      </c>
      <c r="C222" s="165"/>
      <c r="D222" s="165"/>
      <c r="E222" s="218"/>
      <c r="F222" s="225"/>
      <c r="G222" s="225"/>
    </row>
    <row r="223" spans="1:7">
      <c r="A223" s="165"/>
      <c r="B223" s="162" t="s">
        <v>759</v>
      </c>
      <c r="C223" s="165"/>
      <c r="D223" s="165"/>
      <c r="E223" s="218"/>
      <c r="F223" s="225"/>
      <c r="G223" s="225"/>
    </row>
    <row r="224" spans="1:7">
      <c r="A224" s="165"/>
      <c r="B224" s="162" t="s">
        <v>760</v>
      </c>
      <c r="C224" s="165"/>
      <c r="D224" s="165"/>
      <c r="E224" s="218"/>
      <c r="F224" s="225"/>
      <c r="G224" s="225"/>
    </row>
    <row r="225" spans="1:7">
      <c r="A225" s="165"/>
      <c r="B225" s="162" t="s">
        <v>761</v>
      </c>
      <c r="C225" s="165"/>
      <c r="D225" s="165"/>
      <c r="E225" s="218"/>
      <c r="F225" s="225"/>
      <c r="G225" s="225"/>
    </row>
    <row r="226" spans="1:7">
      <c r="A226" s="165"/>
      <c r="B226" s="162"/>
      <c r="C226" s="165"/>
      <c r="D226" s="165"/>
      <c r="E226" s="218"/>
      <c r="F226" s="225"/>
      <c r="G226" s="225"/>
    </row>
    <row r="227" spans="1:7">
      <c r="A227" s="165" t="s">
        <v>612</v>
      </c>
      <c r="B227" s="162" t="s">
        <v>762</v>
      </c>
      <c r="C227" s="165" t="s">
        <v>533</v>
      </c>
      <c r="D227" s="165" t="s">
        <v>615</v>
      </c>
      <c r="E227" s="166"/>
      <c r="F227" s="165"/>
      <c r="G227" s="165" t="s">
        <v>616</v>
      </c>
    </row>
    <row r="228" spans="1:7">
      <c r="A228" s="165" t="s">
        <v>617</v>
      </c>
      <c r="B228" s="162" t="s">
        <v>763</v>
      </c>
      <c r="C228" s="165" t="s">
        <v>533</v>
      </c>
      <c r="D228" s="165" t="s">
        <v>615</v>
      </c>
      <c r="E228" s="166"/>
      <c r="F228" s="165"/>
      <c r="G228" s="165" t="s">
        <v>616</v>
      </c>
    </row>
    <row r="229" spans="1:7">
      <c r="A229" s="165" t="s">
        <v>619</v>
      </c>
      <c r="B229" s="162" t="s">
        <v>764</v>
      </c>
      <c r="C229" s="165" t="s">
        <v>533</v>
      </c>
      <c r="D229" s="165" t="s">
        <v>615</v>
      </c>
      <c r="E229" s="166"/>
      <c r="F229" s="165"/>
      <c r="G229" s="165" t="s">
        <v>616</v>
      </c>
    </row>
    <row r="230" spans="1:7">
      <c r="A230" s="165" t="s">
        <v>621</v>
      </c>
      <c r="B230" s="162" t="s">
        <v>765</v>
      </c>
      <c r="C230" s="165" t="s">
        <v>533</v>
      </c>
      <c r="D230" s="165" t="s">
        <v>615</v>
      </c>
      <c r="E230" s="166"/>
      <c r="F230" s="165"/>
      <c r="G230" s="165" t="s">
        <v>616</v>
      </c>
    </row>
    <row r="231" spans="1:7">
      <c r="A231" s="165"/>
      <c r="B231" s="162"/>
      <c r="C231" s="165"/>
      <c r="D231" s="165"/>
      <c r="E231" s="165"/>
      <c r="F231" s="171"/>
      <c r="G231" s="171"/>
    </row>
    <row r="232" spans="1:7">
      <c r="A232" s="184">
        <v>3.12</v>
      </c>
      <c r="B232" s="162" t="s">
        <v>766</v>
      </c>
      <c r="C232" s="165"/>
      <c r="D232" s="165"/>
      <c r="E232" s="165"/>
      <c r="F232" s="171"/>
      <c r="G232" s="171"/>
    </row>
    <row r="233" spans="1:7">
      <c r="A233" s="165"/>
      <c r="B233" s="162" t="s">
        <v>767</v>
      </c>
      <c r="C233" s="165"/>
      <c r="D233" s="165"/>
      <c r="E233" s="165"/>
      <c r="F233" s="171"/>
      <c r="G233" s="171"/>
    </row>
    <row r="234" spans="1:7">
      <c r="A234" s="165"/>
      <c r="B234" s="162" t="s">
        <v>768</v>
      </c>
      <c r="C234" s="165"/>
      <c r="D234" s="165"/>
      <c r="E234" s="165"/>
      <c r="F234" s="171"/>
      <c r="G234" s="171"/>
    </row>
    <row r="235" spans="1:7">
      <c r="A235" s="165"/>
      <c r="B235" s="162" t="s">
        <v>769</v>
      </c>
      <c r="C235" s="165"/>
      <c r="D235" s="165"/>
      <c r="E235" s="166"/>
      <c r="F235" s="171"/>
      <c r="G235" s="171"/>
    </row>
    <row r="236" spans="1:7">
      <c r="A236" s="165"/>
      <c r="B236" s="162" t="s">
        <v>770</v>
      </c>
      <c r="C236" s="165"/>
      <c r="D236" s="165"/>
      <c r="E236" s="166"/>
      <c r="F236" s="171"/>
      <c r="G236" s="171"/>
    </row>
    <row r="237" spans="1:7">
      <c r="A237" s="165"/>
      <c r="B237" s="162"/>
      <c r="C237" s="165"/>
      <c r="D237" s="165"/>
      <c r="E237" s="166"/>
      <c r="F237" s="171"/>
      <c r="G237" s="171"/>
    </row>
    <row r="238" spans="1:7">
      <c r="A238" s="165" t="s">
        <v>612</v>
      </c>
      <c r="B238" s="162" t="s">
        <v>762</v>
      </c>
      <c r="C238" s="165" t="s">
        <v>614</v>
      </c>
      <c r="D238" s="165" t="s">
        <v>615</v>
      </c>
      <c r="E238" s="166"/>
      <c r="F238" s="165"/>
      <c r="G238" s="165" t="s">
        <v>616</v>
      </c>
    </row>
    <row r="239" spans="1:7">
      <c r="A239" s="165" t="s">
        <v>617</v>
      </c>
      <c r="B239" s="162" t="s">
        <v>763</v>
      </c>
      <c r="C239" s="165" t="s">
        <v>614</v>
      </c>
      <c r="D239" s="165" t="s">
        <v>615</v>
      </c>
      <c r="E239" s="166"/>
      <c r="F239" s="165"/>
      <c r="G239" s="165" t="s">
        <v>616</v>
      </c>
    </row>
    <row r="240" spans="1:7">
      <c r="A240" s="165" t="s">
        <v>619</v>
      </c>
      <c r="B240" s="162" t="s">
        <v>764</v>
      </c>
      <c r="C240" s="165" t="s">
        <v>614</v>
      </c>
      <c r="D240" s="165" t="s">
        <v>615</v>
      </c>
      <c r="E240" s="166"/>
      <c r="F240" s="165"/>
      <c r="G240" s="165" t="s">
        <v>616</v>
      </c>
    </row>
    <row r="241" spans="1:7">
      <c r="A241" s="165" t="s">
        <v>621</v>
      </c>
      <c r="B241" s="162" t="s">
        <v>765</v>
      </c>
      <c r="C241" s="165" t="s">
        <v>614</v>
      </c>
      <c r="D241" s="165" t="s">
        <v>615</v>
      </c>
      <c r="E241" s="166"/>
      <c r="F241" s="165"/>
      <c r="G241" s="165" t="s">
        <v>616</v>
      </c>
    </row>
    <row r="242" spans="1:7">
      <c r="A242" s="165"/>
      <c r="B242" s="162"/>
      <c r="C242" s="165"/>
      <c r="D242" s="165"/>
      <c r="E242" s="166"/>
      <c r="F242" s="165"/>
      <c r="G242" s="165"/>
    </row>
    <row r="243" spans="1:7">
      <c r="A243" s="184">
        <v>3.13</v>
      </c>
      <c r="B243" s="162" t="s">
        <v>771</v>
      </c>
      <c r="C243" s="165"/>
      <c r="D243" s="165"/>
      <c r="E243" s="166"/>
      <c r="F243" s="227"/>
      <c r="G243" s="227"/>
    </row>
    <row r="244" spans="1:7">
      <c r="A244" s="165"/>
      <c r="B244" s="162" t="s">
        <v>772</v>
      </c>
      <c r="C244" s="165"/>
      <c r="D244" s="165"/>
      <c r="E244" s="166"/>
      <c r="F244" s="227"/>
      <c r="G244" s="227"/>
    </row>
    <row r="245" spans="1:7">
      <c r="A245" s="165"/>
      <c r="B245" s="162" t="s">
        <v>773</v>
      </c>
      <c r="C245" s="165"/>
      <c r="D245" s="165"/>
      <c r="E245" s="166"/>
      <c r="F245" s="171"/>
      <c r="G245" s="171"/>
    </row>
    <row r="246" spans="1:7">
      <c r="A246" s="165"/>
      <c r="B246" s="162"/>
      <c r="C246" s="165"/>
      <c r="D246" s="165"/>
      <c r="E246" s="166"/>
      <c r="F246" s="171"/>
      <c r="G246" s="171"/>
    </row>
    <row r="247" spans="1:7">
      <c r="A247" s="165" t="s">
        <v>612</v>
      </c>
      <c r="B247" s="162" t="s">
        <v>764</v>
      </c>
      <c r="C247" s="165" t="s">
        <v>614</v>
      </c>
      <c r="D247" s="165" t="s">
        <v>615</v>
      </c>
      <c r="E247" s="166"/>
      <c r="F247" s="171"/>
      <c r="G247" s="171" t="s">
        <v>616</v>
      </c>
    </row>
    <row r="248" spans="1:7">
      <c r="A248" s="165" t="s">
        <v>617</v>
      </c>
      <c r="B248" s="162" t="s">
        <v>763</v>
      </c>
      <c r="C248" s="165" t="s">
        <v>614</v>
      </c>
      <c r="D248" s="165" t="s">
        <v>615</v>
      </c>
      <c r="E248" s="166"/>
      <c r="F248" s="165"/>
      <c r="G248" s="165" t="s">
        <v>616</v>
      </c>
    </row>
    <row r="249" spans="1:7">
      <c r="A249" s="165" t="s">
        <v>619</v>
      </c>
      <c r="B249" s="162" t="s">
        <v>762</v>
      </c>
      <c r="C249" s="165" t="s">
        <v>614</v>
      </c>
      <c r="D249" s="165" t="s">
        <v>615</v>
      </c>
      <c r="E249" s="166"/>
      <c r="F249" s="165"/>
      <c r="G249" s="165" t="s">
        <v>616</v>
      </c>
    </row>
    <row r="250" spans="1:7">
      <c r="A250" s="165" t="s">
        <v>621</v>
      </c>
      <c r="B250" s="162" t="s">
        <v>774</v>
      </c>
      <c r="C250" s="165" t="s">
        <v>614</v>
      </c>
      <c r="D250" s="165" t="s">
        <v>615</v>
      </c>
      <c r="E250" s="166"/>
      <c r="F250" s="171"/>
      <c r="G250" s="171" t="s">
        <v>616</v>
      </c>
    </row>
    <row r="251" spans="1:7">
      <c r="A251" s="185"/>
      <c r="B251" s="162"/>
      <c r="C251" s="165"/>
      <c r="D251" s="165"/>
      <c r="E251" s="166"/>
      <c r="F251" s="171"/>
      <c r="G251" s="171"/>
    </row>
    <row r="252" spans="1:7">
      <c r="A252" s="165">
        <v>3.14</v>
      </c>
      <c r="B252" s="162" t="s">
        <v>775</v>
      </c>
      <c r="C252" s="165"/>
      <c r="D252" s="165"/>
      <c r="E252" s="171"/>
      <c r="F252" s="165"/>
      <c r="G252" s="165"/>
    </row>
    <row r="253" spans="1:7">
      <c r="A253" s="165"/>
      <c r="B253" s="162" t="s">
        <v>776</v>
      </c>
      <c r="C253" s="165"/>
      <c r="D253" s="165"/>
      <c r="E253" s="171"/>
      <c r="F253" s="165"/>
      <c r="G253" s="165"/>
    </row>
    <row r="254" spans="1:7">
      <c r="A254" s="165"/>
      <c r="B254" s="162" t="s">
        <v>777</v>
      </c>
      <c r="C254" s="165" t="s">
        <v>679</v>
      </c>
      <c r="D254" s="184">
        <v>0.5</v>
      </c>
      <c r="E254" s="166"/>
      <c r="F254" s="171">
        <f t="shared" ref="F254" si="8">D254*E254</f>
        <v>0</v>
      </c>
      <c r="G254" s="171"/>
    </row>
    <row r="255" spans="1:7">
      <c r="A255" s="165"/>
      <c r="B255" s="162"/>
      <c r="C255" s="165"/>
      <c r="D255" s="165"/>
      <c r="E255" s="171"/>
      <c r="F255" s="165"/>
      <c r="G255" s="165"/>
    </row>
    <row r="256" spans="1:7">
      <c r="A256" s="184">
        <v>3.15</v>
      </c>
      <c r="B256" s="214" t="s">
        <v>775</v>
      </c>
      <c r="C256" s="165"/>
      <c r="D256" s="165"/>
      <c r="E256" s="171"/>
      <c r="F256" s="165"/>
      <c r="G256" s="165"/>
    </row>
    <row r="257" spans="1:7">
      <c r="A257" s="165"/>
      <c r="B257" s="214" t="s">
        <v>776</v>
      </c>
      <c r="C257" s="165"/>
      <c r="D257" s="165"/>
      <c r="E257" s="171"/>
      <c r="F257" s="165"/>
      <c r="G257" s="165"/>
    </row>
    <row r="258" spans="1:7">
      <c r="A258" s="165"/>
      <c r="B258" s="214" t="s">
        <v>778</v>
      </c>
      <c r="C258" s="165" t="s">
        <v>679</v>
      </c>
      <c r="D258" s="165" t="s">
        <v>615</v>
      </c>
      <c r="E258" s="166"/>
      <c r="F258" s="171"/>
      <c r="G258" s="171" t="s">
        <v>616</v>
      </c>
    </row>
    <row r="259" spans="1:7" ht="24.75" customHeight="1">
      <c r="A259" s="165"/>
      <c r="B259" s="162"/>
      <c r="C259" s="165"/>
      <c r="D259" s="165"/>
      <c r="E259" s="166"/>
      <c r="F259" s="166"/>
      <c r="G259" s="166"/>
    </row>
    <row r="260" spans="1:7">
      <c r="A260" s="184">
        <v>3.16</v>
      </c>
      <c r="B260" s="162" t="s">
        <v>779</v>
      </c>
      <c r="C260" s="165"/>
      <c r="D260" s="165"/>
      <c r="E260" s="166"/>
      <c r="F260" s="166"/>
      <c r="G260" s="166"/>
    </row>
    <row r="261" spans="1:7">
      <c r="A261" s="165"/>
      <c r="B261" s="162" t="s">
        <v>780</v>
      </c>
      <c r="C261" s="165"/>
      <c r="D261" s="165"/>
      <c r="E261" s="166"/>
      <c r="F261" s="166"/>
      <c r="G261" s="166"/>
    </row>
    <row r="262" spans="1:7">
      <c r="A262" s="165"/>
      <c r="B262" s="162" t="s">
        <v>781</v>
      </c>
      <c r="C262" s="165" t="s">
        <v>679</v>
      </c>
      <c r="D262" s="165">
        <v>1</v>
      </c>
      <c r="E262" s="166"/>
      <c r="F262" s="171">
        <f t="shared" ref="F262" si="9">D262*E262</f>
        <v>0</v>
      </c>
      <c r="G262" s="166"/>
    </row>
    <row r="263" spans="1:7">
      <c r="A263" s="165"/>
      <c r="B263" s="162"/>
      <c r="C263" s="165"/>
      <c r="D263" s="165"/>
      <c r="E263" s="166"/>
      <c r="F263" s="171"/>
      <c r="G263" s="171"/>
    </row>
    <row r="264" spans="1:7">
      <c r="A264" s="184">
        <v>3.17</v>
      </c>
      <c r="B264" s="162" t="s">
        <v>782</v>
      </c>
      <c r="C264" s="165"/>
      <c r="D264" s="165"/>
      <c r="E264" s="166"/>
      <c r="F264" s="227"/>
      <c r="G264" s="227"/>
    </row>
    <row r="265" spans="1:7">
      <c r="A265" s="165"/>
      <c r="B265" s="162" t="s">
        <v>783</v>
      </c>
      <c r="C265" s="165"/>
      <c r="D265" s="165"/>
      <c r="E265" s="166"/>
      <c r="F265" s="227"/>
      <c r="G265" s="227"/>
    </row>
    <row r="266" spans="1:7">
      <c r="A266" s="165"/>
      <c r="B266" s="162" t="s">
        <v>784</v>
      </c>
      <c r="C266" s="165"/>
      <c r="D266" s="165"/>
      <c r="E266" s="166"/>
      <c r="F266" s="227"/>
      <c r="G266" s="227"/>
    </row>
    <row r="267" spans="1:7">
      <c r="A267" s="165"/>
      <c r="B267" s="162" t="s">
        <v>785</v>
      </c>
      <c r="C267" s="165"/>
      <c r="D267" s="165"/>
      <c r="E267" s="166"/>
      <c r="F267" s="227"/>
      <c r="G267" s="227"/>
    </row>
    <row r="268" spans="1:7">
      <c r="A268" s="165"/>
      <c r="B268" s="162" t="s">
        <v>786</v>
      </c>
      <c r="C268" s="165"/>
      <c r="D268" s="165"/>
      <c r="E268" s="166"/>
      <c r="F268" s="227"/>
      <c r="G268" s="227"/>
    </row>
    <row r="269" spans="1:7">
      <c r="A269" s="165"/>
      <c r="B269" s="162"/>
      <c r="C269" s="165"/>
      <c r="D269" s="165"/>
      <c r="E269" s="166"/>
      <c r="F269" s="227"/>
      <c r="G269" s="227"/>
    </row>
    <row r="270" spans="1:7">
      <c r="A270" s="165" t="s">
        <v>612</v>
      </c>
      <c r="B270" s="162" t="s">
        <v>787</v>
      </c>
      <c r="C270" s="165" t="s">
        <v>679</v>
      </c>
      <c r="D270" s="165" t="s">
        <v>615</v>
      </c>
      <c r="E270" s="166"/>
      <c r="F270" s="171"/>
      <c r="G270" s="171" t="s">
        <v>616</v>
      </c>
    </row>
    <row r="271" spans="1:7">
      <c r="A271" s="165" t="s">
        <v>617</v>
      </c>
      <c r="B271" s="162" t="s">
        <v>788</v>
      </c>
      <c r="C271" s="165"/>
      <c r="D271" s="165"/>
      <c r="E271" s="171"/>
      <c r="F271" s="171"/>
      <c r="G271" s="171"/>
    </row>
    <row r="272" spans="1:7">
      <c r="A272" s="165"/>
      <c r="B272" s="162" t="s">
        <v>789</v>
      </c>
      <c r="C272" s="165" t="s">
        <v>614</v>
      </c>
      <c r="D272" s="165" t="s">
        <v>615</v>
      </c>
      <c r="E272" s="166"/>
      <c r="F272" s="171"/>
      <c r="G272" s="171" t="s">
        <v>616</v>
      </c>
    </row>
    <row r="273" spans="1:7">
      <c r="A273" s="185"/>
      <c r="B273" s="162" t="s">
        <v>790</v>
      </c>
      <c r="C273" s="165"/>
      <c r="D273" s="165"/>
      <c r="E273" s="171"/>
      <c r="F273" s="171"/>
      <c r="G273" s="171"/>
    </row>
    <row r="274" spans="1:7">
      <c r="A274" s="165"/>
      <c r="B274" s="162"/>
      <c r="C274" s="165"/>
      <c r="D274" s="165"/>
      <c r="E274" s="166"/>
      <c r="F274" s="171"/>
      <c r="G274" s="171"/>
    </row>
    <row r="275" spans="1:7">
      <c r="A275" s="184">
        <v>3.18</v>
      </c>
      <c r="B275" s="162" t="s">
        <v>791</v>
      </c>
      <c r="C275" s="165"/>
      <c r="D275" s="165"/>
      <c r="E275" s="166"/>
      <c r="F275" s="171"/>
      <c r="G275" s="171"/>
    </row>
    <row r="276" spans="1:7">
      <c r="A276" s="165"/>
      <c r="B276" s="162" t="s">
        <v>792</v>
      </c>
      <c r="C276" s="165"/>
      <c r="D276" s="165"/>
      <c r="E276" s="166"/>
      <c r="F276" s="171"/>
      <c r="G276" s="171"/>
    </row>
    <row r="277" spans="1:7">
      <c r="A277" s="165"/>
      <c r="B277" s="162" t="s">
        <v>793</v>
      </c>
      <c r="C277" s="165"/>
      <c r="D277" s="165"/>
      <c r="E277" s="166"/>
      <c r="F277" s="171"/>
      <c r="G277" s="171"/>
    </row>
    <row r="278" spans="1:7">
      <c r="A278" s="165"/>
      <c r="B278" s="162" t="s">
        <v>794</v>
      </c>
      <c r="C278" s="165"/>
      <c r="D278" s="165"/>
      <c r="E278" s="166"/>
      <c r="F278" s="171"/>
      <c r="G278" s="171"/>
    </row>
    <row r="279" spans="1:7">
      <c r="A279" s="165"/>
      <c r="B279" s="162" t="s">
        <v>795</v>
      </c>
      <c r="C279" s="165" t="s">
        <v>679</v>
      </c>
      <c r="D279" s="184" t="s">
        <v>796</v>
      </c>
      <c r="E279" s="166"/>
      <c r="F279" s="171"/>
      <c r="G279" s="171" t="s">
        <v>616</v>
      </c>
    </row>
    <row r="280" spans="1:7">
      <c r="A280" s="165"/>
      <c r="B280" s="162"/>
      <c r="C280" s="165"/>
      <c r="D280" s="165"/>
      <c r="E280" s="166"/>
      <c r="F280" s="171"/>
      <c r="G280" s="171"/>
    </row>
    <row r="281" spans="1:7">
      <c r="A281" s="226">
        <v>3.19</v>
      </c>
      <c r="B281" s="162" t="s">
        <v>797</v>
      </c>
      <c r="C281" s="165"/>
      <c r="D281" s="165"/>
      <c r="E281" s="171"/>
      <c r="F281" s="171"/>
      <c r="G281" s="171"/>
    </row>
    <row r="282" spans="1:7">
      <c r="A282" s="165"/>
      <c r="B282" s="162" t="s">
        <v>798</v>
      </c>
      <c r="C282" s="165"/>
      <c r="D282" s="165"/>
      <c r="E282" s="171"/>
      <c r="F282" s="228"/>
      <c r="G282" s="228"/>
    </row>
    <row r="283" spans="1:7">
      <c r="A283" s="165"/>
      <c r="B283" s="162" t="s">
        <v>799</v>
      </c>
      <c r="C283" s="165"/>
      <c r="D283" s="165"/>
      <c r="E283" s="171"/>
      <c r="F283" s="171"/>
      <c r="G283" s="171"/>
    </row>
    <row r="284" spans="1:7">
      <c r="A284" s="165"/>
      <c r="B284" s="162" t="s">
        <v>800</v>
      </c>
      <c r="C284" s="165"/>
      <c r="D284" s="165"/>
      <c r="E284" s="171"/>
      <c r="F284" s="171"/>
      <c r="G284" s="171"/>
    </row>
    <row r="285" spans="1:7">
      <c r="A285" s="165"/>
      <c r="B285" s="162" t="s">
        <v>801</v>
      </c>
      <c r="C285" s="165"/>
      <c r="D285" s="165"/>
      <c r="E285" s="171"/>
      <c r="F285" s="171"/>
      <c r="G285" s="171"/>
    </row>
    <row r="286" spans="1:7">
      <c r="A286" s="165"/>
      <c r="B286" s="162" t="s">
        <v>802</v>
      </c>
      <c r="C286" s="165" t="s">
        <v>679</v>
      </c>
      <c r="D286" s="184" t="s">
        <v>796</v>
      </c>
      <c r="E286" s="166"/>
      <c r="F286" s="171"/>
      <c r="G286" s="171" t="s">
        <v>616</v>
      </c>
    </row>
    <row r="287" spans="1:7">
      <c r="A287" s="165"/>
      <c r="B287" s="162"/>
      <c r="C287" s="165"/>
      <c r="D287" s="165"/>
      <c r="E287" s="171"/>
      <c r="F287" s="171"/>
      <c r="G287" s="171"/>
    </row>
    <row r="288" spans="1:7">
      <c r="A288" s="166">
        <v>3.2</v>
      </c>
      <c r="B288" s="162" t="s">
        <v>803</v>
      </c>
      <c r="C288" s="165"/>
      <c r="D288" s="165"/>
      <c r="E288" s="171"/>
      <c r="F288" s="171"/>
      <c r="G288" s="171"/>
    </row>
    <row r="289" spans="1:7">
      <c r="A289" s="162"/>
      <c r="B289" s="162" t="s">
        <v>804</v>
      </c>
      <c r="C289" s="165"/>
      <c r="D289" s="165"/>
      <c r="E289" s="171"/>
      <c r="F289" s="171"/>
      <c r="G289" s="171"/>
    </row>
    <row r="290" spans="1:7">
      <c r="A290" s="162"/>
      <c r="B290" s="162" t="s">
        <v>805</v>
      </c>
      <c r="C290" s="165"/>
      <c r="D290" s="165"/>
      <c r="E290" s="171"/>
      <c r="F290" s="171"/>
      <c r="G290" s="171"/>
    </row>
    <row r="291" spans="1:7">
      <c r="A291" s="162"/>
      <c r="B291" s="162" t="s">
        <v>806</v>
      </c>
      <c r="C291" s="165"/>
      <c r="D291" s="165"/>
      <c r="E291" s="171"/>
      <c r="F291" s="171"/>
      <c r="G291" s="171"/>
    </row>
    <row r="292" spans="1:7">
      <c r="A292" s="162"/>
      <c r="B292" s="162" t="s">
        <v>802</v>
      </c>
      <c r="C292" s="165" t="s">
        <v>679</v>
      </c>
      <c r="D292" s="184" t="s">
        <v>796</v>
      </c>
      <c r="E292" s="166"/>
      <c r="F292" s="171"/>
      <c r="G292" s="171" t="s">
        <v>616</v>
      </c>
    </row>
    <row r="293" spans="1:7">
      <c r="A293" s="162"/>
      <c r="B293" s="162"/>
      <c r="C293" s="165"/>
      <c r="D293" s="165"/>
      <c r="E293" s="171"/>
      <c r="F293" s="171"/>
      <c r="G293" s="171"/>
    </row>
    <row r="294" spans="1:7">
      <c r="A294" s="166">
        <v>3.21</v>
      </c>
      <c r="B294" s="162" t="s">
        <v>807</v>
      </c>
      <c r="C294" s="165"/>
      <c r="D294" s="165"/>
      <c r="E294" s="171"/>
      <c r="F294" s="171"/>
      <c r="G294" s="171"/>
    </row>
    <row r="295" spans="1:7">
      <c r="A295" s="162"/>
      <c r="B295" s="162" t="s">
        <v>808</v>
      </c>
      <c r="C295" s="165"/>
      <c r="D295" s="165"/>
      <c r="E295" s="171"/>
      <c r="F295" s="171"/>
      <c r="G295" s="171"/>
    </row>
    <row r="296" spans="1:7">
      <c r="A296" s="162"/>
      <c r="B296" s="162" t="s">
        <v>809</v>
      </c>
      <c r="C296" s="165"/>
      <c r="D296" s="165"/>
      <c r="E296" s="171"/>
      <c r="F296" s="171"/>
      <c r="G296" s="171"/>
    </row>
    <row r="297" spans="1:7">
      <c r="A297" s="162"/>
      <c r="B297" s="162" t="s">
        <v>810</v>
      </c>
      <c r="C297" s="165"/>
      <c r="D297" s="165"/>
      <c r="E297" s="171"/>
      <c r="F297" s="171"/>
      <c r="G297" s="171"/>
    </row>
    <row r="298" spans="1:7">
      <c r="A298" s="162"/>
      <c r="B298" s="162" t="s">
        <v>802</v>
      </c>
      <c r="C298" s="165" t="s">
        <v>679</v>
      </c>
      <c r="D298" s="184" t="s">
        <v>796</v>
      </c>
      <c r="E298" s="166"/>
      <c r="F298" s="171"/>
      <c r="G298" s="171" t="s">
        <v>616</v>
      </c>
    </row>
    <row r="299" spans="1:7">
      <c r="A299" s="162"/>
      <c r="B299" s="162"/>
      <c r="C299" s="165"/>
      <c r="D299" s="165"/>
      <c r="E299" s="171"/>
      <c r="F299" s="171"/>
      <c r="G299" s="171"/>
    </row>
    <row r="300" spans="1:7">
      <c r="A300" s="229">
        <v>3.22</v>
      </c>
      <c r="B300" s="163" t="s">
        <v>811</v>
      </c>
      <c r="C300" s="165"/>
      <c r="D300" s="165"/>
      <c r="E300" s="171"/>
      <c r="F300" s="171"/>
      <c r="G300" s="171"/>
    </row>
    <row r="301" spans="1:7">
      <c r="A301" s="165"/>
      <c r="B301" s="162"/>
      <c r="C301" s="165"/>
      <c r="D301" s="165"/>
      <c r="E301" s="171"/>
      <c r="F301" s="171"/>
      <c r="G301" s="171"/>
    </row>
    <row r="302" spans="1:7" ht="92.6">
      <c r="A302" s="230" t="s">
        <v>612</v>
      </c>
      <c r="B302" s="197" t="s">
        <v>812</v>
      </c>
      <c r="C302" s="165" t="s">
        <v>679</v>
      </c>
      <c r="D302" s="184" t="s">
        <v>796</v>
      </c>
      <c r="E302" s="166"/>
      <c r="F302" s="171"/>
      <c r="G302" s="171" t="s">
        <v>616</v>
      </c>
    </row>
    <row r="303" spans="1:7">
      <c r="A303" s="165"/>
      <c r="B303" s="162"/>
      <c r="C303" s="165"/>
      <c r="D303" s="165"/>
      <c r="E303" s="171"/>
      <c r="F303" s="171"/>
      <c r="G303" s="171"/>
    </row>
    <row r="304" spans="1:7" ht="46.3">
      <c r="A304" s="165" t="s">
        <v>617</v>
      </c>
      <c r="B304" s="197" t="s">
        <v>813</v>
      </c>
      <c r="C304" s="165"/>
      <c r="D304" s="165"/>
      <c r="E304" s="171"/>
      <c r="F304" s="171"/>
      <c r="G304" s="171"/>
    </row>
    <row r="305" spans="1:7">
      <c r="A305" s="165"/>
      <c r="B305" s="183" t="s">
        <v>814</v>
      </c>
      <c r="C305" s="165" t="s">
        <v>614</v>
      </c>
      <c r="D305" s="184" t="s">
        <v>796</v>
      </c>
      <c r="E305" s="166"/>
      <c r="F305" s="171"/>
      <c r="G305" s="171" t="s">
        <v>616</v>
      </c>
    </row>
    <row r="306" spans="1:7">
      <c r="A306" s="162"/>
      <c r="B306" s="162"/>
      <c r="C306" s="165"/>
      <c r="D306" s="165"/>
      <c r="E306" s="171"/>
      <c r="F306" s="171"/>
      <c r="G306" s="171"/>
    </row>
    <row r="307" spans="1:7">
      <c r="A307" s="162"/>
      <c r="B307" s="162"/>
      <c r="C307" s="165"/>
      <c r="D307" s="165"/>
      <c r="E307" s="171"/>
      <c r="F307" s="171"/>
      <c r="G307" s="171"/>
    </row>
    <row r="308" spans="1:7">
      <c r="A308" s="195" t="s">
        <v>815</v>
      </c>
      <c r="B308" s="231" t="s">
        <v>816</v>
      </c>
      <c r="C308" s="232"/>
      <c r="D308" s="232"/>
      <c r="E308" s="196" t="s">
        <v>659</v>
      </c>
      <c r="F308" s="196">
        <f>SUM(F102:F307)</f>
        <v>0</v>
      </c>
      <c r="G308" s="196"/>
    </row>
    <row r="309" spans="1:7">
      <c r="A309" s="164"/>
      <c r="B309" s="233"/>
      <c r="C309" s="165"/>
      <c r="D309" s="165"/>
      <c r="E309" s="202"/>
      <c r="F309" s="202"/>
      <c r="G309" s="202"/>
    </row>
    <row r="310" spans="1:7">
      <c r="A310" s="223">
        <v>4</v>
      </c>
      <c r="B310" s="163" t="s">
        <v>817</v>
      </c>
      <c r="C310" s="165"/>
      <c r="D310" s="165"/>
      <c r="E310" s="165"/>
      <c r="F310" s="165"/>
      <c r="G310" s="165"/>
    </row>
    <row r="311" spans="1:7">
      <c r="A311" s="165"/>
      <c r="B311" s="162"/>
      <c r="C311" s="165"/>
      <c r="D311" s="165"/>
      <c r="E311" s="165"/>
      <c r="F311" s="165"/>
      <c r="G311" s="165"/>
    </row>
    <row r="312" spans="1:7">
      <c r="A312" s="165">
        <v>4.0999999999999996</v>
      </c>
      <c r="B312" s="163" t="s">
        <v>818</v>
      </c>
      <c r="C312" s="165"/>
      <c r="D312" s="165"/>
      <c r="E312" s="171"/>
      <c r="F312" s="171"/>
      <c r="G312" s="171"/>
    </row>
    <row r="313" spans="1:7">
      <c r="A313" s="165"/>
      <c r="B313" s="162"/>
      <c r="C313" s="165"/>
      <c r="D313" s="165"/>
      <c r="E313" s="171"/>
      <c r="F313" s="171"/>
      <c r="G313" s="171"/>
    </row>
    <row r="314" spans="1:7">
      <c r="A314" s="164" t="s">
        <v>212</v>
      </c>
      <c r="B314" s="163" t="s">
        <v>819</v>
      </c>
      <c r="C314" s="165"/>
      <c r="D314" s="165"/>
      <c r="E314" s="171"/>
      <c r="F314" s="171"/>
      <c r="G314" s="171"/>
    </row>
    <row r="315" spans="1:7">
      <c r="A315" s="165"/>
      <c r="B315" s="162"/>
      <c r="C315" s="165"/>
      <c r="D315" s="165"/>
      <c r="E315" s="171"/>
      <c r="F315" s="171"/>
      <c r="G315" s="171"/>
    </row>
    <row r="316" spans="1:7" ht="92.6">
      <c r="A316" s="165"/>
      <c r="B316" s="234" t="s">
        <v>820</v>
      </c>
      <c r="C316" s="165"/>
      <c r="D316" s="165"/>
      <c r="E316" s="171"/>
      <c r="F316" s="171"/>
      <c r="G316" s="171"/>
    </row>
    <row r="317" spans="1:7">
      <c r="A317" s="165"/>
      <c r="B317" s="162"/>
      <c r="C317" s="165"/>
      <c r="D317" s="165"/>
      <c r="E317" s="171"/>
      <c r="F317" s="171"/>
      <c r="G317" s="171"/>
    </row>
    <row r="318" spans="1:7">
      <c r="A318" s="165" t="s">
        <v>612</v>
      </c>
      <c r="B318" s="162" t="s">
        <v>821</v>
      </c>
      <c r="C318" s="165" t="s">
        <v>679</v>
      </c>
      <c r="D318" s="184">
        <v>5</v>
      </c>
      <c r="E318" s="166"/>
      <c r="F318" s="171">
        <f t="shared" ref="F318" si="10">D318*E318</f>
        <v>0</v>
      </c>
      <c r="G318" s="171"/>
    </row>
    <row r="319" spans="1:7">
      <c r="A319" s="165"/>
      <c r="B319" s="162"/>
      <c r="C319" s="165"/>
      <c r="D319" s="165"/>
      <c r="E319" s="171"/>
      <c r="F319" s="171"/>
      <c r="G319" s="171"/>
    </row>
    <row r="320" spans="1:7">
      <c r="A320" s="164" t="s">
        <v>214</v>
      </c>
      <c r="B320" s="163" t="s">
        <v>822</v>
      </c>
      <c r="C320" s="165"/>
      <c r="D320" s="165"/>
      <c r="E320" s="171"/>
      <c r="F320" s="171"/>
      <c r="G320" s="171"/>
    </row>
    <row r="321" spans="1:7">
      <c r="A321" s="165"/>
      <c r="B321" s="162"/>
      <c r="C321" s="165"/>
      <c r="D321" s="165"/>
      <c r="E321" s="171"/>
      <c r="F321" s="171"/>
      <c r="G321" s="171"/>
    </row>
    <row r="322" spans="1:7">
      <c r="A322" s="235"/>
      <c r="B322" s="162" t="s">
        <v>823</v>
      </c>
      <c r="C322" s="235"/>
      <c r="D322" s="235"/>
      <c r="E322" s="235"/>
      <c r="F322" s="235"/>
      <c r="G322" s="235"/>
    </row>
    <row r="323" spans="1:7">
      <c r="A323" s="235"/>
      <c r="B323" s="162" t="s">
        <v>824</v>
      </c>
      <c r="C323" s="235"/>
      <c r="D323" s="235"/>
      <c r="E323" s="236"/>
      <c r="F323" s="236"/>
      <c r="G323" s="236"/>
    </row>
    <row r="324" spans="1:7">
      <c r="A324" s="235"/>
      <c r="B324" s="162" t="s">
        <v>825</v>
      </c>
      <c r="C324" s="235"/>
      <c r="D324" s="235"/>
      <c r="E324" s="236"/>
      <c r="F324" s="236"/>
      <c r="G324" s="236"/>
    </row>
    <row r="325" spans="1:7">
      <c r="A325" s="235"/>
      <c r="B325" s="162" t="s">
        <v>826</v>
      </c>
      <c r="C325" s="235"/>
      <c r="D325" s="235"/>
      <c r="E325" s="236"/>
      <c r="F325" s="236"/>
      <c r="G325" s="236"/>
    </row>
    <row r="326" spans="1:7">
      <c r="A326" s="235"/>
      <c r="B326" s="162" t="s">
        <v>827</v>
      </c>
      <c r="C326" s="235"/>
      <c r="D326" s="235"/>
      <c r="E326" s="236"/>
      <c r="F326" s="236"/>
      <c r="G326" s="236"/>
    </row>
    <row r="327" spans="1:7">
      <c r="A327" s="235"/>
      <c r="B327" s="162" t="s">
        <v>828</v>
      </c>
      <c r="C327" s="235"/>
      <c r="D327" s="235"/>
      <c r="E327" s="236"/>
      <c r="F327" s="236"/>
      <c r="G327" s="236"/>
    </row>
    <row r="328" spans="1:7">
      <c r="A328" s="235"/>
      <c r="B328" s="162" t="s">
        <v>829</v>
      </c>
      <c r="C328" s="235"/>
      <c r="D328" s="235"/>
      <c r="E328" s="236"/>
      <c r="F328" s="236"/>
      <c r="G328" s="236"/>
    </row>
    <row r="329" spans="1:7">
      <c r="A329" s="165"/>
      <c r="B329" s="162"/>
      <c r="C329" s="165"/>
      <c r="D329" s="165"/>
      <c r="E329" s="171"/>
      <c r="F329" s="171"/>
      <c r="G329" s="171"/>
    </row>
    <row r="330" spans="1:7">
      <c r="A330" s="165" t="s">
        <v>612</v>
      </c>
      <c r="B330" s="162" t="s">
        <v>830</v>
      </c>
      <c r="C330" s="165" t="s">
        <v>679</v>
      </c>
      <c r="D330" s="165">
        <v>10</v>
      </c>
      <c r="E330" s="171"/>
      <c r="F330" s="171">
        <f t="shared" ref="F330" si="11">D330*E330</f>
        <v>0</v>
      </c>
      <c r="G330" s="171"/>
    </row>
    <row r="331" spans="1:7">
      <c r="A331" s="165"/>
      <c r="B331" s="213"/>
      <c r="C331" s="165"/>
      <c r="D331" s="165"/>
      <c r="E331" s="165"/>
      <c r="F331" s="165"/>
      <c r="G331" s="165"/>
    </row>
    <row r="332" spans="1:7">
      <c r="A332" s="165">
        <v>4.2</v>
      </c>
      <c r="B332" s="163" t="s">
        <v>831</v>
      </c>
      <c r="C332" s="165"/>
      <c r="D332" s="165"/>
      <c r="E332" s="165"/>
      <c r="F332" s="165"/>
      <c r="G332" s="165"/>
    </row>
    <row r="333" spans="1:7">
      <c r="A333" s="165"/>
      <c r="B333" s="163" t="s">
        <v>832</v>
      </c>
      <c r="C333" s="165"/>
      <c r="D333" s="165"/>
      <c r="E333" s="165"/>
      <c r="F333" s="165"/>
      <c r="G333" s="165"/>
    </row>
    <row r="334" spans="1:7">
      <c r="A334" s="165"/>
      <c r="B334" s="237" t="s">
        <v>833</v>
      </c>
      <c r="C334" s="165"/>
      <c r="D334" s="165"/>
      <c r="E334" s="165"/>
      <c r="F334" s="165"/>
      <c r="G334" s="165"/>
    </row>
    <row r="335" spans="1:7">
      <c r="A335" s="165"/>
      <c r="B335" s="163"/>
      <c r="C335" s="165"/>
      <c r="D335" s="165"/>
      <c r="E335" s="165"/>
      <c r="F335" s="165"/>
      <c r="G335" s="165"/>
    </row>
    <row r="336" spans="1:7">
      <c r="A336" s="165"/>
      <c r="B336" s="162" t="s">
        <v>834</v>
      </c>
      <c r="C336" s="165"/>
      <c r="D336" s="165"/>
      <c r="E336" s="171"/>
      <c r="F336" s="171"/>
      <c r="G336" s="171"/>
    </row>
    <row r="337" spans="1:7">
      <c r="A337" s="165"/>
      <c r="B337" s="162" t="s">
        <v>835</v>
      </c>
      <c r="C337" s="165"/>
      <c r="D337" s="165"/>
      <c r="E337" s="171"/>
      <c r="F337" s="171"/>
      <c r="G337" s="171"/>
    </row>
    <row r="338" spans="1:7">
      <c r="A338" s="165"/>
      <c r="B338" s="162" t="s">
        <v>836</v>
      </c>
      <c r="C338" s="165"/>
      <c r="D338" s="165"/>
      <c r="E338" s="171"/>
      <c r="F338" s="171"/>
      <c r="G338" s="171"/>
    </row>
    <row r="339" spans="1:7">
      <c r="A339" s="165"/>
      <c r="B339" s="162" t="s">
        <v>837</v>
      </c>
      <c r="C339" s="165"/>
      <c r="D339" s="165"/>
      <c r="E339" s="171"/>
      <c r="F339" s="171"/>
      <c r="G339" s="171"/>
    </row>
    <row r="340" spans="1:7">
      <c r="A340" s="165"/>
      <c r="B340" s="234" t="s">
        <v>838</v>
      </c>
      <c r="C340" s="165"/>
      <c r="D340" s="165"/>
      <c r="E340" s="171"/>
      <c r="F340" s="171"/>
      <c r="G340" s="171"/>
    </row>
    <row r="341" spans="1:7">
      <c r="A341" s="165"/>
      <c r="B341" s="162"/>
      <c r="C341" s="165"/>
      <c r="D341" s="165"/>
      <c r="E341" s="171"/>
      <c r="F341" s="171"/>
      <c r="G341" s="171"/>
    </row>
    <row r="342" spans="1:7">
      <c r="A342" s="165" t="s">
        <v>612</v>
      </c>
      <c r="B342" s="162" t="s">
        <v>839</v>
      </c>
      <c r="C342" s="165" t="s">
        <v>679</v>
      </c>
      <c r="D342" s="184" t="s">
        <v>796</v>
      </c>
      <c r="E342" s="166"/>
      <c r="F342" s="171"/>
      <c r="G342" s="171" t="s">
        <v>616</v>
      </c>
    </row>
    <row r="343" spans="1:7">
      <c r="A343" s="165" t="s">
        <v>617</v>
      </c>
      <c r="B343" s="183" t="s">
        <v>840</v>
      </c>
      <c r="C343" s="165" t="s">
        <v>679</v>
      </c>
      <c r="D343" s="165">
        <v>30</v>
      </c>
      <c r="E343" s="171"/>
      <c r="F343" s="171">
        <f t="shared" ref="F343" si="12">D343*E343</f>
        <v>0</v>
      </c>
      <c r="G343" s="171"/>
    </row>
    <row r="344" spans="1:7">
      <c r="A344" s="165" t="s">
        <v>619</v>
      </c>
      <c r="B344" s="162" t="s">
        <v>841</v>
      </c>
      <c r="C344" s="165" t="s">
        <v>679</v>
      </c>
      <c r="D344" s="184" t="s">
        <v>796</v>
      </c>
      <c r="E344" s="166"/>
      <c r="F344" s="171"/>
      <c r="G344" s="171" t="s">
        <v>616</v>
      </c>
    </row>
    <row r="345" spans="1:7">
      <c r="A345" s="165"/>
      <c r="B345" s="162"/>
      <c r="C345" s="165"/>
      <c r="D345" s="165"/>
      <c r="E345" s="171"/>
      <c r="F345" s="171"/>
      <c r="G345" s="171"/>
    </row>
    <row r="346" spans="1:7">
      <c r="A346" s="238" t="s">
        <v>815</v>
      </c>
      <c r="B346" s="238" t="s">
        <v>842</v>
      </c>
      <c r="C346" s="239"/>
      <c r="D346" s="239"/>
      <c r="E346" s="240" t="s">
        <v>659</v>
      </c>
      <c r="F346" s="240">
        <f>SUM(F311:F345)</f>
        <v>0</v>
      </c>
      <c r="G346" s="240"/>
    </row>
    <row r="347" spans="1:7">
      <c r="A347" s="241"/>
      <c r="B347" s="242"/>
      <c r="C347" s="243"/>
      <c r="D347" s="243"/>
      <c r="E347" s="244"/>
      <c r="F347" s="245"/>
      <c r="G347" s="245"/>
    </row>
    <row r="348" spans="1:7">
      <c r="A348" s="400" t="s">
        <v>843</v>
      </c>
      <c r="B348" s="400"/>
      <c r="C348" s="400"/>
      <c r="D348" s="400"/>
      <c r="E348" s="400"/>
      <c r="F348" s="400"/>
      <c r="G348" s="400"/>
    </row>
    <row r="349" spans="1:7">
      <c r="A349" s="162"/>
      <c r="B349" s="246" t="s">
        <v>523</v>
      </c>
      <c r="C349" s="162"/>
      <c r="D349" s="162"/>
      <c r="E349" s="162"/>
      <c r="F349" s="162"/>
      <c r="G349" s="162"/>
    </row>
    <row r="350" spans="1:7">
      <c r="A350" s="164" t="s">
        <v>0</v>
      </c>
      <c r="B350" s="247" t="s">
        <v>599</v>
      </c>
      <c r="C350" s="164" t="s">
        <v>526</v>
      </c>
      <c r="D350" s="164" t="s">
        <v>600</v>
      </c>
      <c r="E350" s="164" t="s">
        <v>527</v>
      </c>
      <c r="F350" s="164" t="s">
        <v>601</v>
      </c>
      <c r="G350" s="164" t="s">
        <v>601</v>
      </c>
    </row>
    <row r="351" spans="1:7">
      <c r="A351" s="162"/>
      <c r="B351" s="162"/>
      <c r="C351" s="162"/>
      <c r="D351" s="162"/>
      <c r="E351" s="162"/>
      <c r="F351" s="162"/>
      <c r="G351" s="162"/>
    </row>
    <row r="352" spans="1:7">
      <c r="A352" s="248">
        <v>1</v>
      </c>
      <c r="B352" s="163" t="s">
        <v>604</v>
      </c>
      <c r="C352" s="162"/>
      <c r="D352" s="162"/>
      <c r="E352" s="162"/>
      <c r="F352" s="162"/>
      <c r="G352" s="162"/>
    </row>
    <row r="353" spans="1:7">
      <c r="A353" s="162"/>
      <c r="B353" s="162"/>
      <c r="C353" s="162"/>
      <c r="D353" s="162"/>
      <c r="E353" s="162"/>
      <c r="F353" s="162"/>
      <c r="G353" s="162"/>
    </row>
    <row r="354" spans="1:7">
      <c r="A354" s="223">
        <v>1.1000000000000001</v>
      </c>
      <c r="B354" s="211" t="s">
        <v>844</v>
      </c>
      <c r="C354" s="185"/>
      <c r="D354" s="185"/>
      <c r="E354" s="185"/>
      <c r="F354" s="185"/>
      <c r="G354" s="185"/>
    </row>
    <row r="355" spans="1:7">
      <c r="A355" s="165"/>
      <c r="B355" s="211" t="s">
        <v>845</v>
      </c>
      <c r="C355" s="185"/>
      <c r="D355" s="185"/>
      <c r="E355" s="185"/>
      <c r="F355" s="185"/>
      <c r="G355" s="185"/>
    </row>
    <row r="356" spans="1:7">
      <c r="A356" s="165"/>
      <c r="B356" s="185"/>
      <c r="C356" s="185"/>
      <c r="D356" s="185"/>
      <c r="E356" s="185"/>
      <c r="F356" s="185"/>
      <c r="G356" s="185"/>
    </row>
    <row r="357" spans="1:7">
      <c r="A357" s="165"/>
      <c r="B357" s="185" t="s">
        <v>846</v>
      </c>
      <c r="C357" s="185"/>
      <c r="D357" s="185"/>
      <c r="E357" s="185"/>
      <c r="F357" s="185"/>
      <c r="G357" s="185"/>
    </row>
    <row r="358" spans="1:7">
      <c r="A358" s="165"/>
      <c r="B358" s="185" t="s">
        <v>847</v>
      </c>
      <c r="C358" s="185"/>
      <c r="D358" s="185"/>
      <c r="E358" s="185"/>
      <c r="F358" s="185"/>
      <c r="G358" s="185"/>
    </row>
    <row r="359" spans="1:7">
      <c r="A359" s="165"/>
      <c r="B359" s="185" t="s">
        <v>848</v>
      </c>
      <c r="C359" s="185"/>
      <c r="D359" s="185"/>
      <c r="E359" s="185"/>
      <c r="F359" s="185"/>
      <c r="G359" s="185"/>
    </row>
    <row r="360" spans="1:7">
      <c r="A360" s="165"/>
      <c r="B360" s="185" t="s">
        <v>849</v>
      </c>
      <c r="C360" s="185"/>
      <c r="D360" s="185"/>
      <c r="E360" s="185"/>
      <c r="F360" s="185"/>
      <c r="G360" s="185"/>
    </row>
    <row r="361" spans="1:7">
      <c r="A361" s="165"/>
      <c r="B361" s="185"/>
      <c r="C361" s="185"/>
      <c r="D361" s="185"/>
      <c r="E361" s="185"/>
      <c r="F361" s="185"/>
      <c r="G361" s="185"/>
    </row>
    <row r="362" spans="1:7">
      <c r="A362" s="165" t="s">
        <v>612</v>
      </c>
      <c r="B362" s="162" t="s">
        <v>850</v>
      </c>
      <c r="C362" s="185" t="str">
        <f>CONCATENATE(B362,B363,B364,B365,B366,B367,B368,B369,
)</f>
        <v>Casing  of air washer shall be in double skin construction. Inner skin shall be constructed out of24 gauge plain GS sheet &amp; outer skin in 24 gauge  pre-plasticized GS sheet  sandwitched between  50mm thick injected PU foam insulation of density not less than 40 Kg /CuM  and complete with marine light,limit switch &amp; inspection doors including control wiringas required. Air washer shall have access for all parts.</v>
      </c>
      <c r="D362" s="185"/>
      <c r="E362" s="185"/>
      <c r="F362" s="185"/>
      <c r="G362" s="185"/>
    </row>
    <row r="363" spans="1:7">
      <c r="A363" s="165"/>
      <c r="B363" s="162" t="s">
        <v>851</v>
      </c>
      <c r="C363" s="185"/>
      <c r="D363" s="185"/>
      <c r="E363" s="185"/>
      <c r="F363" s="185"/>
      <c r="G363" s="185"/>
    </row>
    <row r="364" spans="1:7">
      <c r="A364" s="165"/>
      <c r="B364" s="162" t="s">
        <v>852</v>
      </c>
      <c r="C364" s="185"/>
      <c r="D364" s="185"/>
      <c r="E364" s="185"/>
      <c r="F364" s="185"/>
      <c r="G364" s="185"/>
    </row>
    <row r="365" spans="1:7">
      <c r="A365" s="165"/>
      <c r="B365" s="162" t="s">
        <v>853</v>
      </c>
      <c r="C365" s="185"/>
      <c r="D365" s="185"/>
      <c r="E365" s="185"/>
      <c r="F365" s="185"/>
      <c r="G365" s="185"/>
    </row>
    <row r="366" spans="1:7">
      <c r="A366" s="165"/>
      <c r="B366" s="162" t="s">
        <v>854</v>
      </c>
      <c r="C366" s="185"/>
      <c r="D366" s="185"/>
      <c r="E366" s="185"/>
      <c r="F366" s="185"/>
      <c r="G366" s="185"/>
    </row>
    <row r="367" spans="1:7">
      <c r="A367" s="165"/>
      <c r="B367" s="162" t="s">
        <v>855</v>
      </c>
      <c r="C367" s="185"/>
      <c r="D367" s="185"/>
      <c r="E367" s="185"/>
      <c r="F367" s="185"/>
      <c r="G367" s="185"/>
    </row>
    <row r="368" spans="1:7">
      <c r="A368" s="165"/>
      <c r="B368" s="162" t="s">
        <v>856</v>
      </c>
      <c r="C368" s="185"/>
      <c r="D368" s="185"/>
      <c r="E368" s="185"/>
      <c r="F368" s="185"/>
      <c r="G368" s="185"/>
    </row>
    <row r="369" spans="1:7">
      <c r="A369" s="165"/>
      <c r="B369" s="162" t="s">
        <v>857</v>
      </c>
      <c r="C369" s="185"/>
      <c r="D369" s="185"/>
      <c r="E369" s="185"/>
      <c r="F369" s="185"/>
      <c r="G369" s="185"/>
    </row>
    <row r="370" spans="1:7">
      <c r="A370" s="165"/>
      <c r="B370" s="162"/>
      <c r="C370" s="185"/>
      <c r="D370" s="185"/>
      <c r="E370" s="185"/>
      <c r="F370" s="185"/>
      <c r="G370" s="185"/>
    </row>
    <row r="371" spans="1:7">
      <c r="A371" s="165" t="s">
        <v>617</v>
      </c>
      <c r="B371" s="185" t="s">
        <v>858</v>
      </c>
      <c r="C371" s="185" t="str">
        <f>CONCATENATE(B371,B372,B373,B374,B375,B376,B377,B378,
)</f>
        <v>Fan section complete with  backward curved DIDW type centrifugal fan/s, EFF1, IE3, IP-55, rated TEFC squirrel cageinduction motor suitable  to  operate on 415+10%V, 50Hz,3 phase AC power supply and   belt   drive   package.Centrifugal fans shall be coated with epoxy paint as specified. Fan outlet velocity  shall not  be  more  than 2000 FPM (10.16 MPS).All fans should be AMCA certified.</v>
      </c>
      <c r="D371" s="185"/>
      <c r="E371" s="185"/>
      <c r="F371" s="185"/>
      <c r="G371" s="185"/>
    </row>
    <row r="372" spans="1:7">
      <c r="A372" s="165"/>
      <c r="B372" s="185" t="s">
        <v>859</v>
      </c>
      <c r="C372" s="185"/>
      <c r="D372" s="185"/>
      <c r="E372" s="185"/>
      <c r="F372" s="185"/>
      <c r="G372" s="185"/>
    </row>
    <row r="373" spans="1:7">
      <c r="A373" s="165"/>
      <c r="B373" s="185" t="s">
        <v>860</v>
      </c>
      <c r="C373" s="185"/>
      <c r="D373" s="185"/>
      <c r="E373" s="185"/>
      <c r="F373" s="185"/>
      <c r="G373" s="185"/>
    </row>
    <row r="374" spans="1:7">
      <c r="A374" s="165"/>
      <c r="B374" s="185" t="s">
        <v>861</v>
      </c>
      <c r="C374" s="185"/>
      <c r="D374" s="185"/>
      <c r="E374" s="185"/>
      <c r="F374" s="185"/>
      <c r="G374" s="185"/>
    </row>
    <row r="375" spans="1:7">
      <c r="A375" s="165"/>
      <c r="B375" s="185" t="s">
        <v>862</v>
      </c>
      <c r="C375" s="185"/>
      <c r="D375" s="185"/>
      <c r="E375" s="185"/>
      <c r="F375" s="185"/>
      <c r="G375" s="185"/>
    </row>
    <row r="376" spans="1:7">
      <c r="A376" s="165"/>
      <c r="B376" s="185" t="s">
        <v>863</v>
      </c>
      <c r="C376" s="185"/>
      <c r="D376" s="185"/>
      <c r="E376" s="185"/>
      <c r="F376" s="185"/>
      <c r="G376" s="185"/>
    </row>
    <row r="377" spans="1:7">
      <c r="A377" s="165"/>
      <c r="B377" s="185" t="s">
        <v>864</v>
      </c>
      <c r="C377" s="185"/>
      <c r="D377" s="185"/>
      <c r="E377" s="185"/>
      <c r="F377" s="185"/>
      <c r="G377" s="185"/>
    </row>
    <row r="378" spans="1:7">
      <c r="A378" s="186"/>
      <c r="B378" s="185" t="s">
        <v>865</v>
      </c>
      <c r="C378" s="185"/>
      <c r="D378" s="185"/>
      <c r="E378" s="185"/>
      <c r="F378" s="185"/>
      <c r="G378" s="185"/>
    </row>
    <row r="379" spans="1:7">
      <c r="A379" s="165"/>
      <c r="B379" s="163"/>
      <c r="C379" s="165"/>
      <c r="D379" s="165"/>
      <c r="E379" s="165"/>
      <c r="F379" s="165"/>
      <c r="G379" s="165"/>
    </row>
    <row r="380" spans="1:7">
      <c r="A380" s="165" t="s">
        <v>619</v>
      </c>
      <c r="B380" s="162" t="s">
        <v>866</v>
      </c>
      <c r="C380" s="185" t="str">
        <f>CONCATENATE(B380,B381)</f>
        <v>AirWasher shall be provided with Intake Section withF/A openings as per approved shop drawing.</v>
      </c>
      <c r="D380" s="165"/>
      <c r="E380" s="165"/>
      <c r="F380" s="165"/>
      <c r="G380" s="165"/>
    </row>
    <row r="381" spans="1:7">
      <c r="A381" s="165"/>
      <c r="B381" s="162" t="s">
        <v>867</v>
      </c>
      <c r="C381" s="165"/>
      <c r="D381" s="165"/>
      <c r="E381" s="165"/>
      <c r="F381" s="165"/>
      <c r="G381" s="165"/>
    </row>
    <row r="382" spans="1:7">
      <c r="A382" s="165"/>
      <c r="B382" s="185"/>
      <c r="C382" s="185"/>
      <c r="D382" s="185"/>
      <c r="E382" s="185"/>
      <c r="F382" s="185"/>
      <c r="G382" s="185"/>
    </row>
    <row r="383" spans="1:7">
      <c r="A383" s="165" t="s">
        <v>621</v>
      </c>
      <c r="B383" s="185" t="s">
        <v>868</v>
      </c>
      <c r="C383" s="185" t="str">
        <f>CONCATENATE(B383,B384,B385,B386,B387,B388,B389,B390,B391,B392,B393,B394,B395,B396,
)</f>
        <v>Air washer wet section shall be complete with 300mm thick cellulose based  paper fills, drift eliminators,water distribution system complete  with  FRP  spray headers, strainer of fine mesh brass screen, globe valve,float valve, quick   fill,  over  flow     &amp;       drainconnections, GI  medium class piping and 3/1 phasemonobloc pumps of 1HP/ 1.5HP/2HP motor rating as required according to  the  capacity  of  air cooling machines. Inner skin of wet section including fills mounting frame shall be constructed out of stainless steel SS- 304 A grade of appropriate thickness .Sump shall be made out of 1.25mm   thick  SS-304 A  grade stainless steel .Velocity  across  the paper fills  not to exceed 500  FPM.</v>
      </c>
      <c r="D383" s="185"/>
      <c r="E383" s="185"/>
      <c r="F383" s="185"/>
      <c r="G383" s="185"/>
    </row>
    <row r="384" spans="1:7">
      <c r="A384" s="165"/>
      <c r="B384" s="185" t="s">
        <v>869</v>
      </c>
      <c r="C384" s="185"/>
      <c r="D384" s="185"/>
      <c r="E384" s="185"/>
      <c r="F384" s="185"/>
      <c r="G384" s="185"/>
    </row>
    <row r="385" spans="1:7">
      <c r="A385" s="165"/>
      <c r="B385" s="185" t="s">
        <v>870</v>
      </c>
      <c r="C385" s="185"/>
      <c r="D385" s="185"/>
      <c r="E385" s="185"/>
      <c r="F385" s="185"/>
      <c r="G385" s="185"/>
    </row>
    <row r="386" spans="1:7">
      <c r="A386" s="165"/>
      <c r="B386" s="185" t="s">
        <v>871</v>
      </c>
      <c r="C386" s="185"/>
      <c r="D386" s="185"/>
      <c r="E386" s="185"/>
      <c r="F386" s="185"/>
      <c r="G386" s="185"/>
    </row>
    <row r="387" spans="1:7">
      <c r="A387" s="165"/>
      <c r="B387" s="185" t="s">
        <v>872</v>
      </c>
      <c r="C387" s="185"/>
      <c r="D387" s="185"/>
      <c r="E387" s="185"/>
      <c r="F387" s="185"/>
      <c r="G387" s="185"/>
    </row>
    <row r="388" spans="1:7">
      <c r="A388" s="165"/>
      <c r="B388" s="185" t="s">
        <v>873</v>
      </c>
      <c r="C388" s="185"/>
      <c r="D388" s="185"/>
      <c r="E388" s="185"/>
      <c r="F388" s="185"/>
      <c r="G388" s="185"/>
    </row>
    <row r="389" spans="1:7">
      <c r="A389" s="165"/>
      <c r="B389" s="185" t="s">
        <v>874</v>
      </c>
      <c r="C389" s="185"/>
      <c r="D389" s="185"/>
      <c r="E389" s="185"/>
      <c r="F389" s="185"/>
      <c r="G389" s="185"/>
    </row>
    <row r="390" spans="1:7">
      <c r="A390" s="165"/>
      <c r="B390" s="185" t="s">
        <v>875</v>
      </c>
      <c r="C390" s="185"/>
      <c r="D390" s="185"/>
      <c r="E390" s="185"/>
      <c r="F390" s="185"/>
      <c r="G390" s="185"/>
    </row>
    <row r="391" spans="1:7">
      <c r="A391" s="165"/>
      <c r="B391" s="185" t="s">
        <v>876</v>
      </c>
      <c r="C391" s="185"/>
      <c r="D391" s="185"/>
      <c r="E391" s="185"/>
      <c r="F391" s="185"/>
      <c r="G391" s="185"/>
    </row>
    <row r="392" spans="1:7">
      <c r="A392" s="165"/>
      <c r="B392" s="185" t="s">
        <v>877</v>
      </c>
      <c r="C392" s="185"/>
      <c r="D392" s="185"/>
      <c r="E392" s="185"/>
      <c r="F392" s="185"/>
      <c r="G392" s="185"/>
    </row>
    <row r="393" spans="1:7">
      <c r="A393" s="165"/>
      <c r="B393" s="185" t="s">
        <v>878</v>
      </c>
      <c r="C393" s="185"/>
      <c r="D393" s="185"/>
      <c r="E393" s="185"/>
      <c r="F393" s="185"/>
      <c r="G393" s="185"/>
    </row>
    <row r="394" spans="1:7">
      <c r="A394" s="165"/>
      <c r="B394" s="185" t="s">
        <v>879</v>
      </c>
      <c r="C394" s="185"/>
      <c r="D394" s="185"/>
      <c r="E394" s="185"/>
      <c r="F394" s="185"/>
      <c r="G394" s="185"/>
    </row>
    <row r="395" spans="1:7">
      <c r="A395" s="165"/>
      <c r="B395" s="185" t="s">
        <v>880</v>
      </c>
      <c r="C395" s="185"/>
      <c r="D395" s="185"/>
      <c r="E395" s="185"/>
      <c r="F395" s="185"/>
      <c r="G395" s="185"/>
    </row>
    <row r="396" spans="1:7">
      <c r="A396" s="165"/>
      <c r="B396" s="185" t="s">
        <v>881</v>
      </c>
      <c r="C396" s="185"/>
      <c r="D396" s="185"/>
      <c r="E396" s="185"/>
      <c r="F396" s="185"/>
      <c r="G396" s="185"/>
    </row>
    <row r="397" spans="1:7">
      <c r="A397" s="165"/>
      <c r="B397" s="185"/>
      <c r="C397" s="185"/>
      <c r="D397" s="185"/>
      <c r="E397" s="185"/>
      <c r="F397" s="185"/>
      <c r="G397" s="185"/>
    </row>
    <row r="398" spans="1:7">
      <c r="A398" s="165" t="s">
        <v>623</v>
      </c>
      <c r="B398" s="185" t="s">
        <v>882</v>
      </c>
      <c r="C398" s="185" t="str">
        <f>CONCATENATE(B398,B399,B400,B401,B402,B403,B404,B405,B406,B407,B408,B409,B410,B4)</f>
        <v xml:space="preserve">Filter section  complete with  50mm thick aluminiumwire mesh viscous metallic filters. Velocity  across the filters shall not exceed 500  FPM. Airwasher should be provided with adequate space between eliminator &amp; fan to avoid water carryover.The Evaporative Air Cooling Machines (EAC) shall be of following duty parameters :M/c No      Capacity      S.P          Motor           Area to                   (Cfm)       (mmWG)     Rating           be  fed                                                       (HP)EAC-1        1x22500         58-60         1x15.0               Kitchen             </v>
      </c>
      <c r="D398" s="185"/>
      <c r="E398" s="185"/>
      <c r="F398" s="185"/>
      <c r="G398" s="185"/>
    </row>
    <row r="399" spans="1:7">
      <c r="A399" s="165"/>
      <c r="B399" s="185" t="s">
        <v>883</v>
      </c>
      <c r="C399" s="185"/>
      <c r="D399" s="185"/>
      <c r="E399" s="185"/>
      <c r="F399" s="185"/>
      <c r="G399" s="185"/>
    </row>
    <row r="400" spans="1:7">
      <c r="A400" s="165"/>
      <c r="B400" s="185" t="s">
        <v>884</v>
      </c>
      <c r="C400" s="185"/>
      <c r="D400" s="185"/>
      <c r="E400" s="185"/>
      <c r="F400" s="185"/>
      <c r="G400" s="185"/>
    </row>
    <row r="401" spans="1:7">
      <c r="A401" s="165"/>
      <c r="B401" s="185"/>
      <c r="C401" s="185"/>
      <c r="D401" s="185"/>
      <c r="E401" s="185"/>
      <c r="F401" s="185"/>
      <c r="G401" s="185"/>
    </row>
    <row r="402" spans="1:7" ht="30.9">
      <c r="A402" s="165"/>
      <c r="B402" s="249" t="s">
        <v>885</v>
      </c>
      <c r="C402" s="185"/>
      <c r="D402" s="185"/>
      <c r="E402" s="185"/>
      <c r="F402" s="185"/>
      <c r="G402" s="185"/>
    </row>
    <row r="403" spans="1:7">
      <c r="A403" s="165"/>
      <c r="B403" s="185"/>
      <c r="C403" s="185"/>
      <c r="D403" s="185"/>
      <c r="E403" s="185"/>
      <c r="F403" s="185"/>
      <c r="G403" s="185"/>
    </row>
    <row r="404" spans="1:7" ht="18">
      <c r="A404" s="165"/>
      <c r="B404" s="185" t="s">
        <v>886</v>
      </c>
      <c r="C404" s="185"/>
      <c r="D404" s="250"/>
      <c r="E404" s="185"/>
      <c r="F404" s="185"/>
      <c r="G404" s="185"/>
    </row>
    <row r="405" spans="1:7">
      <c r="A405" s="165"/>
      <c r="B405" s="185" t="s">
        <v>887</v>
      </c>
      <c r="C405" s="185"/>
      <c r="D405" s="185"/>
      <c r="E405" s="185"/>
      <c r="F405" s="185"/>
      <c r="G405" s="185"/>
    </row>
    <row r="406" spans="1:7">
      <c r="A406" s="165"/>
      <c r="B406" s="185"/>
      <c r="C406" s="185"/>
      <c r="D406" s="185"/>
      <c r="E406" s="185"/>
      <c r="F406" s="185"/>
      <c r="G406" s="185"/>
    </row>
    <row r="407" spans="1:7">
      <c r="A407" s="165"/>
      <c r="B407" s="211" t="s">
        <v>888</v>
      </c>
      <c r="C407" s="185"/>
      <c r="D407" s="185"/>
      <c r="E407" s="185"/>
      <c r="F407" s="185"/>
      <c r="G407" s="185"/>
    </row>
    <row r="408" spans="1:7">
      <c r="A408" s="165"/>
      <c r="B408" s="211" t="s">
        <v>889</v>
      </c>
      <c r="C408" s="185"/>
      <c r="D408" s="185"/>
      <c r="E408" s="185"/>
      <c r="F408" s="185"/>
      <c r="G408" s="185"/>
    </row>
    <row r="409" spans="1:7">
      <c r="A409" s="165"/>
      <c r="B409" s="211" t="s">
        <v>890</v>
      </c>
      <c r="C409" s="185"/>
      <c r="D409" s="185"/>
      <c r="E409" s="185"/>
      <c r="F409" s="185"/>
      <c r="G409" s="185"/>
    </row>
    <row r="410" spans="1:7">
      <c r="A410" s="162"/>
      <c r="B410" s="417" t="s">
        <v>891</v>
      </c>
      <c r="C410" s="165" t="s">
        <v>614</v>
      </c>
      <c r="D410" s="165">
        <v>1</v>
      </c>
      <c r="E410" s="171"/>
      <c r="F410" s="171">
        <f t="shared" ref="F410" si="13">D410*E410</f>
        <v>0</v>
      </c>
      <c r="G410" s="171"/>
    </row>
    <row r="411" spans="1:7">
      <c r="A411" s="251"/>
      <c r="B411" s="252"/>
      <c r="C411" s="251"/>
      <c r="D411" s="251"/>
      <c r="E411" s="251"/>
      <c r="F411" s="251"/>
      <c r="G411" s="251"/>
    </row>
    <row r="412" spans="1:7">
      <c r="A412" s="184">
        <v>1.2</v>
      </c>
      <c r="B412" s="163" t="s">
        <v>892</v>
      </c>
      <c r="C412" s="186"/>
      <c r="D412" s="186"/>
      <c r="E412" s="253"/>
      <c r="F412" s="171"/>
      <c r="G412" s="171"/>
    </row>
    <row r="413" spans="1:7">
      <c r="A413" s="184"/>
      <c r="B413" s="163"/>
      <c r="C413" s="186"/>
      <c r="D413" s="186"/>
      <c r="E413" s="253"/>
      <c r="F413" s="171"/>
      <c r="G413" s="171"/>
    </row>
    <row r="414" spans="1:7">
      <c r="A414" s="165" t="s">
        <v>88</v>
      </c>
      <c r="B414" s="163" t="s">
        <v>893</v>
      </c>
      <c r="C414" s="186"/>
      <c r="D414" s="186"/>
      <c r="E414" s="166"/>
      <c r="F414" s="186"/>
      <c r="G414" s="186"/>
    </row>
    <row r="415" spans="1:7">
      <c r="A415" s="254"/>
      <c r="B415" s="255"/>
      <c r="C415" s="186"/>
      <c r="D415" s="186"/>
      <c r="E415" s="166"/>
      <c r="F415" s="186"/>
      <c r="G415" s="186"/>
    </row>
    <row r="416" spans="1:7">
      <c r="A416" s="254"/>
      <c r="B416" s="185" t="s">
        <v>894</v>
      </c>
      <c r="C416" s="186"/>
      <c r="D416" s="186"/>
      <c r="E416" s="166"/>
      <c r="F416" s="186"/>
      <c r="G416" s="186"/>
    </row>
    <row r="417" spans="1:7">
      <c r="A417" s="254"/>
      <c r="B417" s="185" t="s">
        <v>895</v>
      </c>
      <c r="C417" s="186"/>
      <c r="D417" s="186"/>
      <c r="E417" s="166"/>
      <c r="F417" s="186"/>
      <c r="G417" s="186"/>
    </row>
    <row r="418" spans="1:7">
      <c r="A418" s="254"/>
      <c r="B418" s="185" t="s">
        <v>896</v>
      </c>
      <c r="C418" s="186"/>
      <c r="D418" s="186"/>
      <c r="E418" s="166"/>
      <c r="F418" s="186"/>
      <c r="G418" s="186"/>
    </row>
    <row r="419" spans="1:7">
      <c r="A419" s="254"/>
      <c r="B419" s="185"/>
      <c r="C419" s="186"/>
      <c r="D419" s="186"/>
      <c r="E419" s="166"/>
      <c r="F419" s="186"/>
      <c r="G419" s="186"/>
    </row>
    <row r="420" spans="1:7">
      <c r="A420" s="165" t="s">
        <v>612</v>
      </c>
      <c r="B420" s="162" t="s">
        <v>858</v>
      </c>
      <c r="C420" s="186"/>
      <c r="D420" s="186"/>
      <c r="E420" s="166"/>
      <c r="F420" s="186"/>
      <c r="G420" s="186"/>
    </row>
    <row r="421" spans="1:7">
      <c r="A421" s="165"/>
      <c r="B421" s="162" t="s">
        <v>897</v>
      </c>
      <c r="C421" s="186"/>
      <c r="D421" s="186"/>
      <c r="E421" s="166"/>
      <c r="F421" s="186"/>
      <c r="G421" s="186"/>
    </row>
    <row r="422" spans="1:7">
      <c r="A422" s="165"/>
      <c r="B422" s="162" t="s">
        <v>898</v>
      </c>
      <c r="C422" s="186"/>
      <c r="D422" s="186"/>
      <c r="E422" s="166"/>
      <c r="F422" s="186"/>
      <c r="G422" s="186"/>
    </row>
    <row r="423" spans="1:7">
      <c r="A423" s="165"/>
      <c r="B423" s="162" t="s">
        <v>861</v>
      </c>
      <c r="C423" s="186"/>
      <c r="D423" s="186"/>
      <c r="E423" s="166"/>
      <c r="F423" s="186"/>
      <c r="G423" s="186"/>
    </row>
    <row r="424" spans="1:7">
      <c r="A424" s="165"/>
      <c r="B424" s="162" t="s">
        <v>899</v>
      </c>
      <c r="C424" s="186"/>
      <c r="D424" s="186"/>
      <c r="E424" s="166"/>
      <c r="F424" s="186"/>
      <c r="G424" s="186"/>
    </row>
    <row r="425" spans="1:7">
      <c r="A425" s="165"/>
      <c r="B425" s="162" t="s">
        <v>900</v>
      </c>
      <c r="C425" s="186"/>
      <c r="D425" s="186"/>
      <c r="E425" s="166"/>
      <c r="F425" s="186"/>
      <c r="G425" s="186"/>
    </row>
    <row r="426" spans="1:7">
      <c r="A426" s="165"/>
      <c r="B426" s="162" t="s">
        <v>901</v>
      </c>
      <c r="C426" s="186"/>
      <c r="D426" s="186"/>
      <c r="E426" s="166"/>
      <c r="F426" s="186"/>
      <c r="G426" s="186"/>
    </row>
    <row r="427" spans="1:7">
      <c r="A427" s="165"/>
      <c r="B427" s="162" t="s">
        <v>902</v>
      </c>
      <c r="C427" s="186"/>
      <c r="D427" s="186"/>
      <c r="E427" s="166"/>
      <c r="F427" s="186"/>
      <c r="G427" s="186"/>
    </row>
    <row r="428" spans="1:7">
      <c r="A428" s="165"/>
      <c r="B428" s="162" t="s">
        <v>903</v>
      </c>
      <c r="C428" s="186"/>
      <c r="D428" s="186"/>
      <c r="E428" s="166"/>
      <c r="F428" s="186"/>
      <c r="G428" s="186"/>
    </row>
    <row r="429" spans="1:7">
      <c r="A429" s="165"/>
      <c r="B429" s="162"/>
      <c r="C429" s="186"/>
      <c r="D429" s="186"/>
      <c r="E429" s="166"/>
      <c r="F429" s="186"/>
      <c r="G429" s="186"/>
    </row>
    <row r="430" spans="1:7">
      <c r="A430" s="165" t="s">
        <v>617</v>
      </c>
      <c r="B430" s="162" t="s">
        <v>904</v>
      </c>
      <c r="C430" s="186"/>
      <c r="D430" s="186"/>
      <c r="E430" s="166"/>
      <c r="F430" s="186"/>
      <c r="G430" s="186"/>
    </row>
    <row r="431" spans="1:7">
      <c r="A431" s="165"/>
      <c r="B431" s="162" t="s">
        <v>905</v>
      </c>
      <c r="C431" s="186"/>
      <c r="D431" s="186"/>
      <c r="E431" s="166"/>
      <c r="F431" s="186"/>
      <c r="G431" s="186"/>
    </row>
    <row r="432" spans="1:7">
      <c r="A432" s="165"/>
      <c r="B432" s="162" t="s">
        <v>906</v>
      </c>
      <c r="C432" s="186"/>
      <c r="D432" s="186"/>
      <c r="E432" s="166"/>
      <c r="F432" s="186"/>
      <c r="G432" s="186"/>
    </row>
    <row r="433" spans="1:7">
      <c r="A433" s="165"/>
      <c r="B433" s="162" t="s">
        <v>907</v>
      </c>
      <c r="C433" s="186"/>
      <c r="D433" s="186"/>
      <c r="E433" s="166"/>
      <c r="F433" s="186"/>
      <c r="G433" s="186"/>
    </row>
    <row r="434" spans="1:7">
      <c r="A434" s="165"/>
      <c r="B434" s="162" t="s">
        <v>872</v>
      </c>
      <c r="C434" s="186"/>
      <c r="D434" s="186"/>
      <c r="E434" s="166"/>
      <c r="F434" s="186"/>
      <c r="G434" s="186"/>
    </row>
    <row r="435" spans="1:7">
      <c r="A435" s="165"/>
      <c r="B435" s="162" t="s">
        <v>908</v>
      </c>
      <c r="C435" s="186"/>
      <c r="D435" s="186"/>
      <c r="E435" s="166"/>
      <c r="F435" s="186"/>
      <c r="G435" s="186"/>
    </row>
    <row r="436" spans="1:7">
      <c r="A436" s="165"/>
      <c r="B436" s="162" t="s">
        <v>909</v>
      </c>
      <c r="C436" s="186"/>
      <c r="D436" s="186"/>
      <c r="E436" s="166"/>
      <c r="F436" s="186"/>
      <c r="G436" s="186"/>
    </row>
    <row r="437" spans="1:7">
      <c r="A437" s="165"/>
      <c r="B437" s="162" t="s">
        <v>910</v>
      </c>
      <c r="C437" s="186"/>
      <c r="D437" s="186"/>
      <c r="E437" s="166"/>
      <c r="F437" s="186"/>
      <c r="G437" s="186"/>
    </row>
    <row r="438" spans="1:7">
      <c r="A438" s="165"/>
      <c r="B438" s="162" t="s">
        <v>911</v>
      </c>
      <c r="C438" s="186"/>
      <c r="D438" s="186"/>
      <c r="E438" s="166"/>
      <c r="F438" s="186"/>
      <c r="G438" s="186"/>
    </row>
    <row r="439" spans="1:7">
      <c r="A439" s="165"/>
      <c r="B439" s="162" t="s">
        <v>912</v>
      </c>
      <c r="C439" s="186"/>
      <c r="D439" s="186"/>
      <c r="E439" s="166"/>
      <c r="F439" s="186"/>
      <c r="G439" s="186"/>
    </row>
    <row r="440" spans="1:7">
      <c r="A440" s="165"/>
      <c r="B440" s="162"/>
      <c r="C440" s="186"/>
      <c r="D440" s="186"/>
      <c r="E440" s="166"/>
      <c r="F440" s="186"/>
      <c r="G440" s="186"/>
    </row>
    <row r="441" spans="1:7">
      <c r="A441" s="165" t="s">
        <v>619</v>
      </c>
      <c r="B441" s="185" t="s">
        <v>913</v>
      </c>
      <c r="C441" s="165"/>
      <c r="D441" s="165"/>
      <c r="E441" s="253"/>
      <c r="F441" s="171"/>
      <c r="G441" s="171"/>
    </row>
    <row r="442" spans="1:7">
      <c r="A442" s="165"/>
      <c r="B442" s="185" t="s">
        <v>914</v>
      </c>
      <c r="C442" s="165"/>
      <c r="D442" s="165"/>
      <c r="E442" s="253"/>
      <c r="F442" s="171"/>
      <c r="G442" s="171"/>
    </row>
    <row r="443" spans="1:7">
      <c r="A443" s="165"/>
      <c r="B443" s="185" t="s">
        <v>915</v>
      </c>
      <c r="C443" s="165"/>
      <c r="D443" s="165"/>
      <c r="E443" s="253"/>
      <c r="F443" s="171"/>
      <c r="G443" s="171"/>
    </row>
    <row r="444" spans="1:7">
      <c r="A444" s="165"/>
      <c r="B444" s="185" t="s">
        <v>916</v>
      </c>
      <c r="C444" s="165"/>
      <c r="D444" s="165"/>
      <c r="E444" s="253"/>
      <c r="F444" s="171"/>
      <c r="G444" s="171"/>
    </row>
    <row r="445" spans="1:7">
      <c r="A445" s="165"/>
      <c r="B445" s="185"/>
      <c r="C445" s="165"/>
      <c r="D445" s="165"/>
      <c r="E445" s="253"/>
      <c r="F445" s="171"/>
      <c r="G445" s="171"/>
    </row>
    <row r="446" spans="1:7">
      <c r="A446" s="165"/>
      <c r="B446" s="162" t="s">
        <v>917</v>
      </c>
      <c r="C446" s="186"/>
      <c r="D446" s="186"/>
      <c r="E446" s="166"/>
      <c r="F446" s="186"/>
      <c r="G446" s="186"/>
    </row>
    <row r="447" spans="1:7">
      <c r="A447" s="165"/>
      <c r="B447" s="162" t="s">
        <v>918</v>
      </c>
      <c r="C447" s="186"/>
      <c r="D447" s="186"/>
      <c r="E447" s="166"/>
      <c r="F447" s="186"/>
      <c r="G447" s="186"/>
    </row>
    <row r="448" spans="1:7">
      <c r="A448" s="165"/>
      <c r="B448" s="185"/>
      <c r="C448" s="186"/>
      <c r="D448" s="186"/>
      <c r="E448" s="166"/>
      <c r="F448" s="186"/>
      <c r="G448" s="186"/>
    </row>
    <row r="449" spans="1:7">
      <c r="A449" s="165"/>
      <c r="B449" s="211" t="s">
        <v>919</v>
      </c>
      <c r="C449" s="185"/>
      <c r="D449" s="185"/>
      <c r="E449" s="185"/>
      <c r="F449" s="185"/>
      <c r="G449" s="185"/>
    </row>
    <row r="450" spans="1:7">
      <c r="A450" s="165"/>
      <c r="B450" s="211" t="s">
        <v>920</v>
      </c>
      <c r="C450" s="185"/>
      <c r="D450" s="185"/>
      <c r="E450" s="185"/>
      <c r="F450" s="185"/>
      <c r="G450" s="185"/>
    </row>
    <row r="451" spans="1:7">
      <c r="A451" s="165"/>
      <c r="B451" s="211" t="s">
        <v>921</v>
      </c>
      <c r="C451" s="185"/>
      <c r="D451" s="185"/>
      <c r="E451" s="185"/>
      <c r="F451" s="185"/>
      <c r="G451" s="185"/>
    </row>
    <row r="452" spans="1:7">
      <c r="A452" s="165"/>
      <c r="B452" s="418" t="s">
        <v>922</v>
      </c>
      <c r="C452" s="186" t="s">
        <v>614</v>
      </c>
      <c r="D452" s="186">
        <v>1</v>
      </c>
      <c r="E452" s="253"/>
      <c r="F452" s="171">
        <f t="shared" ref="F452" si="14">D452*E452</f>
        <v>0</v>
      </c>
      <c r="G452" s="171"/>
    </row>
    <row r="453" spans="1:7">
      <c r="A453" s="165"/>
      <c r="B453" s="162"/>
      <c r="C453" s="165"/>
      <c r="D453" s="165"/>
      <c r="E453" s="166"/>
      <c r="F453" s="171"/>
      <c r="G453" s="171"/>
    </row>
    <row r="454" spans="1:7">
      <c r="A454" s="256">
        <v>1.3</v>
      </c>
      <c r="B454" s="163" t="s">
        <v>923</v>
      </c>
      <c r="C454" s="186"/>
      <c r="D454" s="185"/>
      <c r="E454" s="185"/>
      <c r="F454" s="186"/>
      <c r="G454" s="186"/>
    </row>
    <row r="455" spans="1:7">
      <c r="A455" s="185"/>
      <c r="B455" s="185"/>
      <c r="C455" s="186"/>
      <c r="D455" s="185"/>
      <c r="E455" s="185"/>
      <c r="F455" s="186"/>
      <c r="G455" s="186"/>
    </row>
    <row r="456" spans="1:7">
      <c r="A456" s="185"/>
      <c r="B456" s="185" t="s">
        <v>924</v>
      </c>
      <c r="C456" s="186"/>
      <c r="D456" s="185"/>
      <c r="E456" s="185"/>
      <c r="F456" s="186"/>
      <c r="G456" s="186"/>
    </row>
    <row r="457" spans="1:7">
      <c r="A457" s="185"/>
      <c r="B457" s="185" t="s">
        <v>925</v>
      </c>
      <c r="C457" s="186"/>
      <c r="D457" s="185"/>
      <c r="E457" s="185"/>
      <c r="F457" s="186"/>
      <c r="G457" s="186"/>
    </row>
    <row r="458" spans="1:7">
      <c r="A458" s="185"/>
      <c r="B458" s="185" t="s">
        <v>926</v>
      </c>
      <c r="C458" s="186"/>
      <c r="D458" s="185"/>
      <c r="E458" s="185"/>
      <c r="F458" s="186"/>
      <c r="G458" s="186"/>
    </row>
    <row r="459" spans="1:7">
      <c r="A459" s="185"/>
      <c r="B459" s="185" t="s">
        <v>927</v>
      </c>
      <c r="C459" s="186"/>
      <c r="D459" s="185"/>
      <c r="E459" s="185"/>
      <c r="F459" s="186"/>
      <c r="G459" s="186"/>
    </row>
    <row r="460" spans="1:7">
      <c r="A460" s="185"/>
      <c r="B460" s="185" t="s">
        <v>928</v>
      </c>
      <c r="C460" s="186"/>
      <c r="D460" s="185"/>
      <c r="E460" s="185"/>
      <c r="F460" s="186"/>
      <c r="G460" s="186"/>
    </row>
    <row r="461" spans="1:7">
      <c r="A461" s="165"/>
      <c r="B461" s="162" t="s">
        <v>929</v>
      </c>
      <c r="C461" s="165"/>
      <c r="D461" s="165"/>
      <c r="E461" s="165"/>
      <c r="F461" s="165"/>
      <c r="G461" s="165"/>
    </row>
    <row r="462" spans="1:7">
      <c r="A462" s="165"/>
      <c r="B462" s="162" t="s">
        <v>930</v>
      </c>
      <c r="C462" s="165"/>
      <c r="D462" s="165"/>
      <c r="E462" s="165"/>
      <c r="F462" s="165"/>
      <c r="G462" s="165"/>
    </row>
    <row r="463" spans="1:7">
      <c r="A463" s="185"/>
      <c r="B463" s="185"/>
      <c r="C463" s="185"/>
      <c r="D463" s="185"/>
      <c r="E463" s="185"/>
      <c r="F463" s="185"/>
      <c r="G463" s="185"/>
    </row>
    <row r="464" spans="1:7">
      <c r="A464" s="165" t="s">
        <v>612</v>
      </c>
      <c r="B464" s="214" t="s">
        <v>931</v>
      </c>
      <c r="C464" s="257" t="s">
        <v>614</v>
      </c>
      <c r="D464" s="165" t="s">
        <v>615</v>
      </c>
      <c r="E464" s="165"/>
      <c r="F464" s="165"/>
      <c r="G464" s="165" t="s">
        <v>616</v>
      </c>
    </row>
    <row r="465" spans="1:7">
      <c r="A465" s="165" t="s">
        <v>617</v>
      </c>
      <c r="B465" s="419" t="s">
        <v>932</v>
      </c>
      <c r="C465" s="257" t="s">
        <v>614</v>
      </c>
      <c r="D465" s="186">
        <v>1</v>
      </c>
      <c r="E465" s="253"/>
      <c r="F465" s="171">
        <f t="shared" ref="F465:F466" si="15">D465*E465</f>
        <v>0</v>
      </c>
      <c r="G465" s="171"/>
    </row>
    <row r="466" spans="1:7">
      <c r="A466" s="165" t="s">
        <v>619</v>
      </c>
      <c r="B466" s="419" t="s">
        <v>933</v>
      </c>
      <c r="C466" s="257" t="s">
        <v>614</v>
      </c>
      <c r="D466" s="186">
        <v>2</v>
      </c>
      <c r="E466" s="253"/>
      <c r="F466" s="171">
        <f t="shared" si="15"/>
        <v>0</v>
      </c>
      <c r="G466" s="171"/>
    </row>
    <row r="467" spans="1:7">
      <c r="A467" s="165" t="s">
        <v>621</v>
      </c>
      <c r="B467" s="214" t="s">
        <v>934</v>
      </c>
      <c r="C467" s="257" t="s">
        <v>614</v>
      </c>
      <c r="D467" s="184" t="s">
        <v>796</v>
      </c>
      <c r="E467" s="166"/>
      <c r="F467" s="171"/>
      <c r="G467" s="171" t="s">
        <v>616</v>
      </c>
    </row>
    <row r="468" spans="1:7" ht="30.45">
      <c r="A468" s="185"/>
      <c r="B468" s="258" t="s">
        <v>935</v>
      </c>
      <c r="C468" s="186"/>
      <c r="D468" s="165"/>
      <c r="E468" s="171"/>
      <c r="F468" s="171"/>
      <c r="G468" s="171"/>
    </row>
    <row r="469" spans="1:7">
      <c r="A469" s="172"/>
      <c r="B469" s="259"/>
      <c r="C469" s="172"/>
      <c r="D469" s="172"/>
      <c r="E469" s="174"/>
      <c r="F469" s="260"/>
      <c r="G469" s="260"/>
    </row>
    <row r="470" spans="1:7">
      <c r="A470" s="165">
        <v>1.4</v>
      </c>
      <c r="B470" s="163" t="s">
        <v>936</v>
      </c>
      <c r="C470" s="165"/>
      <c r="D470" s="165"/>
      <c r="E470" s="165"/>
      <c r="F470" s="165"/>
      <c r="G470" s="165"/>
    </row>
    <row r="471" spans="1:7" s="261" customFormat="1" ht="17.25" customHeight="1">
      <c r="A471" s="165"/>
      <c r="B471" s="163"/>
      <c r="C471" s="165"/>
      <c r="D471" s="165"/>
      <c r="E471" s="165"/>
      <c r="F471" s="165"/>
      <c r="G471" s="165"/>
    </row>
    <row r="472" spans="1:7">
      <c r="A472" s="257" t="s">
        <v>123</v>
      </c>
      <c r="B472" s="163" t="s">
        <v>937</v>
      </c>
      <c r="C472" s="257"/>
      <c r="D472" s="257"/>
      <c r="E472" s="216"/>
      <c r="F472" s="262"/>
      <c r="G472" s="262"/>
    </row>
    <row r="473" spans="1:7">
      <c r="A473" s="257"/>
      <c r="B473" s="214"/>
      <c r="C473" s="257"/>
      <c r="D473" s="257"/>
      <c r="E473" s="216"/>
      <c r="F473" s="262"/>
      <c r="G473" s="262"/>
    </row>
    <row r="474" spans="1:7" ht="138.9">
      <c r="A474" s="257"/>
      <c r="B474" s="263" t="s">
        <v>938</v>
      </c>
      <c r="C474" s="257"/>
      <c r="D474" s="257"/>
      <c r="E474" s="257"/>
      <c r="F474" s="257"/>
      <c r="G474" s="257"/>
    </row>
    <row r="475" spans="1:7">
      <c r="A475" s="257"/>
      <c r="B475" s="214"/>
      <c r="C475" s="257"/>
      <c r="D475" s="257"/>
      <c r="E475" s="216"/>
      <c r="F475" s="262"/>
      <c r="G475" s="262"/>
    </row>
    <row r="476" spans="1:7">
      <c r="A476" s="257"/>
      <c r="B476" s="264" t="s">
        <v>939</v>
      </c>
      <c r="C476" s="257"/>
      <c r="D476" s="257"/>
      <c r="E476" s="216"/>
      <c r="F476" s="262"/>
      <c r="G476" s="262"/>
    </row>
    <row r="477" spans="1:7">
      <c r="A477" s="257"/>
      <c r="B477" s="264" t="s">
        <v>940</v>
      </c>
      <c r="C477" s="209"/>
      <c r="D477" s="209"/>
      <c r="E477" s="209"/>
      <c r="F477" s="209"/>
      <c r="G477" s="209"/>
    </row>
    <row r="478" spans="1:7">
      <c r="A478" s="257"/>
      <c r="B478" s="264"/>
      <c r="C478" s="257"/>
      <c r="D478" s="257"/>
      <c r="E478" s="216"/>
      <c r="F478" s="265"/>
      <c r="G478" s="265"/>
    </row>
    <row r="479" spans="1:7">
      <c r="A479" s="257"/>
      <c r="B479" s="420" t="s">
        <v>941</v>
      </c>
      <c r="C479" s="165" t="s">
        <v>614</v>
      </c>
      <c r="D479" s="165">
        <v>1</v>
      </c>
      <c r="E479" s="171"/>
      <c r="F479" s="171">
        <f t="shared" ref="F479" si="16">D479*E479</f>
        <v>0</v>
      </c>
      <c r="G479" s="260"/>
    </row>
    <row r="480" spans="1:7">
      <c r="A480" s="183"/>
      <c r="B480" s="183"/>
      <c r="C480" s="183"/>
      <c r="D480" s="251"/>
      <c r="E480" s="251"/>
      <c r="F480" s="251"/>
      <c r="G480" s="251"/>
    </row>
    <row r="481" spans="1:7">
      <c r="A481" s="266"/>
      <c r="B481" s="267" t="s">
        <v>942</v>
      </c>
      <c r="C481" s="195"/>
      <c r="D481" s="195"/>
      <c r="E481" s="195" t="s">
        <v>659</v>
      </c>
      <c r="F481" s="196">
        <f>SUM(F356:F480)</f>
        <v>0</v>
      </c>
      <c r="G481" s="196"/>
    </row>
    <row r="482" spans="1:7">
      <c r="A482" s="268"/>
      <c r="B482" s="163"/>
      <c r="C482" s="164"/>
      <c r="D482" s="164"/>
      <c r="E482" s="164"/>
      <c r="F482" s="164"/>
      <c r="G482" s="164"/>
    </row>
    <row r="483" spans="1:7">
      <c r="A483" s="223">
        <v>2</v>
      </c>
      <c r="B483" s="163" t="s">
        <v>943</v>
      </c>
      <c r="C483" s="165"/>
      <c r="D483" s="165"/>
      <c r="E483" s="165"/>
      <c r="F483" s="165"/>
      <c r="G483" s="165"/>
    </row>
    <row r="484" spans="1:7">
      <c r="A484" s="165"/>
      <c r="B484" s="162"/>
      <c r="C484" s="165"/>
      <c r="D484" s="165"/>
      <c r="E484" s="165"/>
      <c r="F484" s="165"/>
      <c r="G484" s="165"/>
    </row>
    <row r="485" spans="1:7">
      <c r="A485" s="179">
        <v>2.1</v>
      </c>
      <c r="B485" s="203" t="s">
        <v>674</v>
      </c>
      <c r="C485" s="179"/>
      <c r="D485" s="204"/>
      <c r="E485" s="179"/>
      <c r="F485" s="179"/>
      <c r="G485" s="179"/>
    </row>
    <row r="486" spans="1:7">
      <c r="A486" s="179"/>
      <c r="B486" s="205"/>
      <c r="C486" s="179"/>
      <c r="D486" s="204"/>
      <c r="E486" s="179"/>
      <c r="F486" s="179"/>
      <c r="G486" s="179"/>
    </row>
    <row r="487" spans="1:7" ht="154.30000000000001">
      <c r="A487" s="206"/>
      <c r="B487" s="234" t="s">
        <v>944</v>
      </c>
      <c r="C487" s="165"/>
      <c r="D487" s="204"/>
      <c r="E487" s="179"/>
      <c r="F487" s="179"/>
      <c r="G487" s="179"/>
    </row>
    <row r="488" spans="1:7" ht="108">
      <c r="A488" s="208"/>
      <c r="B488" s="234" t="s">
        <v>945</v>
      </c>
      <c r="C488" s="179"/>
      <c r="D488" s="165"/>
      <c r="E488" s="179"/>
      <c r="F488" s="179"/>
      <c r="G488" s="179"/>
    </row>
    <row r="489" spans="1:7">
      <c r="A489" s="208"/>
      <c r="B489" s="185" t="s">
        <v>946</v>
      </c>
      <c r="C489" s="179"/>
      <c r="D489" s="179"/>
      <c r="E489" s="179"/>
      <c r="F489" s="179"/>
      <c r="G489" s="179"/>
    </row>
    <row r="490" spans="1:7">
      <c r="A490" s="208"/>
      <c r="B490" s="185" t="s">
        <v>947</v>
      </c>
      <c r="C490" s="179"/>
      <c r="D490" s="179"/>
      <c r="E490" s="179"/>
      <c r="F490" s="179"/>
      <c r="G490" s="179"/>
    </row>
    <row r="491" spans="1:7">
      <c r="A491" s="208"/>
      <c r="B491" s="185" t="s">
        <v>948</v>
      </c>
      <c r="C491" s="179"/>
      <c r="D491" s="179"/>
      <c r="E491" s="179"/>
      <c r="F491" s="179"/>
      <c r="G491" s="179"/>
    </row>
    <row r="492" spans="1:7">
      <c r="A492" s="208"/>
      <c r="B492" s="185"/>
      <c r="C492" s="179"/>
      <c r="D492" s="179"/>
      <c r="E492" s="179"/>
      <c r="F492" s="179"/>
      <c r="G492" s="179"/>
    </row>
    <row r="493" spans="1:7">
      <c r="A493" s="269"/>
      <c r="B493" s="270" t="s">
        <v>949</v>
      </c>
      <c r="C493" s="204"/>
      <c r="D493" s="204"/>
      <c r="E493" s="204"/>
      <c r="F493" s="204"/>
      <c r="G493" s="204"/>
    </row>
    <row r="494" spans="1:7">
      <c r="A494" s="271" t="s">
        <v>612</v>
      </c>
      <c r="B494" s="272" t="s">
        <v>950</v>
      </c>
      <c r="C494" s="273" t="s">
        <v>679</v>
      </c>
      <c r="D494" s="273">
        <v>50</v>
      </c>
      <c r="E494" s="166"/>
      <c r="F494" s="171">
        <f t="shared" ref="F494:F496" si="17">D494*E494</f>
        <v>0</v>
      </c>
      <c r="G494" s="171"/>
    </row>
    <row r="495" spans="1:7">
      <c r="A495" s="271" t="s">
        <v>617</v>
      </c>
      <c r="B495" s="272" t="s">
        <v>951</v>
      </c>
      <c r="C495" s="273" t="s">
        <v>679</v>
      </c>
      <c r="D495" s="273">
        <v>50</v>
      </c>
      <c r="E495" s="216"/>
      <c r="F495" s="171">
        <f t="shared" si="17"/>
        <v>0</v>
      </c>
      <c r="G495" s="171"/>
    </row>
    <row r="496" spans="1:7">
      <c r="A496" s="271" t="s">
        <v>619</v>
      </c>
      <c r="B496" s="272" t="s">
        <v>952</v>
      </c>
      <c r="C496" s="273" t="s">
        <v>679</v>
      </c>
      <c r="D496" s="273">
        <v>10</v>
      </c>
      <c r="E496" s="216"/>
      <c r="F496" s="171">
        <f t="shared" si="17"/>
        <v>0</v>
      </c>
      <c r="G496" s="171"/>
    </row>
    <row r="497" spans="1:7">
      <c r="A497" s="271" t="s">
        <v>621</v>
      </c>
      <c r="B497" s="272" t="s">
        <v>683</v>
      </c>
      <c r="C497" s="273" t="s">
        <v>679</v>
      </c>
      <c r="D497" s="274" t="s">
        <v>796</v>
      </c>
      <c r="E497" s="275"/>
      <c r="F497" s="191"/>
      <c r="G497" s="191" t="s">
        <v>616</v>
      </c>
    </row>
    <row r="498" spans="1:7">
      <c r="A498" s="186"/>
      <c r="B498" s="185"/>
      <c r="C498" s="186"/>
      <c r="D498" s="186"/>
      <c r="E498" s="253"/>
      <c r="F498" s="171"/>
      <c r="G498" s="171"/>
    </row>
    <row r="499" spans="1:7">
      <c r="A499" s="165">
        <v>2.2000000000000002</v>
      </c>
      <c r="B499" s="163" t="s">
        <v>953</v>
      </c>
      <c r="C499" s="165"/>
      <c r="D499" s="165"/>
      <c r="E499" s="171"/>
      <c r="F499" s="165"/>
      <c r="G499" s="165"/>
    </row>
    <row r="500" spans="1:7">
      <c r="A500" s="165"/>
      <c r="B500" s="163"/>
      <c r="C500" s="165"/>
      <c r="D500" s="165"/>
      <c r="E500" s="171"/>
      <c r="F500" s="165"/>
      <c r="G500" s="165"/>
    </row>
    <row r="501" spans="1:7" ht="77.150000000000006">
      <c r="A501" s="165"/>
      <c r="B501" s="199" t="s">
        <v>954</v>
      </c>
      <c r="C501" s="165" t="s">
        <v>679</v>
      </c>
      <c r="D501" s="274" t="s">
        <v>796</v>
      </c>
      <c r="E501" s="275"/>
      <c r="F501" s="191"/>
      <c r="G501" s="191" t="s">
        <v>616</v>
      </c>
    </row>
    <row r="502" spans="1:7">
      <c r="A502" s="165"/>
      <c r="B502" s="213"/>
      <c r="C502" s="165"/>
      <c r="D502" s="165"/>
      <c r="E502" s="171"/>
      <c r="F502" s="165"/>
      <c r="G502" s="165"/>
    </row>
    <row r="503" spans="1:7">
      <c r="A503" s="186">
        <v>2.2999999999999998</v>
      </c>
      <c r="B503" s="211" t="s">
        <v>684</v>
      </c>
      <c r="C503" s="165"/>
      <c r="D503" s="165"/>
      <c r="E503" s="171"/>
      <c r="F503" s="165"/>
      <c r="G503" s="165"/>
    </row>
    <row r="504" spans="1:7">
      <c r="A504" s="165"/>
      <c r="B504" s="185"/>
      <c r="C504" s="165"/>
      <c r="D504" s="165"/>
      <c r="E504" s="171"/>
      <c r="F504" s="165"/>
      <c r="G504" s="165"/>
    </row>
    <row r="505" spans="1:7" ht="61.75">
      <c r="A505" s="165"/>
      <c r="B505" s="207" t="s">
        <v>955</v>
      </c>
      <c r="C505" s="165"/>
      <c r="D505" s="165"/>
      <c r="E505" s="171"/>
      <c r="F505" s="165"/>
      <c r="G505" s="165"/>
    </row>
    <row r="506" spans="1:7">
      <c r="A506" s="165"/>
      <c r="B506" s="213"/>
      <c r="C506" s="165"/>
      <c r="D506" s="165"/>
      <c r="E506" s="171"/>
      <c r="F506" s="165"/>
      <c r="G506" s="165"/>
    </row>
    <row r="507" spans="1:7">
      <c r="A507" s="165"/>
      <c r="B507" s="162" t="s">
        <v>690</v>
      </c>
      <c r="C507" s="165" t="s">
        <v>679</v>
      </c>
      <c r="D507" s="184">
        <v>15</v>
      </c>
      <c r="E507" s="166"/>
      <c r="F507" s="171">
        <f t="shared" ref="F507:F509" si="18">D507*E507</f>
        <v>0</v>
      </c>
      <c r="G507" s="171"/>
    </row>
    <row r="508" spans="1:7">
      <c r="A508" s="165"/>
      <c r="B508" s="162" t="s">
        <v>691</v>
      </c>
      <c r="C508" s="165" t="s">
        <v>679</v>
      </c>
      <c r="D508" s="184">
        <v>5</v>
      </c>
      <c r="E508" s="166"/>
      <c r="F508" s="171">
        <f t="shared" si="18"/>
        <v>0</v>
      </c>
      <c r="G508" s="171"/>
    </row>
    <row r="509" spans="1:7">
      <c r="A509" s="165"/>
      <c r="B509" s="162" t="s">
        <v>692</v>
      </c>
      <c r="C509" s="165" t="s">
        <v>679</v>
      </c>
      <c r="D509" s="184">
        <v>5</v>
      </c>
      <c r="E509" s="166"/>
      <c r="F509" s="171">
        <f t="shared" si="18"/>
        <v>0</v>
      </c>
      <c r="G509" s="171"/>
    </row>
    <row r="510" spans="1:7">
      <c r="A510" s="165"/>
      <c r="B510" s="162" t="s">
        <v>693</v>
      </c>
      <c r="C510" s="165" t="s">
        <v>679</v>
      </c>
      <c r="D510" s="165" t="s">
        <v>615</v>
      </c>
      <c r="E510" s="166"/>
      <c r="F510" s="165"/>
      <c r="G510" s="165" t="s">
        <v>616</v>
      </c>
    </row>
    <row r="511" spans="1:7">
      <c r="A511" s="165"/>
      <c r="B511" s="162"/>
      <c r="C511" s="165"/>
      <c r="D511" s="184"/>
      <c r="E511" s="171"/>
      <c r="F511" s="184"/>
      <c r="G511" s="184"/>
    </row>
    <row r="512" spans="1:7">
      <c r="A512" s="191">
        <v>2.4</v>
      </c>
      <c r="B512" s="270" t="s">
        <v>956</v>
      </c>
      <c r="C512" s="191"/>
      <c r="D512" s="191"/>
      <c r="E512" s="191"/>
      <c r="F512" s="191"/>
      <c r="G512" s="191"/>
    </row>
    <row r="513" spans="1:7">
      <c r="A513" s="191"/>
      <c r="B513" s="270"/>
      <c r="C513" s="191"/>
      <c r="D513" s="191"/>
      <c r="E513" s="191"/>
      <c r="F513" s="191"/>
      <c r="G513" s="191"/>
    </row>
    <row r="514" spans="1:7">
      <c r="A514" s="191"/>
      <c r="B514" s="272" t="s">
        <v>957</v>
      </c>
      <c r="C514" s="191"/>
      <c r="D514" s="191"/>
      <c r="E514" s="191"/>
      <c r="F514" s="191"/>
      <c r="G514" s="191"/>
    </row>
    <row r="515" spans="1:7">
      <c r="A515" s="191"/>
      <c r="B515" s="272" t="s">
        <v>958</v>
      </c>
      <c r="C515" s="191"/>
      <c r="D515" s="191"/>
      <c r="E515" s="191"/>
      <c r="F515" s="191"/>
      <c r="G515" s="191"/>
    </row>
    <row r="516" spans="1:7">
      <c r="A516" s="191"/>
      <c r="B516" s="272" t="s">
        <v>959</v>
      </c>
      <c r="C516" s="191"/>
      <c r="D516" s="191"/>
      <c r="E516" s="191"/>
      <c r="F516" s="191"/>
      <c r="G516" s="191"/>
    </row>
    <row r="517" spans="1:7">
      <c r="A517" s="191"/>
      <c r="B517" s="272" t="s">
        <v>960</v>
      </c>
      <c r="C517" s="191"/>
      <c r="D517" s="191"/>
      <c r="E517" s="191"/>
      <c r="F517" s="191"/>
      <c r="G517" s="191"/>
    </row>
    <row r="518" spans="1:7">
      <c r="A518" s="191"/>
      <c r="B518" s="272" t="s">
        <v>961</v>
      </c>
      <c r="C518" s="191"/>
      <c r="D518" s="191"/>
      <c r="E518" s="191"/>
      <c r="F518" s="191"/>
      <c r="G518" s="191"/>
    </row>
    <row r="519" spans="1:7">
      <c r="A519" s="191"/>
      <c r="B519" s="272" t="s">
        <v>962</v>
      </c>
      <c r="C519" s="191" t="s">
        <v>679</v>
      </c>
      <c r="D519" s="191">
        <v>140</v>
      </c>
      <c r="E519" s="276"/>
      <c r="F519" s="171">
        <f t="shared" ref="F519" si="19">D519*E519</f>
        <v>0</v>
      </c>
      <c r="G519" s="277"/>
    </row>
    <row r="520" spans="1:7">
      <c r="A520" s="165"/>
      <c r="B520" s="185"/>
      <c r="C520" s="165"/>
      <c r="D520" s="165"/>
      <c r="E520" s="166"/>
      <c r="F520" s="171"/>
      <c r="G520" s="171"/>
    </row>
    <row r="521" spans="1:7">
      <c r="A521" s="165">
        <v>2.5</v>
      </c>
      <c r="B521" s="163" t="s">
        <v>709</v>
      </c>
      <c r="C521" s="165"/>
      <c r="D521" s="165"/>
      <c r="E521" s="171"/>
      <c r="F521" s="171"/>
      <c r="G521" s="171"/>
    </row>
    <row r="522" spans="1:7">
      <c r="A522" s="165"/>
      <c r="B522" s="162"/>
      <c r="C522" s="165"/>
      <c r="D522" s="165"/>
      <c r="E522" s="171"/>
      <c r="F522" s="171"/>
      <c r="G522" s="171"/>
    </row>
    <row r="523" spans="1:7" ht="77.150000000000006">
      <c r="A523" s="165"/>
      <c r="B523" s="207" t="s">
        <v>963</v>
      </c>
      <c r="C523" s="165" t="s">
        <v>533</v>
      </c>
      <c r="D523" s="184">
        <v>8.5</v>
      </c>
      <c r="E523" s="166"/>
      <c r="F523" s="171">
        <f t="shared" ref="F523" si="20">D523*E523</f>
        <v>0</v>
      </c>
      <c r="G523" s="171"/>
    </row>
    <row r="524" spans="1:7">
      <c r="A524" s="165"/>
      <c r="B524" s="162"/>
      <c r="C524" s="165"/>
      <c r="D524" s="165"/>
      <c r="E524" s="171"/>
      <c r="F524" s="171"/>
      <c r="G524" s="171"/>
    </row>
    <row r="525" spans="1:7">
      <c r="A525" s="165">
        <v>2.6</v>
      </c>
      <c r="B525" s="163" t="s">
        <v>722</v>
      </c>
      <c r="C525" s="165"/>
      <c r="D525" s="165"/>
      <c r="E525" s="171"/>
      <c r="F525" s="165"/>
      <c r="G525" s="165"/>
    </row>
    <row r="526" spans="1:7">
      <c r="A526" s="165"/>
      <c r="B526" s="162"/>
      <c r="C526" s="165"/>
      <c r="D526" s="165"/>
      <c r="E526" s="171"/>
      <c r="F526" s="165"/>
      <c r="G526" s="165"/>
    </row>
    <row r="527" spans="1:7" ht="61.75">
      <c r="A527" s="165"/>
      <c r="B527" s="197" t="s">
        <v>723</v>
      </c>
      <c r="C527" s="165"/>
      <c r="D527" s="165"/>
      <c r="E527" s="171"/>
      <c r="F527" s="165"/>
      <c r="G527" s="165"/>
    </row>
    <row r="528" spans="1:7" ht="46.3">
      <c r="A528" s="165"/>
      <c r="B528" s="197" t="s">
        <v>724</v>
      </c>
      <c r="C528" s="165"/>
      <c r="D528" s="165"/>
      <c r="E528" s="171"/>
      <c r="F528" s="165"/>
      <c r="G528" s="165"/>
    </row>
    <row r="529" spans="1:7">
      <c r="A529" s="165"/>
      <c r="B529" s="162"/>
      <c r="C529" s="165"/>
      <c r="D529" s="165"/>
      <c r="E529" s="171"/>
      <c r="F529" s="165"/>
      <c r="G529" s="165"/>
    </row>
    <row r="530" spans="1:7">
      <c r="A530" s="165"/>
      <c r="B530" s="162" t="s">
        <v>725</v>
      </c>
      <c r="C530" s="165" t="s">
        <v>679</v>
      </c>
      <c r="D530" s="274">
        <v>8</v>
      </c>
      <c r="E530" s="275"/>
      <c r="F530" s="171">
        <f t="shared" ref="F530" si="21">D530*E530</f>
        <v>0</v>
      </c>
      <c r="G530" s="171"/>
    </row>
    <row r="531" spans="1:7">
      <c r="A531" s="165"/>
      <c r="B531" s="162"/>
      <c r="C531" s="165"/>
      <c r="D531" s="165"/>
      <c r="E531" s="171"/>
      <c r="F531" s="165"/>
      <c r="G531" s="165"/>
    </row>
    <row r="532" spans="1:7">
      <c r="A532" s="165">
        <v>2.7</v>
      </c>
      <c r="B532" s="163" t="s">
        <v>732</v>
      </c>
      <c r="C532" s="165"/>
      <c r="D532" s="165"/>
      <c r="E532" s="171"/>
      <c r="F532" s="165"/>
      <c r="G532" s="165"/>
    </row>
    <row r="533" spans="1:7">
      <c r="A533" s="165"/>
      <c r="B533" s="162"/>
      <c r="C533" s="165"/>
      <c r="D533" s="165"/>
      <c r="E533" s="171"/>
      <c r="F533" s="165"/>
      <c r="G533" s="165"/>
    </row>
    <row r="534" spans="1:7" ht="46.3">
      <c r="A534" s="165"/>
      <c r="B534" s="197" t="s">
        <v>964</v>
      </c>
      <c r="C534" s="165" t="s">
        <v>679</v>
      </c>
      <c r="D534" s="165" t="s">
        <v>615</v>
      </c>
      <c r="E534" s="166"/>
      <c r="F534" s="165"/>
      <c r="G534" s="165" t="s">
        <v>616</v>
      </c>
    </row>
    <row r="535" spans="1:7">
      <c r="A535" s="165"/>
      <c r="B535" s="162"/>
      <c r="C535" s="165"/>
      <c r="D535" s="165"/>
      <c r="E535" s="171"/>
      <c r="F535" s="165"/>
      <c r="G535" s="165"/>
    </row>
    <row r="536" spans="1:7">
      <c r="A536" s="184">
        <v>2.8</v>
      </c>
      <c r="B536" s="162" t="s">
        <v>775</v>
      </c>
      <c r="C536" s="165"/>
      <c r="D536" s="165"/>
      <c r="E536" s="171"/>
      <c r="F536" s="165"/>
      <c r="G536" s="165"/>
    </row>
    <row r="537" spans="1:7">
      <c r="A537" s="165"/>
      <c r="B537" s="162" t="s">
        <v>776</v>
      </c>
      <c r="C537" s="165"/>
      <c r="D537" s="165"/>
      <c r="E537" s="171"/>
      <c r="F537" s="165"/>
      <c r="G537" s="165"/>
    </row>
    <row r="538" spans="1:7">
      <c r="A538" s="165"/>
      <c r="B538" s="162" t="s">
        <v>965</v>
      </c>
      <c r="C538" s="165" t="s">
        <v>679</v>
      </c>
      <c r="D538" s="184">
        <v>3.5</v>
      </c>
      <c r="E538" s="166"/>
      <c r="F538" s="171">
        <f t="shared" ref="F538" si="22">D538*E538</f>
        <v>0</v>
      </c>
      <c r="G538" s="171"/>
    </row>
    <row r="539" spans="1:7">
      <c r="A539" s="165"/>
      <c r="B539" s="162"/>
      <c r="C539" s="165"/>
      <c r="D539" s="165"/>
      <c r="E539" s="171"/>
      <c r="F539" s="165"/>
      <c r="G539" s="165"/>
    </row>
    <row r="540" spans="1:7">
      <c r="A540" s="223">
        <v>2.9</v>
      </c>
      <c r="B540" s="162" t="s">
        <v>966</v>
      </c>
      <c r="C540" s="165"/>
      <c r="D540" s="165"/>
      <c r="E540" s="166"/>
      <c r="F540" s="166"/>
      <c r="G540" s="166"/>
    </row>
    <row r="541" spans="1:7">
      <c r="A541" s="165"/>
      <c r="B541" s="162" t="s">
        <v>780</v>
      </c>
      <c r="C541" s="165"/>
      <c r="D541" s="165"/>
      <c r="E541" s="166"/>
      <c r="F541" s="166"/>
      <c r="G541" s="166"/>
    </row>
    <row r="542" spans="1:7">
      <c r="A542" s="165"/>
      <c r="B542" s="162" t="s">
        <v>781</v>
      </c>
      <c r="C542" s="165" t="s">
        <v>679</v>
      </c>
      <c r="D542" s="165">
        <v>6</v>
      </c>
      <c r="E542" s="166"/>
      <c r="F542" s="171">
        <f t="shared" ref="F542" si="23">D542*E542</f>
        <v>0</v>
      </c>
      <c r="G542" s="171"/>
    </row>
    <row r="543" spans="1:7">
      <c r="A543" s="165"/>
      <c r="B543" s="162"/>
      <c r="C543" s="165"/>
      <c r="D543" s="165"/>
      <c r="E543" s="166"/>
      <c r="F543" s="171"/>
      <c r="G543" s="171"/>
    </row>
    <row r="544" spans="1:7">
      <c r="A544" s="226">
        <v>2.1</v>
      </c>
      <c r="B544" s="162" t="s">
        <v>791</v>
      </c>
      <c r="C544" s="165"/>
      <c r="D544" s="165"/>
      <c r="E544" s="166"/>
      <c r="F544" s="171"/>
      <c r="G544" s="171"/>
    </row>
    <row r="545" spans="1:7">
      <c r="A545" s="165"/>
      <c r="B545" s="162" t="s">
        <v>967</v>
      </c>
      <c r="C545" s="165"/>
      <c r="D545" s="165"/>
      <c r="E545" s="166"/>
      <c r="F545" s="171"/>
      <c r="G545" s="171"/>
    </row>
    <row r="546" spans="1:7">
      <c r="A546" s="165"/>
      <c r="B546" s="162" t="s">
        <v>968</v>
      </c>
      <c r="C546" s="165"/>
      <c r="D546" s="165"/>
      <c r="E546" s="166"/>
      <c r="F546" s="171"/>
      <c r="G546" s="171"/>
    </row>
    <row r="547" spans="1:7">
      <c r="A547" s="165"/>
      <c r="B547" s="162" t="s">
        <v>969</v>
      </c>
      <c r="C547" s="165"/>
      <c r="D547" s="165"/>
      <c r="E547" s="166"/>
      <c r="F547" s="171"/>
      <c r="G547" s="171"/>
    </row>
    <row r="548" spans="1:7">
      <c r="A548" s="165"/>
      <c r="B548" s="162" t="s">
        <v>801</v>
      </c>
      <c r="C548" s="165"/>
      <c r="D548" s="165"/>
      <c r="E548" s="166"/>
      <c r="F548" s="171"/>
      <c r="G548" s="171"/>
    </row>
    <row r="549" spans="1:7">
      <c r="A549" s="165"/>
      <c r="B549" s="162" t="s">
        <v>802</v>
      </c>
      <c r="C549" s="165" t="s">
        <v>679</v>
      </c>
      <c r="D549" s="191">
        <v>1</v>
      </c>
      <c r="E549" s="276"/>
      <c r="F549" s="171">
        <f t="shared" ref="F549" si="24">D549*E549</f>
        <v>0</v>
      </c>
      <c r="G549" s="171"/>
    </row>
    <row r="550" spans="1:7">
      <c r="A550" s="165"/>
      <c r="B550" s="162"/>
      <c r="C550" s="165"/>
      <c r="D550" s="191"/>
      <c r="E550" s="276"/>
      <c r="F550" s="277"/>
      <c r="G550" s="277"/>
    </row>
    <row r="551" spans="1:7">
      <c r="A551" s="165">
        <v>2.11</v>
      </c>
      <c r="B551" s="162" t="s">
        <v>803</v>
      </c>
      <c r="C551" s="165"/>
      <c r="D551" s="165"/>
      <c r="E551" s="171"/>
      <c r="F551" s="171"/>
      <c r="G551" s="171"/>
    </row>
    <row r="552" spans="1:7">
      <c r="A552" s="162"/>
      <c r="B552" s="162" t="s">
        <v>804</v>
      </c>
      <c r="C552" s="165"/>
      <c r="D552" s="165"/>
      <c r="E552" s="171"/>
      <c r="F552" s="171"/>
      <c r="G552" s="171"/>
    </row>
    <row r="553" spans="1:7">
      <c r="A553" s="162"/>
      <c r="B553" s="162" t="s">
        <v>805</v>
      </c>
      <c r="C553" s="165"/>
      <c r="D553" s="165"/>
      <c r="E553" s="171"/>
      <c r="F553" s="171"/>
      <c r="G553" s="171"/>
    </row>
    <row r="554" spans="1:7">
      <c r="A554" s="162"/>
      <c r="B554" s="162" t="s">
        <v>806</v>
      </c>
      <c r="C554" s="165"/>
      <c r="D554" s="165"/>
      <c r="E554" s="171"/>
      <c r="F554" s="171"/>
      <c r="G554" s="171"/>
    </row>
    <row r="555" spans="1:7">
      <c r="A555" s="162"/>
      <c r="B555" s="162" t="s">
        <v>802</v>
      </c>
      <c r="C555" s="165" t="s">
        <v>679</v>
      </c>
      <c r="D555" s="165">
        <v>1</v>
      </c>
      <c r="E555" s="171"/>
      <c r="F555" s="171">
        <f t="shared" ref="F555" si="25">D555*E555</f>
        <v>0</v>
      </c>
      <c r="G555" s="171"/>
    </row>
    <row r="556" spans="1:7">
      <c r="A556" s="162"/>
      <c r="B556" s="162"/>
      <c r="C556" s="165"/>
      <c r="D556" s="165"/>
      <c r="E556" s="171"/>
      <c r="F556" s="171"/>
      <c r="G556" s="171"/>
    </row>
    <row r="557" spans="1:7">
      <c r="A557" s="165">
        <v>2.12</v>
      </c>
      <c r="B557" s="162" t="s">
        <v>807</v>
      </c>
      <c r="C557" s="165"/>
      <c r="D557" s="165"/>
      <c r="E557" s="171"/>
      <c r="F557" s="171"/>
      <c r="G557" s="171"/>
    </row>
    <row r="558" spans="1:7">
      <c r="A558" s="162"/>
      <c r="B558" s="162" t="s">
        <v>808</v>
      </c>
      <c r="C558" s="165"/>
      <c r="D558" s="165"/>
      <c r="E558" s="171"/>
      <c r="F558" s="171"/>
      <c r="G558" s="171"/>
    </row>
    <row r="559" spans="1:7">
      <c r="A559" s="162"/>
      <c r="B559" s="162" t="s">
        <v>809</v>
      </c>
      <c r="C559" s="165"/>
      <c r="D559" s="165"/>
      <c r="E559" s="171"/>
      <c r="F559" s="171"/>
      <c r="G559" s="171"/>
    </row>
    <row r="560" spans="1:7">
      <c r="A560" s="162"/>
      <c r="B560" s="162" t="s">
        <v>810</v>
      </c>
      <c r="C560" s="165"/>
      <c r="D560" s="165"/>
      <c r="E560" s="171"/>
      <c r="F560" s="171"/>
      <c r="G560" s="171"/>
    </row>
    <row r="561" spans="1:7">
      <c r="A561" s="162"/>
      <c r="B561" s="162" t="s">
        <v>802</v>
      </c>
      <c r="C561" s="165" t="s">
        <v>679</v>
      </c>
      <c r="D561" s="165" t="s">
        <v>615</v>
      </c>
      <c r="E561" s="171"/>
      <c r="F561" s="165"/>
      <c r="G561" s="165" t="s">
        <v>616</v>
      </c>
    </row>
    <row r="562" spans="1:7">
      <c r="A562" s="162"/>
      <c r="B562" s="162"/>
      <c r="C562" s="165"/>
      <c r="D562" s="165"/>
      <c r="E562" s="171"/>
      <c r="F562" s="171"/>
      <c r="G562" s="171"/>
    </row>
    <row r="563" spans="1:7">
      <c r="A563" s="195"/>
      <c r="B563" s="195" t="s">
        <v>970</v>
      </c>
      <c r="C563" s="195"/>
      <c r="D563" s="195"/>
      <c r="E563" s="195" t="s">
        <v>659</v>
      </c>
      <c r="F563" s="196">
        <f>SUM(F488:F562)</f>
        <v>0</v>
      </c>
      <c r="G563" s="196"/>
    </row>
    <row r="565" spans="1:7">
      <c r="A565" s="184" t="s">
        <v>971</v>
      </c>
      <c r="B565" s="163" t="s">
        <v>817</v>
      </c>
      <c r="C565" s="165"/>
      <c r="D565" s="165"/>
      <c r="E565" s="165"/>
      <c r="F565" s="165"/>
      <c r="G565" s="165"/>
    </row>
    <row r="566" spans="1:7">
      <c r="A566" s="165"/>
      <c r="B566" s="162"/>
      <c r="C566" s="165"/>
      <c r="D566" s="165"/>
      <c r="E566" s="165"/>
      <c r="F566" s="165"/>
      <c r="G566" s="165"/>
    </row>
    <row r="567" spans="1:7" ht="30">
      <c r="A567" s="206">
        <v>3.1</v>
      </c>
      <c r="B567" s="278" t="s">
        <v>972</v>
      </c>
      <c r="C567" s="165"/>
      <c r="D567" s="165"/>
      <c r="E567" s="165"/>
      <c r="F567" s="165"/>
      <c r="G567" s="165"/>
    </row>
    <row r="568" spans="1:7">
      <c r="A568" s="206"/>
      <c r="B568" s="163" t="s">
        <v>973</v>
      </c>
      <c r="C568" s="165"/>
      <c r="D568" s="165"/>
      <c r="E568" s="165"/>
      <c r="F568" s="165"/>
      <c r="G568" s="165"/>
    </row>
    <row r="569" spans="1:7">
      <c r="A569" s="206"/>
      <c r="B569" s="237"/>
      <c r="C569" s="165"/>
      <c r="D569" s="165"/>
      <c r="E569" s="165"/>
      <c r="F569" s="165"/>
      <c r="G569" s="165"/>
    </row>
    <row r="570" spans="1:7">
      <c r="A570" s="206"/>
      <c r="B570" s="162" t="s">
        <v>974</v>
      </c>
      <c r="C570" s="165"/>
      <c r="D570" s="165"/>
      <c r="E570" s="171"/>
      <c r="F570" s="171"/>
      <c r="G570" s="171"/>
    </row>
    <row r="571" spans="1:7">
      <c r="A571" s="206"/>
      <c r="B571" s="162" t="s">
        <v>975</v>
      </c>
      <c r="C571" s="165"/>
      <c r="D571" s="165"/>
      <c r="E571" s="171"/>
      <c r="F571" s="171"/>
      <c r="G571" s="171"/>
    </row>
    <row r="572" spans="1:7">
      <c r="A572" s="206"/>
      <c r="B572" s="162" t="s">
        <v>976</v>
      </c>
      <c r="C572" s="165"/>
      <c r="D572" s="165"/>
      <c r="E572" s="171"/>
      <c r="F572" s="171"/>
      <c r="G572" s="171"/>
    </row>
    <row r="573" spans="1:7">
      <c r="A573" s="206"/>
      <c r="B573" s="162" t="s">
        <v>977</v>
      </c>
      <c r="C573" s="165"/>
      <c r="D573" s="165"/>
      <c r="E573" s="171"/>
      <c r="F573" s="171"/>
      <c r="G573" s="171"/>
    </row>
    <row r="574" spans="1:7">
      <c r="A574" s="206"/>
      <c r="B574" s="162" t="s">
        <v>978</v>
      </c>
      <c r="C574" s="165"/>
      <c r="D574" s="165"/>
      <c r="E574" s="171"/>
      <c r="F574" s="171"/>
      <c r="G574" s="171"/>
    </row>
    <row r="575" spans="1:7">
      <c r="A575" s="206"/>
      <c r="B575" s="162" t="s">
        <v>979</v>
      </c>
      <c r="C575" s="165"/>
      <c r="D575" s="165"/>
      <c r="E575" s="171"/>
      <c r="F575" s="171"/>
      <c r="G575" s="171"/>
    </row>
    <row r="576" spans="1:7">
      <c r="A576" s="206"/>
      <c r="B576" s="162" t="s">
        <v>980</v>
      </c>
      <c r="C576" s="165"/>
      <c r="D576" s="165"/>
      <c r="E576" s="171"/>
      <c r="F576" s="171"/>
      <c r="G576" s="171"/>
    </row>
    <row r="577" spans="1:7">
      <c r="A577" s="206"/>
      <c r="B577" s="162"/>
      <c r="C577" s="165"/>
      <c r="D577" s="165"/>
      <c r="E577" s="171"/>
      <c r="F577" s="171"/>
      <c r="G577" s="171"/>
    </row>
    <row r="578" spans="1:7">
      <c r="A578" s="206" t="s">
        <v>612</v>
      </c>
      <c r="B578" s="183" t="s">
        <v>981</v>
      </c>
      <c r="C578" s="165" t="s">
        <v>679</v>
      </c>
      <c r="D578" s="165" t="s">
        <v>615</v>
      </c>
      <c r="E578" s="166"/>
      <c r="F578" s="165"/>
      <c r="G578" s="165" t="s">
        <v>616</v>
      </c>
    </row>
    <row r="579" spans="1:7">
      <c r="A579" s="206" t="s">
        <v>617</v>
      </c>
      <c r="B579" s="183" t="s">
        <v>982</v>
      </c>
      <c r="C579" s="165" t="s">
        <v>679</v>
      </c>
      <c r="D579" s="165">
        <v>140</v>
      </c>
      <c r="E579" s="171"/>
      <c r="F579" s="171">
        <f t="shared" ref="F579" si="26">D579*E579</f>
        <v>0</v>
      </c>
      <c r="G579" s="171"/>
    </row>
    <row r="580" spans="1:7">
      <c r="A580" s="206"/>
      <c r="B580" s="183"/>
      <c r="C580" s="165"/>
      <c r="D580" s="165"/>
      <c r="E580" s="171"/>
      <c r="F580" s="171"/>
      <c r="G580" s="171"/>
    </row>
    <row r="581" spans="1:7" ht="30">
      <c r="A581" s="206">
        <v>3.2</v>
      </c>
      <c r="B581" s="278" t="s">
        <v>983</v>
      </c>
      <c r="C581" s="165"/>
      <c r="D581" s="165"/>
      <c r="E581" s="165"/>
      <c r="F581" s="165"/>
      <c r="G581" s="165"/>
    </row>
    <row r="582" spans="1:7">
      <c r="A582" s="206"/>
      <c r="B582" s="163" t="s">
        <v>973</v>
      </c>
      <c r="C582" s="165"/>
      <c r="D582" s="165"/>
      <c r="E582" s="165"/>
      <c r="F582" s="165"/>
      <c r="G582" s="165"/>
    </row>
    <row r="583" spans="1:7" ht="13.5" customHeight="1">
      <c r="A583" s="206"/>
      <c r="B583" s="237"/>
      <c r="C583" s="165"/>
      <c r="D583" s="165"/>
      <c r="E583" s="165"/>
      <c r="F583" s="165"/>
      <c r="G583" s="165"/>
    </row>
    <row r="584" spans="1:7" ht="19.2" customHeight="1">
      <c r="A584" s="206"/>
      <c r="B584" s="162" t="s">
        <v>974</v>
      </c>
      <c r="C584" s="165"/>
      <c r="D584" s="165"/>
      <c r="E584" s="171"/>
      <c r="F584" s="171"/>
      <c r="G584" s="171"/>
    </row>
    <row r="585" spans="1:7">
      <c r="A585" s="206"/>
      <c r="B585" s="162" t="s">
        <v>975</v>
      </c>
      <c r="C585" s="165"/>
      <c r="D585" s="165"/>
      <c r="E585" s="171"/>
      <c r="F585" s="171"/>
      <c r="G585" s="171"/>
    </row>
    <row r="586" spans="1:7">
      <c r="A586" s="206"/>
      <c r="B586" s="162" t="s">
        <v>976</v>
      </c>
      <c r="C586" s="165"/>
      <c r="D586" s="165"/>
      <c r="E586" s="171"/>
      <c r="F586" s="171"/>
      <c r="G586" s="171"/>
    </row>
    <row r="587" spans="1:7">
      <c r="A587" s="206"/>
      <c r="B587" s="162" t="s">
        <v>977</v>
      </c>
      <c r="C587" s="165"/>
      <c r="D587" s="165"/>
      <c r="E587" s="171"/>
      <c r="F587" s="171"/>
      <c r="G587" s="171"/>
    </row>
    <row r="588" spans="1:7">
      <c r="A588" s="206"/>
      <c r="B588" s="162" t="s">
        <v>978</v>
      </c>
      <c r="C588" s="165"/>
      <c r="D588" s="165"/>
      <c r="E588" s="171"/>
      <c r="F588" s="171"/>
      <c r="G588" s="171"/>
    </row>
    <row r="589" spans="1:7">
      <c r="A589" s="206"/>
      <c r="B589" s="162" t="s">
        <v>979</v>
      </c>
      <c r="C589" s="165"/>
      <c r="D589" s="165"/>
      <c r="E589" s="171"/>
      <c r="F589" s="171"/>
      <c r="G589" s="171"/>
    </row>
    <row r="590" spans="1:7" s="279" customFormat="1">
      <c r="A590" s="206"/>
      <c r="B590" s="162" t="s">
        <v>984</v>
      </c>
      <c r="C590" s="165"/>
      <c r="D590" s="165"/>
      <c r="E590" s="171"/>
      <c r="F590" s="171"/>
      <c r="G590" s="171"/>
    </row>
    <row r="591" spans="1:7">
      <c r="A591" s="206"/>
      <c r="B591" s="162" t="s">
        <v>985</v>
      </c>
      <c r="C591" s="165"/>
      <c r="D591" s="165"/>
      <c r="E591" s="171"/>
      <c r="F591" s="171"/>
      <c r="G591" s="171"/>
    </row>
    <row r="592" spans="1:7">
      <c r="A592" s="206"/>
      <c r="B592" s="162"/>
      <c r="C592" s="165"/>
      <c r="D592" s="165"/>
      <c r="E592" s="171"/>
      <c r="F592" s="171"/>
      <c r="G592" s="171"/>
    </row>
    <row r="593" spans="1:7">
      <c r="A593" s="206" t="s">
        <v>612</v>
      </c>
      <c r="B593" s="183" t="s">
        <v>981</v>
      </c>
      <c r="C593" s="165" t="s">
        <v>679</v>
      </c>
      <c r="D593" s="165" t="s">
        <v>615</v>
      </c>
      <c r="E593" s="166"/>
      <c r="F593" s="165"/>
      <c r="G593" s="165" t="s">
        <v>616</v>
      </c>
    </row>
    <row r="594" spans="1:7">
      <c r="A594" s="206" t="s">
        <v>617</v>
      </c>
      <c r="B594" s="183" t="s">
        <v>982</v>
      </c>
      <c r="C594" s="165" t="s">
        <v>679</v>
      </c>
      <c r="D594" s="165">
        <v>15</v>
      </c>
      <c r="E594" s="171"/>
      <c r="F594" s="171">
        <f t="shared" ref="F594" si="27">D594*E594</f>
        <v>0</v>
      </c>
      <c r="G594" s="171"/>
    </row>
    <row r="595" spans="1:7">
      <c r="A595" s="206"/>
      <c r="B595" s="183"/>
      <c r="C595" s="165"/>
      <c r="D595" s="165"/>
      <c r="E595" s="171"/>
      <c r="F595" s="171"/>
      <c r="G595" s="171"/>
    </row>
    <row r="596" spans="1:7">
      <c r="A596" s="165">
        <v>3.3</v>
      </c>
      <c r="B596" s="163" t="s">
        <v>986</v>
      </c>
      <c r="C596" s="165"/>
      <c r="D596" s="165"/>
      <c r="E596" s="165"/>
      <c r="F596" s="165"/>
      <c r="G596" s="165"/>
    </row>
    <row r="597" spans="1:7" ht="30">
      <c r="A597" s="165"/>
      <c r="B597" s="237" t="s">
        <v>987</v>
      </c>
      <c r="C597" s="165"/>
      <c r="D597" s="165"/>
      <c r="E597" s="165"/>
      <c r="F597" s="165"/>
      <c r="G597" s="165"/>
    </row>
    <row r="598" spans="1:7">
      <c r="A598" s="165"/>
      <c r="B598" s="163"/>
      <c r="C598" s="165"/>
      <c r="D598" s="165"/>
      <c r="E598" s="165"/>
      <c r="F598" s="165"/>
      <c r="G598" s="165"/>
    </row>
    <row r="599" spans="1:7" ht="185.5" customHeight="1">
      <c r="A599" s="165"/>
      <c r="B599" s="200" t="s">
        <v>988</v>
      </c>
      <c r="C599" s="165"/>
      <c r="D599" s="165"/>
      <c r="E599" s="165"/>
      <c r="F599" s="165"/>
      <c r="G599" s="165"/>
    </row>
    <row r="600" spans="1:7">
      <c r="A600" s="165"/>
      <c r="B600" s="213"/>
      <c r="C600" s="165"/>
      <c r="D600" s="165"/>
      <c r="E600" s="165"/>
      <c r="F600" s="165"/>
      <c r="G600" s="165"/>
    </row>
    <row r="601" spans="1:7">
      <c r="A601" s="165" t="s">
        <v>612</v>
      </c>
      <c r="B601" s="162" t="s">
        <v>989</v>
      </c>
      <c r="C601" s="165" t="s">
        <v>679</v>
      </c>
      <c r="D601" s="184">
        <v>135</v>
      </c>
      <c r="E601" s="171"/>
      <c r="F601" s="171">
        <f t="shared" ref="F601" si="28">D601*E601</f>
        <v>0</v>
      </c>
      <c r="G601" s="171"/>
    </row>
    <row r="602" spans="1:7">
      <c r="A602" s="165"/>
      <c r="B602" s="162"/>
      <c r="C602" s="165"/>
      <c r="D602" s="165"/>
      <c r="E602" s="166"/>
      <c r="F602" s="171"/>
      <c r="G602" s="171"/>
    </row>
    <row r="603" spans="1:7">
      <c r="A603" s="195" t="s">
        <v>815</v>
      </c>
      <c r="B603" s="195" t="s">
        <v>842</v>
      </c>
      <c r="C603" s="195"/>
      <c r="D603" s="195"/>
      <c r="E603" s="195" t="s">
        <v>659</v>
      </c>
      <c r="F603" s="196">
        <f>SUM(F568:F602)</f>
        <v>0</v>
      </c>
      <c r="G603" s="196"/>
    </row>
    <row r="605" spans="1:7">
      <c r="A605" s="223">
        <v>4</v>
      </c>
      <c r="B605" s="163" t="s">
        <v>990</v>
      </c>
      <c r="C605" s="280"/>
      <c r="D605" s="280"/>
      <c r="E605" s="280"/>
      <c r="F605" s="280"/>
      <c r="G605" s="280"/>
    </row>
    <row r="606" spans="1:7">
      <c r="A606" s="186"/>
      <c r="B606" s="211"/>
      <c r="C606" s="186"/>
      <c r="D606" s="186"/>
      <c r="E606" s="186"/>
      <c r="F606" s="186"/>
      <c r="G606" s="186"/>
    </row>
    <row r="607" spans="1:7">
      <c r="A607" s="165">
        <v>4.0999999999999996</v>
      </c>
      <c r="B607" s="163" t="s">
        <v>991</v>
      </c>
      <c r="C607" s="165"/>
      <c r="D607" s="165"/>
      <c r="E607" s="227"/>
      <c r="F607" s="227"/>
      <c r="G607" s="227"/>
    </row>
    <row r="608" spans="1:7">
      <c r="A608" s="197"/>
      <c r="B608" s="162"/>
      <c r="C608" s="165"/>
      <c r="D608" s="165"/>
      <c r="E608" s="227"/>
      <c r="F608" s="227"/>
      <c r="G608" s="227"/>
    </row>
    <row r="609" spans="1:7" ht="200.6">
      <c r="A609" s="197"/>
      <c r="B609" s="281" t="s">
        <v>992</v>
      </c>
      <c r="C609" s="163"/>
      <c r="D609" s="165"/>
      <c r="E609" s="227"/>
      <c r="F609" s="227"/>
      <c r="G609" s="227"/>
    </row>
    <row r="610" spans="1:7">
      <c r="A610" s="165"/>
      <c r="B610" s="162"/>
      <c r="C610" s="165"/>
      <c r="D610" s="165"/>
      <c r="E610" s="227"/>
      <c r="F610" s="227"/>
      <c r="G610" s="227"/>
    </row>
    <row r="611" spans="1:7">
      <c r="A611" s="165"/>
      <c r="B611" s="162" t="s">
        <v>993</v>
      </c>
      <c r="C611" s="165"/>
      <c r="D611" s="165"/>
      <c r="E611" s="227"/>
      <c r="F611" s="227"/>
      <c r="G611" s="227"/>
    </row>
    <row r="612" spans="1:7">
      <c r="A612" s="165"/>
      <c r="B612" s="162"/>
      <c r="C612" s="165"/>
      <c r="D612" s="165"/>
      <c r="E612" s="227"/>
      <c r="F612" s="227"/>
      <c r="G612" s="227"/>
    </row>
    <row r="613" spans="1:7">
      <c r="A613" s="165"/>
      <c r="B613" s="272" t="s">
        <v>994</v>
      </c>
      <c r="C613" s="165"/>
      <c r="D613" s="165"/>
      <c r="E613" s="227"/>
      <c r="F613" s="227"/>
      <c r="G613" s="227"/>
    </row>
    <row r="614" spans="1:7">
      <c r="A614" s="165"/>
      <c r="B614" s="162"/>
      <c r="C614" s="165"/>
      <c r="D614" s="165"/>
      <c r="E614" s="227"/>
      <c r="F614" s="227"/>
      <c r="G614" s="227"/>
    </row>
    <row r="615" spans="1:7">
      <c r="A615" s="165"/>
      <c r="B615" s="272" t="s">
        <v>995</v>
      </c>
      <c r="C615" s="165"/>
      <c r="D615" s="165"/>
      <c r="E615" s="227"/>
      <c r="F615" s="227"/>
      <c r="G615" s="227"/>
    </row>
    <row r="616" spans="1:7">
      <c r="A616" s="165"/>
      <c r="B616" s="162"/>
      <c r="C616" s="165"/>
      <c r="D616" s="165"/>
      <c r="E616" s="227"/>
      <c r="F616" s="227"/>
      <c r="G616" s="227"/>
    </row>
    <row r="617" spans="1:7">
      <c r="A617" s="165"/>
      <c r="B617" s="272" t="s">
        <v>996</v>
      </c>
      <c r="C617" s="165"/>
      <c r="D617" s="165"/>
      <c r="E617" s="227"/>
      <c r="F617" s="227"/>
      <c r="G617" s="227"/>
    </row>
    <row r="618" spans="1:7">
      <c r="A618" s="165"/>
      <c r="B618" s="162"/>
      <c r="C618" s="165"/>
      <c r="D618" s="165"/>
      <c r="E618" s="227"/>
      <c r="F618" s="227"/>
      <c r="G618" s="227"/>
    </row>
    <row r="619" spans="1:7">
      <c r="A619" s="165"/>
      <c r="B619" s="272" t="s">
        <v>997</v>
      </c>
      <c r="C619" s="165"/>
      <c r="D619" s="165"/>
      <c r="E619" s="227"/>
      <c r="F619" s="227"/>
      <c r="G619" s="227"/>
    </row>
    <row r="620" spans="1:7">
      <c r="A620" s="165"/>
      <c r="B620" s="162" t="s">
        <v>998</v>
      </c>
      <c r="C620" s="165"/>
      <c r="D620" s="165"/>
      <c r="E620" s="227"/>
      <c r="F620" s="227"/>
      <c r="G620" s="227"/>
    </row>
    <row r="621" spans="1:7">
      <c r="A621" s="165"/>
      <c r="B621" s="162"/>
      <c r="C621" s="165"/>
      <c r="D621" s="165"/>
      <c r="E621" s="227"/>
      <c r="F621" s="227"/>
      <c r="G621" s="227"/>
    </row>
    <row r="622" spans="1:7">
      <c r="A622" s="165"/>
      <c r="B622" s="272" t="s">
        <v>999</v>
      </c>
      <c r="C622" s="165"/>
      <c r="D622" s="165"/>
      <c r="E622" s="227"/>
      <c r="F622" s="227"/>
      <c r="G622" s="227"/>
    </row>
    <row r="623" spans="1:7">
      <c r="A623" s="165"/>
      <c r="B623" s="162"/>
      <c r="C623" s="165"/>
      <c r="D623" s="165"/>
      <c r="E623" s="227"/>
      <c r="F623" s="227"/>
      <c r="G623" s="227"/>
    </row>
    <row r="624" spans="1:7">
      <c r="A624" s="165"/>
      <c r="B624" s="272" t="s">
        <v>1000</v>
      </c>
      <c r="C624" s="165"/>
      <c r="D624" s="165"/>
      <c r="E624" s="227"/>
      <c r="F624" s="227"/>
      <c r="G624" s="227"/>
    </row>
    <row r="625" spans="1:7">
      <c r="A625" s="165"/>
      <c r="B625" s="272"/>
      <c r="C625" s="165"/>
      <c r="D625" s="165"/>
      <c r="E625" s="227"/>
      <c r="F625" s="227"/>
      <c r="G625" s="227"/>
    </row>
    <row r="626" spans="1:7">
      <c r="A626" s="165"/>
      <c r="B626" s="162" t="s">
        <v>1001</v>
      </c>
      <c r="C626" s="165"/>
      <c r="D626" s="165"/>
      <c r="E626" s="227"/>
      <c r="F626" s="227"/>
      <c r="G626" s="227"/>
    </row>
    <row r="627" spans="1:7">
      <c r="A627" s="165"/>
      <c r="B627" s="162" t="s">
        <v>1002</v>
      </c>
      <c r="C627" s="165"/>
      <c r="D627" s="165"/>
      <c r="E627" s="227"/>
      <c r="F627" s="227"/>
      <c r="G627" s="227"/>
    </row>
    <row r="628" spans="1:7">
      <c r="A628" s="165"/>
      <c r="B628" s="162" t="s">
        <v>1003</v>
      </c>
      <c r="C628" s="165"/>
      <c r="D628" s="165"/>
      <c r="E628" s="227"/>
      <c r="F628" s="227"/>
      <c r="G628" s="227"/>
    </row>
    <row r="629" spans="1:7">
      <c r="A629" s="165"/>
      <c r="B629" s="162" t="s">
        <v>1004</v>
      </c>
      <c r="C629" s="165"/>
      <c r="D629" s="165"/>
      <c r="E629" s="227"/>
      <c r="F629" s="227"/>
      <c r="G629" s="227"/>
    </row>
    <row r="630" spans="1:7">
      <c r="A630" s="165"/>
      <c r="B630" s="162"/>
      <c r="C630" s="165"/>
      <c r="D630" s="165"/>
      <c r="E630" s="227"/>
      <c r="F630" s="227"/>
      <c r="G630" s="227"/>
    </row>
    <row r="631" spans="1:7">
      <c r="A631" s="165"/>
      <c r="B631" s="162" t="s">
        <v>1005</v>
      </c>
      <c r="C631" s="165"/>
      <c r="D631" s="165"/>
      <c r="E631" s="227"/>
      <c r="F631" s="227"/>
      <c r="G631" s="227"/>
    </row>
    <row r="632" spans="1:7">
      <c r="A632" s="165"/>
      <c r="B632" s="162" t="s">
        <v>1006</v>
      </c>
      <c r="C632" s="165"/>
      <c r="D632" s="165"/>
      <c r="E632" s="227"/>
      <c r="F632" s="227"/>
      <c r="G632" s="227"/>
    </row>
    <row r="633" spans="1:7">
      <c r="A633" s="165"/>
      <c r="B633" s="162" t="s">
        <v>1007</v>
      </c>
      <c r="C633" s="165"/>
      <c r="D633" s="165"/>
      <c r="E633" s="227"/>
      <c r="F633" s="227"/>
      <c r="G633" s="227"/>
    </row>
    <row r="634" spans="1:7">
      <c r="A634" s="165"/>
      <c r="B634" s="162"/>
      <c r="C634" s="165"/>
      <c r="D634" s="165"/>
      <c r="E634" s="227"/>
      <c r="F634" s="227"/>
      <c r="G634" s="227"/>
    </row>
    <row r="635" spans="1:7">
      <c r="A635" s="165"/>
      <c r="B635" s="162" t="s">
        <v>1008</v>
      </c>
      <c r="C635" s="165"/>
      <c r="D635" s="165"/>
      <c r="E635" s="227"/>
      <c r="F635" s="227"/>
      <c r="G635" s="227"/>
    </row>
    <row r="636" spans="1:7">
      <c r="A636" s="165"/>
      <c r="B636" s="162" t="s">
        <v>1009</v>
      </c>
      <c r="C636" s="165"/>
      <c r="D636" s="165"/>
      <c r="E636" s="227"/>
      <c r="F636" s="227"/>
      <c r="G636" s="227"/>
    </row>
    <row r="637" spans="1:7" ht="16.5" customHeight="1">
      <c r="A637" s="165"/>
      <c r="B637" s="162" t="s">
        <v>1010</v>
      </c>
      <c r="C637" s="165"/>
      <c r="D637" s="165"/>
      <c r="E637" s="227"/>
      <c r="F637" s="227"/>
      <c r="G637" s="227"/>
    </row>
    <row r="638" spans="1:7">
      <c r="A638" s="165"/>
      <c r="B638" s="162"/>
      <c r="C638" s="165"/>
      <c r="D638" s="165"/>
      <c r="E638" s="227"/>
      <c r="F638" s="227"/>
      <c r="G638" s="227"/>
    </row>
    <row r="639" spans="1:7">
      <c r="A639" s="165"/>
      <c r="B639" s="162" t="s">
        <v>1011</v>
      </c>
      <c r="C639" s="165"/>
      <c r="D639" s="165"/>
      <c r="E639" s="227"/>
      <c r="F639" s="227"/>
      <c r="G639" s="227"/>
    </row>
    <row r="640" spans="1:7">
      <c r="A640" s="165"/>
      <c r="B640" s="162" t="s">
        <v>1012</v>
      </c>
      <c r="C640" s="165"/>
      <c r="D640" s="165"/>
      <c r="E640" s="227"/>
      <c r="F640" s="227"/>
      <c r="G640" s="227"/>
    </row>
    <row r="641" spans="1:7">
      <c r="A641" s="165"/>
      <c r="B641" s="162"/>
      <c r="C641" s="165"/>
      <c r="D641" s="165"/>
      <c r="E641" s="227"/>
      <c r="F641" s="227"/>
      <c r="G641" s="227"/>
    </row>
    <row r="642" spans="1:7">
      <c r="A642" s="165"/>
      <c r="B642" s="162" t="s">
        <v>1013</v>
      </c>
      <c r="C642" s="165"/>
      <c r="D642" s="165"/>
      <c r="E642" s="227"/>
      <c r="F642" s="227"/>
      <c r="G642" s="227"/>
    </row>
    <row r="643" spans="1:7">
      <c r="A643" s="165"/>
      <c r="B643" s="162" t="s">
        <v>1014</v>
      </c>
      <c r="C643" s="165"/>
      <c r="D643" s="165"/>
      <c r="E643" s="227"/>
      <c r="F643" s="227"/>
      <c r="G643" s="227"/>
    </row>
    <row r="644" spans="1:7">
      <c r="A644" s="165"/>
      <c r="B644" s="162" t="s">
        <v>1015</v>
      </c>
      <c r="C644" s="165"/>
      <c r="D644" s="165"/>
      <c r="E644" s="227"/>
      <c r="F644" s="227"/>
      <c r="G644" s="227"/>
    </row>
    <row r="645" spans="1:7">
      <c r="A645" s="165"/>
      <c r="B645" s="162" t="s">
        <v>1016</v>
      </c>
      <c r="C645" s="165"/>
      <c r="D645" s="165"/>
      <c r="E645" s="227"/>
      <c r="F645" s="227"/>
      <c r="G645" s="227"/>
    </row>
    <row r="646" spans="1:7">
      <c r="A646" s="165"/>
      <c r="B646" s="162"/>
      <c r="C646" s="165"/>
      <c r="D646" s="165"/>
      <c r="E646" s="227"/>
      <c r="F646" s="227"/>
      <c r="G646" s="227"/>
    </row>
    <row r="647" spans="1:7">
      <c r="A647" s="165"/>
      <c r="B647" s="185" t="s">
        <v>1017</v>
      </c>
      <c r="C647" s="165"/>
      <c r="D647" s="165"/>
      <c r="E647" s="227"/>
      <c r="F647" s="227"/>
      <c r="G647" s="227"/>
    </row>
    <row r="648" spans="1:7">
      <c r="A648" s="165"/>
      <c r="B648" s="185" t="s">
        <v>1018</v>
      </c>
      <c r="C648" s="165"/>
      <c r="D648" s="165"/>
      <c r="E648" s="227"/>
      <c r="F648" s="227"/>
      <c r="G648" s="227"/>
    </row>
    <row r="649" spans="1:7">
      <c r="A649" s="165"/>
      <c r="B649" s="272" t="s">
        <v>1019</v>
      </c>
      <c r="C649" s="165"/>
      <c r="D649" s="165"/>
      <c r="E649" s="227"/>
      <c r="F649" s="227"/>
      <c r="G649" s="227"/>
    </row>
    <row r="650" spans="1:7">
      <c r="A650" s="165"/>
      <c r="B650" s="282"/>
      <c r="C650" s="165"/>
      <c r="D650" s="165"/>
      <c r="E650" s="227"/>
      <c r="F650" s="227"/>
      <c r="G650" s="227"/>
    </row>
    <row r="651" spans="1:7">
      <c r="A651" s="165" t="s">
        <v>212</v>
      </c>
      <c r="B651" s="270" t="s">
        <v>1020</v>
      </c>
      <c r="C651" s="165"/>
      <c r="D651" s="165"/>
      <c r="E651" s="227"/>
      <c r="F651" s="227"/>
      <c r="G651" s="227"/>
    </row>
    <row r="652" spans="1:7" ht="30.45">
      <c r="A652" s="165"/>
      <c r="B652" s="283" t="s">
        <v>1021</v>
      </c>
      <c r="C652" s="165" t="s">
        <v>614</v>
      </c>
      <c r="D652" s="165">
        <v>1</v>
      </c>
      <c r="E652" s="171"/>
      <c r="F652" s="171">
        <f t="shared" ref="F652" si="29">D652*E652</f>
        <v>0</v>
      </c>
      <c r="G652" s="171"/>
    </row>
    <row r="653" spans="1:7">
      <c r="A653" s="165"/>
      <c r="B653" s="272"/>
      <c r="C653" s="165"/>
      <c r="D653" s="165"/>
      <c r="E653" s="227"/>
      <c r="F653" s="227"/>
      <c r="G653" s="227"/>
    </row>
    <row r="654" spans="1:7">
      <c r="A654" s="165"/>
      <c r="B654" s="272" t="s">
        <v>1022</v>
      </c>
      <c r="C654" s="165"/>
      <c r="D654" s="165"/>
      <c r="E654" s="227"/>
      <c r="F654" s="227"/>
      <c r="G654" s="227"/>
    </row>
    <row r="655" spans="1:7">
      <c r="A655" s="165"/>
      <c r="B655" s="272"/>
      <c r="C655" s="165"/>
      <c r="D655" s="165"/>
      <c r="E655" s="227"/>
      <c r="F655" s="227"/>
      <c r="G655" s="227"/>
    </row>
    <row r="656" spans="1:7">
      <c r="A656" s="165"/>
      <c r="B656" s="284" t="s">
        <v>1023</v>
      </c>
      <c r="C656" s="165"/>
      <c r="D656" s="165"/>
      <c r="E656" s="227"/>
      <c r="F656" s="227"/>
      <c r="G656" s="227"/>
    </row>
    <row r="657" spans="1:7">
      <c r="A657" s="165"/>
      <c r="B657" s="284" t="s">
        <v>1024</v>
      </c>
      <c r="C657" s="165"/>
      <c r="D657" s="165"/>
      <c r="E657" s="227"/>
      <c r="F657" s="227"/>
      <c r="G657" s="227"/>
    </row>
    <row r="658" spans="1:7">
      <c r="A658" s="165"/>
      <c r="B658" s="284" t="s">
        <v>1025</v>
      </c>
      <c r="C658" s="165"/>
      <c r="D658" s="165"/>
      <c r="E658" s="227"/>
      <c r="F658" s="227"/>
      <c r="G658" s="227"/>
    </row>
    <row r="659" spans="1:7">
      <c r="A659" s="165"/>
      <c r="B659" s="284" t="s">
        <v>1026</v>
      </c>
      <c r="C659" s="165"/>
      <c r="D659" s="165"/>
      <c r="E659" s="227"/>
      <c r="F659" s="227"/>
      <c r="G659" s="227"/>
    </row>
    <row r="660" spans="1:7">
      <c r="A660" s="165"/>
      <c r="B660" s="284" t="s">
        <v>1027</v>
      </c>
      <c r="C660" s="165"/>
      <c r="D660" s="165"/>
      <c r="E660" s="227"/>
      <c r="F660" s="227"/>
      <c r="G660" s="227"/>
    </row>
    <row r="661" spans="1:7">
      <c r="A661" s="165"/>
      <c r="B661" s="284" t="s">
        <v>1028</v>
      </c>
      <c r="C661" s="165"/>
      <c r="D661" s="165"/>
      <c r="E661" s="227"/>
      <c r="F661" s="227"/>
      <c r="G661" s="227"/>
    </row>
    <row r="662" spans="1:7">
      <c r="A662" s="165"/>
      <c r="B662" s="284" t="s">
        <v>1029</v>
      </c>
      <c r="C662" s="165"/>
      <c r="D662" s="165"/>
      <c r="E662" s="227"/>
      <c r="F662" s="227"/>
      <c r="G662" s="227"/>
    </row>
    <row r="663" spans="1:7">
      <c r="A663" s="165"/>
      <c r="B663" s="284" t="s">
        <v>1030</v>
      </c>
      <c r="C663" s="165"/>
      <c r="D663" s="165"/>
      <c r="E663" s="227"/>
      <c r="F663" s="227"/>
      <c r="G663" s="227"/>
    </row>
    <row r="664" spans="1:7">
      <c r="A664" s="165"/>
      <c r="B664" s="284" t="s">
        <v>1031</v>
      </c>
      <c r="C664" s="165"/>
      <c r="D664" s="165"/>
      <c r="E664" s="227"/>
      <c r="F664" s="227"/>
      <c r="G664" s="227"/>
    </row>
    <row r="665" spans="1:7">
      <c r="A665" s="165"/>
      <c r="B665" s="272"/>
      <c r="C665" s="165"/>
      <c r="D665" s="165"/>
      <c r="E665" s="227"/>
      <c r="F665" s="227"/>
      <c r="G665" s="227"/>
    </row>
    <row r="666" spans="1:7">
      <c r="A666" s="165"/>
      <c r="B666" s="272" t="s">
        <v>1032</v>
      </c>
      <c r="C666" s="165"/>
      <c r="D666" s="165"/>
      <c r="E666" s="227"/>
      <c r="F666" s="227"/>
      <c r="G666" s="227"/>
    </row>
    <row r="667" spans="1:7">
      <c r="A667" s="165"/>
      <c r="B667" s="272"/>
      <c r="C667" s="165"/>
      <c r="D667" s="165"/>
      <c r="E667" s="227"/>
      <c r="F667" s="227"/>
      <c r="G667" s="227"/>
    </row>
    <row r="668" spans="1:7">
      <c r="A668" s="165"/>
      <c r="B668" s="284" t="s">
        <v>1033</v>
      </c>
      <c r="C668" s="165"/>
      <c r="D668" s="165"/>
      <c r="E668" s="227"/>
      <c r="F668" s="227"/>
      <c r="G668" s="227"/>
    </row>
    <row r="669" spans="1:7">
      <c r="A669" s="165"/>
      <c r="B669" s="284" t="s">
        <v>1034</v>
      </c>
      <c r="C669" s="165"/>
      <c r="D669" s="165"/>
      <c r="E669" s="227"/>
      <c r="F669" s="227"/>
      <c r="G669" s="227"/>
    </row>
    <row r="670" spans="1:7">
      <c r="A670" s="165"/>
      <c r="B670" s="162" t="s">
        <v>1035</v>
      </c>
      <c r="C670" s="165"/>
      <c r="D670" s="165"/>
      <c r="E670" s="227"/>
      <c r="F670" s="227"/>
      <c r="G670" s="227"/>
    </row>
    <row r="671" spans="1:7">
      <c r="A671" s="165"/>
      <c r="B671" s="185"/>
      <c r="C671" s="165"/>
      <c r="D671" s="165"/>
      <c r="E671" s="227"/>
      <c r="F671" s="227"/>
      <c r="G671" s="227"/>
    </row>
    <row r="672" spans="1:7">
      <c r="A672" s="165"/>
      <c r="B672" s="211" t="s">
        <v>1036</v>
      </c>
      <c r="C672" s="165"/>
      <c r="D672" s="165"/>
      <c r="E672" s="227"/>
      <c r="F672" s="227"/>
      <c r="G672" s="227"/>
    </row>
    <row r="673" spans="1:7">
      <c r="A673" s="165"/>
      <c r="B673" s="185"/>
      <c r="C673" s="165"/>
      <c r="D673" s="165"/>
      <c r="E673" s="285"/>
      <c r="F673" s="171"/>
      <c r="G673" s="171"/>
    </row>
    <row r="674" spans="1:7">
      <c r="A674" s="164" t="s">
        <v>612</v>
      </c>
      <c r="B674" s="270" t="s">
        <v>1037</v>
      </c>
      <c r="C674" s="165"/>
      <c r="D674" s="165"/>
      <c r="E674" s="227"/>
      <c r="F674" s="227"/>
      <c r="G674" s="227"/>
    </row>
    <row r="675" spans="1:7">
      <c r="A675" s="165"/>
      <c r="B675" s="185"/>
      <c r="C675" s="165"/>
      <c r="D675" s="165"/>
      <c r="E675" s="227"/>
      <c r="F675" s="227"/>
      <c r="G675" s="227"/>
    </row>
    <row r="676" spans="1:7">
      <c r="A676" s="165"/>
      <c r="B676" s="185" t="s">
        <v>1038</v>
      </c>
      <c r="C676" s="165"/>
      <c r="D676" s="165"/>
      <c r="E676" s="227"/>
      <c r="F676" s="227"/>
      <c r="G676" s="227"/>
    </row>
    <row r="677" spans="1:7">
      <c r="A677" s="165"/>
      <c r="B677" s="185" t="s">
        <v>1028</v>
      </c>
      <c r="C677" s="165"/>
      <c r="D677" s="165"/>
      <c r="E677" s="227"/>
      <c r="F677" s="227"/>
      <c r="G677" s="227"/>
    </row>
    <row r="678" spans="1:7">
      <c r="A678" s="165"/>
      <c r="B678" s="185" t="s">
        <v>1039</v>
      </c>
      <c r="C678" s="165"/>
      <c r="D678" s="165"/>
      <c r="E678" s="227"/>
      <c r="F678" s="227"/>
      <c r="G678" s="227"/>
    </row>
    <row r="679" spans="1:7">
      <c r="A679" s="165"/>
      <c r="B679" s="185" t="s">
        <v>1040</v>
      </c>
      <c r="C679" s="165"/>
      <c r="D679" s="165"/>
      <c r="E679" s="227"/>
      <c r="F679" s="227"/>
      <c r="G679" s="227"/>
    </row>
    <row r="680" spans="1:7">
      <c r="A680" s="165"/>
      <c r="B680" s="185" t="s">
        <v>1041</v>
      </c>
      <c r="C680" s="165"/>
      <c r="D680" s="165"/>
      <c r="E680" s="227"/>
      <c r="F680" s="227"/>
      <c r="G680" s="227"/>
    </row>
    <row r="681" spans="1:7">
      <c r="A681" s="165"/>
      <c r="B681" s="185" t="s">
        <v>1042</v>
      </c>
      <c r="C681" s="165"/>
      <c r="D681" s="165"/>
      <c r="E681" s="227"/>
      <c r="F681" s="227"/>
      <c r="G681" s="227"/>
    </row>
    <row r="682" spans="1:7">
      <c r="A682" s="165"/>
      <c r="B682" s="185" t="s">
        <v>1043</v>
      </c>
      <c r="C682" s="165"/>
      <c r="D682" s="165"/>
      <c r="E682" s="227"/>
      <c r="F682" s="227"/>
      <c r="G682" s="227"/>
    </row>
    <row r="683" spans="1:7">
      <c r="A683" s="165"/>
      <c r="B683" s="185" t="s">
        <v>1044</v>
      </c>
      <c r="C683" s="165"/>
      <c r="D683" s="165"/>
      <c r="E683" s="227"/>
      <c r="F683" s="227"/>
      <c r="G683" s="227"/>
    </row>
    <row r="684" spans="1:7">
      <c r="A684" s="165"/>
      <c r="B684" s="162" t="s">
        <v>1045</v>
      </c>
      <c r="C684" s="165"/>
      <c r="D684" s="165"/>
      <c r="E684" s="227"/>
      <c r="F684" s="227"/>
      <c r="G684" s="227"/>
    </row>
    <row r="685" spans="1:7">
      <c r="A685" s="165"/>
      <c r="B685" s="162" t="s">
        <v>1046</v>
      </c>
      <c r="C685" s="165"/>
      <c r="D685" s="165"/>
      <c r="E685" s="227"/>
      <c r="F685" s="227"/>
      <c r="G685" s="227"/>
    </row>
    <row r="686" spans="1:7">
      <c r="A686" s="165"/>
      <c r="B686" s="162" t="s">
        <v>1047</v>
      </c>
      <c r="C686" s="165"/>
      <c r="D686" s="165"/>
      <c r="E686" s="227"/>
      <c r="F686" s="227"/>
      <c r="G686" s="227"/>
    </row>
    <row r="687" spans="1:7">
      <c r="A687" s="165"/>
      <c r="B687" s="185"/>
      <c r="C687" s="165"/>
      <c r="D687" s="165"/>
      <c r="E687" s="227"/>
      <c r="F687" s="227"/>
      <c r="G687" s="227"/>
    </row>
    <row r="688" spans="1:7">
      <c r="A688" s="165"/>
      <c r="B688" s="185" t="s">
        <v>1048</v>
      </c>
      <c r="C688" s="165"/>
      <c r="D688" s="165"/>
      <c r="E688" s="227"/>
      <c r="F688" s="227"/>
      <c r="G688" s="227"/>
    </row>
    <row r="689" spans="1:7">
      <c r="A689" s="165"/>
      <c r="B689" s="185" t="s">
        <v>1049</v>
      </c>
      <c r="C689" s="165"/>
      <c r="D689" s="165"/>
      <c r="E689" s="227"/>
      <c r="F689" s="227"/>
      <c r="G689" s="227"/>
    </row>
    <row r="690" spans="1:7">
      <c r="A690" s="165"/>
      <c r="B690" s="185" t="s">
        <v>1050</v>
      </c>
      <c r="C690" s="165"/>
      <c r="D690" s="165"/>
      <c r="E690" s="227"/>
      <c r="F690" s="227"/>
      <c r="G690" s="227"/>
    </row>
    <row r="691" spans="1:7">
      <c r="A691" s="165"/>
      <c r="B691" s="185"/>
      <c r="C691" s="186"/>
      <c r="D691" s="186"/>
      <c r="E691" s="186"/>
      <c r="F691" s="186"/>
      <c r="G691" s="186"/>
    </row>
    <row r="692" spans="1:7">
      <c r="A692" s="186" t="s">
        <v>617</v>
      </c>
      <c r="B692" s="270" t="s">
        <v>1051</v>
      </c>
      <c r="C692" s="186"/>
      <c r="D692" s="186"/>
      <c r="E692" s="186"/>
      <c r="F692" s="186"/>
      <c r="G692" s="186"/>
    </row>
    <row r="693" spans="1:7">
      <c r="A693" s="186"/>
      <c r="B693" s="185"/>
      <c r="C693" s="186"/>
      <c r="D693" s="186"/>
      <c r="E693" s="186"/>
      <c r="F693" s="186"/>
      <c r="G693" s="186"/>
    </row>
    <row r="694" spans="1:7">
      <c r="A694" s="186"/>
      <c r="B694" s="185" t="s">
        <v>1038</v>
      </c>
      <c r="C694" s="186"/>
      <c r="D694" s="186"/>
      <c r="E694" s="186"/>
      <c r="F694" s="186"/>
      <c r="G694" s="186"/>
    </row>
    <row r="695" spans="1:7">
      <c r="A695" s="186"/>
      <c r="B695" s="185" t="s">
        <v>1028</v>
      </c>
      <c r="C695" s="186"/>
      <c r="D695" s="186"/>
      <c r="E695" s="186"/>
      <c r="F695" s="186"/>
      <c r="G695" s="186"/>
    </row>
    <row r="696" spans="1:7">
      <c r="A696" s="186"/>
      <c r="B696" s="185" t="s">
        <v>1039</v>
      </c>
      <c r="C696" s="186"/>
      <c r="D696" s="186"/>
      <c r="E696" s="186"/>
      <c r="F696" s="186"/>
      <c r="G696" s="186"/>
    </row>
    <row r="697" spans="1:7">
      <c r="A697" s="186"/>
      <c r="B697" s="185" t="s">
        <v>1040</v>
      </c>
      <c r="C697" s="186"/>
      <c r="D697" s="186"/>
      <c r="E697" s="186"/>
      <c r="F697" s="186"/>
      <c r="G697" s="186"/>
    </row>
    <row r="698" spans="1:7">
      <c r="A698" s="186"/>
      <c r="B698" s="185" t="s">
        <v>1041</v>
      </c>
      <c r="C698" s="186"/>
      <c r="D698" s="186"/>
      <c r="E698" s="186"/>
      <c r="F698" s="186"/>
      <c r="G698" s="186"/>
    </row>
    <row r="699" spans="1:7">
      <c r="A699" s="186"/>
      <c r="B699" s="185" t="s">
        <v>1042</v>
      </c>
      <c r="C699" s="186"/>
      <c r="D699" s="186"/>
      <c r="E699" s="186"/>
      <c r="F699" s="186"/>
      <c r="G699" s="186"/>
    </row>
    <row r="700" spans="1:7">
      <c r="A700" s="186"/>
      <c r="B700" s="185" t="s">
        <v>1052</v>
      </c>
      <c r="C700" s="186"/>
      <c r="D700" s="186"/>
      <c r="E700" s="186"/>
      <c r="F700" s="186"/>
      <c r="G700" s="186"/>
    </row>
    <row r="701" spans="1:7">
      <c r="A701" s="186"/>
      <c r="B701" s="185" t="s">
        <v>1044</v>
      </c>
      <c r="C701" s="186"/>
      <c r="D701" s="186"/>
      <c r="E701" s="186"/>
      <c r="F701" s="186"/>
      <c r="G701" s="186"/>
    </row>
    <row r="702" spans="1:7">
      <c r="A702" s="165"/>
      <c r="B702" s="162" t="s">
        <v>1045</v>
      </c>
      <c r="C702" s="165"/>
      <c r="D702" s="165"/>
      <c r="E702" s="227"/>
      <c r="F702" s="227"/>
      <c r="G702" s="227"/>
    </row>
    <row r="703" spans="1:7">
      <c r="A703" s="165"/>
      <c r="B703" s="162" t="s">
        <v>1046</v>
      </c>
      <c r="C703" s="165"/>
      <c r="D703" s="165"/>
      <c r="E703" s="227"/>
      <c r="F703" s="227"/>
      <c r="G703" s="227"/>
    </row>
    <row r="704" spans="1:7">
      <c r="A704" s="165"/>
      <c r="B704" s="162" t="s">
        <v>1047</v>
      </c>
      <c r="C704" s="165"/>
      <c r="D704" s="165"/>
      <c r="E704" s="227"/>
      <c r="F704" s="227"/>
      <c r="G704" s="227"/>
    </row>
    <row r="705" spans="1:7">
      <c r="A705" s="165"/>
      <c r="B705" s="162"/>
      <c r="C705" s="165"/>
      <c r="D705" s="165"/>
      <c r="E705" s="227"/>
      <c r="F705" s="227"/>
      <c r="G705" s="227"/>
    </row>
    <row r="706" spans="1:7">
      <c r="A706" s="165"/>
      <c r="B706" s="162" t="s">
        <v>1053</v>
      </c>
      <c r="C706" s="165"/>
      <c r="D706" s="165"/>
      <c r="E706" s="227"/>
      <c r="F706" s="227"/>
      <c r="G706" s="227"/>
    </row>
    <row r="707" spans="1:7">
      <c r="A707" s="165"/>
      <c r="B707" s="162" t="s">
        <v>1054</v>
      </c>
      <c r="C707" s="165"/>
      <c r="D707" s="165"/>
      <c r="E707" s="227"/>
      <c r="F707" s="227"/>
      <c r="G707" s="227"/>
    </row>
    <row r="708" spans="1:7">
      <c r="A708" s="165"/>
      <c r="B708" s="162" t="s">
        <v>1055</v>
      </c>
      <c r="C708" s="165"/>
      <c r="D708" s="165"/>
      <c r="E708" s="227"/>
      <c r="F708" s="227"/>
      <c r="G708" s="227"/>
    </row>
    <row r="709" spans="1:7">
      <c r="A709" s="165"/>
      <c r="B709" s="162"/>
      <c r="C709" s="165"/>
      <c r="D709" s="165"/>
      <c r="E709" s="227"/>
      <c r="F709" s="227"/>
      <c r="G709" s="227"/>
    </row>
    <row r="710" spans="1:7">
      <c r="A710" s="165" t="s">
        <v>619</v>
      </c>
      <c r="B710" s="163" t="s">
        <v>1056</v>
      </c>
      <c r="C710" s="165"/>
      <c r="D710" s="165"/>
      <c r="E710" s="227"/>
      <c r="F710" s="227"/>
      <c r="G710" s="227"/>
    </row>
    <row r="711" spans="1:7">
      <c r="A711" s="165"/>
      <c r="B711" s="162"/>
      <c r="C711" s="165"/>
      <c r="D711" s="165"/>
      <c r="E711" s="227"/>
      <c r="F711" s="227"/>
      <c r="G711" s="227"/>
    </row>
    <row r="712" spans="1:7">
      <c r="A712" s="165"/>
      <c r="B712" s="162" t="s">
        <v>1057</v>
      </c>
      <c r="C712" s="165"/>
      <c r="D712" s="165"/>
      <c r="E712" s="227"/>
      <c r="F712" s="227"/>
      <c r="G712" s="227"/>
    </row>
    <row r="713" spans="1:7">
      <c r="A713" s="165"/>
      <c r="B713" s="162" t="s">
        <v>1041</v>
      </c>
      <c r="C713" s="165"/>
      <c r="D713" s="165"/>
      <c r="E713" s="227"/>
      <c r="F713" s="227"/>
      <c r="G713" s="227"/>
    </row>
    <row r="714" spans="1:7">
      <c r="A714" s="165"/>
      <c r="B714" s="162" t="s">
        <v>1058</v>
      </c>
      <c r="C714" s="165"/>
      <c r="D714" s="165"/>
      <c r="E714" s="227"/>
      <c r="F714" s="227"/>
      <c r="G714" s="227"/>
    </row>
    <row r="715" spans="1:7">
      <c r="A715" s="165"/>
      <c r="B715" s="162" t="s">
        <v>1059</v>
      </c>
      <c r="C715" s="165"/>
      <c r="D715" s="165"/>
      <c r="E715" s="227"/>
      <c r="F715" s="227"/>
      <c r="G715" s="227"/>
    </row>
    <row r="716" spans="1:7">
      <c r="A716" s="165"/>
      <c r="B716" s="162"/>
      <c r="C716" s="165"/>
      <c r="D716" s="165"/>
      <c r="E716" s="227"/>
      <c r="F716" s="227"/>
      <c r="G716" s="227"/>
    </row>
    <row r="717" spans="1:7">
      <c r="A717" s="165"/>
      <c r="B717" s="162" t="s">
        <v>1053</v>
      </c>
      <c r="C717" s="165"/>
      <c r="D717" s="165"/>
      <c r="E717" s="227"/>
      <c r="F717" s="227"/>
      <c r="G717" s="227"/>
    </row>
    <row r="718" spans="1:7">
      <c r="A718" s="165"/>
      <c r="B718" s="162" t="s">
        <v>1054</v>
      </c>
      <c r="C718" s="165"/>
      <c r="D718" s="165"/>
      <c r="E718" s="227"/>
      <c r="F718" s="227"/>
      <c r="G718" s="227"/>
    </row>
    <row r="719" spans="1:7">
      <c r="A719" s="165"/>
      <c r="B719" s="162" t="s">
        <v>1055</v>
      </c>
      <c r="C719" s="165"/>
      <c r="D719" s="165"/>
      <c r="E719" s="227"/>
      <c r="F719" s="227"/>
      <c r="G719" s="227"/>
    </row>
    <row r="720" spans="1:7">
      <c r="A720" s="165"/>
      <c r="B720" s="162"/>
      <c r="C720" s="186"/>
      <c r="D720" s="186"/>
      <c r="E720" s="186"/>
      <c r="F720" s="186"/>
      <c r="G720" s="186"/>
    </row>
    <row r="721" spans="1:7">
      <c r="A721" s="165" t="s">
        <v>621</v>
      </c>
      <c r="B721" s="163" t="s">
        <v>1060</v>
      </c>
      <c r="C721" s="165"/>
      <c r="D721" s="165"/>
      <c r="E721" s="227"/>
      <c r="F721" s="227"/>
      <c r="G721" s="227"/>
    </row>
    <row r="722" spans="1:7">
      <c r="A722" s="165"/>
      <c r="B722" s="162"/>
      <c r="C722" s="165"/>
      <c r="D722" s="165"/>
      <c r="E722" s="227"/>
      <c r="F722" s="227"/>
      <c r="G722" s="227"/>
    </row>
    <row r="723" spans="1:7">
      <c r="A723" s="165"/>
      <c r="B723" s="162" t="s">
        <v>1057</v>
      </c>
      <c r="C723" s="165"/>
      <c r="D723" s="165"/>
      <c r="E723" s="227"/>
      <c r="F723" s="227"/>
      <c r="G723" s="227"/>
    </row>
    <row r="724" spans="1:7">
      <c r="A724" s="165"/>
      <c r="B724" s="162" t="s">
        <v>1041</v>
      </c>
      <c r="C724" s="165"/>
      <c r="D724" s="165"/>
      <c r="E724" s="227"/>
      <c r="F724" s="227"/>
      <c r="G724" s="227"/>
    </row>
    <row r="725" spans="1:7">
      <c r="A725" s="165"/>
      <c r="B725" s="162" t="s">
        <v>1058</v>
      </c>
      <c r="C725" s="165"/>
      <c r="D725" s="165"/>
      <c r="E725" s="227"/>
      <c r="F725" s="227"/>
      <c r="G725" s="227"/>
    </row>
    <row r="726" spans="1:7">
      <c r="A726" s="165"/>
      <c r="B726" s="162" t="s">
        <v>1059</v>
      </c>
      <c r="C726" s="165"/>
      <c r="D726" s="165"/>
      <c r="E726" s="227"/>
      <c r="F726" s="227"/>
      <c r="G726" s="227"/>
    </row>
    <row r="727" spans="1:7">
      <c r="A727" s="165"/>
      <c r="B727" s="162"/>
      <c r="C727" s="165"/>
      <c r="D727" s="165"/>
      <c r="E727" s="227"/>
      <c r="F727" s="227"/>
      <c r="G727" s="227"/>
    </row>
    <row r="728" spans="1:7">
      <c r="A728" s="165"/>
      <c r="B728" s="162" t="s">
        <v>1053</v>
      </c>
      <c r="C728" s="165"/>
      <c r="D728" s="165"/>
      <c r="E728" s="227"/>
      <c r="F728" s="227"/>
      <c r="G728" s="227"/>
    </row>
    <row r="729" spans="1:7">
      <c r="A729" s="165"/>
      <c r="B729" s="162" t="s">
        <v>1054</v>
      </c>
      <c r="C729" s="165"/>
      <c r="D729" s="165"/>
      <c r="E729" s="227"/>
      <c r="F729" s="227"/>
      <c r="G729" s="227"/>
    </row>
    <row r="730" spans="1:7">
      <c r="A730" s="165"/>
      <c r="B730" s="162" t="s">
        <v>1055</v>
      </c>
      <c r="C730" s="165"/>
      <c r="D730" s="165"/>
      <c r="E730" s="227"/>
      <c r="F730" s="227"/>
      <c r="G730" s="227"/>
    </row>
    <row r="731" spans="1:7">
      <c r="A731" s="186"/>
      <c r="B731" s="185"/>
      <c r="C731" s="186"/>
      <c r="D731" s="186"/>
      <c r="E731" s="186"/>
      <c r="F731" s="186"/>
      <c r="G731" s="186"/>
    </row>
    <row r="732" spans="1:7">
      <c r="A732" s="186">
        <v>4.2</v>
      </c>
      <c r="B732" s="211" t="s">
        <v>1061</v>
      </c>
      <c r="C732" s="280"/>
      <c r="D732" s="280"/>
      <c r="E732" s="280"/>
      <c r="F732" s="280"/>
      <c r="G732" s="280"/>
    </row>
    <row r="733" spans="1:7">
      <c r="A733" s="186"/>
      <c r="B733" s="185"/>
      <c r="C733" s="280"/>
      <c r="D733" s="280"/>
      <c r="E733" s="280"/>
      <c r="F733" s="280"/>
      <c r="G733" s="280"/>
    </row>
    <row r="734" spans="1:7">
      <c r="A734" s="186" t="s">
        <v>1062</v>
      </c>
      <c r="B734" s="185" t="s">
        <v>1063</v>
      </c>
      <c r="C734" s="280"/>
      <c r="D734" s="280"/>
      <c r="E734" s="280"/>
      <c r="F734" s="280"/>
      <c r="G734" s="280"/>
    </row>
    <row r="735" spans="1:7">
      <c r="A735" s="165"/>
      <c r="B735" s="185" t="s">
        <v>1064</v>
      </c>
      <c r="C735" s="280"/>
      <c r="D735" s="280"/>
      <c r="E735" s="280"/>
      <c r="F735" s="280"/>
      <c r="G735" s="280"/>
    </row>
    <row r="736" spans="1:7">
      <c r="A736" s="186"/>
      <c r="B736" s="185" t="s">
        <v>1065</v>
      </c>
      <c r="C736" s="280"/>
      <c r="D736" s="280"/>
      <c r="E736" s="280"/>
      <c r="F736" s="280"/>
      <c r="G736" s="280"/>
    </row>
    <row r="737" spans="1:7">
      <c r="A737" s="186"/>
      <c r="B737" s="185" t="s">
        <v>1066</v>
      </c>
      <c r="C737" s="280"/>
      <c r="D737" s="280"/>
      <c r="E737" s="280"/>
      <c r="F737" s="280"/>
      <c r="G737" s="280"/>
    </row>
    <row r="738" spans="1:7">
      <c r="A738" s="186"/>
      <c r="B738" s="185" t="s">
        <v>1067</v>
      </c>
      <c r="C738" s="280"/>
      <c r="D738" s="280"/>
      <c r="E738" s="280"/>
      <c r="F738" s="280"/>
      <c r="G738" s="280"/>
    </row>
    <row r="739" spans="1:7">
      <c r="A739" s="186"/>
      <c r="B739" s="185" t="s">
        <v>1068</v>
      </c>
      <c r="C739" s="280"/>
      <c r="D739" s="280"/>
      <c r="E739" s="280"/>
      <c r="F739" s="280"/>
      <c r="G739" s="280"/>
    </row>
    <row r="740" spans="1:7">
      <c r="A740" s="186"/>
      <c r="B740" s="185" t="s">
        <v>1069</v>
      </c>
      <c r="C740" s="280"/>
      <c r="D740" s="280"/>
      <c r="E740" s="280"/>
      <c r="F740" s="280"/>
      <c r="G740" s="280"/>
    </row>
    <row r="741" spans="1:7">
      <c r="A741" s="186"/>
      <c r="B741" s="185" t="s">
        <v>1070</v>
      </c>
      <c r="C741" s="280"/>
      <c r="D741" s="280"/>
      <c r="E741" s="280"/>
      <c r="F741" s="280"/>
      <c r="G741" s="280"/>
    </row>
    <row r="742" spans="1:7">
      <c r="A742" s="186"/>
      <c r="B742" s="185" t="s">
        <v>1071</v>
      </c>
      <c r="C742" s="280"/>
      <c r="D742" s="280"/>
      <c r="E742" s="280"/>
      <c r="F742" s="280"/>
      <c r="G742" s="280"/>
    </row>
    <row r="743" spans="1:7">
      <c r="A743" s="186"/>
      <c r="B743" s="185" t="s">
        <v>1072</v>
      </c>
      <c r="C743" s="280"/>
      <c r="D743" s="280"/>
      <c r="E743" s="280"/>
      <c r="F743" s="280"/>
      <c r="G743" s="280"/>
    </row>
    <row r="744" spans="1:7">
      <c r="A744" s="186"/>
      <c r="B744" s="185" t="s">
        <v>1073</v>
      </c>
      <c r="C744" s="280"/>
      <c r="D744" s="280"/>
      <c r="E744" s="280"/>
      <c r="F744" s="280"/>
      <c r="G744" s="280"/>
    </row>
    <row r="745" spans="1:7">
      <c r="A745" s="186"/>
      <c r="B745" s="185" t="s">
        <v>1074</v>
      </c>
      <c r="C745" s="280"/>
      <c r="D745" s="280"/>
      <c r="E745" s="280"/>
      <c r="F745" s="280"/>
      <c r="G745" s="280"/>
    </row>
    <row r="746" spans="1:7">
      <c r="A746" s="186"/>
      <c r="B746" s="185" t="s">
        <v>1075</v>
      </c>
      <c r="C746" s="280"/>
      <c r="D746" s="280"/>
      <c r="E746" s="280"/>
      <c r="F746" s="280"/>
      <c r="G746" s="280"/>
    </row>
    <row r="747" spans="1:7">
      <c r="A747" s="186"/>
      <c r="B747" s="211" t="s">
        <v>1076</v>
      </c>
      <c r="C747" s="165"/>
      <c r="D747" s="165"/>
      <c r="E747" s="227"/>
      <c r="F747" s="171"/>
      <c r="G747" s="171"/>
    </row>
    <row r="748" spans="1:7">
      <c r="A748" s="186"/>
      <c r="B748" s="185"/>
      <c r="C748" s="165"/>
      <c r="D748" s="165"/>
      <c r="E748" s="227"/>
      <c r="F748" s="171"/>
      <c r="G748" s="171"/>
    </row>
    <row r="749" spans="1:7">
      <c r="A749" s="186" t="s">
        <v>612</v>
      </c>
      <c r="B749" s="162" t="s">
        <v>1077</v>
      </c>
      <c r="C749" s="165" t="s">
        <v>533</v>
      </c>
      <c r="D749" s="184" t="s">
        <v>796</v>
      </c>
      <c r="E749" s="165"/>
      <c r="F749" s="165"/>
      <c r="G749" s="165" t="s">
        <v>616</v>
      </c>
    </row>
    <row r="750" spans="1:7">
      <c r="A750" s="186" t="s">
        <v>617</v>
      </c>
      <c r="B750" s="162" t="s">
        <v>1078</v>
      </c>
      <c r="C750" s="165" t="s">
        <v>533</v>
      </c>
      <c r="D750" s="184">
        <v>10</v>
      </c>
      <c r="E750" s="165"/>
      <c r="F750" s="171">
        <f t="shared" ref="F750:F751" si="30">D750*E750</f>
        <v>0</v>
      </c>
      <c r="G750" s="171"/>
    </row>
    <row r="751" spans="1:7">
      <c r="A751" s="186" t="s">
        <v>619</v>
      </c>
      <c r="B751" s="284" t="s">
        <v>1079</v>
      </c>
      <c r="C751" s="165" t="s">
        <v>533</v>
      </c>
      <c r="D751" s="165">
        <v>20</v>
      </c>
      <c r="E751" s="171"/>
      <c r="F751" s="171">
        <f t="shared" si="30"/>
        <v>0</v>
      </c>
      <c r="G751" s="171"/>
    </row>
    <row r="752" spans="1:7">
      <c r="A752" s="186" t="s">
        <v>621</v>
      </c>
      <c r="B752" s="162" t="s">
        <v>1080</v>
      </c>
      <c r="C752" s="165" t="s">
        <v>533</v>
      </c>
      <c r="D752" s="184" t="s">
        <v>796</v>
      </c>
      <c r="E752" s="165"/>
      <c r="F752" s="165"/>
      <c r="G752" s="165" t="s">
        <v>616</v>
      </c>
    </row>
    <row r="753" spans="1:7">
      <c r="A753" s="186" t="s">
        <v>623</v>
      </c>
      <c r="B753" s="162" t="s">
        <v>1081</v>
      </c>
      <c r="C753" s="165" t="s">
        <v>533</v>
      </c>
      <c r="D753" s="184">
        <v>5</v>
      </c>
      <c r="E753" s="165"/>
      <c r="F753" s="171">
        <f t="shared" ref="F753:F755" si="31">D753*E753</f>
        <v>0</v>
      </c>
      <c r="G753" s="171"/>
    </row>
    <row r="754" spans="1:7">
      <c r="A754" s="186" t="s">
        <v>1082</v>
      </c>
      <c r="B754" s="162" t="s">
        <v>1083</v>
      </c>
      <c r="C754" s="165" t="s">
        <v>533</v>
      </c>
      <c r="D754" s="184">
        <v>5</v>
      </c>
      <c r="E754" s="165"/>
      <c r="F754" s="171">
        <f t="shared" si="31"/>
        <v>0</v>
      </c>
      <c r="G754" s="171"/>
    </row>
    <row r="755" spans="1:7">
      <c r="A755" s="186" t="s">
        <v>1084</v>
      </c>
      <c r="B755" s="162" t="s">
        <v>1085</v>
      </c>
      <c r="C755" s="165" t="s">
        <v>533</v>
      </c>
      <c r="D755" s="193">
        <v>10</v>
      </c>
      <c r="E755" s="171"/>
      <c r="F755" s="171">
        <f t="shared" si="31"/>
        <v>0</v>
      </c>
      <c r="G755" s="171"/>
    </row>
    <row r="756" spans="1:7">
      <c r="A756" s="186" t="s">
        <v>1086</v>
      </c>
      <c r="B756" s="162" t="s">
        <v>1087</v>
      </c>
      <c r="C756" s="165" t="s">
        <v>533</v>
      </c>
      <c r="D756" s="186" t="s">
        <v>615</v>
      </c>
      <c r="E756" s="166"/>
      <c r="F756" s="186"/>
      <c r="G756" s="186" t="s">
        <v>616</v>
      </c>
    </row>
    <row r="757" spans="1:7">
      <c r="A757" s="186"/>
      <c r="B757" s="162"/>
      <c r="C757" s="165"/>
      <c r="D757" s="186"/>
      <c r="E757" s="166"/>
      <c r="F757" s="186"/>
      <c r="G757" s="186"/>
    </row>
    <row r="758" spans="1:7" ht="16.5" customHeight="1">
      <c r="A758" s="186">
        <v>4.3</v>
      </c>
      <c r="B758" s="185" t="s">
        <v>1088</v>
      </c>
      <c r="C758" s="186"/>
      <c r="D758" s="186"/>
      <c r="E758" s="186"/>
      <c r="F758" s="186"/>
      <c r="G758" s="186"/>
    </row>
    <row r="759" spans="1:7">
      <c r="A759" s="186"/>
      <c r="B759" s="185" t="s">
        <v>1089</v>
      </c>
      <c r="C759" s="186"/>
      <c r="D759" s="186"/>
      <c r="E759" s="186"/>
      <c r="F759" s="186"/>
      <c r="G759" s="186"/>
    </row>
    <row r="760" spans="1:7">
      <c r="A760" s="186"/>
      <c r="B760" s="185" t="s">
        <v>1090</v>
      </c>
      <c r="C760" s="186"/>
      <c r="D760" s="186"/>
      <c r="E760" s="186"/>
      <c r="F760" s="186"/>
      <c r="G760" s="186"/>
    </row>
    <row r="761" spans="1:7">
      <c r="A761" s="186"/>
      <c r="B761" s="185" t="s">
        <v>1091</v>
      </c>
      <c r="C761" s="186" t="s">
        <v>533</v>
      </c>
      <c r="D761" s="186">
        <v>2</v>
      </c>
      <c r="E761" s="253"/>
      <c r="F761" s="171">
        <f t="shared" ref="F761" si="32">D761*E761</f>
        <v>0</v>
      </c>
      <c r="G761" s="171"/>
    </row>
    <row r="762" spans="1:7">
      <c r="A762" s="186"/>
      <c r="B762" s="185"/>
      <c r="C762" s="186"/>
      <c r="D762" s="186"/>
      <c r="E762" s="253"/>
      <c r="F762" s="171"/>
      <c r="G762" s="171"/>
    </row>
    <row r="763" spans="1:7">
      <c r="A763" s="186">
        <v>4.4000000000000004</v>
      </c>
      <c r="B763" s="185" t="s">
        <v>1092</v>
      </c>
      <c r="C763" s="186"/>
      <c r="D763" s="186"/>
      <c r="E763" s="186"/>
      <c r="F763" s="186"/>
      <c r="G763" s="186"/>
    </row>
    <row r="764" spans="1:7">
      <c r="A764" s="186"/>
      <c r="B764" s="185" t="s">
        <v>1093</v>
      </c>
      <c r="C764" s="186"/>
      <c r="D764" s="186"/>
      <c r="E764" s="186"/>
      <c r="F764" s="186"/>
      <c r="G764" s="186"/>
    </row>
    <row r="765" spans="1:7">
      <c r="A765" s="186"/>
      <c r="B765" s="185" t="s">
        <v>1094</v>
      </c>
      <c r="C765" s="286" t="s">
        <v>614</v>
      </c>
      <c r="D765" s="286">
        <v>2</v>
      </c>
      <c r="E765" s="287"/>
      <c r="F765" s="171">
        <f t="shared" ref="F765" si="33">D765*E765</f>
        <v>0</v>
      </c>
      <c r="G765" s="194"/>
    </row>
    <row r="766" spans="1:7" ht="13.5" customHeight="1">
      <c r="A766" s="165"/>
      <c r="B766" s="185"/>
      <c r="C766" s="165"/>
      <c r="D766" s="165"/>
      <c r="E766" s="227"/>
      <c r="F766" s="186"/>
      <c r="G766" s="186"/>
    </row>
    <row r="767" spans="1:7" ht="13.5" customHeight="1">
      <c r="A767" s="288"/>
      <c r="B767" s="289" t="s">
        <v>1095</v>
      </c>
      <c r="C767" s="288"/>
      <c r="D767" s="288"/>
      <c r="E767" s="288" t="s">
        <v>659</v>
      </c>
      <c r="F767" s="196">
        <f>SUM(F635:F766)</f>
        <v>0</v>
      </c>
      <c r="G767" s="196"/>
    </row>
    <row r="768" spans="1:7">
      <c r="A768" s="165"/>
      <c r="B768" s="185"/>
      <c r="C768" s="165"/>
      <c r="D768" s="165"/>
      <c r="E768" s="227"/>
      <c r="F768" s="186"/>
      <c r="G768" s="186"/>
    </row>
    <row r="769" spans="1:7">
      <c r="A769" s="378"/>
      <c r="B769" s="379"/>
      <c r="C769" s="378"/>
      <c r="D769" s="378"/>
      <c r="E769" s="380" t="s">
        <v>1359</v>
      </c>
      <c r="F769" s="382">
        <f>F767+F603+F563+F481+F346+F308+F96+F73</f>
        <v>0</v>
      </c>
      <c r="G769" s="381"/>
    </row>
  </sheetData>
  <mergeCells count="3">
    <mergeCell ref="A1:G1"/>
    <mergeCell ref="A348:G348"/>
    <mergeCell ref="A5:B5"/>
  </mergeCells>
  <pageMargins left="0.55118110236220474" right="0.27559055118110237" top="0.74803149606299213" bottom="0.74803149606299213" header="0.51181102362204722" footer="0.51181102362204722"/>
  <pageSetup paperSize="9" scale="72" firstPageNumber="2" fitToHeight="0" orientation="portrait" useFirstPageNumber="1" horizontalDpi="300" verticalDpi="300" r:id="rId1"/>
  <headerFooter alignWithMargins="0">
    <oddHeader>&amp;LMatiyala Kitchen, Dwarka&amp;CR0
&amp;RHVAC Work</oddHeader>
    <oddFooter>&amp;C EST- &amp;P&amp;RTF Associates</oddFooter>
  </headerFooter>
  <rowBreaks count="8" manualBreakCount="8">
    <brk id="23" max="6" man="1"/>
    <brk id="50" max="6" man="1"/>
    <brk id="86" max="6" man="1"/>
    <brk id="119" max="6" man="1"/>
    <brk id="153" max="6" man="1"/>
    <brk id="184" max="6" man="1"/>
    <brk id="230" max="6" man="1"/>
    <brk id="284"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4"/>
  <sheetViews>
    <sheetView showZeros="0" view="pageBreakPreview" zoomScaleNormal="100" zoomScaleSheetLayoutView="100" workbookViewId="0">
      <pane xSplit="2" ySplit="4" topLeftCell="C262" activePane="bottomRight" state="frozen"/>
      <selection activeCell="B7" sqref="B7"/>
      <selection pane="topRight" activeCell="B7" sqref="B7"/>
      <selection pane="bottomLeft" activeCell="B7" sqref="B7"/>
      <selection pane="bottomRight" activeCell="B7" sqref="B7"/>
    </sheetView>
  </sheetViews>
  <sheetFormatPr defaultColWidth="9.15234375" defaultRowHeight="12.45"/>
  <cols>
    <col min="1" max="1" width="7.69140625" style="131" customWidth="1"/>
    <col min="2" max="2" width="42.69140625" style="131" customWidth="1"/>
    <col min="3" max="3" width="6" style="130" customWidth="1"/>
    <col min="4" max="4" width="6.3046875" style="130" customWidth="1"/>
    <col min="5" max="5" width="9.3046875" style="130" customWidth="1"/>
    <col min="6" max="6" width="13.84375" style="130" customWidth="1"/>
    <col min="7" max="256" width="9.15234375" style="131"/>
    <col min="257" max="257" width="7.69140625" style="131" customWidth="1"/>
    <col min="258" max="258" width="42.69140625" style="131" customWidth="1"/>
    <col min="259" max="259" width="6" style="131" customWidth="1"/>
    <col min="260" max="260" width="6.3046875" style="131" customWidth="1"/>
    <col min="261" max="261" width="9.3046875" style="131" customWidth="1"/>
    <col min="262" max="262" width="13.84375" style="131" customWidth="1"/>
    <col min="263" max="512" width="9.15234375" style="131"/>
    <col min="513" max="513" width="7.69140625" style="131" customWidth="1"/>
    <col min="514" max="514" width="42.69140625" style="131" customWidth="1"/>
    <col min="515" max="515" width="6" style="131" customWidth="1"/>
    <col min="516" max="516" width="6.3046875" style="131" customWidth="1"/>
    <col min="517" max="517" width="9.3046875" style="131" customWidth="1"/>
    <col min="518" max="518" width="13.84375" style="131" customWidth="1"/>
    <col min="519" max="768" width="9.15234375" style="131"/>
    <col min="769" max="769" width="7.69140625" style="131" customWidth="1"/>
    <col min="770" max="770" width="42.69140625" style="131" customWidth="1"/>
    <col min="771" max="771" width="6" style="131" customWidth="1"/>
    <col min="772" max="772" width="6.3046875" style="131" customWidth="1"/>
    <col min="773" max="773" width="9.3046875" style="131" customWidth="1"/>
    <col min="774" max="774" width="13.84375" style="131" customWidth="1"/>
    <col min="775" max="1024" width="9.15234375" style="131"/>
    <col min="1025" max="1025" width="7.69140625" style="131" customWidth="1"/>
    <col min="1026" max="1026" width="42.69140625" style="131" customWidth="1"/>
    <col min="1027" max="1027" width="6" style="131" customWidth="1"/>
    <col min="1028" max="1028" width="6.3046875" style="131" customWidth="1"/>
    <col min="1029" max="1029" width="9.3046875" style="131" customWidth="1"/>
    <col min="1030" max="1030" width="13.84375" style="131" customWidth="1"/>
    <col min="1031" max="1280" width="9.15234375" style="131"/>
    <col min="1281" max="1281" width="7.69140625" style="131" customWidth="1"/>
    <col min="1282" max="1282" width="42.69140625" style="131" customWidth="1"/>
    <col min="1283" max="1283" width="6" style="131" customWidth="1"/>
    <col min="1284" max="1284" width="6.3046875" style="131" customWidth="1"/>
    <col min="1285" max="1285" width="9.3046875" style="131" customWidth="1"/>
    <col min="1286" max="1286" width="13.84375" style="131" customWidth="1"/>
    <col min="1287" max="1536" width="9.15234375" style="131"/>
    <col min="1537" max="1537" width="7.69140625" style="131" customWidth="1"/>
    <col min="1538" max="1538" width="42.69140625" style="131" customWidth="1"/>
    <col min="1539" max="1539" width="6" style="131" customWidth="1"/>
    <col min="1540" max="1540" width="6.3046875" style="131" customWidth="1"/>
    <col min="1541" max="1541" width="9.3046875" style="131" customWidth="1"/>
    <col min="1542" max="1542" width="13.84375" style="131" customWidth="1"/>
    <col min="1543" max="1792" width="9.15234375" style="131"/>
    <col min="1793" max="1793" width="7.69140625" style="131" customWidth="1"/>
    <col min="1794" max="1794" width="42.69140625" style="131" customWidth="1"/>
    <col min="1795" max="1795" width="6" style="131" customWidth="1"/>
    <col min="1796" max="1796" width="6.3046875" style="131" customWidth="1"/>
    <col min="1797" max="1797" width="9.3046875" style="131" customWidth="1"/>
    <col min="1798" max="1798" width="13.84375" style="131" customWidth="1"/>
    <col min="1799" max="2048" width="9.15234375" style="131"/>
    <col min="2049" max="2049" width="7.69140625" style="131" customWidth="1"/>
    <col min="2050" max="2050" width="42.69140625" style="131" customWidth="1"/>
    <col min="2051" max="2051" width="6" style="131" customWidth="1"/>
    <col min="2052" max="2052" width="6.3046875" style="131" customWidth="1"/>
    <col min="2053" max="2053" width="9.3046875" style="131" customWidth="1"/>
    <col min="2054" max="2054" width="13.84375" style="131" customWidth="1"/>
    <col min="2055" max="2304" width="9.15234375" style="131"/>
    <col min="2305" max="2305" width="7.69140625" style="131" customWidth="1"/>
    <col min="2306" max="2306" width="42.69140625" style="131" customWidth="1"/>
    <col min="2307" max="2307" width="6" style="131" customWidth="1"/>
    <col min="2308" max="2308" width="6.3046875" style="131" customWidth="1"/>
    <col min="2309" max="2309" width="9.3046875" style="131" customWidth="1"/>
    <col min="2310" max="2310" width="13.84375" style="131" customWidth="1"/>
    <col min="2311" max="2560" width="9.15234375" style="131"/>
    <col min="2561" max="2561" width="7.69140625" style="131" customWidth="1"/>
    <col min="2562" max="2562" width="42.69140625" style="131" customWidth="1"/>
    <col min="2563" max="2563" width="6" style="131" customWidth="1"/>
    <col min="2564" max="2564" width="6.3046875" style="131" customWidth="1"/>
    <col min="2565" max="2565" width="9.3046875" style="131" customWidth="1"/>
    <col min="2566" max="2566" width="13.84375" style="131" customWidth="1"/>
    <col min="2567" max="2816" width="9.15234375" style="131"/>
    <col min="2817" max="2817" width="7.69140625" style="131" customWidth="1"/>
    <col min="2818" max="2818" width="42.69140625" style="131" customWidth="1"/>
    <col min="2819" max="2819" width="6" style="131" customWidth="1"/>
    <col min="2820" max="2820" width="6.3046875" style="131" customWidth="1"/>
    <col min="2821" max="2821" width="9.3046875" style="131" customWidth="1"/>
    <col min="2822" max="2822" width="13.84375" style="131" customWidth="1"/>
    <col min="2823" max="3072" width="9.15234375" style="131"/>
    <col min="3073" max="3073" width="7.69140625" style="131" customWidth="1"/>
    <col min="3074" max="3074" width="42.69140625" style="131" customWidth="1"/>
    <col min="3075" max="3075" width="6" style="131" customWidth="1"/>
    <col min="3076" max="3076" width="6.3046875" style="131" customWidth="1"/>
    <col min="3077" max="3077" width="9.3046875" style="131" customWidth="1"/>
    <col min="3078" max="3078" width="13.84375" style="131" customWidth="1"/>
    <col min="3079" max="3328" width="9.15234375" style="131"/>
    <col min="3329" max="3329" width="7.69140625" style="131" customWidth="1"/>
    <col min="3330" max="3330" width="42.69140625" style="131" customWidth="1"/>
    <col min="3331" max="3331" width="6" style="131" customWidth="1"/>
    <col min="3332" max="3332" width="6.3046875" style="131" customWidth="1"/>
    <col min="3333" max="3333" width="9.3046875" style="131" customWidth="1"/>
    <col min="3334" max="3334" width="13.84375" style="131" customWidth="1"/>
    <col min="3335" max="3584" width="9.15234375" style="131"/>
    <col min="3585" max="3585" width="7.69140625" style="131" customWidth="1"/>
    <col min="3586" max="3586" width="42.69140625" style="131" customWidth="1"/>
    <col min="3587" max="3587" width="6" style="131" customWidth="1"/>
    <col min="3588" max="3588" width="6.3046875" style="131" customWidth="1"/>
    <col min="3589" max="3589" width="9.3046875" style="131" customWidth="1"/>
    <col min="3590" max="3590" width="13.84375" style="131" customWidth="1"/>
    <col min="3591" max="3840" width="9.15234375" style="131"/>
    <col min="3841" max="3841" width="7.69140625" style="131" customWidth="1"/>
    <col min="3842" max="3842" width="42.69140625" style="131" customWidth="1"/>
    <col min="3843" max="3843" width="6" style="131" customWidth="1"/>
    <col min="3844" max="3844" width="6.3046875" style="131" customWidth="1"/>
    <col min="3845" max="3845" width="9.3046875" style="131" customWidth="1"/>
    <col min="3846" max="3846" width="13.84375" style="131" customWidth="1"/>
    <col min="3847" max="4096" width="9.15234375" style="131"/>
    <col min="4097" max="4097" width="7.69140625" style="131" customWidth="1"/>
    <col min="4098" max="4098" width="42.69140625" style="131" customWidth="1"/>
    <col min="4099" max="4099" width="6" style="131" customWidth="1"/>
    <col min="4100" max="4100" width="6.3046875" style="131" customWidth="1"/>
    <col min="4101" max="4101" width="9.3046875" style="131" customWidth="1"/>
    <col min="4102" max="4102" width="13.84375" style="131" customWidth="1"/>
    <col min="4103" max="4352" width="9.15234375" style="131"/>
    <col min="4353" max="4353" width="7.69140625" style="131" customWidth="1"/>
    <col min="4354" max="4354" width="42.69140625" style="131" customWidth="1"/>
    <col min="4355" max="4355" width="6" style="131" customWidth="1"/>
    <col min="4356" max="4356" width="6.3046875" style="131" customWidth="1"/>
    <col min="4357" max="4357" width="9.3046875" style="131" customWidth="1"/>
    <col min="4358" max="4358" width="13.84375" style="131" customWidth="1"/>
    <col min="4359" max="4608" width="9.15234375" style="131"/>
    <col min="4609" max="4609" width="7.69140625" style="131" customWidth="1"/>
    <col min="4610" max="4610" width="42.69140625" style="131" customWidth="1"/>
    <col min="4611" max="4611" width="6" style="131" customWidth="1"/>
    <col min="4612" max="4612" width="6.3046875" style="131" customWidth="1"/>
    <col min="4613" max="4613" width="9.3046875" style="131" customWidth="1"/>
    <col min="4614" max="4614" width="13.84375" style="131" customWidth="1"/>
    <col min="4615" max="4864" width="9.15234375" style="131"/>
    <col min="4865" max="4865" width="7.69140625" style="131" customWidth="1"/>
    <col min="4866" max="4866" width="42.69140625" style="131" customWidth="1"/>
    <col min="4867" max="4867" width="6" style="131" customWidth="1"/>
    <col min="4868" max="4868" width="6.3046875" style="131" customWidth="1"/>
    <col min="4869" max="4869" width="9.3046875" style="131" customWidth="1"/>
    <col min="4870" max="4870" width="13.84375" style="131" customWidth="1"/>
    <col min="4871" max="5120" width="9.15234375" style="131"/>
    <col min="5121" max="5121" width="7.69140625" style="131" customWidth="1"/>
    <col min="5122" max="5122" width="42.69140625" style="131" customWidth="1"/>
    <col min="5123" max="5123" width="6" style="131" customWidth="1"/>
    <col min="5124" max="5124" width="6.3046875" style="131" customWidth="1"/>
    <col min="5125" max="5125" width="9.3046875" style="131" customWidth="1"/>
    <col min="5126" max="5126" width="13.84375" style="131" customWidth="1"/>
    <col min="5127" max="5376" width="9.15234375" style="131"/>
    <col min="5377" max="5377" width="7.69140625" style="131" customWidth="1"/>
    <col min="5378" max="5378" width="42.69140625" style="131" customWidth="1"/>
    <col min="5379" max="5379" width="6" style="131" customWidth="1"/>
    <col min="5380" max="5380" width="6.3046875" style="131" customWidth="1"/>
    <col min="5381" max="5381" width="9.3046875" style="131" customWidth="1"/>
    <col min="5382" max="5382" width="13.84375" style="131" customWidth="1"/>
    <col min="5383" max="5632" width="9.15234375" style="131"/>
    <col min="5633" max="5633" width="7.69140625" style="131" customWidth="1"/>
    <col min="5634" max="5634" width="42.69140625" style="131" customWidth="1"/>
    <col min="5635" max="5635" width="6" style="131" customWidth="1"/>
    <col min="5636" max="5636" width="6.3046875" style="131" customWidth="1"/>
    <col min="5637" max="5637" width="9.3046875" style="131" customWidth="1"/>
    <col min="5638" max="5638" width="13.84375" style="131" customWidth="1"/>
    <col min="5639" max="5888" width="9.15234375" style="131"/>
    <col min="5889" max="5889" width="7.69140625" style="131" customWidth="1"/>
    <col min="5890" max="5890" width="42.69140625" style="131" customWidth="1"/>
    <col min="5891" max="5891" width="6" style="131" customWidth="1"/>
    <col min="5892" max="5892" width="6.3046875" style="131" customWidth="1"/>
    <col min="5893" max="5893" width="9.3046875" style="131" customWidth="1"/>
    <col min="5894" max="5894" width="13.84375" style="131" customWidth="1"/>
    <col min="5895" max="6144" width="9.15234375" style="131"/>
    <col min="6145" max="6145" width="7.69140625" style="131" customWidth="1"/>
    <col min="6146" max="6146" width="42.69140625" style="131" customWidth="1"/>
    <col min="6147" max="6147" width="6" style="131" customWidth="1"/>
    <col min="6148" max="6148" width="6.3046875" style="131" customWidth="1"/>
    <col min="6149" max="6149" width="9.3046875" style="131" customWidth="1"/>
    <col min="6150" max="6150" width="13.84375" style="131" customWidth="1"/>
    <col min="6151" max="6400" width="9.15234375" style="131"/>
    <col min="6401" max="6401" width="7.69140625" style="131" customWidth="1"/>
    <col min="6402" max="6402" width="42.69140625" style="131" customWidth="1"/>
    <col min="6403" max="6403" width="6" style="131" customWidth="1"/>
    <col min="6404" max="6404" width="6.3046875" style="131" customWidth="1"/>
    <col min="6405" max="6405" width="9.3046875" style="131" customWidth="1"/>
    <col min="6406" max="6406" width="13.84375" style="131" customWidth="1"/>
    <col min="6407" max="6656" width="9.15234375" style="131"/>
    <col min="6657" max="6657" width="7.69140625" style="131" customWidth="1"/>
    <col min="6658" max="6658" width="42.69140625" style="131" customWidth="1"/>
    <col min="6659" max="6659" width="6" style="131" customWidth="1"/>
    <col min="6660" max="6660" width="6.3046875" style="131" customWidth="1"/>
    <col min="6661" max="6661" width="9.3046875" style="131" customWidth="1"/>
    <col min="6662" max="6662" width="13.84375" style="131" customWidth="1"/>
    <col min="6663" max="6912" width="9.15234375" style="131"/>
    <col min="6913" max="6913" width="7.69140625" style="131" customWidth="1"/>
    <col min="6914" max="6914" width="42.69140625" style="131" customWidth="1"/>
    <col min="6915" max="6915" width="6" style="131" customWidth="1"/>
    <col min="6916" max="6916" width="6.3046875" style="131" customWidth="1"/>
    <col min="6917" max="6917" width="9.3046875" style="131" customWidth="1"/>
    <col min="6918" max="6918" width="13.84375" style="131" customWidth="1"/>
    <col min="6919" max="7168" width="9.15234375" style="131"/>
    <col min="7169" max="7169" width="7.69140625" style="131" customWidth="1"/>
    <col min="7170" max="7170" width="42.69140625" style="131" customWidth="1"/>
    <col min="7171" max="7171" width="6" style="131" customWidth="1"/>
    <col min="7172" max="7172" width="6.3046875" style="131" customWidth="1"/>
    <col min="7173" max="7173" width="9.3046875" style="131" customWidth="1"/>
    <col min="7174" max="7174" width="13.84375" style="131" customWidth="1"/>
    <col min="7175" max="7424" width="9.15234375" style="131"/>
    <col min="7425" max="7425" width="7.69140625" style="131" customWidth="1"/>
    <col min="7426" max="7426" width="42.69140625" style="131" customWidth="1"/>
    <col min="7427" max="7427" width="6" style="131" customWidth="1"/>
    <col min="7428" max="7428" width="6.3046875" style="131" customWidth="1"/>
    <col min="7429" max="7429" width="9.3046875" style="131" customWidth="1"/>
    <col min="7430" max="7430" width="13.84375" style="131" customWidth="1"/>
    <col min="7431" max="7680" width="9.15234375" style="131"/>
    <col min="7681" max="7681" width="7.69140625" style="131" customWidth="1"/>
    <col min="7682" max="7682" width="42.69140625" style="131" customWidth="1"/>
    <col min="7683" max="7683" width="6" style="131" customWidth="1"/>
    <col min="7684" max="7684" width="6.3046875" style="131" customWidth="1"/>
    <col min="7685" max="7685" width="9.3046875" style="131" customWidth="1"/>
    <col min="7686" max="7686" width="13.84375" style="131" customWidth="1"/>
    <col min="7687" max="7936" width="9.15234375" style="131"/>
    <col min="7937" max="7937" width="7.69140625" style="131" customWidth="1"/>
    <col min="7938" max="7938" width="42.69140625" style="131" customWidth="1"/>
    <col min="7939" max="7939" width="6" style="131" customWidth="1"/>
    <col min="7940" max="7940" width="6.3046875" style="131" customWidth="1"/>
    <col min="7941" max="7941" width="9.3046875" style="131" customWidth="1"/>
    <col min="7942" max="7942" width="13.84375" style="131" customWidth="1"/>
    <col min="7943" max="8192" width="9.15234375" style="131"/>
    <col min="8193" max="8193" width="7.69140625" style="131" customWidth="1"/>
    <col min="8194" max="8194" width="42.69140625" style="131" customWidth="1"/>
    <col min="8195" max="8195" width="6" style="131" customWidth="1"/>
    <col min="8196" max="8196" width="6.3046875" style="131" customWidth="1"/>
    <col min="8197" max="8197" width="9.3046875" style="131" customWidth="1"/>
    <col min="8198" max="8198" width="13.84375" style="131" customWidth="1"/>
    <col min="8199" max="8448" width="9.15234375" style="131"/>
    <col min="8449" max="8449" width="7.69140625" style="131" customWidth="1"/>
    <col min="8450" max="8450" width="42.69140625" style="131" customWidth="1"/>
    <col min="8451" max="8451" width="6" style="131" customWidth="1"/>
    <col min="8452" max="8452" width="6.3046875" style="131" customWidth="1"/>
    <col min="8453" max="8453" width="9.3046875" style="131" customWidth="1"/>
    <col min="8454" max="8454" width="13.84375" style="131" customWidth="1"/>
    <col min="8455" max="8704" width="9.15234375" style="131"/>
    <col min="8705" max="8705" width="7.69140625" style="131" customWidth="1"/>
    <col min="8706" max="8706" width="42.69140625" style="131" customWidth="1"/>
    <col min="8707" max="8707" width="6" style="131" customWidth="1"/>
    <col min="8708" max="8708" width="6.3046875" style="131" customWidth="1"/>
    <col min="8709" max="8709" width="9.3046875" style="131" customWidth="1"/>
    <col min="8710" max="8710" width="13.84375" style="131" customWidth="1"/>
    <col min="8711" max="8960" width="9.15234375" style="131"/>
    <col min="8961" max="8961" width="7.69140625" style="131" customWidth="1"/>
    <col min="8962" max="8962" width="42.69140625" style="131" customWidth="1"/>
    <col min="8963" max="8963" width="6" style="131" customWidth="1"/>
    <col min="8964" max="8964" width="6.3046875" style="131" customWidth="1"/>
    <col min="8965" max="8965" width="9.3046875" style="131" customWidth="1"/>
    <col min="8966" max="8966" width="13.84375" style="131" customWidth="1"/>
    <col min="8967" max="9216" width="9.15234375" style="131"/>
    <col min="9217" max="9217" width="7.69140625" style="131" customWidth="1"/>
    <col min="9218" max="9218" width="42.69140625" style="131" customWidth="1"/>
    <col min="9219" max="9219" width="6" style="131" customWidth="1"/>
    <col min="9220" max="9220" width="6.3046875" style="131" customWidth="1"/>
    <col min="9221" max="9221" width="9.3046875" style="131" customWidth="1"/>
    <col min="9222" max="9222" width="13.84375" style="131" customWidth="1"/>
    <col min="9223" max="9472" width="9.15234375" style="131"/>
    <col min="9473" max="9473" width="7.69140625" style="131" customWidth="1"/>
    <col min="9474" max="9474" width="42.69140625" style="131" customWidth="1"/>
    <col min="9475" max="9475" width="6" style="131" customWidth="1"/>
    <col min="9476" max="9476" width="6.3046875" style="131" customWidth="1"/>
    <col min="9477" max="9477" width="9.3046875" style="131" customWidth="1"/>
    <col min="9478" max="9478" width="13.84375" style="131" customWidth="1"/>
    <col min="9479" max="9728" width="9.15234375" style="131"/>
    <col min="9729" max="9729" width="7.69140625" style="131" customWidth="1"/>
    <col min="9730" max="9730" width="42.69140625" style="131" customWidth="1"/>
    <col min="9731" max="9731" width="6" style="131" customWidth="1"/>
    <col min="9732" max="9732" width="6.3046875" style="131" customWidth="1"/>
    <col min="9733" max="9733" width="9.3046875" style="131" customWidth="1"/>
    <col min="9734" max="9734" width="13.84375" style="131" customWidth="1"/>
    <col min="9735" max="9984" width="9.15234375" style="131"/>
    <col min="9985" max="9985" width="7.69140625" style="131" customWidth="1"/>
    <col min="9986" max="9986" width="42.69140625" style="131" customWidth="1"/>
    <col min="9987" max="9987" width="6" style="131" customWidth="1"/>
    <col min="9988" max="9988" width="6.3046875" style="131" customWidth="1"/>
    <col min="9989" max="9989" width="9.3046875" style="131" customWidth="1"/>
    <col min="9990" max="9990" width="13.84375" style="131" customWidth="1"/>
    <col min="9991" max="10240" width="9.15234375" style="131"/>
    <col min="10241" max="10241" width="7.69140625" style="131" customWidth="1"/>
    <col min="10242" max="10242" width="42.69140625" style="131" customWidth="1"/>
    <col min="10243" max="10243" width="6" style="131" customWidth="1"/>
    <col min="10244" max="10244" width="6.3046875" style="131" customWidth="1"/>
    <col min="10245" max="10245" width="9.3046875" style="131" customWidth="1"/>
    <col min="10246" max="10246" width="13.84375" style="131" customWidth="1"/>
    <col min="10247" max="10496" width="9.15234375" style="131"/>
    <col min="10497" max="10497" width="7.69140625" style="131" customWidth="1"/>
    <col min="10498" max="10498" width="42.69140625" style="131" customWidth="1"/>
    <col min="10499" max="10499" width="6" style="131" customWidth="1"/>
    <col min="10500" max="10500" width="6.3046875" style="131" customWidth="1"/>
    <col min="10501" max="10501" width="9.3046875" style="131" customWidth="1"/>
    <col min="10502" max="10502" width="13.84375" style="131" customWidth="1"/>
    <col min="10503" max="10752" width="9.15234375" style="131"/>
    <col min="10753" max="10753" width="7.69140625" style="131" customWidth="1"/>
    <col min="10754" max="10754" width="42.69140625" style="131" customWidth="1"/>
    <col min="10755" max="10755" width="6" style="131" customWidth="1"/>
    <col min="10756" max="10756" width="6.3046875" style="131" customWidth="1"/>
    <col min="10757" max="10757" width="9.3046875" style="131" customWidth="1"/>
    <col min="10758" max="10758" width="13.84375" style="131" customWidth="1"/>
    <col min="10759" max="11008" width="9.15234375" style="131"/>
    <col min="11009" max="11009" width="7.69140625" style="131" customWidth="1"/>
    <col min="11010" max="11010" width="42.69140625" style="131" customWidth="1"/>
    <col min="11011" max="11011" width="6" style="131" customWidth="1"/>
    <col min="11012" max="11012" width="6.3046875" style="131" customWidth="1"/>
    <col min="11013" max="11013" width="9.3046875" style="131" customWidth="1"/>
    <col min="11014" max="11014" width="13.84375" style="131" customWidth="1"/>
    <col min="11015" max="11264" width="9.15234375" style="131"/>
    <col min="11265" max="11265" width="7.69140625" style="131" customWidth="1"/>
    <col min="11266" max="11266" width="42.69140625" style="131" customWidth="1"/>
    <col min="11267" max="11267" width="6" style="131" customWidth="1"/>
    <col min="11268" max="11268" width="6.3046875" style="131" customWidth="1"/>
    <col min="11269" max="11269" width="9.3046875" style="131" customWidth="1"/>
    <col min="11270" max="11270" width="13.84375" style="131" customWidth="1"/>
    <col min="11271" max="11520" width="9.15234375" style="131"/>
    <col min="11521" max="11521" width="7.69140625" style="131" customWidth="1"/>
    <col min="11522" max="11522" width="42.69140625" style="131" customWidth="1"/>
    <col min="11523" max="11523" width="6" style="131" customWidth="1"/>
    <col min="11524" max="11524" width="6.3046875" style="131" customWidth="1"/>
    <col min="11525" max="11525" width="9.3046875" style="131" customWidth="1"/>
    <col min="11526" max="11526" width="13.84375" style="131" customWidth="1"/>
    <col min="11527" max="11776" width="9.15234375" style="131"/>
    <col min="11777" max="11777" width="7.69140625" style="131" customWidth="1"/>
    <col min="11778" max="11778" width="42.69140625" style="131" customWidth="1"/>
    <col min="11779" max="11779" width="6" style="131" customWidth="1"/>
    <col min="11780" max="11780" width="6.3046875" style="131" customWidth="1"/>
    <col min="11781" max="11781" width="9.3046875" style="131" customWidth="1"/>
    <col min="11782" max="11782" width="13.84375" style="131" customWidth="1"/>
    <col min="11783" max="12032" width="9.15234375" style="131"/>
    <col min="12033" max="12033" width="7.69140625" style="131" customWidth="1"/>
    <col min="12034" max="12034" width="42.69140625" style="131" customWidth="1"/>
    <col min="12035" max="12035" width="6" style="131" customWidth="1"/>
    <col min="12036" max="12036" width="6.3046875" style="131" customWidth="1"/>
    <col min="12037" max="12037" width="9.3046875" style="131" customWidth="1"/>
    <col min="12038" max="12038" width="13.84375" style="131" customWidth="1"/>
    <col min="12039" max="12288" width="9.15234375" style="131"/>
    <col min="12289" max="12289" width="7.69140625" style="131" customWidth="1"/>
    <col min="12290" max="12290" width="42.69140625" style="131" customWidth="1"/>
    <col min="12291" max="12291" width="6" style="131" customWidth="1"/>
    <col min="12292" max="12292" width="6.3046875" style="131" customWidth="1"/>
    <col min="12293" max="12293" width="9.3046875" style="131" customWidth="1"/>
    <col min="12294" max="12294" width="13.84375" style="131" customWidth="1"/>
    <col min="12295" max="12544" width="9.15234375" style="131"/>
    <col min="12545" max="12545" width="7.69140625" style="131" customWidth="1"/>
    <col min="12546" max="12546" width="42.69140625" style="131" customWidth="1"/>
    <col min="12547" max="12547" width="6" style="131" customWidth="1"/>
    <col min="12548" max="12548" width="6.3046875" style="131" customWidth="1"/>
    <col min="12549" max="12549" width="9.3046875" style="131" customWidth="1"/>
    <col min="12550" max="12550" width="13.84375" style="131" customWidth="1"/>
    <col min="12551" max="12800" width="9.15234375" style="131"/>
    <col min="12801" max="12801" width="7.69140625" style="131" customWidth="1"/>
    <col min="12802" max="12802" width="42.69140625" style="131" customWidth="1"/>
    <col min="12803" max="12803" width="6" style="131" customWidth="1"/>
    <col min="12804" max="12804" width="6.3046875" style="131" customWidth="1"/>
    <col min="12805" max="12805" width="9.3046875" style="131" customWidth="1"/>
    <col min="12806" max="12806" width="13.84375" style="131" customWidth="1"/>
    <col min="12807" max="13056" width="9.15234375" style="131"/>
    <col min="13057" max="13057" width="7.69140625" style="131" customWidth="1"/>
    <col min="13058" max="13058" width="42.69140625" style="131" customWidth="1"/>
    <col min="13059" max="13059" width="6" style="131" customWidth="1"/>
    <col min="13060" max="13060" width="6.3046875" style="131" customWidth="1"/>
    <col min="13061" max="13061" width="9.3046875" style="131" customWidth="1"/>
    <col min="13062" max="13062" width="13.84375" style="131" customWidth="1"/>
    <col min="13063" max="13312" width="9.15234375" style="131"/>
    <col min="13313" max="13313" width="7.69140625" style="131" customWidth="1"/>
    <col min="13314" max="13314" width="42.69140625" style="131" customWidth="1"/>
    <col min="13315" max="13315" width="6" style="131" customWidth="1"/>
    <col min="13316" max="13316" width="6.3046875" style="131" customWidth="1"/>
    <col min="13317" max="13317" width="9.3046875" style="131" customWidth="1"/>
    <col min="13318" max="13318" width="13.84375" style="131" customWidth="1"/>
    <col min="13319" max="13568" width="9.15234375" style="131"/>
    <col min="13569" max="13569" width="7.69140625" style="131" customWidth="1"/>
    <col min="13570" max="13570" width="42.69140625" style="131" customWidth="1"/>
    <col min="13571" max="13571" width="6" style="131" customWidth="1"/>
    <col min="13572" max="13572" width="6.3046875" style="131" customWidth="1"/>
    <col min="13573" max="13573" width="9.3046875" style="131" customWidth="1"/>
    <col min="13574" max="13574" width="13.84375" style="131" customWidth="1"/>
    <col min="13575" max="13824" width="9.15234375" style="131"/>
    <col min="13825" max="13825" width="7.69140625" style="131" customWidth="1"/>
    <col min="13826" max="13826" width="42.69140625" style="131" customWidth="1"/>
    <col min="13827" max="13827" width="6" style="131" customWidth="1"/>
    <col min="13828" max="13828" width="6.3046875" style="131" customWidth="1"/>
    <col min="13829" max="13829" width="9.3046875" style="131" customWidth="1"/>
    <col min="13830" max="13830" width="13.84375" style="131" customWidth="1"/>
    <col min="13831" max="14080" width="9.15234375" style="131"/>
    <col min="14081" max="14081" width="7.69140625" style="131" customWidth="1"/>
    <col min="14082" max="14082" width="42.69140625" style="131" customWidth="1"/>
    <col min="14083" max="14083" width="6" style="131" customWidth="1"/>
    <col min="14084" max="14084" width="6.3046875" style="131" customWidth="1"/>
    <col min="14085" max="14085" width="9.3046875" style="131" customWidth="1"/>
    <col min="14086" max="14086" width="13.84375" style="131" customWidth="1"/>
    <col min="14087" max="14336" width="9.15234375" style="131"/>
    <col min="14337" max="14337" width="7.69140625" style="131" customWidth="1"/>
    <col min="14338" max="14338" width="42.69140625" style="131" customWidth="1"/>
    <col min="14339" max="14339" width="6" style="131" customWidth="1"/>
    <col min="14340" max="14340" width="6.3046875" style="131" customWidth="1"/>
    <col min="14341" max="14341" width="9.3046875" style="131" customWidth="1"/>
    <col min="14342" max="14342" width="13.84375" style="131" customWidth="1"/>
    <col min="14343" max="14592" width="9.15234375" style="131"/>
    <col min="14593" max="14593" width="7.69140625" style="131" customWidth="1"/>
    <col min="14594" max="14594" width="42.69140625" style="131" customWidth="1"/>
    <col min="14595" max="14595" width="6" style="131" customWidth="1"/>
    <col min="14596" max="14596" width="6.3046875" style="131" customWidth="1"/>
    <col min="14597" max="14597" width="9.3046875" style="131" customWidth="1"/>
    <col min="14598" max="14598" width="13.84375" style="131" customWidth="1"/>
    <col min="14599" max="14848" width="9.15234375" style="131"/>
    <col min="14849" max="14849" width="7.69140625" style="131" customWidth="1"/>
    <col min="14850" max="14850" width="42.69140625" style="131" customWidth="1"/>
    <col min="14851" max="14851" width="6" style="131" customWidth="1"/>
    <col min="14852" max="14852" width="6.3046875" style="131" customWidth="1"/>
    <col min="14853" max="14853" width="9.3046875" style="131" customWidth="1"/>
    <col min="14854" max="14854" width="13.84375" style="131" customWidth="1"/>
    <col min="14855" max="15104" width="9.15234375" style="131"/>
    <col min="15105" max="15105" width="7.69140625" style="131" customWidth="1"/>
    <col min="15106" max="15106" width="42.69140625" style="131" customWidth="1"/>
    <col min="15107" max="15107" width="6" style="131" customWidth="1"/>
    <col min="15108" max="15108" width="6.3046875" style="131" customWidth="1"/>
    <col min="15109" max="15109" width="9.3046875" style="131" customWidth="1"/>
    <col min="15110" max="15110" width="13.84375" style="131" customWidth="1"/>
    <col min="15111" max="15360" width="9.15234375" style="131"/>
    <col min="15361" max="15361" width="7.69140625" style="131" customWidth="1"/>
    <col min="15362" max="15362" width="42.69140625" style="131" customWidth="1"/>
    <col min="15363" max="15363" width="6" style="131" customWidth="1"/>
    <col min="15364" max="15364" width="6.3046875" style="131" customWidth="1"/>
    <col min="15365" max="15365" width="9.3046875" style="131" customWidth="1"/>
    <col min="15366" max="15366" width="13.84375" style="131" customWidth="1"/>
    <col min="15367" max="15616" width="9.15234375" style="131"/>
    <col min="15617" max="15617" width="7.69140625" style="131" customWidth="1"/>
    <col min="15618" max="15618" width="42.69140625" style="131" customWidth="1"/>
    <col min="15619" max="15619" width="6" style="131" customWidth="1"/>
    <col min="15620" max="15620" width="6.3046875" style="131" customWidth="1"/>
    <col min="15621" max="15621" width="9.3046875" style="131" customWidth="1"/>
    <col min="15622" max="15622" width="13.84375" style="131" customWidth="1"/>
    <col min="15623" max="15872" width="9.15234375" style="131"/>
    <col min="15873" max="15873" width="7.69140625" style="131" customWidth="1"/>
    <col min="15874" max="15874" width="42.69140625" style="131" customWidth="1"/>
    <col min="15875" max="15875" width="6" style="131" customWidth="1"/>
    <col min="15876" max="15876" width="6.3046875" style="131" customWidth="1"/>
    <col min="15877" max="15877" width="9.3046875" style="131" customWidth="1"/>
    <col min="15878" max="15878" width="13.84375" style="131" customWidth="1"/>
    <col min="15879" max="16128" width="9.15234375" style="131"/>
    <col min="16129" max="16129" width="7.69140625" style="131" customWidth="1"/>
    <col min="16130" max="16130" width="42.69140625" style="131" customWidth="1"/>
    <col min="16131" max="16131" width="6" style="131" customWidth="1"/>
    <col min="16132" max="16132" width="6.3046875" style="131" customWidth="1"/>
    <col min="16133" max="16133" width="9.3046875" style="131" customWidth="1"/>
    <col min="16134" max="16134" width="13.84375" style="131" customWidth="1"/>
    <col min="16135" max="16384" width="9.15234375" style="131"/>
  </cols>
  <sheetData>
    <row r="1" spans="1:6" ht="14.15">
      <c r="A1" s="127"/>
      <c r="B1" s="128" t="s">
        <v>522</v>
      </c>
      <c r="C1" s="129"/>
      <c r="F1" s="130" t="s">
        <v>523</v>
      </c>
    </row>
    <row r="2" spans="1:6" ht="62.25" customHeight="1">
      <c r="A2" s="127"/>
      <c r="B2" s="128"/>
      <c r="C2" s="129"/>
    </row>
    <row r="3" spans="1:6">
      <c r="A3" s="160" t="s">
        <v>1096</v>
      </c>
      <c r="B3" s="290"/>
      <c r="C3" s="135"/>
      <c r="D3" s="150"/>
      <c r="E3" s="150"/>
      <c r="F3" s="150" t="s">
        <v>523</v>
      </c>
    </row>
    <row r="4" spans="1:6">
      <c r="A4" s="135" t="s">
        <v>1097</v>
      </c>
      <c r="B4" s="135" t="s">
        <v>525</v>
      </c>
      <c r="C4" s="135" t="s">
        <v>31</v>
      </c>
      <c r="D4" s="135" t="s">
        <v>526</v>
      </c>
      <c r="E4" s="135" t="s">
        <v>527</v>
      </c>
      <c r="F4" s="135" t="s">
        <v>528</v>
      </c>
    </row>
    <row r="5" spans="1:6">
      <c r="C5" s="135"/>
      <c r="D5" s="135"/>
      <c r="E5" s="135"/>
      <c r="F5" s="135"/>
    </row>
    <row r="6" spans="1:6" s="127" customFormat="1">
      <c r="A6" s="135"/>
      <c r="B6" s="150" t="s">
        <v>1098</v>
      </c>
      <c r="C6" s="135"/>
      <c r="D6" s="135"/>
      <c r="E6" s="135"/>
      <c r="F6" s="135"/>
    </row>
    <row r="7" spans="1:6" s="127" customFormat="1">
      <c r="A7" s="135"/>
      <c r="B7" s="150" t="s">
        <v>1099</v>
      </c>
      <c r="C7" s="135"/>
      <c r="D7" s="135"/>
      <c r="E7" s="135"/>
      <c r="F7" s="135"/>
    </row>
    <row r="8" spans="1:6" s="134" customFormat="1">
      <c r="A8" s="140"/>
      <c r="B8" s="291" t="s">
        <v>1100</v>
      </c>
      <c r="C8" s="137"/>
      <c r="D8" s="137"/>
      <c r="E8" s="137"/>
      <c r="F8" s="137"/>
    </row>
    <row r="9" spans="1:6" s="134" customFormat="1">
      <c r="A9" s="140"/>
      <c r="B9" s="291" t="s">
        <v>1101</v>
      </c>
      <c r="C9" s="137"/>
      <c r="D9" s="137"/>
      <c r="E9" s="137"/>
      <c r="F9" s="137"/>
    </row>
    <row r="10" spans="1:6" s="134" customFormat="1">
      <c r="A10" s="140"/>
      <c r="B10" s="291" t="s">
        <v>1102</v>
      </c>
      <c r="C10" s="137"/>
      <c r="D10" s="137"/>
      <c r="E10" s="137"/>
      <c r="F10" s="137"/>
    </row>
    <row r="11" spans="1:6" s="134" customFormat="1">
      <c r="A11" s="140"/>
      <c r="B11" s="291" t="s">
        <v>1103</v>
      </c>
      <c r="C11" s="137"/>
      <c r="D11" s="137"/>
      <c r="E11" s="137"/>
      <c r="F11" s="137"/>
    </row>
    <row r="12" spans="1:6">
      <c r="A12" s="292"/>
      <c r="B12" s="292"/>
      <c r="C12" s="293"/>
      <c r="D12" s="293"/>
      <c r="E12" s="293"/>
      <c r="F12" s="293"/>
    </row>
    <row r="13" spans="1:6" ht="143.25" customHeight="1">
      <c r="A13" s="294">
        <v>1.1000000000000001</v>
      </c>
      <c r="B13" s="295" t="s">
        <v>1104</v>
      </c>
      <c r="C13" s="293"/>
      <c r="D13" s="296"/>
      <c r="E13" s="293"/>
      <c r="F13" s="293"/>
    </row>
    <row r="14" spans="1:6" ht="37.299999999999997">
      <c r="A14" s="294"/>
      <c r="B14" s="296" t="s">
        <v>1105</v>
      </c>
      <c r="C14" s="297"/>
      <c r="D14" s="296"/>
      <c r="E14" s="293"/>
      <c r="F14" s="293"/>
    </row>
    <row r="15" spans="1:6" ht="24.9">
      <c r="A15" s="294"/>
      <c r="B15" s="298" t="s">
        <v>1106</v>
      </c>
      <c r="C15" s="150">
        <v>3</v>
      </c>
      <c r="D15" s="150" t="s">
        <v>1107</v>
      </c>
      <c r="E15" s="293"/>
      <c r="F15" s="137">
        <f>C15*E15</f>
        <v>0</v>
      </c>
    </row>
    <row r="16" spans="1:6">
      <c r="A16" s="294"/>
      <c r="B16" s="298"/>
      <c r="C16" s="150"/>
      <c r="D16" s="150"/>
      <c r="E16" s="293"/>
      <c r="F16" s="137">
        <f t="shared" ref="F16:F51" si="0">C16*E16</f>
        <v>0</v>
      </c>
    </row>
    <row r="17" spans="1:6" ht="87">
      <c r="A17" s="294">
        <v>1.2</v>
      </c>
      <c r="B17" s="295" t="s">
        <v>1108</v>
      </c>
      <c r="C17" s="150"/>
      <c r="D17" s="150"/>
      <c r="E17" s="293"/>
      <c r="F17" s="137">
        <f t="shared" si="0"/>
        <v>0</v>
      </c>
    </row>
    <row r="18" spans="1:6" ht="24.9">
      <c r="A18" s="294"/>
      <c r="B18" s="296" t="s">
        <v>1109</v>
      </c>
      <c r="C18" s="150"/>
      <c r="D18" s="150"/>
      <c r="E18" s="293"/>
      <c r="F18" s="137">
        <f t="shared" si="0"/>
        <v>0</v>
      </c>
    </row>
    <row r="19" spans="1:6" ht="24.9">
      <c r="A19" s="294"/>
      <c r="B19" s="298" t="s">
        <v>1106</v>
      </c>
      <c r="C19" s="150">
        <v>3</v>
      </c>
      <c r="D19" s="150" t="s">
        <v>1107</v>
      </c>
      <c r="E19" s="293"/>
      <c r="F19" s="137">
        <f t="shared" si="0"/>
        <v>0</v>
      </c>
    </row>
    <row r="20" spans="1:6">
      <c r="A20" s="294"/>
      <c r="B20" s="298"/>
      <c r="C20" s="150"/>
      <c r="D20" s="150"/>
      <c r="E20" s="293"/>
      <c r="F20" s="137"/>
    </row>
    <row r="21" spans="1:6" ht="37.299999999999997">
      <c r="A21" s="294">
        <v>1.3</v>
      </c>
      <c r="B21" s="296" t="s">
        <v>1110</v>
      </c>
      <c r="C21" s="150"/>
      <c r="D21" s="150"/>
      <c r="E21" s="293"/>
      <c r="F21" s="137">
        <f t="shared" si="0"/>
        <v>0</v>
      </c>
    </row>
    <row r="22" spans="1:6" ht="24.9">
      <c r="A22" s="294"/>
      <c r="B22" s="298" t="s">
        <v>1106</v>
      </c>
      <c r="C22" s="150" t="s">
        <v>560</v>
      </c>
      <c r="D22" s="150" t="s">
        <v>1107</v>
      </c>
      <c r="E22" s="293"/>
      <c r="F22" s="137"/>
    </row>
    <row r="23" spans="1:6">
      <c r="A23" s="294"/>
      <c r="B23" s="298"/>
      <c r="C23" s="150"/>
      <c r="D23" s="150"/>
      <c r="E23" s="293"/>
      <c r="F23" s="137">
        <f t="shared" si="0"/>
        <v>0</v>
      </c>
    </row>
    <row r="24" spans="1:6" s="299" customFormat="1" ht="24.9">
      <c r="A24" s="294">
        <v>1.4</v>
      </c>
      <c r="B24" s="298" t="s">
        <v>1111</v>
      </c>
      <c r="C24" s="150"/>
      <c r="D24" s="150"/>
      <c r="E24" s="293"/>
      <c r="F24" s="137">
        <f t="shared" si="0"/>
        <v>0</v>
      </c>
    </row>
    <row r="25" spans="1:6" s="299" customFormat="1" ht="24.9">
      <c r="A25" s="294"/>
      <c r="B25" s="298" t="s">
        <v>1112</v>
      </c>
      <c r="C25" s="150"/>
      <c r="D25" s="150"/>
      <c r="E25" s="293"/>
      <c r="F25" s="137">
        <f t="shared" si="0"/>
        <v>0</v>
      </c>
    </row>
    <row r="26" spans="1:6" s="299" customFormat="1" ht="24.9">
      <c r="A26" s="294"/>
      <c r="B26" s="298" t="s">
        <v>1113</v>
      </c>
      <c r="C26" s="150"/>
      <c r="D26" s="293"/>
      <c r="E26" s="293"/>
      <c r="F26" s="137">
        <f t="shared" si="0"/>
        <v>0</v>
      </c>
    </row>
    <row r="27" spans="1:6" s="299" customFormat="1" ht="24.9">
      <c r="A27" s="294"/>
      <c r="B27" s="298" t="s">
        <v>1114</v>
      </c>
      <c r="C27" s="150"/>
      <c r="D27" s="293"/>
      <c r="E27" s="293"/>
      <c r="F27" s="137">
        <f t="shared" si="0"/>
        <v>0</v>
      </c>
    </row>
    <row r="28" spans="1:6" s="299" customFormat="1">
      <c r="A28" s="294"/>
      <c r="B28" s="298" t="s">
        <v>1115</v>
      </c>
      <c r="C28" s="150"/>
      <c r="D28" s="293"/>
      <c r="E28" s="293"/>
      <c r="F28" s="137">
        <f t="shared" si="0"/>
        <v>0</v>
      </c>
    </row>
    <row r="29" spans="1:6" s="299" customFormat="1" ht="30.75" customHeight="1">
      <c r="A29" s="294"/>
      <c r="B29" s="298" t="s">
        <v>1116</v>
      </c>
      <c r="C29" s="150"/>
      <c r="D29" s="293"/>
      <c r="E29" s="293"/>
      <c r="F29" s="137">
        <f t="shared" si="0"/>
        <v>0</v>
      </c>
    </row>
    <row r="30" spans="1:6" ht="24.9">
      <c r="A30" s="294"/>
      <c r="B30" s="298" t="s">
        <v>1106</v>
      </c>
      <c r="C30" s="150" t="s">
        <v>560</v>
      </c>
      <c r="D30" s="150" t="s">
        <v>1107</v>
      </c>
      <c r="E30" s="293"/>
      <c r="F30" s="137"/>
    </row>
    <row r="31" spans="1:6">
      <c r="A31" s="294"/>
      <c r="B31" s="298"/>
      <c r="C31" s="150"/>
      <c r="D31" s="150"/>
      <c r="E31" s="293"/>
      <c r="F31" s="137"/>
    </row>
    <row r="32" spans="1:6" ht="37.299999999999997">
      <c r="A32" s="294">
        <v>1.5</v>
      </c>
      <c r="B32" s="298" t="s">
        <v>1117</v>
      </c>
      <c r="C32" s="150"/>
      <c r="D32" s="150"/>
      <c r="E32" s="293"/>
      <c r="F32" s="137">
        <f t="shared" si="0"/>
        <v>0</v>
      </c>
    </row>
    <row r="33" spans="1:6" ht="24.9">
      <c r="A33" s="294"/>
      <c r="B33" s="298" t="s">
        <v>1106</v>
      </c>
      <c r="C33" s="150">
        <v>16</v>
      </c>
      <c r="D33" s="150" t="s">
        <v>1107</v>
      </c>
      <c r="E33" s="293"/>
      <c r="F33" s="137">
        <f t="shared" si="0"/>
        <v>0</v>
      </c>
    </row>
    <row r="34" spans="1:6">
      <c r="A34" s="294"/>
      <c r="B34" s="298"/>
      <c r="C34" s="150"/>
      <c r="D34" s="150"/>
      <c r="E34" s="293"/>
      <c r="F34" s="137">
        <f t="shared" si="0"/>
        <v>0</v>
      </c>
    </row>
    <row r="35" spans="1:6" ht="37.299999999999997">
      <c r="A35" s="294">
        <v>1.6</v>
      </c>
      <c r="B35" s="296" t="s">
        <v>1118</v>
      </c>
      <c r="C35" s="150"/>
      <c r="D35" s="150"/>
      <c r="E35" s="293"/>
      <c r="F35" s="137">
        <f t="shared" si="0"/>
        <v>0</v>
      </c>
    </row>
    <row r="36" spans="1:6" ht="24.9">
      <c r="A36" s="294"/>
      <c r="B36" s="298" t="s">
        <v>1106</v>
      </c>
      <c r="C36" s="150">
        <v>40</v>
      </c>
      <c r="D36" s="150" t="s">
        <v>1107</v>
      </c>
      <c r="E36" s="293"/>
      <c r="F36" s="137">
        <f t="shared" si="0"/>
        <v>0</v>
      </c>
    </row>
    <row r="37" spans="1:6">
      <c r="A37" s="294"/>
      <c r="B37" s="298"/>
      <c r="C37" s="150"/>
      <c r="D37" s="150"/>
      <c r="E37" s="293"/>
      <c r="F37" s="137">
        <f t="shared" si="0"/>
        <v>0</v>
      </c>
    </row>
    <row r="38" spans="1:6" ht="24.9">
      <c r="A38" s="294">
        <v>1.7</v>
      </c>
      <c r="B38" s="296" t="s">
        <v>1119</v>
      </c>
      <c r="C38" s="150"/>
      <c r="D38" s="150"/>
      <c r="E38" s="293"/>
      <c r="F38" s="137">
        <f t="shared" si="0"/>
        <v>0</v>
      </c>
    </row>
    <row r="39" spans="1:6" ht="24.9">
      <c r="A39" s="294"/>
      <c r="B39" s="298" t="s">
        <v>1106</v>
      </c>
      <c r="C39" s="150">
        <v>3</v>
      </c>
      <c r="D39" s="150" t="s">
        <v>1107</v>
      </c>
      <c r="E39" s="293"/>
      <c r="F39" s="137">
        <f t="shared" si="0"/>
        <v>0</v>
      </c>
    </row>
    <row r="40" spans="1:6">
      <c r="A40" s="294"/>
      <c r="B40" s="298"/>
      <c r="C40" s="150"/>
      <c r="D40" s="150"/>
      <c r="E40" s="293"/>
      <c r="F40" s="137"/>
    </row>
    <row r="41" spans="1:6" ht="24.9">
      <c r="A41" s="294">
        <v>1.8</v>
      </c>
      <c r="B41" s="296" t="s">
        <v>1120</v>
      </c>
      <c r="C41" s="150"/>
      <c r="D41" s="150"/>
      <c r="E41" s="293"/>
      <c r="F41" s="137">
        <f t="shared" si="0"/>
        <v>0</v>
      </c>
    </row>
    <row r="42" spans="1:6" ht="24.9">
      <c r="A42" s="294"/>
      <c r="B42" s="298" t="s">
        <v>1106</v>
      </c>
      <c r="C42" s="150">
        <v>3</v>
      </c>
      <c r="D42" s="150" t="s">
        <v>1107</v>
      </c>
      <c r="E42" s="293"/>
      <c r="F42" s="137">
        <f t="shared" si="0"/>
        <v>0</v>
      </c>
    </row>
    <row r="43" spans="1:6">
      <c r="A43" s="294"/>
      <c r="B43" s="298"/>
      <c r="C43" s="150"/>
      <c r="D43" s="150"/>
      <c r="E43" s="293"/>
      <c r="F43" s="137">
        <f t="shared" si="0"/>
        <v>0</v>
      </c>
    </row>
    <row r="44" spans="1:6">
      <c r="A44" s="135"/>
      <c r="B44" s="135"/>
      <c r="C44" s="135"/>
      <c r="D44" s="135"/>
      <c r="E44" s="135"/>
      <c r="F44" s="135"/>
    </row>
    <row r="45" spans="1:6" ht="24.9">
      <c r="A45" s="294">
        <v>1.9</v>
      </c>
      <c r="B45" s="295" t="s">
        <v>1121</v>
      </c>
      <c r="C45" s="150"/>
      <c r="D45" s="150"/>
      <c r="E45" s="293"/>
      <c r="F45" s="137"/>
    </row>
    <row r="46" spans="1:6" ht="24.9">
      <c r="A46" s="294"/>
      <c r="B46" s="298" t="s">
        <v>1106</v>
      </c>
      <c r="C46" s="150" t="s">
        <v>560</v>
      </c>
      <c r="D46" s="150" t="s">
        <v>1107</v>
      </c>
      <c r="E46" s="293"/>
      <c r="F46" s="137"/>
    </row>
    <row r="47" spans="1:6">
      <c r="A47" s="294"/>
      <c r="B47" s="298"/>
      <c r="C47" s="150"/>
      <c r="D47" s="293"/>
      <c r="E47" s="293"/>
      <c r="F47" s="137"/>
    </row>
    <row r="48" spans="1:6" ht="62.15">
      <c r="A48" s="300">
        <v>1.1000000000000001</v>
      </c>
      <c r="B48" s="295" t="s">
        <v>1122</v>
      </c>
      <c r="C48" s="150"/>
      <c r="D48" s="150"/>
      <c r="E48" s="293"/>
      <c r="F48" s="137">
        <f t="shared" si="0"/>
        <v>0</v>
      </c>
    </row>
    <row r="49" spans="1:6" ht="24.9">
      <c r="A49" s="294"/>
      <c r="B49" s="298" t="s">
        <v>1106</v>
      </c>
      <c r="C49" s="150">
        <v>3</v>
      </c>
      <c r="D49" s="150" t="s">
        <v>1123</v>
      </c>
      <c r="E49" s="293"/>
      <c r="F49" s="137">
        <f t="shared" si="0"/>
        <v>0</v>
      </c>
    </row>
    <row r="50" spans="1:6">
      <c r="A50" s="294"/>
      <c r="B50" s="298"/>
      <c r="C50" s="150"/>
      <c r="D50" s="150"/>
      <c r="E50" s="293"/>
      <c r="F50" s="137">
        <f t="shared" si="0"/>
        <v>0</v>
      </c>
    </row>
    <row r="51" spans="1:6" ht="24.9">
      <c r="A51" s="294">
        <v>1.1100000000000001</v>
      </c>
      <c r="B51" s="301" t="s">
        <v>1124</v>
      </c>
      <c r="C51" s="150"/>
      <c r="D51" s="150"/>
      <c r="E51" s="293"/>
      <c r="F51" s="137">
        <f t="shared" si="0"/>
        <v>0</v>
      </c>
    </row>
    <row r="52" spans="1:6" ht="24.9">
      <c r="A52" s="294"/>
      <c r="B52" s="298" t="s">
        <v>1106</v>
      </c>
      <c r="C52" s="150">
        <v>3</v>
      </c>
      <c r="D52" s="150" t="s">
        <v>1107</v>
      </c>
      <c r="E52" s="293"/>
      <c r="F52" s="293">
        <f>C52*E52</f>
        <v>0</v>
      </c>
    </row>
    <row r="53" spans="1:6">
      <c r="A53" s="302"/>
      <c r="B53" s="303"/>
      <c r="C53" s="150"/>
      <c r="D53" s="150"/>
      <c r="E53" s="293"/>
      <c r="F53" s="137"/>
    </row>
    <row r="54" spans="1:6" ht="93.75" customHeight="1">
      <c r="A54" s="294">
        <v>1.1200000000000001</v>
      </c>
      <c r="B54" s="304" t="s">
        <v>1125</v>
      </c>
      <c r="C54" s="150"/>
      <c r="D54" s="150"/>
      <c r="E54" s="293"/>
      <c r="F54" s="137">
        <f t="shared" ref="F54:F68" si="1">C54*E54</f>
        <v>0</v>
      </c>
    </row>
    <row r="55" spans="1:6">
      <c r="A55" s="305" t="s">
        <v>142</v>
      </c>
      <c r="B55" s="301" t="s">
        <v>1126</v>
      </c>
      <c r="C55" s="150"/>
      <c r="D55" s="150"/>
      <c r="E55" s="293"/>
      <c r="F55" s="137">
        <f t="shared" si="1"/>
        <v>0</v>
      </c>
    </row>
    <row r="56" spans="1:6" ht="24.9">
      <c r="A56" s="294"/>
      <c r="B56" s="298" t="s">
        <v>1106</v>
      </c>
      <c r="C56" s="150">
        <v>6</v>
      </c>
      <c r="D56" s="150" t="s">
        <v>1107</v>
      </c>
      <c r="E56" s="293"/>
      <c r="F56" s="137">
        <f t="shared" si="1"/>
        <v>0</v>
      </c>
    </row>
    <row r="57" spans="1:6">
      <c r="A57" s="294"/>
      <c r="B57" s="298"/>
      <c r="C57" s="150"/>
      <c r="D57" s="150"/>
      <c r="E57" s="293"/>
      <c r="F57" s="137"/>
    </row>
    <row r="58" spans="1:6">
      <c r="A58" s="305" t="s">
        <v>145</v>
      </c>
      <c r="B58" s="301" t="s">
        <v>1127</v>
      </c>
      <c r="C58" s="150"/>
      <c r="D58" s="150"/>
      <c r="E58" s="293"/>
      <c r="F58" s="137">
        <f>C58*E58</f>
        <v>0</v>
      </c>
    </row>
    <row r="59" spans="1:6" ht="24.9">
      <c r="A59" s="294"/>
      <c r="B59" s="298" t="s">
        <v>1106</v>
      </c>
      <c r="C59" s="150">
        <v>1</v>
      </c>
      <c r="D59" s="150" t="s">
        <v>1107</v>
      </c>
      <c r="E59" s="293"/>
      <c r="F59" s="137">
        <f>C59*E59</f>
        <v>0</v>
      </c>
    </row>
    <row r="60" spans="1:6">
      <c r="A60" s="294"/>
      <c r="B60" s="298"/>
      <c r="C60" s="150"/>
      <c r="D60" s="150"/>
      <c r="E60" s="293"/>
      <c r="F60" s="137">
        <f t="shared" si="1"/>
        <v>0</v>
      </c>
    </row>
    <row r="61" spans="1:6" ht="24.9">
      <c r="A61" s="294">
        <v>1.1299999999999999</v>
      </c>
      <c r="B61" s="139" t="s">
        <v>1128</v>
      </c>
      <c r="C61" s="150"/>
      <c r="D61" s="293"/>
      <c r="E61" s="293"/>
      <c r="F61" s="137">
        <f t="shared" si="1"/>
        <v>0</v>
      </c>
    </row>
    <row r="62" spans="1:6" ht="24.9">
      <c r="A62" s="294"/>
      <c r="B62" s="298" t="s">
        <v>1129</v>
      </c>
      <c r="C62" s="150">
        <v>5</v>
      </c>
      <c r="D62" s="150" t="s">
        <v>1107</v>
      </c>
      <c r="E62" s="293"/>
      <c r="F62" s="137">
        <f t="shared" si="1"/>
        <v>0</v>
      </c>
    </row>
    <row r="63" spans="1:6">
      <c r="A63" s="294"/>
      <c r="B63" s="298"/>
      <c r="C63" s="150"/>
      <c r="D63" s="150"/>
      <c r="E63" s="293"/>
      <c r="F63" s="137">
        <f t="shared" si="1"/>
        <v>0</v>
      </c>
    </row>
    <row r="64" spans="1:6" ht="24.9">
      <c r="A64" s="294">
        <v>1.1399999999999999</v>
      </c>
      <c r="B64" s="139" t="s">
        <v>1130</v>
      </c>
      <c r="C64" s="293"/>
      <c r="D64" s="293"/>
      <c r="E64" s="293"/>
      <c r="F64" s="137">
        <f t="shared" si="1"/>
        <v>0</v>
      </c>
    </row>
    <row r="65" spans="1:6" ht="24.9">
      <c r="A65" s="294"/>
      <c r="B65" s="298" t="s">
        <v>1106</v>
      </c>
      <c r="C65" s="150">
        <v>5</v>
      </c>
      <c r="D65" s="150" t="s">
        <v>1107</v>
      </c>
      <c r="E65" s="293"/>
      <c r="F65" s="137">
        <f t="shared" si="1"/>
        <v>0</v>
      </c>
    </row>
    <row r="66" spans="1:6">
      <c r="A66" s="294"/>
      <c r="B66" s="298"/>
      <c r="C66" s="150"/>
      <c r="D66" s="150"/>
      <c r="E66" s="293"/>
      <c r="F66" s="137">
        <f t="shared" si="1"/>
        <v>0</v>
      </c>
    </row>
    <row r="67" spans="1:6" ht="24.9">
      <c r="A67" s="294">
        <v>1.1499999999999999</v>
      </c>
      <c r="B67" s="295" t="s">
        <v>1131</v>
      </c>
      <c r="C67" s="150"/>
      <c r="D67" s="150"/>
      <c r="E67" s="293"/>
      <c r="F67" s="137"/>
    </row>
    <row r="68" spans="1:6" ht="24.9">
      <c r="A68" s="294"/>
      <c r="B68" s="298" t="s">
        <v>1106</v>
      </c>
      <c r="C68" s="150">
        <v>3</v>
      </c>
      <c r="D68" s="150" t="s">
        <v>1107</v>
      </c>
      <c r="E68" s="293"/>
      <c r="F68" s="137">
        <f t="shared" si="1"/>
        <v>0</v>
      </c>
    </row>
    <row r="69" spans="1:6">
      <c r="A69" s="294"/>
      <c r="B69" s="298"/>
      <c r="C69" s="150"/>
      <c r="D69" s="150"/>
      <c r="E69" s="293"/>
      <c r="F69" s="137"/>
    </row>
    <row r="70" spans="1:6">
      <c r="A70" s="306"/>
      <c r="B70" s="295" t="s">
        <v>1132</v>
      </c>
      <c r="C70" s="293"/>
      <c r="D70" s="293"/>
      <c r="E70" s="293"/>
      <c r="F70" s="137">
        <f t="shared" ref="F70:F75" si="2">C70*E70</f>
        <v>0</v>
      </c>
    </row>
    <row r="71" spans="1:6" ht="64.5" customHeight="1">
      <c r="A71" s="306" t="s">
        <v>1133</v>
      </c>
      <c r="B71" s="295" t="s">
        <v>1134</v>
      </c>
      <c r="C71" s="293"/>
      <c r="D71" s="293"/>
      <c r="E71" s="293"/>
      <c r="F71" s="137">
        <f t="shared" si="2"/>
        <v>0</v>
      </c>
    </row>
    <row r="72" spans="1:6">
      <c r="A72" s="306"/>
      <c r="B72" s="295"/>
      <c r="C72" s="293"/>
      <c r="D72" s="293"/>
      <c r="E72" s="293"/>
      <c r="F72" s="137">
        <f t="shared" si="2"/>
        <v>0</v>
      </c>
    </row>
    <row r="73" spans="1:6" ht="24.9">
      <c r="A73" s="306" t="s">
        <v>1135</v>
      </c>
      <c r="B73" s="295" t="s">
        <v>1136</v>
      </c>
      <c r="C73" s="293"/>
      <c r="D73" s="293"/>
      <c r="E73" s="293"/>
      <c r="F73" s="137">
        <f t="shared" si="2"/>
        <v>0</v>
      </c>
    </row>
    <row r="74" spans="1:6">
      <c r="A74" s="306"/>
      <c r="B74" s="295"/>
      <c r="C74" s="293"/>
      <c r="D74" s="293"/>
      <c r="E74" s="293"/>
      <c r="F74" s="137">
        <f t="shared" si="2"/>
        <v>0</v>
      </c>
    </row>
    <row r="75" spans="1:6" ht="37.299999999999997">
      <c r="A75" s="306" t="s">
        <v>1137</v>
      </c>
      <c r="B75" s="295" t="s">
        <v>1138</v>
      </c>
      <c r="C75" s="293"/>
      <c r="D75" s="293"/>
      <c r="E75" s="293"/>
      <c r="F75" s="137">
        <f t="shared" si="2"/>
        <v>0</v>
      </c>
    </row>
    <row r="76" spans="1:6">
      <c r="A76" s="291"/>
      <c r="B76" s="307" t="s">
        <v>523</v>
      </c>
      <c r="C76" s="150"/>
      <c r="D76" s="150"/>
      <c r="E76" s="150"/>
      <c r="F76" s="308"/>
    </row>
    <row r="77" spans="1:6">
      <c r="A77" s="297"/>
      <c r="B77" s="309"/>
      <c r="C77" s="150"/>
      <c r="D77" s="150"/>
      <c r="E77" s="150"/>
      <c r="F77" s="310"/>
    </row>
    <row r="78" spans="1:6" ht="15">
      <c r="A78" s="132" t="s">
        <v>1139</v>
      </c>
      <c r="B78" s="127"/>
      <c r="C78" s="140"/>
      <c r="D78" s="140"/>
      <c r="E78" s="150"/>
      <c r="F78" s="150" t="s">
        <v>523</v>
      </c>
    </row>
    <row r="79" spans="1:6">
      <c r="A79" s="135"/>
      <c r="B79" s="135"/>
      <c r="C79" s="135"/>
      <c r="D79" s="135"/>
      <c r="E79" s="135"/>
      <c r="F79" s="135"/>
    </row>
    <row r="80" spans="1:6" ht="149.15">
      <c r="A80" s="138">
        <v>1</v>
      </c>
      <c r="B80" s="139" t="s">
        <v>1140</v>
      </c>
      <c r="C80" s="138"/>
      <c r="D80" s="138"/>
      <c r="E80" s="135"/>
      <c r="F80" s="135"/>
    </row>
    <row r="81" spans="1:6">
      <c r="A81" s="311"/>
      <c r="B81" s="158" t="s">
        <v>523</v>
      </c>
      <c r="C81" s="138"/>
      <c r="D81" s="138"/>
      <c r="E81" s="135"/>
      <c r="F81" s="135"/>
    </row>
    <row r="82" spans="1:6">
      <c r="A82" s="311"/>
      <c r="B82" s="158" t="s">
        <v>1141</v>
      </c>
      <c r="C82" s="306" t="s">
        <v>560</v>
      </c>
      <c r="D82" s="138" t="s">
        <v>533</v>
      </c>
      <c r="E82" s="137"/>
      <c r="F82" s="137"/>
    </row>
    <row r="83" spans="1:6">
      <c r="A83" s="311"/>
      <c r="B83" s="158" t="s">
        <v>1142</v>
      </c>
      <c r="C83" s="306">
        <v>450</v>
      </c>
      <c r="D83" s="138" t="s">
        <v>533</v>
      </c>
      <c r="E83" s="137"/>
      <c r="F83" s="137">
        <f t="shared" ref="F83:F88" si="3">C83*E83</f>
        <v>0</v>
      </c>
    </row>
    <row r="84" spans="1:6">
      <c r="A84" s="311"/>
      <c r="B84" s="158" t="s">
        <v>1143</v>
      </c>
      <c r="C84" s="306">
        <v>100</v>
      </c>
      <c r="D84" s="138" t="s">
        <v>533</v>
      </c>
      <c r="E84" s="137"/>
      <c r="F84" s="137">
        <f t="shared" si="3"/>
        <v>0</v>
      </c>
    </row>
    <row r="85" spans="1:6">
      <c r="A85" s="311"/>
      <c r="B85" s="158" t="s">
        <v>1144</v>
      </c>
      <c r="C85" s="306">
        <v>80</v>
      </c>
      <c r="D85" s="138" t="s">
        <v>533</v>
      </c>
      <c r="E85" s="137"/>
      <c r="F85" s="137">
        <f t="shared" si="3"/>
        <v>0</v>
      </c>
    </row>
    <row r="86" spans="1:6">
      <c r="A86" s="311"/>
      <c r="B86" s="158" t="s">
        <v>1145</v>
      </c>
      <c r="C86" s="138">
        <v>180</v>
      </c>
      <c r="D86" s="138" t="s">
        <v>533</v>
      </c>
      <c r="E86" s="293"/>
      <c r="F86" s="137">
        <f t="shared" si="3"/>
        <v>0</v>
      </c>
    </row>
    <row r="87" spans="1:6">
      <c r="A87" s="311"/>
      <c r="B87" s="158" t="s">
        <v>1146</v>
      </c>
      <c r="C87" s="138">
        <v>25</v>
      </c>
      <c r="D87" s="138" t="s">
        <v>533</v>
      </c>
      <c r="E87" s="293"/>
      <c r="F87" s="137">
        <f t="shared" si="3"/>
        <v>0</v>
      </c>
    </row>
    <row r="88" spans="1:6">
      <c r="A88" s="311"/>
      <c r="B88" s="158" t="s">
        <v>1147</v>
      </c>
      <c r="C88" s="138">
        <v>20</v>
      </c>
      <c r="D88" s="138" t="s">
        <v>533</v>
      </c>
      <c r="E88" s="293"/>
      <c r="F88" s="137">
        <f t="shared" si="3"/>
        <v>0</v>
      </c>
    </row>
    <row r="89" spans="1:6">
      <c r="A89" s="311"/>
      <c r="B89" s="158"/>
      <c r="C89" s="138"/>
      <c r="D89" s="138"/>
      <c r="E89" s="293"/>
      <c r="F89" s="150"/>
    </row>
    <row r="90" spans="1:6" ht="49.75">
      <c r="A90" s="138">
        <v>2</v>
      </c>
      <c r="B90" s="312" t="s">
        <v>1148</v>
      </c>
      <c r="C90" s="313"/>
      <c r="D90" s="138"/>
      <c r="E90" s="293"/>
      <c r="F90" s="150"/>
    </row>
    <row r="91" spans="1:6">
      <c r="A91" s="311"/>
      <c r="B91" s="158" t="s">
        <v>1149</v>
      </c>
      <c r="C91" s="138">
        <v>4</v>
      </c>
      <c r="D91" s="138" t="s">
        <v>586</v>
      </c>
      <c r="E91" s="293"/>
      <c r="F91" s="137">
        <f t="shared" ref="F91:F96" si="4">C91*E91</f>
        <v>0</v>
      </c>
    </row>
    <row r="92" spans="1:6">
      <c r="A92" s="311"/>
      <c r="B92" s="158" t="s">
        <v>1150</v>
      </c>
      <c r="C92" s="138">
        <v>8</v>
      </c>
      <c r="D92" s="138" t="s">
        <v>586</v>
      </c>
      <c r="E92" s="293"/>
      <c r="F92" s="137">
        <f t="shared" si="4"/>
        <v>0</v>
      </c>
    </row>
    <row r="93" spans="1:6">
      <c r="A93" s="158" t="s">
        <v>523</v>
      </c>
      <c r="B93" s="158" t="s">
        <v>1151</v>
      </c>
      <c r="C93" s="138">
        <v>4</v>
      </c>
      <c r="D93" s="138" t="s">
        <v>586</v>
      </c>
      <c r="E93" s="293"/>
      <c r="F93" s="137">
        <f t="shared" si="4"/>
        <v>0</v>
      </c>
    </row>
    <row r="94" spans="1:6">
      <c r="A94" s="311"/>
      <c r="B94" s="158" t="s">
        <v>1152</v>
      </c>
      <c r="C94" s="138">
        <v>4</v>
      </c>
      <c r="D94" s="138" t="s">
        <v>586</v>
      </c>
      <c r="E94" s="293"/>
      <c r="F94" s="137">
        <f t="shared" si="4"/>
        <v>0</v>
      </c>
    </row>
    <row r="95" spans="1:6">
      <c r="A95" s="311"/>
      <c r="B95" s="158" t="s">
        <v>1153</v>
      </c>
      <c r="C95" s="138">
        <v>8</v>
      </c>
      <c r="D95" s="138" t="s">
        <v>586</v>
      </c>
      <c r="E95" s="293"/>
      <c r="F95" s="137">
        <f t="shared" si="4"/>
        <v>0</v>
      </c>
    </row>
    <row r="96" spans="1:6">
      <c r="A96" s="311"/>
      <c r="B96" s="158" t="s">
        <v>1154</v>
      </c>
      <c r="C96" s="138">
        <v>8</v>
      </c>
      <c r="D96" s="138" t="s">
        <v>586</v>
      </c>
      <c r="E96" s="293"/>
      <c r="F96" s="137">
        <f t="shared" si="4"/>
        <v>0</v>
      </c>
    </row>
    <row r="97" spans="1:6">
      <c r="A97" s="311"/>
      <c r="B97" s="158"/>
      <c r="C97" s="138"/>
      <c r="D97" s="138"/>
      <c r="E97" s="293"/>
      <c r="F97" s="137"/>
    </row>
    <row r="98" spans="1:6" ht="37.299999999999997">
      <c r="A98" s="138">
        <v>3</v>
      </c>
      <c r="B98" s="312" t="s">
        <v>1155</v>
      </c>
      <c r="C98" s="314"/>
      <c r="D98" s="138"/>
      <c r="E98" s="293"/>
      <c r="F98" s="137"/>
    </row>
    <row r="99" spans="1:6">
      <c r="A99" s="311"/>
      <c r="B99" s="305" t="s">
        <v>1156</v>
      </c>
      <c r="C99" s="138" t="s">
        <v>560</v>
      </c>
      <c r="D99" s="137" t="s">
        <v>555</v>
      </c>
      <c r="E99" s="293"/>
      <c r="F99" s="137"/>
    </row>
    <row r="100" spans="1:6">
      <c r="A100" s="311"/>
      <c r="B100" s="305" t="s">
        <v>1157</v>
      </c>
      <c r="C100" s="138" t="s">
        <v>560</v>
      </c>
      <c r="D100" s="137" t="s">
        <v>555</v>
      </c>
      <c r="E100" s="293"/>
      <c r="F100" s="137"/>
    </row>
    <row r="101" spans="1:6">
      <c r="A101" s="311"/>
      <c r="B101" s="158" t="s">
        <v>1158</v>
      </c>
      <c r="C101" s="138">
        <v>2</v>
      </c>
      <c r="D101" s="137" t="s">
        <v>555</v>
      </c>
      <c r="E101" s="293"/>
      <c r="F101" s="137">
        <f>C101*E101</f>
        <v>0</v>
      </c>
    </row>
    <row r="102" spans="1:6">
      <c r="A102" s="311"/>
      <c r="B102" s="158" t="s">
        <v>544</v>
      </c>
      <c r="C102" s="138" t="s">
        <v>560</v>
      </c>
      <c r="D102" s="137" t="s">
        <v>555</v>
      </c>
      <c r="E102" s="293"/>
      <c r="F102" s="137"/>
    </row>
    <row r="103" spans="1:6">
      <c r="A103" s="311"/>
      <c r="B103" s="158"/>
      <c r="C103" s="306"/>
      <c r="D103" s="137"/>
      <c r="E103" s="293"/>
      <c r="F103" s="137"/>
    </row>
    <row r="104" spans="1:6" ht="74.599999999999994">
      <c r="A104" s="138">
        <v>4</v>
      </c>
      <c r="B104" s="145" t="s">
        <v>1159</v>
      </c>
      <c r="C104" s="137"/>
      <c r="D104" s="137"/>
      <c r="E104" s="293"/>
      <c r="F104" s="137"/>
    </row>
    <row r="105" spans="1:6">
      <c r="A105" s="138"/>
      <c r="B105" s="145"/>
      <c r="C105" s="137"/>
      <c r="D105" s="137"/>
      <c r="E105" s="293"/>
      <c r="F105" s="137"/>
    </row>
    <row r="106" spans="1:6">
      <c r="A106" s="138"/>
      <c r="B106" s="145" t="s">
        <v>575</v>
      </c>
      <c r="C106" s="137">
        <v>6</v>
      </c>
      <c r="D106" s="137" t="s">
        <v>1160</v>
      </c>
      <c r="E106" s="293"/>
      <c r="F106" s="137">
        <f>C106*E106</f>
        <v>0</v>
      </c>
    </row>
    <row r="107" spans="1:6">
      <c r="A107" s="138"/>
      <c r="B107" s="145"/>
      <c r="C107" s="137"/>
      <c r="D107" s="137"/>
      <c r="E107" s="293"/>
      <c r="F107" s="137"/>
    </row>
    <row r="108" spans="1:6" ht="87">
      <c r="A108" s="138">
        <v>5</v>
      </c>
      <c r="B108" s="145" t="s">
        <v>1161</v>
      </c>
      <c r="C108" s="315">
        <v>3</v>
      </c>
      <c r="D108" s="137" t="s">
        <v>22</v>
      </c>
      <c r="E108" s="293"/>
      <c r="F108" s="137">
        <f>C108*E108</f>
        <v>0</v>
      </c>
    </row>
    <row r="109" spans="1:6">
      <c r="A109" s="138"/>
      <c r="B109" s="145"/>
      <c r="C109" s="137"/>
      <c r="D109" s="137"/>
      <c r="E109" s="293"/>
      <c r="F109" s="137"/>
    </row>
    <row r="110" spans="1:6">
      <c r="A110" s="138">
        <v>6</v>
      </c>
      <c r="B110" s="311" t="s">
        <v>1162</v>
      </c>
      <c r="C110" s="144"/>
      <c r="D110" s="144"/>
      <c r="E110" s="293"/>
      <c r="F110" s="137"/>
    </row>
    <row r="111" spans="1:6">
      <c r="A111" s="138"/>
      <c r="B111" s="297" t="s">
        <v>1163</v>
      </c>
      <c r="C111" s="137">
        <v>200</v>
      </c>
      <c r="D111" s="316" t="s">
        <v>533</v>
      </c>
      <c r="E111" s="293"/>
      <c r="F111" s="137">
        <f>C111*E111</f>
        <v>0</v>
      </c>
    </row>
    <row r="112" spans="1:6">
      <c r="A112" s="140"/>
      <c r="B112" s="140" t="s">
        <v>1164</v>
      </c>
      <c r="C112" s="140"/>
      <c r="D112" s="140"/>
      <c r="E112" s="293"/>
      <c r="F112" s="137"/>
    </row>
    <row r="113" spans="1:6">
      <c r="A113" s="140"/>
      <c r="B113" s="140"/>
      <c r="C113" s="140"/>
      <c r="D113" s="140"/>
      <c r="E113" s="293"/>
      <c r="F113" s="137"/>
    </row>
    <row r="114" spans="1:6" ht="62.15">
      <c r="A114" s="138">
        <v>7</v>
      </c>
      <c r="B114" s="145" t="s">
        <v>1165</v>
      </c>
      <c r="C114" s="137"/>
      <c r="D114" s="137"/>
      <c r="E114" s="135"/>
      <c r="F114" s="135"/>
    </row>
    <row r="115" spans="1:6">
      <c r="A115" s="140"/>
      <c r="B115" s="145"/>
      <c r="C115" s="137"/>
      <c r="D115" s="137"/>
      <c r="E115" s="293"/>
      <c r="F115" s="137"/>
    </row>
    <row r="116" spans="1:6">
      <c r="A116" s="140"/>
      <c r="B116" s="145" t="s">
        <v>1166</v>
      </c>
      <c r="C116" s="150">
        <v>20</v>
      </c>
      <c r="D116" s="137" t="s">
        <v>533</v>
      </c>
      <c r="E116" s="293"/>
      <c r="F116" s="137">
        <f t="shared" ref="F116:F121" si="5">C116*E116</f>
        <v>0</v>
      </c>
    </row>
    <row r="117" spans="1:6">
      <c r="A117" s="140"/>
      <c r="B117" s="145" t="s">
        <v>1167</v>
      </c>
      <c r="C117" s="150">
        <v>100</v>
      </c>
      <c r="D117" s="137" t="s">
        <v>533</v>
      </c>
      <c r="E117" s="293"/>
      <c r="F117" s="137">
        <f t="shared" si="5"/>
        <v>0</v>
      </c>
    </row>
    <row r="118" spans="1:6">
      <c r="A118" s="140"/>
      <c r="B118" s="145" t="s">
        <v>1168</v>
      </c>
      <c r="C118" s="150">
        <v>10</v>
      </c>
      <c r="D118" s="137" t="s">
        <v>533</v>
      </c>
      <c r="E118" s="293"/>
      <c r="F118" s="137">
        <f t="shared" si="5"/>
        <v>0</v>
      </c>
    </row>
    <row r="119" spans="1:6">
      <c r="A119" s="140"/>
      <c r="B119" s="145" t="s">
        <v>1169</v>
      </c>
      <c r="C119" s="150">
        <v>10</v>
      </c>
      <c r="D119" s="137" t="s">
        <v>533</v>
      </c>
      <c r="E119" s="293"/>
      <c r="F119" s="137">
        <f t="shared" si="5"/>
        <v>0</v>
      </c>
    </row>
    <row r="120" spans="1:6">
      <c r="A120" s="140"/>
      <c r="B120" s="145" t="s">
        <v>1170</v>
      </c>
      <c r="C120" s="150">
        <v>40</v>
      </c>
      <c r="D120" s="137" t="s">
        <v>533</v>
      </c>
      <c r="E120" s="293"/>
      <c r="F120" s="137">
        <f t="shared" si="5"/>
        <v>0</v>
      </c>
    </row>
    <row r="121" spans="1:6">
      <c r="A121" s="140"/>
      <c r="B121" s="145" t="s">
        <v>1171</v>
      </c>
      <c r="C121" s="150">
        <v>10</v>
      </c>
      <c r="D121" s="137" t="s">
        <v>533</v>
      </c>
      <c r="E121" s="293"/>
      <c r="F121" s="137">
        <f t="shared" si="5"/>
        <v>0</v>
      </c>
    </row>
    <row r="122" spans="1:6">
      <c r="A122" s="140"/>
      <c r="B122" s="145"/>
      <c r="C122" s="137"/>
      <c r="D122" s="137"/>
      <c r="E122" s="293"/>
      <c r="F122" s="137"/>
    </row>
    <row r="123" spans="1:6" ht="37.299999999999997">
      <c r="A123" s="138">
        <v>8</v>
      </c>
      <c r="B123" s="145" t="s">
        <v>1172</v>
      </c>
      <c r="C123" s="137"/>
      <c r="D123" s="137"/>
      <c r="E123" s="293"/>
      <c r="F123" s="137"/>
    </row>
    <row r="124" spans="1:6">
      <c r="A124" s="138"/>
      <c r="B124" s="145"/>
      <c r="C124" s="137"/>
      <c r="D124" s="137"/>
      <c r="E124" s="293"/>
      <c r="F124" s="137"/>
    </row>
    <row r="125" spans="1:6">
      <c r="A125" s="140"/>
      <c r="B125" s="141" t="s">
        <v>1173</v>
      </c>
      <c r="C125" s="137">
        <v>2</v>
      </c>
      <c r="D125" s="137" t="s">
        <v>555</v>
      </c>
      <c r="E125" s="293"/>
      <c r="F125" s="137">
        <f>C125*E125</f>
        <v>0</v>
      </c>
    </row>
    <row r="126" spans="1:6">
      <c r="A126" s="140"/>
      <c r="B126" s="141"/>
      <c r="C126" s="137"/>
      <c r="D126" s="137"/>
      <c r="E126" s="293"/>
      <c r="F126" s="137"/>
    </row>
    <row r="127" spans="1:6" ht="124.3">
      <c r="A127" s="306">
        <v>9</v>
      </c>
      <c r="B127" s="139" t="s">
        <v>1174</v>
      </c>
      <c r="C127" s="150"/>
      <c r="D127" s="150"/>
      <c r="E127" s="293"/>
      <c r="F127" s="137"/>
    </row>
    <row r="128" spans="1:6">
      <c r="A128" s="306"/>
      <c r="B128" s="139" t="s">
        <v>1175</v>
      </c>
      <c r="C128" s="150">
        <v>1</v>
      </c>
      <c r="D128" s="150" t="s">
        <v>568</v>
      </c>
      <c r="E128" s="293"/>
      <c r="F128" s="137">
        <f>C128*E128</f>
        <v>0</v>
      </c>
    </row>
    <row r="129" spans="1:6">
      <c r="A129" s="306"/>
      <c r="B129" s="139" t="s">
        <v>1176</v>
      </c>
      <c r="C129" s="150">
        <v>1</v>
      </c>
      <c r="D129" s="150" t="s">
        <v>568</v>
      </c>
      <c r="E129" s="293"/>
      <c r="F129" s="137">
        <f>C129*E129</f>
        <v>0</v>
      </c>
    </row>
    <row r="130" spans="1:6">
      <c r="A130" s="306"/>
      <c r="B130" s="139" t="s">
        <v>1177</v>
      </c>
      <c r="C130" s="150" t="s">
        <v>560</v>
      </c>
      <c r="D130" s="150" t="s">
        <v>555</v>
      </c>
      <c r="E130" s="293"/>
      <c r="F130" s="137"/>
    </row>
    <row r="131" spans="1:6">
      <c r="A131" s="306"/>
      <c r="B131" s="139"/>
      <c r="C131" s="150"/>
      <c r="D131" s="150"/>
      <c r="E131" s="293"/>
      <c r="F131" s="137"/>
    </row>
    <row r="132" spans="1:6" ht="24.9">
      <c r="A132" s="306">
        <v>10</v>
      </c>
      <c r="B132" s="295" t="s">
        <v>1178</v>
      </c>
      <c r="C132" s="150"/>
      <c r="D132" s="150"/>
      <c r="E132" s="293"/>
      <c r="F132" s="137"/>
    </row>
    <row r="133" spans="1:6">
      <c r="A133" s="140"/>
      <c r="B133" s="141" t="s">
        <v>549</v>
      </c>
      <c r="C133" s="137">
        <v>1</v>
      </c>
      <c r="D133" s="150" t="s">
        <v>568</v>
      </c>
      <c r="E133" s="293"/>
      <c r="F133" s="137">
        <f>C133*E133</f>
        <v>0</v>
      </c>
    </row>
    <row r="134" spans="1:6">
      <c r="A134" s="140"/>
      <c r="B134" s="141" t="s">
        <v>1179</v>
      </c>
      <c r="C134" s="137">
        <v>1</v>
      </c>
      <c r="D134" s="150" t="s">
        <v>568</v>
      </c>
      <c r="E134" s="293"/>
      <c r="F134" s="137">
        <f>C134*E134</f>
        <v>0</v>
      </c>
    </row>
    <row r="135" spans="1:6">
      <c r="A135" s="140"/>
      <c r="B135" s="141" t="s">
        <v>543</v>
      </c>
      <c r="C135" s="150">
        <v>1</v>
      </c>
      <c r="D135" s="150" t="s">
        <v>568</v>
      </c>
      <c r="E135" s="293"/>
      <c r="F135" s="137">
        <f>C135*E135</f>
        <v>0</v>
      </c>
    </row>
    <row r="136" spans="1:6">
      <c r="A136" s="143"/>
      <c r="B136" s="143"/>
      <c r="C136" s="150"/>
      <c r="D136" s="137"/>
      <c r="E136" s="293"/>
      <c r="F136" s="137"/>
    </row>
    <row r="137" spans="1:6" ht="49.75">
      <c r="A137" s="138">
        <v>11</v>
      </c>
      <c r="B137" s="145" t="s">
        <v>1180</v>
      </c>
      <c r="C137" s="137"/>
      <c r="D137" s="137"/>
      <c r="E137" s="293"/>
      <c r="F137" s="137"/>
    </row>
    <row r="138" spans="1:6">
      <c r="A138" s="140"/>
      <c r="B138" s="145"/>
      <c r="C138" s="137"/>
      <c r="D138" s="137" t="s">
        <v>523</v>
      </c>
      <c r="E138" s="293"/>
      <c r="F138" s="137">
        <f>E138*C138</f>
        <v>0</v>
      </c>
    </row>
    <row r="139" spans="1:6">
      <c r="A139" s="140"/>
      <c r="B139" s="145" t="s">
        <v>1181</v>
      </c>
      <c r="C139" s="137">
        <v>6</v>
      </c>
      <c r="D139" s="137" t="s">
        <v>555</v>
      </c>
      <c r="E139" s="293"/>
      <c r="F139" s="137">
        <f>E139*C139</f>
        <v>0</v>
      </c>
    </row>
    <row r="140" spans="1:6" ht="28.2" customHeight="1">
      <c r="A140" s="403" t="s">
        <v>1182</v>
      </c>
      <c r="B140" s="404"/>
      <c r="C140" s="140"/>
      <c r="D140" s="140"/>
      <c r="E140" s="140"/>
      <c r="F140" s="140"/>
    </row>
    <row r="141" spans="1:6">
      <c r="A141" s="136"/>
      <c r="B141" s="136"/>
      <c r="C141" s="137"/>
      <c r="D141" s="137"/>
      <c r="E141" s="150"/>
      <c r="F141" s="150" t="s">
        <v>523</v>
      </c>
    </row>
    <row r="142" spans="1:6" ht="261">
      <c r="A142" s="138">
        <v>1</v>
      </c>
      <c r="B142" s="317" t="s">
        <v>1183</v>
      </c>
      <c r="C142" s="318"/>
      <c r="D142" s="318"/>
      <c r="E142" s="135"/>
      <c r="F142" s="135"/>
    </row>
    <row r="143" spans="1:6" ht="74.599999999999994">
      <c r="A143" s="138"/>
      <c r="B143" s="317" t="s">
        <v>1184</v>
      </c>
      <c r="C143" s="319"/>
      <c r="D143" s="320"/>
      <c r="E143" s="135"/>
      <c r="F143" s="135"/>
    </row>
    <row r="144" spans="1:6">
      <c r="A144" s="140"/>
      <c r="B144" s="143"/>
      <c r="C144" s="137"/>
      <c r="D144" s="137"/>
      <c r="E144" s="137"/>
      <c r="F144" s="137"/>
    </row>
    <row r="145" spans="1:6">
      <c r="A145" s="140"/>
      <c r="B145" s="143" t="s">
        <v>1185</v>
      </c>
      <c r="C145" s="137">
        <v>5</v>
      </c>
      <c r="D145" s="137" t="s">
        <v>1186</v>
      </c>
      <c r="E145" s="137"/>
      <c r="F145" s="137">
        <f>C145*E145</f>
        <v>0</v>
      </c>
    </row>
    <row r="146" spans="1:6">
      <c r="A146" s="140"/>
      <c r="B146" s="143" t="s">
        <v>1187</v>
      </c>
      <c r="C146" s="137">
        <v>130</v>
      </c>
      <c r="D146" s="137" t="s">
        <v>1186</v>
      </c>
      <c r="E146" s="137"/>
      <c r="F146" s="137">
        <f>C146*E146</f>
        <v>0</v>
      </c>
    </row>
    <row r="147" spans="1:6">
      <c r="A147" s="140"/>
      <c r="B147" s="143" t="s">
        <v>1188</v>
      </c>
      <c r="C147" s="137">
        <v>70</v>
      </c>
      <c r="D147" s="137" t="s">
        <v>1186</v>
      </c>
      <c r="E147" s="137"/>
      <c r="F147" s="137">
        <f>C147*E147</f>
        <v>0</v>
      </c>
    </row>
    <row r="148" spans="1:6">
      <c r="A148" s="140"/>
      <c r="B148" s="143" t="s">
        <v>523</v>
      </c>
      <c r="C148" s="137"/>
      <c r="D148" s="137" t="s">
        <v>523</v>
      </c>
      <c r="E148" s="293"/>
      <c r="F148" s="293"/>
    </row>
    <row r="149" spans="1:6" ht="62.15">
      <c r="A149" s="138">
        <v>2</v>
      </c>
      <c r="B149" s="312" t="s">
        <v>1189</v>
      </c>
      <c r="C149" s="137"/>
      <c r="D149" s="137"/>
      <c r="E149" s="293"/>
      <c r="F149" s="293"/>
    </row>
    <row r="150" spans="1:6">
      <c r="A150" s="140"/>
      <c r="B150" s="143"/>
      <c r="C150" s="137"/>
      <c r="D150" s="137"/>
      <c r="E150" s="293"/>
      <c r="F150" s="293"/>
    </row>
    <row r="151" spans="1:6">
      <c r="A151" s="140"/>
      <c r="B151" s="143" t="s">
        <v>1190</v>
      </c>
      <c r="C151" s="137">
        <v>5</v>
      </c>
      <c r="D151" s="137" t="s">
        <v>1186</v>
      </c>
      <c r="E151" s="293"/>
      <c r="F151" s="137">
        <f>C151*E151</f>
        <v>0</v>
      </c>
    </row>
    <row r="152" spans="1:6">
      <c r="A152" s="140"/>
      <c r="B152" s="143" t="s">
        <v>1191</v>
      </c>
      <c r="C152" s="137">
        <v>100</v>
      </c>
      <c r="D152" s="137" t="s">
        <v>1186</v>
      </c>
      <c r="E152" s="293"/>
      <c r="F152" s="137">
        <f>C152*E152</f>
        <v>0</v>
      </c>
    </row>
    <row r="153" spans="1:6">
      <c r="A153" s="140"/>
      <c r="B153" s="143" t="s">
        <v>1188</v>
      </c>
      <c r="C153" s="137">
        <v>70</v>
      </c>
      <c r="D153" s="137" t="s">
        <v>1186</v>
      </c>
      <c r="E153" s="137"/>
      <c r="F153" s="137">
        <f>C153*E153</f>
        <v>0</v>
      </c>
    </row>
    <row r="154" spans="1:6">
      <c r="A154" s="135"/>
      <c r="B154" s="135"/>
      <c r="C154" s="135"/>
      <c r="D154" s="135"/>
      <c r="E154" s="293"/>
      <c r="F154" s="293"/>
    </row>
    <row r="155" spans="1:6" ht="99.45">
      <c r="A155" s="138">
        <v>3</v>
      </c>
      <c r="B155" s="317" t="s">
        <v>1192</v>
      </c>
      <c r="C155" s="319"/>
      <c r="D155" s="320"/>
      <c r="E155" s="293"/>
      <c r="F155" s="293"/>
    </row>
    <row r="156" spans="1:6">
      <c r="A156" s="140"/>
      <c r="B156" s="143" t="s">
        <v>1193</v>
      </c>
      <c r="C156" s="137">
        <v>20</v>
      </c>
      <c r="D156" s="137" t="s">
        <v>1186</v>
      </c>
      <c r="E156" s="293"/>
      <c r="F156" s="137">
        <f>C156*E156</f>
        <v>0</v>
      </c>
    </row>
    <row r="157" spans="1:6">
      <c r="A157" s="140"/>
      <c r="B157" s="143" t="s">
        <v>1194</v>
      </c>
      <c r="C157" s="137">
        <v>90</v>
      </c>
      <c r="D157" s="137" t="s">
        <v>1186</v>
      </c>
      <c r="E157" s="293"/>
      <c r="F157" s="137">
        <f>C157*E157</f>
        <v>0</v>
      </c>
    </row>
    <row r="158" spans="1:6">
      <c r="A158" s="140"/>
      <c r="B158" s="143" t="s">
        <v>1195</v>
      </c>
      <c r="C158" s="137">
        <v>20</v>
      </c>
      <c r="D158" s="137" t="s">
        <v>1186</v>
      </c>
      <c r="E158" s="293"/>
      <c r="F158" s="137">
        <f>C158*E158</f>
        <v>0</v>
      </c>
    </row>
    <row r="159" spans="1:6">
      <c r="A159" s="140"/>
      <c r="B159" s="143"/>
      <c r="C159" s="137"/>
      <c r="D159" s="137"/>
      <c r="E159" s="293"/>
      <c r="F159" s="137"/>
    </row>
    <row r="160" spans="1:6" ht="49.75">
      <c r="A160" s="138">
        <v>4</v>
      </c>
      <c r="B160" s="317" t="s">
        <v>1196</v>
      </c>
      <c r="C160" s="137"/>
      <c r="D160" s="137"/>
      <c r="E160" s="293"/>
      <c r="F160" s="137"/>
    </row>
    <row r="161" spans="1:6">
      <c r="A161" s="140"/>
      <c r="B161" s="143" t="s">
        <v>1197</v>
      </c>
      <c r="C161" s="137">
        <v>36</v>
      </c>
      <c r="D161" s="137" t="s">
        <v>586</v>
      </c>
      <c r="E161" s="293"/>
      <c r="F161" s="137">
        <f>C161*E161</f>
        <v>0</v>
      </c>
    </row>
    <row r="162" spans="1:6">
      <c r="A162" s="140"/>
      <c r="B162" s="143" t="s">
        <v>1198</v>
      </c>
      <c r="C162" s="137">
        <v>2</v>
      </c>
      <c r="D162" s="137" t="s">
        <v>1199</v>
      </c>
      <c r="E162" s="293"/>
      <c r="F162" s="137">
        <f>C162*E162</f>
        <v>0</v>
      </c>
    </row>
    <row r="163" spans="1:6">
      <c r="A163" s="140"/>
      <c r="B163" s="143"/>
      <c r="C163" s="137"/>
      <c r="D163" s="137"/>
      <c r="E163" s="293"/>
      <c r="F163" s="137"/>
    </row>
    <row r="164" spans="1:6" ht="24.9">
      <c r="A164" s="314">
        <v>5</v>
      </c>
      <c r="B164" s="321" t="s">
        <v>1200</v>
      </c>
      <c r="C164" s="137">
        <v>46</v>
      </c>
      <c r="D164" s="137" t="s">
        <v>555</v>
      </c>
      <c r="E164" s="137"/>
      <c r="F164" s="137">
        <f>C164*E164</f>
        <v>0</v>
      </c>
    </row>
    <row r="165" spans="1:6">
      <c r="A165" s="140"/>
      <c r="B165" s="143"/>
      <c r="C165" s="137"/>
      <c r="D165" s="137"/>
      <c r="E165" s="293"/>
      <c r="F165" s="137"/>
    </row>
    <row r="166" spans="1:6" ht="37.299999999999997">
      <c r="A166" s="138">
        <v>7</v>
      </c>
      <c r="B166" s="144" t="s">
        <v>1201</v>
      </c>
      <c r="C166" s="137"/>
      <c r="D166" s="137"/>
      <c r="E166" s="293"/>
      <c r="F166" s="137"/>
    </row>
    <row r="167" spans="1:6">
      <c r="A167" s="140"/>
      <c r="B167" s="143" t="s">
        <v>1202</v>
      </c>
      <c r="C167" s="137">
        <v>2</v>
      </c>
      <c r="D167" s="137" t="s">
        <v>586</v>
      </c>
      <c r="E167" s="293"/>
      <c r="F167" s="137">
        <f>C167*E167</f>
        <v>0</v>
      </c>
    </row>
    <row r="168" spans="1:6" ht="15">
      <c r="A168" s="405" t="s">
        <v>1203</v>
      </c>
      <c r="B168" s="405"/>
      <c r="C168" s="291"/>
      <c r="D168" s="291"/>
      <c r="E168" s="291"/>
      <c r="F168" s="291"/>
    </row>
    <row r="169" spans="1:6">
      <c r="A169" s="160"/>
      <c r="B169" s="322"/>
      <c r="C169" s="290"/>
      <c r="D169" s="290"/>
      <c r="E169" s="150"/>
      <c r="F169" s="150" t="s">
        <v>523</v>
      </c>
    </row>
    <row r="170" spans="1:6" ht="124.3">
      <c r="A170" s="138">
        <v>1</v>
      </c>
      <c r="B170" s="300" t="s">
        <v>1204</v>
      </c>
      <c r="C170" s="140"/>
      <c r="D170" s="140"/>
      <c r="E170" s="140"/>
      <c r="F170" s="140"/>
    </row>
    <row r="171" spans="1:6">
      <c r="A171" s="140"/>
      <c r="B171" s="145" t="s">
        <v>1205</v>
      </c>
      <c r="C171" s="137" t="s">
        <v>560</v>
      </c>
      <c r="D171" s="137" t="s">
        <v>1186</v>
      </c>
      <c r="E171" s="137"/>
      <c r="F171" s="137"/>
    </row>
    <row r="172" spans="1:6">
      <c r="A172" s="140"/>
      <c r="B172" s="145" t="s">
        <v>1206</v>
      </c>
      <c r="C172" s="137">
        <v>6</v>
      </c>
      <c r="D172" s="137" t="s">
        <v>1186</v>
      </c>
      <c r="E172" s="137"/>
      <c r="F172" s="137">
        <f>E172*C172</f>
        <v>0</v>
      </c>
    </row>
    <row r="173" spans="1:6">
      <c r="A173" s="140"/>
      <c r="B173" s="145" t="s">
        <v>1207</v>
      </c>
      <c r="C173" s="137">
        <v>30</v>
      </c>
      <c r="D173" s="137" t="s">
        <v>1186</v>
      </c>
      <c r="E173" s="137"/>
      <c r="F173" s="137">
        <f>E173*C173</f>
        <v>0</v>
      </c>
    </row>
    <row r="174" spans="1:6">
      <c r="A174" s="140"/>
      <c r="B174" s="145" t="s">
        <v>1208</v>
      </c>
      <c r="C174" s="137" t="s">
        <v>560</v>
      </c>
      <c r="D174" s="137" t="s">
        <v>1186</v>
      </c>
      <c r="E174" s="137"/>
      <c r="F174" s="137"/>
    </row>
    <row r="175" spans="1:6">
      <c r="A175" s="140"/>
      <c r="B175" s="145" t="s">
        <v>523</v>
      </c>
      <c r="C175" s="137"/>
      <c r="D175" s="137" t="s">
        <v>523</v>
      </c>
      <c r="E175" s="293"/>
      <c r="F175" s="293"/>
    </row>
    <row r="176" spans="1:6" ht="62.15">
      <c r="A176" s="138">
        <v>2</v>
      </c>
      <c r="B176" s="139" t="s">
        <v>1209</v>
      </c>
      <c r="C176" s="137"/>
      <c r="D176" s="137"/>
      <c r="E176" s="293"/>
      <c r="F176" s="293"/>
    </row>
    <row r="177" spans="1:6">
      <c r="A177" s="138"/>
      <c r="B177" s="145"/>
      <c r="C177" s="137"/>
      <c r="D177" s="137"/>
      <c r="E177" s="293"/>
      <c r="F177" s="293"/>
    </row>
    <row r="178" spans="1:6">
      <c r="A178" s="140"/>
      <c r="B178" s="145" t="s">
        <v>1210</v>
      </c>
      <c r="C178" s="150" t="s">
        <v>560</v>
      </c>
      <c r="D178" s="137" t="s">
        <v>1186</v>
      </c>
      <c r="E178" s="293"/>
      <c r="F178" s="293"/>
    </row>
    <row r="179" spans="1:6">
      <c r="A179" s="140"/>
      <c r="B179" s="145" t="s">
        <v>1211</v>
      </c>
      <c r="C179" s="137">
        <v>6</v>
      </c>
      <c r="D179" s="137" t="s">
        <v>1186</v>
      </c>
      <c r="E179" s="293"/>
      <c r="F179" s="137">
        <f>E179*C179</f>
        <v>0</v>
      </c>
    </row>
    <row r="180" spans="1:6">
      <c r="A180" s="140"/>
      <c r="B180" s="145" t="s">
        <v>1207</v>
      </c>
      <c r="C180" s="150">
        <v>30</v>
      </c>
      <c r="D180" s="137" t="s">
        <v>1186</v>
      </c>
      <c r="E180" s="137"/>
      <c r="F180" s="137">
        <f>E180*C180</f>
        <v>0</v>
      </c>
    </row>
    <row r="181" spans="1:6">
      <c r="A181" s="140"/>
      <c r="B181" s="145"/>
      <c r="C181" s="150"/>
      <c r="D181" s="137"/>
      <c r="E181" s="293"/>
      <c r="F181" s="137"/>
    </row>
    <row r="182" spans="1:6" ht="149.15">
      <c r="A182" s="138">
        <v>3</v>
      </c>
      <c r="B182" s="145" t="s">
        <v>1212</v>
      </c>
      <c r="C182" s="137"/>
      <c r="D182" s="137"/>
      <c r="E182" s="135"/>
      <c r="F182" s="135"/>
    </row>
    <row r="183" spans="1:6">
      <c r="A183" s="138"/>
      <c r="B183" s="145"/>
      <c r="C183" s="137"/>
      <c r="D183" s="137"/>
      <c r="E183" s="293"/>
      <c r="F183" s="137"/>
    </row>
    <row r="184" spans="1:6">
      <c r="A184" s="140"/>
      <c r="B184" s="139" t="s">
        <v>1213</v>
      </c>
      <c r="C184" s="137">
        <v>1</v>
      </c>
      <c r="D184" s="137" t="s">
        <v>1199</v>
      </c>
      <c r="E184" s="293"/>
      <c r="F184" s="137">
        <f>E184*C184</f>
        <v>0</v>
      </c>
    </row>
    <row r="185" spans="1:6">
      <c r="A185" s="140"/>
      <c r="B185" s="139" t="s">
        <v>1214</v>
      </c>
      <c r="C185" s="150" t="s">
        <v>560</v>
      </c>
      <c r="D185" s="137" t="s">
        <v>1199</v>
      </c>
      <c r="E185" s="293"/>
      <c r="F185" s="137"/>
    </row>
    <row r="186" spans="1:6">
      <c r="A186" s="137"/>
      <c r="B186" s="145"/>
      <c r="C186" s="137"/>
      <c r="D186" s="137"/>
      <c r="E186" s="293"/>
      <c r="F186" s="137">
        <f>E186*C186</f>
        <v>0</v>
      </c>
    </row>
    <row r="187" spans="1:6" ht="198.9">
      <c r="A187" s="138">
        <v>4</v>
      </c>
      <c r="B187" s="145" t="s">
        <v>1215</v>
      </c>
      <c r="C187" s="137"/>
      <c r="D187" s="137"/>
      <c r="E187" s="293"/>
      <c r="F187" s="137">
        <f>E187*C187</f>
        <v>0</v>
      </c>
    </row>
    <row r="188" spans="1:6">
      <c r="A188" s="140"/>
      <c r="B188" s="145" t="s">
        <v>523</v>
      </c>
      <c r="C188" s="137"/>
      <c r="D188" s="137"/>
      <c r="E188" s="293"/>
      <c r="F188" s="137">
        <f>E188*C188</f>
        <v>0</v>
      </c>
    </row>
    <row r="189" spans="1:6" ht="24.9">
      <c r="A189" s="137" t="s">
        <v>523</v>
      </c>
      <c r="B189" s="145" t="s">
        <v>1216</v>
      </c>
      <c r="C189" s="137" t="s">
        <v>560</v>
      </c>
      <c r="D189" s="137" t="s">
        <v>555</v>
      </c>
      <c r="E189" s="293"/>
      <c r="F189" s="137"/>
    </row>
    <row r="190" spans="1:6">
      <c r="A190" s="137"/>
      <c r="B190" s="145"/>
      <c r="C190" s="137"/>
      <c r="D190" s="137"/>
      <c r="E190" s="293"/>
      <c r="F190" s="137"/>
    </row>
    <row r="191" spans="1:6" ht="24.9">
      <c r="A191" s="140"/>
      <c r="B191" s="145" t="s">
        <v>1217</v>
      </c>
      <c r="C191" s="137">
        <v>3</v>
      </c>
      <c r="D191" s="137" t="s">
        <v>555</v>
      </c>
      <c r="E191" s="293"/>
      <c r="F191" s="137">
        <f>E191*C191</f>
        <v>0</v>
      </c>
    </row>
    <row r="192" spans="1:6">
      <c r="A192" s="140"/>
      <c r="B192" s="145" t="s">
        <v>523</v>
      </c>
      <c r="C192" s="137"/>
      <c r="D192" s="137"/>
      <c r="E192" s="293"/>
      <c r="F192" s="137">
        <f>E192*C192</f>
        <v>0</v>
      </c>
    </row>
    <row r="193" spans="1:6" ht="24.9">
      <c r="A193" s="140"/>
      <c r="B193" s="139" t="s">
        <v>1218</v>
      </c>
      <c r="C193" s="150">
        <v>1</v>
      </c>
      <c r="D193" s="137" t="s">
        <v>533</v>
      </c>
      <c r="E193" s="293"/>
      <c r="F193" s="137">
        <f>E193*C193</f>
        <v>0</v>
      </c>
    </row>
    <row r="194" spans="1:6">
      <c r="A194" s="140"/>
      <c r="B194" s="145"/>
      <c r="C194" s="137"/>
      <c r="D194" s="137"/>
      <c r="E194" s="293"/>
      <c r="F194" s="137">
        <f>E194*C194</f>
        <v>0</v>
      </c>
    </row>
    <row r="195" spans="1:6">
      <c r="A195" s="323"/>
      <c r="B195" s="324"/>
      <c r="C195" s="325"/>
      <c r="D195" s="137"/>
      <c r="E195" s="293"/>
      <c r="F195" s="137"/>
    </row>
    <row r="196" spans="1:6">
      <c r="A196" s="326"/>
      <c r="B196" s="145"/>
      <c r="C196" s="137"/>
      <c r="D196" s="137"/>
      <c r="E196" s="293"/>
      <c r="F196" s="137"/>
    </row>
    <row r="197" spans="1:6" ht="211.3">
      <c r="A197" s="138">
        <v>5</v>
      </c>
      <c r="B197" s="145" t="s">
        <v>1219</v>
      </c>
      <c r="C197" s="137">
        <v>10</v>
      </c>
      <c r="D197" s="137" t="s">
        <v>555</v>
      </c>
      <c r="E197" s="293"/>
      <c r="F197" s="137">
        <f>E197*C197</f>
        <v>0</v>
      </c>
    </row>
    <row r="198" spans="1:6">
      <c r="A198" s="140"/>
      <c r="B198" s="145"/>
      <c r="C198" s="137"/>
      <c r="D198" s="137"/>
      <c r="E198" s="293"/>
      <c r="F198" s="137">
        <f t="shared" ref="F198:F207" si="6">E198*C198</f>
        <v>0</v>
      </c>
    </row>
    <row r="199" spans="1:6" ht="37.299999999999997">
      <c r="A199" s="306">
        <v>6</v>
      </c>
      <c r="B199" s="139" t="s">
        <v>1220</v>
      </c>
      <c r="C199" s="150"/>
      <c r="D199" s="150"/>
      <c r="E199" s="293"/>
      <c r="F199" s="137">
        <f t="shared" si="6"/>
        <v>0</v>
      </c>
    </row>
    <row r="200" spans="1:6" ht="24.9">
      <c r="A200" s="291"/>
      <c r="B200" s="139" t="s">
        <v>1221</v>
      </c>
      <c r="C200" s="150" t="s">
        <v>560</v>
      </c>
      <c r="D200" s="150" t="s">
        <v>555</v>
      </c>
      <c r="E200" s="293"/>
      <c r="F200" s="137"/>
    </row>
    <row r="201" spans="1:6">
      <c r="A201" s="140"/>
      <c r="B201" s="145"/>
      <c r="C201" s="137"/>
      <c r="D201" s="137"/>
      <c r="E201" s="293"/>
      <c r="F201" s="137">
        <f t="shared" si="6"/>
        <v>0</v>
      </c>
    </row>
    <row r="202" spans="1:6">
      <c r="A202" s="306">
        <v>7</v>
      </c>
      <c r="B202" s="145" t="s">
        <v>1222</v>
      </c>
      <c r="C202" s="137"/>
      <c r="D202" s="137"/>
      <c r="E202" s="137"/>
      <c r="F202" s="137">
        <f t="shared" si="6"/>
        <v>0</v>
      </c>
    </row>
    <row r="203" spans="1:6">
      <c r="A203" s="140"/>
      <c r="B203" s="145"/>
      <c r="C203" s="137"/>
      <c r="D203" s="137"/>
      <c r="E203" s="137"/>
      <c r="F203" s="137">
        <f t="shared" si="6"/>
        <v>0</v>
      </c>
    </row>
    <row r="204" spans="1:6" ht="37.299999999999997">
      <c r="A204" s="140"/>
      <c r="B204" s="141" t="s">
        <v>1223</v>
      </c>
      <c r="C204" s="137">
        <v>3</v>
      </c>
      <c r="D204" s="327" t="s">
        <v>555</v>
      </c>
      <c r="E204" s="137"/>
      <c r="F204" s="137">
        <f t="shared" si="6"/>
        <v>0</v>
      </c>
    </row>
    <row r="205" spans="1:6">
      <c r="A205" s="140"/>
      <c r="B205" s="145"/>
      <c r="C205" s="137"/>
      <c r="D205" s="327"/>
      <c r="E205" s="137"/>
      <c r="F205" s="137">
        <f t="shared" si="6"/>
        <v>0</v>
      </c>
    </row>
    <row r="206" spans="1:6" ht="37.299999999999997">
      <c r="A206" s="140"/>
      <c r="B206" s="145" t="s">
        <v>1224</v>
      </c>
      <c r="C206" s="150" t="s">
        <v>560</v>
      </c>
      <c r="D206" s="327" t="s">
        <v>555</v>
      </c>
      <c r="E206" s="137"/>
      <c r="F206" s="137"/>
    </row>
    <row r="207" spans="1:6">
      <c r="A207" s="140"/>
      <c r="B207" s="145"/>
      <c r="C207" s="137"/>
      <c r="D207" s="327"/>
      <c r="E207" s="137"/>
      <c r="F207" s="137">
        <f t="shared" si="6"/>
        <v>0</v>
      </c>
    </row>
    <row r="208" spans="1:6" ht="149.15">
      <c r="A208" s="138">
        <v>8</v>
      </c>
      <c r="B208" s="145" t="s">
        <v>1225</v>
      </c>
      <c r="C208" s="137">
        <v>2</v>
      </c>
      <c r="D208" s="150" t="s">
        <v>555</v>
      </c>
      <c r="E208" s="293"/>
      <c r="F208" s="137">
        <f>E208*C208</f>
        <v>0</v>
      </c>
    </row>
    <row r="209" spans="1:6">
      <c r="A209" s="302"/>
      <c r="B209" s="145"/>
      <c r="C209" s="315"/>
      <c r="D209" s="137"/>
      <c r="E209" s="137"/>
      <c r="F209" s="137"/>
    </row>
    <row r="210" spans="1:6" ht="37.75" thickBot="1">
      <c r="A210" s="306">
        <v>9</v>
      </c>
      <c r="B210" s="145" t="s">
        <v>1226</v>
      </c>
      <c r="C210" s="137">
        <v>13</v>
      </c>
      <c r="D210" s="150" t="s">
        <v>555</v>
      </c>
      <c r="E210" s="293"/>
      <c r="F210" s="137">
        <f>E210*C210</f>
        <v>0</v>
      </c>
    </row>
    <row r="211" spans="1:6" ht="15">
      <c r="A211" s="328" t="s">
        <v>1227</v>
      </c>
      <c r="B211" s="329"/>
      <c r="C211" s="330"/>
      <c r="D211" s="331"/>
      <c r="E211" s="331"/>
      <c r="F211" s="332"/>
    </row>
    <row r="212" spans="1:6" ht="111.9">
      <c r="A212" s="306">
        <v>1</v>
      </c>
      <c r="B212" s="333" t="s">
        <v>1228</v>
      </c>
      <c r="C212" s="150"/>
      <c r="D212" s="150"/>
      <c r="E212" s="150"/>
      <c r="F212" s="334"/>
    </row>
    <row r="213" spans="1:6">
      <c r="A213" s="335" t="s">
        <v>1229</v>
      </c>
      <c r="B213" s="309" t="s">
        <v>1230</v>
      </c>
      <c r="C213" s="150"/>
      <c r="D213" s="150"/>
      <c r="E213" s="150"/>
      <c r="F213" s="334"/>
    </row>
    <row r="214" spans="1:6">
      <c r="A214" s="291"/>
      <c r="B214" s="309" t="s">
        <v>1231</v>
      </c>
      <c r="C214" s="150"/>
      <c r="D214" s="150"/>
      <c r="E214" s="150"/>
      <c r="F214" s="334"/>
    </row>
    <row r="215" spans="1:6">
      <c r="A215" s="143"/>
      <c r="B215" s="336" t="s">
        <v>1232</v>
      </c>
      <c r="C215" s="137"/>
      <c r="D215" s="137"/>
      <c r="E215" s="137"/>
      <c r="F215" s="137"/>
    </row>
    <row r="216" spans="1:6">
      <c r="A216" s="291"/>
      <c r="B216" s="337" t="s">
        <v>1233</v>
      </c>
      <c r="C216" s="150"/>
      <c r="D216" s="150"/>
      <c r="E216" s="150"/>
      <c r="F216" s="334"/>
    </row>
    <row r="217" spans="1:6">
      <c r="A217" s="291"/>
      <c r="B217" s="337" t="s">
        <v>1234</v>
      </c>
      <c r="C217" s="150"/>
      <c r="D217" s="150" t="s">
        <v>523</v>
      </c>
      <c r="E217" s="150"/>
      <c r="F217" s="334"/>
    </row>
    <row r="218" spans="1:6">
      <c r="A218" s="291"/>
      <c r="B218" s="305" t="s">
        <v>1235</v>
      </c>
      <c r="C218" s="150">
        <v>1</v>
      </c>
      <c r="D218" s="150" t="s">
        <v>1160</v>
      </c>
      <c r="E218" s="150"/>
      <c r="F218" s="137">
        <f>E218*C218</f>
        <v>0</v>
      </c>
    </row>
    <row r="219" spans="1:6">
      <c r="A219" s="291"/>
      <c r="B219" s="305"/>
      <c r="C219" s="150"/>
      <c r="D219" s="150"/>
      <c r="E219" s="150"/>
      <c r="F219" s="137"/>
    </row>
    <row r="220" spans="1:6">
      <c r="A220" s="291"/>
      <c r="B220" s="309" t="s">
        <v>1236</v>
      </c>
      <c r="C220" s="150"/>
      <c r="D220" s="150"/>
      <c r="E220" s="150"/>
      <c r="F220" s="334"/>
    </row>
    <row r="221" spans="1:6">
      <c r="A221" s="307"/>
      <c r="B221" s="295"/>
      <c r="C221" s="150"/>
      <c r="D221" s="150"/>
      <c r="E221" s="150"/>
      <c r="F221" s="334"/>
    </row>
    <row r="222" spans="1:6" ht="111.9">
      <c r="A222" s="306"/>
      <c r="B222" s="295" t="s">
        <v>1237</v>
      </c>
      <c r="C222" s="150"/>
      <c r="D222" s="150"/>
      <c r="E222" s="150"/>
      <c r="F222" s="334"/>
    </row>
    <row r="223" spans="1:6">
      <c r="A223" s="306"/>
      <c r="B223" s="295"/>
      <c r="C223" s="150"/>
      <c r="D223" s="150"/>
      <c r="E223" s="150"/>
      <c r="F223" s="334"/>
    </row>
    <row r="224" spans="1:6" ht="99.45">
      <c r="A224" s="306">
        <v>2</v>
      </c>
      <c r="B224" s="333" t="s">
        <v>1238</v>
      </c>
      <c r="C224" s="135"/>
      <c r="D224" s="135"/>
      <c r="E224" s="135"/>
      <c r="F224" s="135"/>
    </row>
    <row r="225" spans="1:6">
      <c r="A225" s="306"/>
      <c r="B225" s="333"/>
      <c r="C225" s="135"/>
      <c r="D225" s="135"/>
      <c r="E225" s="135"/>
      <c r="F225" s="135"/>
    </row>
    <row r="226" spans="1:6" ht="37.299999999999997">
      <c r="A226" s="306" t="s">
        <v>1239</v>
      </c>
      <c r="B226" s="295" t="s">
        <v>1240</v>
      </c>
      <c r="C226" s="135"/>
      <c r="D226" s="135"/>
      <c r="E226" s="135"/>
      <c r="F226" s="135"/>
    </row>
    <row r="227" spans="1:6">
      <c r="A227" s="305"/>
      <c r="B227" s="295"/>
      <c r="C227" s="135"/>
      <c r="D227" s="135"/>
      <c r="E227" s="135"/>
      <c r="F227" s="135"/>
    </row>
    <row r="228" spans="1:6" ht="37.299999999999997">
      <c r="A228" s="306" t="s">
        <v>1241</v>
      </c>
      <c r="B228" s="295" t="s">
        <v>1242</v>
      </c>
      <c r="C228" s="150" t="s">
        <v>523</v>
      </c>
      <c r="D228" s="150" t="s">
        <v>523</v>
      </c>
      <c r="E228" s="135"/>
      <c r="F228" s="135"/>
    </row>
    <row r="229" spans="1:6">
      <c r="A229" s="306"/>
      <c r="B229" s="295"/>
      <c r="C229" s="150"/>
      <c r="D229" s="150"/>
      <c r="E229" s="135"/>
      <c r="F229" s="135"/>
    </row>
    <row r="230" spans="1:6" ht="24.9">
      <c r="A230" s="306" t="s">
        <v>1243</v>
      </c>
      <c r="B230" s="295" t="s">
        <v>1244</v>
      </c>
      <c r="C230" s="150"/>
      <c r="D230" s="150"/>
      <c r="E230" s="135"/>
      <c r="F230" s="135"/>
    </row>
    <row r="231" spans="1:6">
      <c r="A231" s="305"/>
      <c r="B231" s="295"/>
      <c r="C231" s="135"/>
      <c r="D231" s="135"/>
      <c r="E231" s="135"/>
      <c r="F231" s="135"/>
    </row>
    <row r="232" spans="1:6">
      <c r="A232" s="305"/>
      <c r="B232" s="295"/>
      <c r="C232" s="135"/>
      <c r="D232" s="135"/>
      <c r="E232" s="135"/>
      <c r="F232" s="135"/>
    </row>
    <row r="233" spans="1:6">
      <c r="A233" s="305"/>
      <c r="B233" s="295"/>
      <c r="C233" s="135"/>
      <c r="D233" s="135"/>
      <c r="E233" s="135"/>
      <c r="F233" s="135"/>
    </row>
    <row r="234" spans="1:6" ht="88.75">
      <c r="A234" s="306"/>
      <c r="B234" s="338" t="s">
        <v>1245</v>
      </c>
      <c r="C234" s="135"/>
      <c r="D234" s="135"/>
      <c r="E234" s="135"/>
      <c r="F234" s="135"/>
    </row>
    <row r="235" spans="1:6">
      <c r="A235" s="305"/>
      <c r="B235" s="339" t="s">
        <v>1246</v>
      </c>
      <c r="C235" s="135"/>
      <c r="D235" s="135"/>
      <c r="E235" s="135"/>
      <c r="F235" s="135"/>
    </row>
    <row r="236" spans="1:6">
      <c r="A236" s="305"/>
      <c r="B236" s="295" t="s">
        <v>1247</v>
      </c>
      <c r="C236" s="135"/>
      <c r="D236" s="135"/>
      <c r="E236" s="135"/>
      <c r="F236" s="135"/>
    </row>
    <row r="237" spans="1:6">
      <c r="A237" s="305"/>
      <c r="B237" s="295" t="s">
        <v>1248</v>
      </c>
      <c r="C237" s="135"/>
      <c r="D237" s="135"/>
      <c r="E237" s="135"/>
      <c r="F237" s="135"/>
    </row>
    <row r="238" spans="1:6">
      <c r="A238" s="305"/>
      <c r="B238" s="295" t="s">
        <v>1249</v>
      </c>
      <c r="C238" s="140"/>
      <c r="D238" s="140"/>
      <c r="E238" s="140"/>
      <c r="F238" s="140"/>
    </row>
    <row r="239" spans="1:6">
      <c r="A239" s="305"/>
      <c r="B239" s="295" t="s">
        <v>1250</v>
      </c>
      <c r="C239" s="150" t="s">
        <v>560</v>
      </c>
      <c r="D239" s="150" t="s">
        <v>1160</v>
      </c>
      <c r="E239" s="150"/>
      <c r="F239" s="137"/>
    </row>
    <row r="240" spans="1:6">
      <c r="A240" s="140"/>
      <c r="B240" s="140"/>
      <c r="C240" s="140"/>
      <c r="D240" s="140"/>
      <c r="E240" s="140"/>
      <c r="F240" s="140"/>
    </row>
    <row r="241" spans="1:6" ht="62.15">
      <c r="A241" s="138">
        <v>3</v>
      </c>
      <c r="B241" s="139" t="s">
        <v>1251</v>
      </c>
      <c r="C241" s="137"/>
      <c r="D241" s="137"/>
      <c r="E241" s="137"/>
      <c r="F241" s="137"/>
    </row>
    <row r="242" spans="1:6">
      <c r="A242" s="290"/>
      <c r="B242" s="139" t="s">
        <v>1252</v>
      </c>
      <c r="C242" s="135"/>
      <c r="D242" s="135"/>
      <c r="E242" s="135"/>
      <c r="F242" s="135"/>
    </row>
    <row r="243" spans="1:6">
      <c r="A243" s="140"/>
      <c r="B243" s="145" t="s">
        <v>1253</v>
      </c>
      <c r="C243" s="137"/>
      <c r="D243" s="137"/>
      <c r="E243" s="137"/>
      <c r="F243" s="137"/>
    </row>
    <row r="244" spans="1:6">
      <c r="A244" s="140"/>
      <c r="B244" s="139" t="s">
        <v>1254</v>
      </c>
      <c r="C244" s="137">
        <v>1</v>
      </c>
      <c r="D244" s="150" t="s">
        <v>1160</v>
      </c>
      <c r="E244" s="150"/>
      <c r="F244" s="137">
        <f>E244*C244</f>
        <v>0</v>
      </c>
    </row>
    <row r="245" spans="1:6">
      <c r="A245" s="140"/>
      <c r="B245" s="140"/>
      <c r="C245" s="140"/>
      <c r="D245" s="140"/>
      <c r="E245" s="140"/>
      <c r="F245" s="140"/>
    </row>
    <row r="246" spans="1:6" ht="136.75">
      <c r="A246" s="138">
        <v>4</v>
      </c>
      <c r="B246" s="145" t="s">
        <v>1255</v>
      </c>
      <c r="C246" s="137">
        <v>1</v>
      </c>
      <c r="D246" s="150" t="s">
        <v>1160</v>
      </c>
      <c r="E246" s="150"/>
      <c r="F246" s="137">
        <f>E246*C246</f>
        <v>0</v>
      </c>
    </row>
    <row r="247" spans="1:6">
      <c r="A247" s="138"/>
      <c r="B247" s="145"/>
      <c r="C247" s="137"/>
      <c r="D247" s="137"/>
      <c r="E247" s="137"/>
      <c r="F247" s="137"/>
    </row>
    <row r="248" spans="1:6" ht="74.599999999999994">
      <c r="A248" s="138">
        <v>5</v>
      </c>
      <c r="B248" s="139" t="s">
        <v>1256</v>
      </c>
      <c r="C248" s="137"/>
      <c r="D248" s="137"/>
      <c r="E248" s="137"/>
      <c r="F248" s="137"/>
    </row>
    <row r="249" spans="1:6" ht="24.9">
      <c r="A249" s="290"/>
      <c r="B249" s="139" t="s">
        <v>1257</v>
      </c>
      <c r="C249" s="135"/>
      <c r="D249" s="135"/>
      <c r="E249" s="135"/>
      <c r="F249" s="135"/>
    </row>
    <row r="250" spans="1:6">
      <c r="A250" s="138"/>
      <c r="B250" s="145"/>
      <c r="C250" s="137"/>
      <c r="D250" s="137"/>
      <c r="E250" s="137"/>
      <c r="F250" s="137"/>
    </row>
    <row r="251" spans="1:6" ht="37.299999999999997">
      <c r="A251" s="140"/>
      <c r="B251" s="139" t="s">
        <v>1258</v>
      </c>
      <c r="C251" s="137"/>
      <c r="D251" s="137"/>
      <c r="E251" s="137"/>
      <c r="F251" s="137"/>
    </row>
    <row r="252" spans="1:6">
      <c r="A252" s="140"/>
      <c r="B252" s="145" t="s">
        <v>1259</v>
      </c>
      <c r="C252" s="137"/>
      <c r="D252" s="137"/>
      <c r="E252" s="137"/>
      <c r="F252" s="137"/>
    </row>
    <row r="253" spans="1:6">
      <c r="A253" s="140"/>
      <c r="B253" s="139" t="s">
        <v>1260</v>
      </c>
      <c r="C253" s="137"/>
      <c r="D253" s="137"/>
      <c r="E253" s="137"/>
      <c r="F253" s="137"/>
    </row>
    <row r="254" spans="1:6">
      <c r="A254" s="140"/>
      <c r="B254" s="145" t="s">
        <v>1261</v>
      </c>
      <c r="C254" s="137"/>
      <c r="D254" s="137"/>
      <c r="E254" s="137"/>
      <c r="F254" s="137"/>
    </row>
    <row r="255" spans="1:6">
      <c r="A255" s="140"/>
      <c r="B255" s="145" t="s">
        <v>1262</v>
      </c>
      <c r="C255" s="137"/>
      <c r="D255" s="137" t="s">
        <v>523</v>
      </c>
      <c r="E255" s="137"/>
      <c r="F255" s="137"/>
    </row>
    <row r="256" spans="1:6">
      <c r="A256" s="140"/>
      <c r="B256" s="139" t="s">
        <v>1263</v>
      </c>
      <c r="C256" s="137">
        <v>1</v>
      </c>
      <c r="D256" s="150" t="s">
        <v>1160</v>
      </c>
      <c r="E256" s="150"/>
      <c r="F256" s="137">
        <f>E256*C256</f>
        <v>0</v>
      </c>
    </row>
    <row r="257" spans="1:6">
      <c r="A257" s="140"/>
      <c r="B257" s="145"/>
      <c r="C257" s="137"/>
      <c r="D257" s="137"/>
      <c r="E257" s="137"/>
      <c r="F257" s="137"/>
    </row>
    <row r="258" spans="1:6" ht="111.9">
      <c r="A258" s="138">
        <v>6</v>
      </c>
      <c r="B258" s="144" t="s">
        <v>1264</v>
      </c>
      <c r="C258" s="137"/>
      <c r="D258" s="137"/>
      <c r="E258" s="137"/>
      <c r="F258" s="152"/>
    </row>
    <row r="259" spans="1:6" ht="24.9">
      <c r="A259" s="138"/>
      <c r="B259" s="303" t="s">
        <v>1265</v>
      </c>
      <c r="C259" s="144"/>
      <c r="D259" s="144"/>
      <c r="E259" s="152"/>
      <c r="F259" s="152"/>
    </row>
    <row r="260" spans="1:6" ht="24.9">
      <c r="A260" s="138"/>
      <c r="B260" s="303" t="s">
        <v>1266</v>
      </c>
      <c r="C260" s="144"/>
      <c r="D260" s="144"/>
      <c r="E260" s="152"/>
      <c r="F260" s="152"/>
    </row>
    <row r="261" spans="1:6" ht="24.9">
      <c r="A261" s="138"/>
      <c r="B261" s="340" t="s">
        <v>1267</v>
      </c>
      <c r="C261" s="152"/>
      <c r="D261" s="152"/>
      <c r="E261" s="152"/>
      <c r="F261" s="152"/>
    </row>
    <row r="262" spans="1:6">
      <c r="A262" s="138"/>
      <c r="B262" s="145" t="s">
        <v>1268</v>
      </c>
      <c r="C262" s="152">
        <v>1</v>
      </c>
      <c r="D262" s="152" t="s">
        <v>568</v>
      </c>
      <c r="E262" s="152"/>
      <c r="F262" s="137">
        <f>SUM(F5:F261)</f>
        <v>0</v>
      </c>
    </row>
    <row r="263" spans="1:6">
      <c r="A263" s="138"/>
      <c r="B263" s="139"/>
      <c r="C263" s="137"/>
      <c r="D263" s="137"/>
      <c r="E263" s="137"/>
      <c r="F263" s="137"/>
    </row>
    <row r="264" spans="1:6">
      <c r="A264" s="291"/>
      <c r="B264" s="341"/>
      <c r="C264" s="150"/>
      <c r="D264" s="150"/>
      <c r="E264" s="135" t="s">
        <v>1368</v>
      </c>
      <c r="F264" s="150">
        <f>SUM(F5:F263)</f>
        <v>0</v>
      </c>
    </row>
  </sheetData>
  <mergeCells count="2">
    <mergeCell ref="A140:B140"/>
    <mergeCell ref="A168:B168"/>
  </mergeCells>
  <conditionalFormatting sqref="B195:C195 A195:A196">
    <cfRule type="cellIs" dxfId="0" priority="1" stopIfTrue="1" operator="equal">
      <formula>0</formula>
    </cfRule>
  </conditionalFormatting>
  <printOptions gridLines="1"/>
  <pageMargins left="0.74803149606299202" right="0.74803149606299202" top="0.98425196850393704" bottom="0.98425196850393704" header="0.511811023622047" footer="0.511811023622047"/>
  <pageSetup paperSize="9" scale="65" orientation="portrait" useFirstPageNumber="1" horizontalDpi="300" verticalDpi="300" r:id="rId1"/>
  <headerFooter alignWithMargins="0">
    <oddHeader>&amp;LEstimate</oddHeader>
    <oddFooter>&amp;CA&amp;P</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9"/>
  <sheetViews>
    <sheetView workbookViewId="0">
      <selection activeCell="B7" sqref="B7"/>
    </sheetView>
  </sheetViews>
  <sheetFormatPr defaultRowHeight="14.6"/>
  <cols>
    <col min="1" max="1" width="6.69140625" bestFit="1" customWidth="1"/>
    <col min="2" max="2" width="33.3046875" bestFit="1" customWidth="1"/>
    <col min="3" max="3" width="31.69140625" bestFit="1" customWidth="1"/>
    <col min="9" max="9" width="4.3046875" bestFit="1" customWidth="1"/>
    <col min="10" max="10" width="22.69140625" bestFit="1" customWidth="1"/>
    <col min="11" max="11" width="43.3046875" bestFit="1" customWidth="1"/>
  </cols>
  <sheetData>
    <row r="1" spans="1:3">
      <c r="A1" s="407" t="s">
        <v>1340</v>
      </c>
      <c r="B1" s="408"/>
      <c r="C1" s="409"/>
    </row>
    <row r="2" spans="1:3" ht="66.75" customHeight="1">
      <c r="A2" s="353"/>
      <c r="B2" s="354"/>
      <c r="C2" s="355"/>
    </row>
    <row r="3" spans="1:3">
      <c r="A3" s="356" t="s">
        <v>1309</v>
      </c>
      <c r="B3" s="356" t="s">
        <v>1310</v>
      </c>
      <c r="C3" s="356" t="s">
        <v>1311</v>
      </c>
    </row>
    <row r="4" spans="1:3">
      <c r="A4" s="342">
        <v>1</v>
      </c>
      <c r="B4" s="343" t="s">
        <v>1269</v>
      </c>
      <c r="C4" s="345" t="s">
        <v>1270</v>
      </c>
    </row>
    <row r="5" spans="1:3">
      <c r="A5" s="342">
        <v>2</v>
      </c>
      <c r="B5" s="343" t="s">
        <v>1271</v>
      </c>
      <c r="C5" s="344" t="s">
        <v>1272</v>
      </c>
    </row>
    <row r="6" spans="1:3" ht="29.15">
      <c r="A6" s="342">
        <v>3</v>
      </c>
      <c r="B6" s="346" t="s">
        <v>1273</v>
      </c>
      <c r="C6" s="344" t="s">
        <v>1274</v>
      </c>
    </row>
    <row r="7" spans="1:3">
      <c r="A7" s="342">
        <v>4</v>
      </c>
      <c r="B7" s="343" t="s">
        <v>1275</v>
      </c>
      <c r="C7" s="344" t="s">
        <v>1276</v>
      </c>
    </row>
    <row r="8" spans="1:3">
      <c r="A8" s="342">
        <v>5</v>
      </c>
      <c r="B8" s="343" t="s">
        <v>1277</v>
      </c>
      <c r="C8" s="344" t="s">
        <v>1278</v>
      </c>
    </row>
    <row r="9" spans="1:3">
      <c r="A9" s="342">
        <v>6</v>
      </c>
      <c r="B9" s="343" t="s">
        <v>1279</v>
      </c>
      <c r="C9" s="344" t="s">
        <v>1280</v>
      </c>
    </row>
    <row r="10" spans="1:3" ht="29.15">
      <c r="A10" s="342">
        <v>7</v>
      </c>
      <c r="B10" s="347" t="s">
        <v>1281</v>
      </c>
      <c r="C10" s="348" t="s">
        <v>1282</v>
      </c>
    </row>
    <row r="11" spans="1:3" ht="14.5" customHeight="1">
      <c r="A11" s="342">
        <v>8</v>
      </c>
      <c r="B11" s="343" t="s">
        <v>1283</v>
      </c>
      <c r="C11" s="344" t="s">
        <v>1284</v>
      </c>
    </row>
    <row r="12" spans="1:3" ht="14.5" customHeight="1">
      <c r="A12" s="342">
        <v>9</v>
      </c>
      <c r="B12" s="343" t="s">
        <v>1285</v>
      </c>
      <c r="C12" s="344" t="s">
        <v>1286</v>
      </c>
    </row>
    <row r="13" spans="1:3">
      <c r="A13" s="342">
        <v>10</v>
      </c>
      <c r="B13" s="343" t="s">
        <v>1287</v>
      </c>
      <c r="C13" s="344" t="s">
        <v>1288</v>
      </c>
    </row>
    <row r="14" spans="1:3">
      <c r="A14" s="349">
        <v>11</v>
      </c>
      <c r="B14" s="343" t="s">
        <v>1289</v>
      </c>
      <c r="C14" s="344" t="s">
        <v>1290</v>
      </c>
    </row>
    <row r="15" spans="1:3">
      <c r="A15" s="342">
        <v>12</v>
      </c>
      <c r="B15" s="350" t="s">
        <v>1291</v>
      </c>
      <c r="C15" s="351" t="s">
        <v>1292</v>
      </c>
    </row>
    <row r="16" spans="1:3">
      <c r="A16" s="342">
        <v>13</v>
      </c>
      <c r="B16" s="350" t="s">
        <v>1293</v>
      </c>
      <c r="C16" s="351" t="s">
        <v>1294</v>
      </c>
    </row>
    <row r="17" spans="1:3">
      <c r="A17" s="342">
        <v>14</v>
      </c>
      <c r="B17" s="350" t="s">
        <v>1295</v>
      </c>
      <c r="C17" s="351" t="s">
        <v>1296</v>
      </c>
    </row>
    <row r="18" spans="1:3">
      <c r="A18" s="342">
        <v>15</v>
      </c>
      <c r="B18" s="350" t="s">
        <v>1297</v>
      </c>
      <c r="C18" s="351" t="s">
        <v>1298</v>
      </c>
    </row>
    <row r="19" spans="1:3">
      <c r="A19" s="342">
        <v>16</v>
      </c>
      <c r="B19" s="350" t="s">
        <v>1299</v>
      </c>
      <c r="C19" s="351" t="s">
        <v>1300</v>
      </c>
    </row>
    <row r="20" spans="1:3">
      <c r="A20" s="342">
        <v>17</v>
      </c>
      <c r="B20" s="350" t="s">
        <v>1301</v>
      </c>
      <c r="C20" s="351" t="s">
        <v>1302</v>
      </c>
    </row>
    <row r="21" spans="1:3">
      <c r="A21" s="342">
        <v>18</v>
      </c>
      <c r="B21" s="352" t="s">
        <v>1303</v>
      </c>
      <c r="C21" s="351" t="s">
        <v>1304</v>
      </c>
    </row>
    <row r="22" spans="1:3">
      <c r="A22" s="342">
        <v>19</v>
      </c>
      <c r="B22" s="350" t="s">
        <v>1305</v>
      </c>
      <c r="C22" s="351" t="s">
        <v>1306</v>
      </c>
    </row>
    <row r="23" spans="1:3">
      <c r="A23" s="342">
        <v>20</v>
      </c>
      <c r="B23" s="350" t="s">
        <v>1307</v>
      </c>
      <c r="C23" s="351" t="s">
        <v>1308</v>
      </c>
    </row>
    <row r="24" spans="1:3">
      <c r="A24" s="407" t="s">
        <v>1339</v>
      </c>
      <c r="B24" s="408"/>
      <c r="C24" s="409"/>
    </row>
    <row r="25" spans="1:3">
      <c r="A25" s="353"/>
      <c r="B25" s="354"/>
      <c r="C25" s="355"/>
    </row>
    <row r="26" spans="1:3">
      <c r="A26" s="356" t="s">
        <v>1309</v>
      </c>
      <c r="B26" s="356" t="s">
        <v>1310</v>
      </c>
      <c r="C26" s="356" t="s">
        <v>1311</v>
      </c>
    </row>
    <row r="27" spans="1:3">
      <c r="A27" s="357">
        <v>1</v>
      </c>
      <c r="B27" s="358" t="s">
        <v>1312</v>
      </c>
      <c r="C27" s="358" t="s">
        <v>1313</v>
      </c>
    </row>
    <row r="28" spans="1:3">
      <c r="A28" s="357">
        <v>2</v>
      </c>
      <c r="B28" s="358" t="s">
        <v>1314</v>
      </c>
      <c r="C28" s="358" t="s">
        <v>1315</v>
      </c>
    </row>
    <row r="29" spans="1:3">
      <c r="A29" s="357">
        <v>3</v>
      </c>
      <c r="B29" s="358" t="s">
        <v>1316</v>
      </c>
      <c r="C29" s="358" t="s">
        <v>1317</v>
      </c>
    </row>
    <row r="30" spans="1:3">
      <c r="A30" s="357">
        <v>4</v>
      </c>
      <c r="B30" s="358" t="s">
        <v>1318</v>
      </c>
      <c r="C30" s="358" t="s">
        <v>1319</v>
      </c>
    </row>
    <row r="31" spans="1:3">
      <c r="A31" s="357">
        <v>5</v>
      </c>
      <c r="B31" s="358" t="s">
        <v>1320</v>
      </c>
      <c r="C31" s="358" t="s">
        <v>1321</v>
      </c>
    </row>
    <row r="32" spans="1:3">
      <c r="A32" s="357">
        <v>6</v>
      </c>
      <c r="B32" s="358" t="s">
        <v>1322</v>
      </c>
      <c r="C32" s="358" t="s">
        <v>1321</v>
      </c>
    </row>
    <row r="33" spans="1:3">
      <c r="A33" s="357">
        <v>7</v>
      </c>
      <c r="B33" s="358" t="s">
        <v>1323</v>
      </c>
      <c r="C33" s="358" t="s">
        <v>1324</v>
      </c>
    </row>
    <row r="34" spans="1:3">
      <c r="A34" s="357">
        <v>8</v>
      </c>
      <c r="B34" s="358" t="s">
        <v>1325</v>
      </c>
      <c r="C34" s="358" t="s">
        <v>1326</v>
      </c>
    </row>
    <row r="35" spans="1:3">
      <c r="A35" s="357">
        <v>11</v>
      </c>
      <c r="B35" s="358" t="s">
        <v>1327</v>
      </c>
      <c r="C35" s="358" t="s">
        <v>1328</v>
      </c>
    </row>
    <row r="36" spans="1:3">
      <c r="A36" s="357">
        <v>12</v>
      </c>
      <c r="B36" s="358" t="s">
        <v>1329</v>
      </c>
      <c r="C36" s="358" t="s">
        <v>1330</v>
      </c>
    </row>
    <row r="37" spans="1:3">
      <c r="A37" s="357">
        <v>13</v>
      </c>
      <c r="B37" s="358" t="s">
        <v>1331</v>
      </c>
      <c r="C37" s="358" t="s">
        <v>1332</v>
      </c>
    </row>
    <row r="38" spans="1:3">
      <c r="A38" s="357">
        <v>14</v>
      </c>
      <c r="B38" s="358" t="s">
        <v>1333</v>
      </c>
      <c r="C38" s="358" t="s">
        <v>1334</v>
      </c>
    </row>
    <row r="39" spans="1:3">
      <c r="A39" s="410" t="s">
        <v>1335</v>
      </c>
      <c r="B39" s="410"/>
      <c r="C39" s="410"/>
    </row>
    <row r="40" spans="1:3">
      <c r="A40" s="406" t="s">
        <v>1336</v>
      </c>
      <c r="B40" s="406"/>
      <c r="C40" s="406"/>
    </row>
    <row r="41" spans="1:3">
      <c r="A41" s="411" t="s">
        <v>1337</v>
      </c>
      <c r="B41" s="411"/>
      <c r="C41" s="411"/>
    </row>
    <row r="42" spans="1:3">
      <c r="A42" s="406" t="s">
        <v>1338</v>
      </c>
      <c r="B42" s="406"/>
      <c r="C42" s="406"/>
    </row>
    <row r="43" spans="1:3">
      <c r="A43" s="365"/>
      <c r="B43" s="366"/>
      <c r="C43" s="367"/>
    </row>
    <row r="44" spans="1:3">
      <c r="A44" s="407" t="s">
        <v>1357</v>
      </c>
      <c r="B44" s="408"/>
      <c r="C44" s="409"/>
    </row>
    <row r="45" spans="1:3">
      <c r="A45" s="353"/>
      <c r="B45" s="354"/>
      <c r="C45" s="355"/>
    </row>
    <row r="46" spans="1:3">
      <c r="A46" s="356" t="s">
        <v>1309</v>
      </c>
      <c r="B46" s="356" t="s">
        <v>1310</v>
      </c>
      <c r="C46" s="356" t="s">
        <v>1311</v>
      </c>
    </row>
    <row r="47" spans="1:3">
      <c r="A47" s="359">
        <v>1</v>
      </c>
      <c r="B47" t="s">
        <v>1341</v>
      </c>
      <c r="C47" s="360" t="s">
        <v>1276</v>
      </c>
    </row>
    <row r="48" spans="1:3">
      <c r="A48" s="359">
        <v>2</v>
      </c>
      <c r="B48" t="s">
        <v>1342</v>
      </c>
      <c r="C48" s="360" t="s">
        <v>1343</v>
      </c>
    </row>
    <row r="49" spans="1:3">
      <c r="A49" s="342">
        <v>3</v>
      </c>
      <c r="B49" t="s">
        <v>1283</v>
      </c>
      <c r="C49" s="360" t="s">
        <v>1284</v>
      </c>
    </row>
    <row r="50" spans="1:3">
      <c r="A50" s="359">
        <v>4</v>
      </c>
      <c r="B50" t="s">
        <v>1344</v>
      </c>
      <c r="C50" s="360" t="s">
        <v>1345</v>
      </c>
    </row>
    <row r="51" spans="1:3">
      <c r="A51" s="342">
        <v>5</v>
      </c>
      <c r="B51" s="361" t="s">
        <v>1291</v>
      </c>
      <c r="C51" s="362" t="s">
        <v>1292</v>
      </c>
    </row>
    <row r="52" spans="1:3">
      <c r="A52" s="342">
        <v>6</v>
      </c>
      <c r="B52" t="s">
        <v>1285</v>
      </c>
      <c r="C52" s="360" t="s">
        <v>1286</v>
      </c>
    </row>
    <row r="53" spans="1:3">
      <c r="A53" s="342">
        <v>7</v>
      </c>
      <c r="B53" t="s">
        <v>1287</v>
      </c>
      <c r="C53" s="360" t="s">
        <v>1288</v>
      </c>
    </row>
    <row r="54" spans="1:3">
      <c r="A54" s="363">
        <v>8</v>
      </c>
      <c r="B54" t="s">
        <v>1346</v>
      </c>
      <c r="C54" s="360" t="s">
        <v>1347</v>
      </c>
    </row>
    <row r="55" spans="1:3">
      <c r="A55" s="363">
        <v>9</v>
      </c>
      <c r="B55" t="s">
        <v>1289</v>
      </c>
      <c r="C55" s="360" t="s">
        <v>1348</v>
      </c>
    </row>
    <row r="56" spans="1:3">
      <c r="A56" s="363">
        <v>10</v>
      </c>
      <c r="B56" t="s">
        <v>1349</v>
      </c>
      <c r="C56" s="364" t="s">
        <v>1350</v>
      </c>
    </row>
    <row r="57" spans="1:3">
      <c r="A57" s="363">
        <v>11</v>
      </c>
      <c r="B57" t="s">
        <v>1351</v>
      </c>
      <c r="C57" s="360" t="s">
        <v>1352</v>
      </c>
    </row>
    <row r="58" spans="1:3">
      <c r="A58" s="363">
        <v>12</v>
      </c>
      <c r="B58" t="s">
        <v>1353</v>
      </c>
      <c r="C58" s="360" t="s">
        <v>1354</v>
      </c>
    </row>
    <row r="59" spans="1:3">
      <c r="A59" s="363">
        <v>13</v>
      </c>
      <c r="B59" t="s">
        <v>1355</v>
      </c>
      <c r="C59" s="360" t="s">
        <v>1356</v>
      </c>
    </row>
  </sheetData>
  <autoFilter ref="A3:C24"/>
  <mergeCells count="7">
    <mergeCell ref="A42:C42"/>
    <mergeCell ref="A44:C44"/>
    <mergeCell ref="A1:C1"/>
    <mergeCell ref="A24:C24"/>
    <mergeCell ref="A39:C39"/>
    <mergeCell ref="A40:C40"/>
    <mergeCell ref="A41:C41"/>
  </mergeCells>
  <pageMargins left="0.7" right="0.7" top="0.75" bottom="0.75" header="0.3" footer="0.3"/>
  <drawing r:id="rId1"/>
  <legacyDrawing r:id="rId2"/>
  <oleObjects>
    <mc:AlternateContent xmlns:mc="http://schemas.openxmlformats.org/markup-compatibility/2006">
      <mc:Choice Requires="x14">
        <oleObject progId="StaticMetafile" shapeId="4097" r:id="rId3">
          <objectPr defaultSize="0" autoPict="0" r:id="rId4">
            <anchor moveWithCells="1" sizeWithCells="1">
              <from>
                <xdr:col>1</xdr:col>
                <xdr:colOff>1191986</xdr:colOff>
                <xdr:row>1</xdr:row>
                <xdr:rowOff>38100</xdr:rowOff>
              </from>
              <to>
                <xdr:col>2</xdr:col>
                <xdr:colOff>332014</xdr:colOff>
                <xdr:row>1</xdr:row>
                <xdr:rowOff>800100</xdr:rowOff>
              </to>
            </anchor>
          </objectPr>
        </oleObject>
      </mc:Choice>
      <mc:Fallback>
        <oleObject progId="StaticMetafile" shapeId="4097"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Summary</vt:lpstr>
      <vt:lpstr>Civil BOQ</vt:lpstr>
      <vt:lpstr>electrical work</vt:lpstr>
      <vt:lpstr>FIRE FIGHTING</vt:lpstr>
      <vt:lpstr>HVAC</vt:lpstr>
      <vt:lpstr>Plumbing</vt:lpstr>
      <vt:lpstr>MAKES</vt:lpstr>
      <vt:lpstr>HVAC!Print_Area</vt:lpstr>
      <vt:lpstr>HVAC!Print_Titles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Giffin P B</dc:creator>
  <cp:lastModifiedBy>Smrutika Thoti</cp:lastModifiedBy>
  <cp:lastPrinted>2023-03-10T07:29:53Z</cp:lastPrinted>
  <dcterms:created xsi:type="dcterms:W3CDTF">2015-06-05T18:17:20Z</dcterms:created>
  <dcterms:modified xsi:type="dcterms:W3CDTF">2024-10-30T13:31:01Z</dcterms:modified>
</cp:coreProperties>
</file>