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upti Dalvi\OneDrive - Travel food Services\Documents\Ahmedabad T1\3rd wave\Wet Work BOQ\"/>
    </mc:Choice>
  </mc:AlternateContent>
  <bookViews>
    <workbookView xWindow="0" yWindow="0" windowWidth="20490" windowHeight="7620"/>
  </bookViews>
  <sheets>
    <sheet name="AHM_Civil Wet Works_BoQ" sheetId="1" r:id="rId1"/>
  </sheets>
  <definedNames>
    <definedName name="_xlnm._FilterDatabase" localSheetId="0" hidden="1">'AHM_Civil Wet Works_BoQ'!$A$3:$G$38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6" i="1" l="1"/>
  <c r="F23" i="1"/>
  <c r="F13" i="1"/>
  <c r="F9" i="1"/>
  <c r="F6" i="1"/>
  <c r="H19" i="1" l="1"/>
  <c r="H7" i="1"/>
  <c r="H8" i="1"/>
  <c r="H14" i="1"/>
  <c r="H15" i="1"/>
  <c r="H16" i="1"/>
  <c r="H17" i="1"/>
  <c r="H20" i="1"/>
  <c r="H21" i="1"/>
  <c r="H27" i="1"/>
  <c r="H29" i="1"/>
  <c r="H30" i="1"/>
  <c r="H31" i="1"/>
  <c r="H32" i="1"/>
  <c r="H28" i="1"/>
  <c r="H25" i="1"/>
  <c r="H24" i="1"/>
  <c r="H33" i="1"/>
  <c r="H22" i="1"/>
  <c r="H18" i="1"/>
  <c r="H5" i="1"/>
  <c r="H34" i="1" l="1"/>
  <c r="I34" i="1" s="1"/>
  <c r="E26" i="1"/>
  <c r="H26" i="1" s="1"/>
  <c r="E23" i="1"/>
  <c r="H23" i="1" s="1"/>
  <c r="E13" i="1"/>
  <c r="H13" i="1" s="1"/>
  <c r="E9" i="1"/>
  <c r="H9" i="1" s="1"/>
  <c r="E6" i="1"/>
  <c r="H6" i="1" s="1"/>
  <c r="H35" i="1" l="1"/>
</calcChain>
</file>

<file path=xl/sharedStrings.xml><?xml version="1.0" encoding="utf-8"?>
<sst xmlns="http://schemas.openxmlformats.org/spreadsheetml/2006/main" count="67" uniqueCount="55">
  <si>
    <t>SR.NO.</t>
  </si>
  <si>
    <t>ITEM</t>
  </si>
  <si>
    <t>DESCRIPTION</t>
  </si>
  <si>
    <t>UNIT</t>
  </si>
  <si>
    <t>Amount</t>
  </si>
  <si>
    <t>GENERAL SITE WORKS</t>
  </si>
  <si>
    <t>Pest control at site</t>
  </si>
  <si>
    <t xml:space="preserve">Providing Pest Control &amp; Anti-termite treatment by appointing a specialized agency as per the specifications mentioned by the Bureau of Indian Standard &amp; Agencies specification ( Whichever is higher ) for General Civil , Plumbing / Drainage &amp; timber / Carpentry works , Gypsum related work including 5 Years guarantee under suitable undertaking on stamp paper etc complete as directed . ( Mode of Measurement to be on carpet area of floor &amp; not the area of surface treated.) </t>
  </si>
  <si>
    <t>Site Barricading</t>
  </si>
  <si>
    <t>Providing and fixing flex board out. Cost to include framework cost, opening for door, flex printing and installation. ( digital file provided by client ) Sizes as mentioned below</t>
  </si>
  <si>
    <t>DEMOLITION WORKS</t>
  </si>
  <si>
    <t>Demolition Work</t>
  </si>
  <si>
    <t>Dismantling / Demolishing the following and carting away the debris from the site and unloading at a approved location as per statutory rules and regulations.</t>
  </si>
  <si>
    <t>SQMT</t>
  </si>
  <si>
    <t>Wall Chasing</t>
  </si>
  <si>
    <t xml:space="preserve">Chasing in existing brick/siphorex/concrete wall, up to 200mm wide and 75mm deep, for installation of A.C. copper pipes/drain pipes, electrical conduits as required and making good of chases with cement plaster/POP ready for application of paint. </t>
  </si>
  <si>
    <t>RMT</t>
  </si>
  <si>
    <t>Wall Puncture</t>
  </si>
  <si>
    <t>Making punctures in existing brick/siphorex/concrete wall block for passing A.C. copper pipes/drain pipes as required and making good the same with cement plaster/POP.</t>
  </si>
  <si>
    <t>NO's</t>
  </si>
  <si>
    <t>Core Cut</t>
  </si>
  <si>
    <t>Core cuts in mother slab for drain pipes 200mm dia as per required  and making good the same with cement plaster and waterproofing before slab waterproofing and kobah.</t>
  </si>
  <si>
    <t xml:space="preserve"> </t>
  </si>
  <si>
    <t xml:space="preserve">Debris </t>
  </si>
  <si>
    <t xml:space="preserve">Removing Debris out of site included loading, unloading &amp; shifting as per statutory rules and regulations. </t>
  </si>
  <si>
    <t>INTERIOR CIVIL WORK</t>
  </si>
  <si>
    <t>Membrane Waterproofing</t>
  </si>
  <si>
    <t>P&amp;A Waterproofing on mother slabs &amp; wall till 600mm height, with membrane water proofing  treatment on the mother slab, before doing the treatment mother slab needs to clean properly up to the mark &amp; dust free surface needs to achieve to apply the chemical (proof bond /BASF, Dr. Fixit / Equivalent make) &amp; chemical needs to dry properly, After all there should be a water pond testing to be done for water tightness &amp; rectifications of defects if any. Complete with 10 years performance guarantee with client's satisfaction. Entire process to be done under guideline &amp; supervision of appointed engineering team.</t>
  </si>
  <si>
    <t>Siphorex wall</t>
  </si>
  <si>
    <r>
      <t xml:space="preserve">Providing and constructing </t>
    </r>
    <r>
      <rPr>
        <b/>
        <sz val="10"/>
        <rFont val="Calibri"/>
        <family val="2"/>
        <scheme val="minor"/>
      </rPr>
      <t>150mm thk</t>
    </r>
    <r>
      <rPr>
        <sz val="10"/>
        <rFont val="Calibri"/>
        <family val="2"/>
        <scheme val="minor"/>
      </rPr>
      <t xml:space="preserve"> </t>
    </r>
    <r>
      <rPr>
        <b/>
        <sz val="10"/>
        <rFont val="Calibri"/>
        <family val="2"/>
        <scheme val="minor"/>
      </rPr>
      <t>Siphorex block</t>
    </r>
    <r>
      <rPr>
        <sz val="10"/>
        <rFont val="Calibri"/>
        <family val="2"/>
        <scheme val="minor"/>
      </rPr>
      <t xml:space="preserve"> in cement mortar 1:4 of approved make like </t>
    </r>
    <r>
      <rPr>
        <b/>
        <sz val="10"/>
        <rFont val="Calibri"/>
        <family val="2"/>
        <scheme val="minor"/>
      </rPr>
      <t>Aerocon/Siporex</t>
    </r>
    <r>
      <rPr>
        <sz val="10"/>
        <rFont val="Calibri"/>
        <family val="2"/>
        <scheme val="minor"/>
      </rPr>
      <t xml:space="preserve"> etc. Job to include raking out  joints, scaffolding, making openings walls, curing etc. in substructure and superstructure to its true line &amp; level in cement mortar proportion as specified in all shapes, size, at all heights, depths, leads &amp; locations etc. complete. The rate shall also include for cleaning of surface, hacking of RCC surface in contact with brickwork, racking of joints, providing, erecting, &amp; dismantling steel scaffolding , curing for 10 days, including 75 mm thk. R.C.C. stiffener at approximately every 1000 mm ht. with required M.S. reinforcement bars and Lintels for Doors and wall openings etc. compete as per the drgs., details &amp; specifications.</t>
    </r>
  </si>
  <si>
    <t>a</t>
  </si>
  <si>
    <t xml:space="preserve">height upto 4950/ Full height </t>
  </si>
  <si>
    <t>b</t>
  </si>
  <si>
    <t>height upto 1200</t>
  </si>
  <si>
    <t>d</t>
  </si>
  <si>
    <t>height upto 1050</t>
  </si>
  <si>
    <t>Internal Plaster</t>
  </si>
  <si>
    <r>
      <t xml:space="preserve">P&amp;A of </t>
    </r>
    <r>
      <rPr>
        <b/>
        <sz val="10"/>
        <rFont val="Calibri"/>
        <family val="2"/>
        <scheme val="minor"/>
      </rPr>
      <t>single coat backing plaster of 15-18 mm thick</t>
    </r>
    <r>
      <rPr>
        <sz val="10"/>
        <rFont val="Calibri"/>
        <family val="2"/>
        <scheme val="minor"/>
      </rPr>
      <t xml:space="preserve"> in CM 1:4 proportion to the walls &amp; others surface including scaffolding, curing the joints, etc. The rates are inclusive of providing chicken mesh of 18mm gauge &amp; 150mm width at junction of brick &amp; RCC etc. at the walls, columns, beams etc., seven days water treatment as anti crack of plaster. Complete as per site engineer's instruction. </t>
    </r>
  </si>
  <si>
    <t>PCC Work</t>
  </si>
  <si>
    <r>
      <t xml:space="preserve">Providing and laying up to </t>
    </r>
    <r>
      <rPr>
        <b/>
        <sz val="10"/>
        <rFont val="Calibri"/>
        <family val="2"/>
        <scheme val="minor"/>
      </rPr>
      <t>50-75 mm thick cement concrete flooring</t>
    </r>
    <r>
      <rPr>
        <sz val="10"/>
        <rFont val="Calibri"/>
        <family val="2"/>
        <scheme val="minor"/>
      </rPr>
      <t xml:space="preserve"> with 1:2:4 cement concrete laid to proper level and slope in alternate bays including compactions, filling joints,  or as directed, finishing smooth with cement Mortar 1:1 of sufficient minimum thickness to give a smooth &amp; even surface and curing etc. complete as per architects instructions.</t>
    </r>
  </si>
  <si>
    <t>IPS Work</t>
  </si>
  <si>
    <r>
      <t>Providing and laying cement concrete flooring</t>
    </r>
    <r>
      <rPr>
        <sz val="10"/>
        <color rgb="FFFF0000"/>
        <rFont val="Calibri"/>
        <family val="2"/>
        <scheme val="minor"/>
      </rPr>
      <t xml:space="preserve"> </t>
    </r>
    <r>
      <rPr>
        <sz val="10"/>
        <rFont val="Calibri"/>
        <family val="2"/>
        <scheme val="minor"/>
      </rPr>
      <t>25 - 40</t>
    </r>
    <r>
      <rPr>
        <sz val="10"/>
        <color indexed="8"/>
        <rFont val="Calibri"/>
        <family val="2"/>
        <scheme val="minor"/>
      </rPr>
      <t xml:space="preserve"> mm thick </t>
    </r>
    <r>
      <rPr>
        <sz val="10"/>
        <color rgb="FF000000"/>
        <rFont val="Calibri"/>
        <family val="2"/>
        <scheme val="minor"/>
      </rPr>
      <t xml:space="preserve">, C.M. 1:3 laid to proper level and slope cost should including compaction as directed and curing complete in all respect. </t>
    </r>
    <r>
      <rPr>
        <sz val="10"/>
        <color rgb="FFFA2E2E"/>
        <rFont val="Book Antiqua"/>
        <family val="1"/>
      </rPr>
      <t/>
    </r>
  </si>
  <si>
    <t>COBA Work</t>
  </si>
  <si>
    <t>CINDER BLOCK COBA of Avg. thickness mentioned below;  After laying of soil pipes, floor traps is completed the floor of the sunken portion shall be covered with cinder coba embedded manually with 15-20 mm wide joints in 20 mm thk. Waterproofing mortar 1:4 ( 1 cement : 4 coarse sand )in layers upto the full ht. of sunken portion, having top layer of 50 mm thk waterproof mortar 1:4 ( 1 cement : 4 coarse sand ) using specialized W.P. chemical, finished smooth / rough with floating coat of neat cement all complete and as per specification.</t>
  </si>
  <si>
    <t>a. KFC kitchen (BOH) - Base Area</t>
  </si>
  <si>
    <t>b. KFC kitchen (BOH) - Wall Area</t>
  </si>
  <si>
    <t>Sqm</t>
  </si>
  <si>
    <t>Total Qty</t>
  </si>
  <si>
    <t>Remark</t>
  </si>
  <si>
    <t xml:space="preserve">BOQ of Wet work for Outlets at Ahmedabad Project, Ahmedabad </t>
  </si>
  <si>
    <t>Kitchen raised by 200-250mm</t>
  </si>
  <si>
    <t xml:space="preserve">Third Wave Coffee </t>
  </si>
  <si>
    <t>Rate(Sq Mt)</t>
  </si>
  <si>
    <t>Total</t>
  </si>
  <si>
    <t xml:space="preserve">Amount with GST 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</si>
</sst>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_(* #,##0_);_(* \(#,##0\);_(* &quot;-&quot;??_);_(@_)"/>
    <numFmt numFmtId="166" formatCode="_(* #,##0.00_);_(* \(#,##0.00\);_(* \-??_);_(@_)"/>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i/>
      <sz val="11"/>
      <name val="Calibri"/>
      <family val="2"/>
      <scheme val="minor"/>
    </font>
    <font>
      <b/>
      <sz val="9"/>
      <name val="Calibri"/>
      <family val="2"/>
      <scheme val="minor"/>
    </font>
    <font>
      <b/>
      <sz val="10"/>
      <name val="Calibri"/>
      <family val="2"/>
      <scheme val="minor"/>
    </font>
    <font>
      <sz val="11"/>
      <name val="Calibri"/>
      <family val="2"/>
      <scheme val="minor"/>
    </font>
    <font>
      <sz val="9"/>
      <name val="Calibri"/>
      <family val="2"/>
      <scheme val="minor"/>
    </font>
    <font>
      <sz val="10"/>
      <name val="Calibri"/>
      <family val="2"/>
      <scheme val="minor"/>
    </font>
    <font>
      <sz val="9"/>
      <color rgb="FF000000"/>
      <name val="Calibri"/>
      <family val="2"/>
      <scheme val="minor"/>
    </font>
    <font>
      <sz val="10"/>
      <color rgb="FF000000"/>
      <name val="Calibri"/>
      <family val="2"/>
      <scheme val="minor"/>
    </font>
    <font>
      <sz val="10"/>
      <color rgb="FFFF0000"/>
      <name val="Calibri"/>
      <family val="2"/>
      <scheme val="minor"/>
    </font>
    <font>
      <sz val="9"/>
      <color indexed="8"/>
      <name val="Calibri"/>
      <family val="2"/>
      <scheme val="minor"/>
    </font>
    <font>
      <sz val="10"/>
      <color indexed="8"/>
      <name val="Calibri"/>
      <family val="2"/>
      <scheme val="minor"/>
    </font>
    <font>
      <sz val="10"/>
      <color rgb="FFFA2E2E"/>
      <name val="Book Antiqua"/>
      <family val="1"/>
    </font>
    <font>
      <b/>
      <sz val="9"/>
      <color rgb="FF000000"/>
      <name val="Calibri"/>
      <family val="2"/>
      <scheme val="minor"/>
    </font>
    <font>
      <b/>
      <sz val="9"/>
      <color theme="0"/>
      <name val="Calibri"/>
      <family val="2"/>
      <scheme val="minor"/>
    </font>
    <font>
      <b/>
      <sz val="10"/>
      <color theme="0"/>
      <name val="Calibri"/>
      <family val="2"/>
      <scheme val="minor"/>
    </font>
    <font>
      <b/>
      <i/>
      <sz val="9"/>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9" tint="0.79998168889431442"/>
        <bgColor indexed="64"/>
      </patternFill>
    </fill>
  </fills>
  <borders count="3">
    <border>
      <left/>
      <right/>
      <top/>
      <bottom/>
      <diagonal/>
    </border>
    <border>
      <left style="thin">
        <color theme="0" tint="-0.34998626667073579"/>
      </left>
      <right style="thin">
        <color theme="0" tint="-0.34998626667073579"/>
      </right>
      <top style="thin">
        <color theme="0" tint="-0.34998626667073579"/>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3" fillId="0" borderId="0"/>
    <xf numFmtId="164" fontId="3" fillId="0" borderId="0" applyFont="0" applyFill="0" applyBorder="0" applyAlignment="0" applyProtection="0"/>
    <xf numFmtId="166" fontId="3" fillId="0" borderId="0" applyFill="0" applyBorder="0" applyAlignment="0" applyProtection="0"/>
    <xf numFmtId="0" fontId="1" fillId="0" borderId="0"/>
  </cellStyleXfs>
  <cellXfs count="34">
    <xf numFmtId="0" fontId="0" fillId="0" borderId="0" xfId="0"/>
    <xf numFmtId="0" fontId="0" fillId="2" borderId="0" xfId="0" applyFill="1"/>
    <xf numFmtId="0" fontId="7" fillId="2" borderId="0" xfId="0" applyFont="1" applyFill="1"/>
    <xf numFmtId="0" fontId="0" fillId="2" borderId="0" xfId="0" applyFill="1" applyAlignment="1">
      <alignment vertical="center"/>
    </xf>
    <xf numFmtId="0" fontId="4" fillId="2" borderId="1" xfId="1" applyFont="1" applyFill="1" applyBorder="1" applyAlignment="1">
      <alignment horizontal="left" vertical="center" wrapText="1"/>
    </xf>
    <xf numFmtId="0" fontId="5" fillId="2" borderId="2" xfId="1" applyFont="1" applyFill="1" applyBorder="1" applyAlignment="1">
      <alignment vertical="center"/>
    </xf>
    <xf numFmtId="165" fontId="5" fillId="2" borderId="2" xfId="2" applyNumberFormat="1" applyFont="1" applyFill="1" applyBorder="1" applyAlignment="1">
      <alignment vertical="center"/>
    </xf>
    <xf numFmtId="0" fontId="8" fillId="2" borderId="2" xfId="1" applyFont="1" applyFill="1" applyBorder="1" applyAlignment="1">
      <alignment horizontal="center" vertical="center"/>
    </xf>
    <xf numFmtId="3" fontId="8" fillId="2" borderId="2" xfId="1" applyNumberFormat="1" applyFont="1" applyFill="1" applyBorder="1" applyAlignment="1">
      <alignment horizontal="left" vertical="center" wrapText="1"/>
    </xf>
    <xf numFmtId="3" fontId="9" fillId="2" borderId="2" xfId="1" applyNumberFormat="1" applyFont="1" applyFill="1" applyBorder="1" applyAlignment="1">
      <alignment horizontal="left" vertical="center" wrapText="1"/>
    </xf>
    <xf numFmtId="165" fontId="10" fillId="2" borderId="2" xfId="2" applyNumberFormat="1" applyFont="1" applyFill="1" applyBorder="1" applyAlignment="1">
      <alignment horizontal="center" vertical="center" wrapText="1"/>
    </xf>
    <xf numFmtId="165" fontId="16" fillId="2" borderId="2" xfId="2" applyNumberFormat="1" applyFont="1" applyFill="1" applyBorder="1" applyAlignment="1">
      <alignment horizontal="center" vertical="center" wrapText="1"/>
    </xf>
    <xf numFmtId="0" fontId="8" fillId="2" borderId="2" xfId="1" applyFont="1" applyFill="1" applyBorder="1" applyAlignment="1">
      <alignment horizontal="left" vertical="center" wrapText="1"/>
    </xf>
    <xf numFmtId="0" fontId="11" fillId="2" borderId="2" xfId="4" applyFont="1" applyFill="1" applyBorder="1" applyAlignment="1">
      <alignment horizontal="justify" vertical="center" wrapText="1"/>
    </xf>
    <xf numFmtId="0" fontId="8" fillId="2" borderId="2" xfId="1" applyFont="1" applyFill="1" applyBorder="1" applyAlignment="1">
      <alignment horizontal="right"/>
    </xf>
    <xf numFmtId="0" fontId="12" fillId="2" borderId="2" xfId="1" applyFont="1" applyFill="1" applyBorder="1" applyAlignment="1">
      <alignment horizontal="justify" vertical="top" wrapText="1"/>
    </xf>
    <xf numFmtId="164" fontId="13" fillId="2" borderId="2" xfId="2" applyFont="1" applyFill="1" applyBorder="1" applyAlignment="1">
      <alignment horizontal="center" vertical="center" wrapText="1"/>
    </xf>
    <xf numFmtId="165" fontId="8" fillId="2" borderId="2" xfId="2" applyNumberFormat="1" applyFont="1" applyFill="1" applyBorder="1" applyAlignment="1">
      <alignment horizontal="center" vertical="center" wrapText="1"/>
    </xf>
    <xf numFmtId="0" fontId="5" fillId="2" borderId="2" xfId="0" applyFont="1" applyFill="1" applyBorder="1" applyAlignment="1">
      <alignment vertical="center"/>
    </xf>
    <xf numFmtId="0" fontId="0" fillId="2" borderId="2" xfId="0" applyFill="1" applyBorder="1"/>
    <xf numFmtId="0" fontId="0" fillId="2" borderId="2" xfId="0" applyFill="1" applyBorder="1" applyAlignment="1">
      <alignment vertical="center"/>
    </xf>
    <xf numFmtId="0" fontId="2" fillId="2" borderId="2" xfId="0" applyFont="1" applyFill="1" applyBorder="1" applyAlignment="1">
      <alignment vertical="center"/>
    </xf>
    <xf numFmtId="166" fontId="17" fillId="3" borderId="2" xfId="3" applyFont="1" applyFill="1" applyBorder="1" applyAlignment="1">
      <alignment horizontal="center" vertical="center"/>
    </xf>
    <xf numFmtId="166" fontId="17" fillId="3" borderId="2" xfId="3" applyFont="1" applyFill="1" applyBorder="1" applyAlignment="1">
      <alignment horizontal="center" vertical="center" wrapText="1"/>
    </xf>
    <xf numFmtId="165" fontId="10" fillId="4" borderId="2" xfId="2" applyNumberFormat="1" applyFont="1" applyFill="1" applyBorder="1" applyAlignment="1">
      <alignment horizontal="center" vertical="center" wrapText="1"/>
    </xf>
    <xf numFmtId="165" fontId="16" fillId="4" borderId="2" xfId="2" applyNumberFormat="1" applyFont="1" applyFill="1" applyBorder="1" applyAlignment="1">
      <alignment horizontal="center" vertical="center" wrapText="1"/>
    </xf>
    <xf numFmtId="0" fontId="4" fillId="2" borderId="1" xfId="1" applyFont="1" applyFill="1" applyBorder="1" applyAlignment="1">
      <alignment horizontal="left" vertical="center" wrapText="1"/>
    </xf>
    <xf numFmtId="0" fontId="5" fillId="2" borderId="2" xfId="1" applyFont="1" applyFill="1" applyBorder="1" applyAlignment="1">
      <alignment horizontal="center" vertical="center"/>
    </xf>
    <xf numFmtId="165" fontId="19" fillId="3" borderId="2" xfId="2" applyNumberFormat="1" applyFont="1" applyFill="1" applyBorder="1" applyAlignment="1">
      <alignment horizontal="center" vertical="center"/>
    </xf>
    <xf numFmtId="166" fontId="17" fillId="3" borderId="2" xfId="3" applyFont="1" applyFill="1" applyBorder="1" applyAlignment="1">
      <alignment horizontal="center" vertical="center"/>
    </xf>
    <xf numFmtId="0" fontId="18" fillId="3" borderId="2" xfId="1" applyFont="1" applyFill="1" applyBorder="1" applyAlignment="1">
      <alignment horizontal="center" vertical="center"/>
    </xf>
    <xf numFmtId="0" fontId="17" fillId="3" borderId="2" xfId="1" applyFont="1" applyFill="1" applyBorder="1" applyAlignment="1">
      <alignment horizontal="center" vertical="center"/>
    </xf>
    <xf numFmtId="0" fontId="5" fillId="2" borderId="2" xfId="0" applyFont="1" applyFill="1" applyBorder="1" applyAlignment="1">
      <alignment horizontal="center" vertical="center"/>
    </xf>
    <xf numFmtId="165" fontId="19" fillId="3" borderId="2" xfId="2" applyNumberFormat="1" applyFont="1" applyFill="1" applyBorder="1" applyAlignment="1">
      <alignment horizontal="center" vertical="center" wrapText="1"/>
    </xf>
  </cellXfs>
  <cellStyles count="5">
    <cellStyle name="Comma 10" xfId="3"/>
    <cellStyle name="Comma 2 3" xfId="2"/>
    <cellStyle name="Normal" xfId="0" builtinId="0"/>
    <cellStyle name="Normal 10" xfId="1"/>
    <cellStyle name="Normal 5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tabSelected="1" zoomScaleNormal="100" workbookViewId="0">
      <pane ySplit="2" topLeftCell="A3" activePane="bottomLeft" state="frozen"/>
      <selection pane="bottomLeft" activeCell="G5" sqref="G5"/>
    </sheetView>
  </sheetViews>
  <sheetFormatPr defaultColWidth="9.140625" defaultRowHeight="15" x14ac:dyDescent="0.25"/>
  <cols>
    <col min="1" max="2" width="9.140625" style="1"/>
    <col min="3" max="3" width="54" style="1" customWidth="1"/>
    <col min="4" max="4" width="9.140625" style="3"/>
    <col min="5" max="6" width="9.140625" style="3" customWidth="1"/>
    <col min="7" max="9" width="9.140625" style="3"/>
    <col min="10" max="16384" width="9.140625" style="1"/>
  </cols>
  <sheetData>
    <row r="1" spans="1:9" x14ac:dyDescent="0.25">
      <c r="A1" s="26" t="s">
        <v>49</v>
      </c>
      <c r="B1" s="26"/>
      <c r="C1" s="26"/>
      <c r="D1" s="26"/>
      <c r="E1" s="4"/>
      <c r="F1" s="4"/>
      <c r="G1" s="4"/>
      <c r="H1" s="4"/>
      <c r="I1" s="4"/>
    </row>
    <row r="2" spans="1:9" ht="36" x14ac:dyDescent="0.25">
      <c r="A2" s="31" t="s">
        <v>0</v>
      </c>
      <c r="B2" s="31" t="s">
        <v>1</v>
      </c>
      <c r="C2" s="30" t="s">
        <v>2</v>
      </c>
      <c r="D2" s="29" t="s">
        <v>3</v>
      </c>
      <c r="E2" s="23" t="s">
        <v>51</v>
      </c>
      <c r="F2" s="33" t="s">
        <v>47</v>
      </c>
      <c r="G2" s="28" t="s">
        <v>52</v>
      </c>
      <c r="H2" s="28" t="s">
        <v>4</v>
      </c>
      <c r="I2" s="28" t="s">
        <v>48</v>
      </c>
    </row>
    <row r="3" spans="1:9" s="2" customFormat="1" x14ac:dyDescent="0.25">
      <c r="A3" s="31"/>
      <c r="B3" s="31"/>
      <c r="C3" s="30"/>
      <c r="D3" s="29"/>
      <c r="E3" s="22"/>
      <c r="F3" s="33"/>
      <c r="G3" s="28"/>
      <c r="H3" s="28"/>
      <c r="I3" s="28"/>
    </row>
    <row r="4" spans="1:9" x14ac:dyDescent="0.25">
      <c r="A4" s="27" t="s">
        <v>5</v>
      </c>
      <c r="B4" s="27"/>
      <c r="C4" s="27"/>
      <c r="D4" s="5"/>
      <c r="E4" s="5"/>
      <c r="F4" s="6"/>
      <c r="G4" s="6"/>
      <c r="H4" s="6"/>
      <c r="I4" s="6"/>
    </row>
    <row r="5" spans="1:9" ht="102" x14ac:dyDescent="0.25">
      <c r="A5" s="7">
        <v>1</v>
      </c>
      <c r="B5" s="8" t="s">
        <v>6</v>
      </c>
      <c r="C5" s="9" t="s">
        <v>7</v>
      </c>
      <c r="D5" s="7" t="s">
        <v>13</v>
      </c>
      <c r="E5" s="7">
        <v>170</v>
      </c>
      <c r="F5" s="7">
        <v>170</v>
      </c>
      <c r="G5" s="10">
        <v>70.631</v>
      </c>
      <c r="H5" s="10">
        <f>F5*G5</f>
        <v>12007.27</v>
      </c>
      <c r="I5" s="10"/>
    </row>
    <row r="6" spans="1:9" ht="58.5" customHeight="1" x14ac:dyDescent="0.25">
      <c r="A6" s="7">
        <v>2</v>
      </c>
      <c r="B6" s="12" t="s">
        <v>8</v>
      </c>
      <c r="C6" s="13" t="s">
        <v>9</v>
      </c>
      <c r="D6" s="7" t="s">
        <v>13</v>
      </c>
      <c r="E6" s="7">
        <f>25*3</f>
        <v>75</v>
      </c>
      <c r="F6" s="7">
        <f>25*3</f>
        <v>75</v>
      </c>
      <c r="G6" s="10">
        <v>834.73</v>
      </c>
      <c r="H6" s="10">
        <f>F6*G6</f>
        <v>62604.75</v>
      </c>
      <c r="I6" s="10"/>
    </row>
    <row r="7" spans="1:9" x14ac:dyDescent="0.25">
      <c r="A7" s="7"/>
      <c r="B7" s="14"/>
      <c r="C7" s="15"/>
      <c r="D7" s="16"/>
      <c r="E7" s="16"/>
      <c r="F7" s="16"/>
      <c r="G7" s="17">
        <v>0</v>
      </c>
      <c r="H7" s="10">
        <f t="shared" ref="H7:H33" si="0">F7*G7</f>
        <v>0</v>
      </c>
      <c r="I7" s="17"/>
    </row>
    <row r="8" spans="1:9" x14ac:dyDescent="0.25">
      <c r="A8" s="32" t="s">
        <v>10</v>
      </c>
      <c r="B8" s="32"/>
      <c r="C8" s="32"/>
      <c r="D8" s="18"/>
      <c r="E8" s="18"/>
      <c r="F8" s="18"/>
      <c r="G8" s="6">
        <v>0</v>
      </c>
      <c r="H8" s="10">
        <f t="shared" si="0"/>
        <v>0</v>
      </c>
      <c r="I8" s="6"/>
    </row>
    <row r="9" spans="1:9" ht="38.25" x14ac:dyDescent="0.25">
      <c r="A9" s="7">
        <v>1</v>
      </c>
      <c r="B9" s="8" t="s">
        <v>11</v>
      </c>
      <c r="C9" s="9" t="s">
        <v>12</v>
      </c>
      <c r="D9" s="7" t="s">
        <v>13</v>
      </c>
      <c r="E9" s="7">
        <f>7*4.5</f>
        <v>31.5</v>
      </c>
      <c r="F9" s="7">
        <f>7*4.5</f>
        <v>31.5</v>
      </c>
      <c r="G9" s="10">
        <v>346.73400000000004</v>
      </c>
      <c r="H9" s="10">
        <f>F9*G9</f>
        <v>10922.121000000001</v>
      </c>
      <c r="I9" s="10"/>
    </row>
    <row r="10" spans="1:9" ht="51" x14ac:dyDescent="0.25">
      <c r="A10" s="7">
        <v>2</v>
      </c>
      <c r="B10" s="8" t="s">
        <v>14</v>
      </c>
      <c r="C10" s="9" t="s">
        <v>15</v>
      </c>
      <c r="D10" s="7" t="s">
        <v>16</v>
      </c>
      <c r="E10" s="7"/>
      <c r="F10" s="7"/>
      <c r="G10" s="10">
        <v>192.63</v>
      </c>
      <c r="H10" s="10"/>
      <c r="I10" s="10"/>
    </row>
    <row r="11" spans="1:9" ht="38.25" x14ac:dyDescent="0.25">
      <c r="A11" s="7">
        <v>3</v>
      </c>
      <c r="B11" s="8" t="s">
        <v>17</v>
      </c>
      <c r="C11" s="9" t="s">
        <v>18</v>
      </c>
      <c r="D11" s="7" t="s">
        <v>19</v>
      </c>
      <c r="E11" s="7"/>
      <c r="F11" s="7"/>
      <c r="G11" s="10">
        <v>128.42000000000002</v>
      </c>
      <c r="H11" s="10"/>
      <c r="I11" s="10"/>
    </row>
    <row r="12" spans="1:9" ht="38.25" x14ac:dyDescent="0.25">
      <c r="A12" s="7">
        <v>4</v>
      </c>
      <c r="B12" s="8" t="s">
        <v>20</v>
      </c>
      <c r="C12" s="9" t="s">
        <v>21</v>
      </c>
      <c r="D12" s="7" t="s">
        <v>19</v>
      </c>
      <c r="E12" s="7"/>
      <c r="F12" s="7"/>
      <c r="G12" s="10">
        <v>1155.78</v>
      </c>
      <c r="H12" s="10"/>
      <c r="I12" s="10"/>
    </row>
    <row r="13" spans="1:9" ht="25.5" x14ac:dyDescent="0.25">
      <c r="A13" s="7" t="s">
        <v>22</v>
      </c>
      <c r="B13" s="8" t="s">
        <v>23</v>
      </c>
      <c r="C13" s="9" t="s">
        <v>24</v>
      </c>
      <c r="D13" s="7" t="s">
        <v>19</v>
      </c>
      <c r="E13" s="7">
        <f>7*4.5</f>
        <v>31.5</v>
      </c>
      <c r="F13" s="7">
        <f>7*4.5</f>
        <v>31.5</v>
      </c>
      <c r="G13" s="10">
        <v>2800</v>
      </c>
      <c r="H13" s="10">
        <f>F13*G13</f>
        <v>88200</v>
      </c>
      <c r="I13" s="10"/>
    </row>
    <row r="14" spans="1:9" x14ac:dyDescent="0.25">
      <c r="A14" s="7"/>
      <c r="B14" s="8"/>
      <c r="C14" s="9"/>
      <c r="D14" s="7"/>
      <c r="E14" s="7"/>
      <c r="F14" s="7"/>
      <c r="G14" s="10">
        <v>0</v>
      </c>
      <c r="H14" s="10">
        <f t="shared" si="0"/>
        <v>0</v>
      </c>
      <c r="I14" s="10"/>
    </row>
    <row r="15" spans="1:9" x14ac:dyDescent="0.25">
      <c r="A15" s="7" t="s">
        <v>25</v>
      </c>
      <c r="B15" s="8"/>
      <c r="C15" s="9"/>
      <c r="D15" s="7"/>
      <c r="E15" s="7"/>
      <c r="F15" s="7"/>
      <c r="G15" s="10">
        <v>0</v>
      </c>
      <c r="H15" s="10">
        <f t="shared" si="0"/>
        <v>0</v>
      </c>
      <c r="I15" s="10"/>
    </row>
    <row r="16" spans="1:9" ht="48" x14ac:dyDescent="0.25">
      <c r="A16" s="7">
        <v>1</v>
      </c>
      <c r="B16" s="8" t="s">
        <v>26</v>
      </c>
      <c r="C16" s="9"/>
      <c r="D16" s="7"/>
      <c r="E16" s="7"/>
      <c r="F16" s="7"/>
      <c r="G16" s="10">
        <v>0</v>
      </c>
      <c r="H16" s="10">
        <f t="shared" si="0"/>
        <v>0</v>
      </c>
      <c r="I16" s="10"/>
    </row>
    <row r="17" spans="1:9" ht="127.5" x14ac:dyDescent="0.25">
      <c r="A17" s="7"/>
      <c r="B17" s="8"/>
      <c r="C17" s="9" t="s">
        <v>27</v>
      </c>
      <c r="D17" s="7"/>
      <c r="E17" s="7"/>
      <c r="F17" s="7"/>
      <c r="G17" s="10">
        <v>0</v>
      </c>
      <c r="H17" s="10">
        <f t="shared" si="0"/>
        <v>0</v>
      </c>
      <c r="I17" s="10"/>
    </row>
    <row r="18" spans="1:9" x14ac:dyDescent="0.25">
      <c r="A18" s="7"/>
      <c r="B18" s="8"/>
      <c r="C18" s="9" t="s">
        <v>44</v>
      </c>
      <c r="D18" s="7" t="s">
        <v>46</v>
      </c>
      <c r="E18" s="7">
        <v>35</v>
      </c>
      <c r="F18" s="7">
        <v>35</v>
      </c>
      <c r="G18" s="10">
        <v>500</v>
      </c>
      <c r="H18" s="10">
        <f t="shared" si="0"/>
        <v>17500</v>
      </c>
      <c r="I18" s="10"/>
    </row>
    <row r="19" spans="1:9" x14ac:dyDescent="0.25">
      <c r="A19" s="7"/>
      <c r="B19" s="8"/>
      <c r="C19" s="9" t="s">
        <v>45</v>
      </c>
      <c r="D19" s="7" t="s">
        <v>46</v>
      </c>
      <c r="E19" s="7">
        <v>31</v>
      </c>
      <c r="F19" s="7">
        <v>31</v>
      </c>
      <c r="G19" s="10">
        <v>500</v>
      </c>
      <c r="H19" s="10">
        <f t="shared" si="0"/>
        <v>15500</v>
      </c>
      <c r="I19" s="10"/>
    </row>
    <row r="20" spans="1:9" x14ac:dyDescent="0.25">
      <c r="A20" s="7"/>
      <c r="B20" s="8"/>
      <c r="C20" s="9"/>
      <c r="D20" s="7"/>
      <c r="E20" s="7"/>
      <c r="F20" s="7"/>
      <c r="G20" s="10">
        <v>0</v>
      </c>
      <c r="H20" s="10">
        <f t="shared" si="0"/>
        <v>0</v>
      </c>
      <c r="I20" s="10"/>
    </row>
    <row r="21" spans="1:9" ht="188.25" customHeight="1" x14ac:dyDescent="0.25">
      <c r="A21" s="7">
        <v>2</v>
      </c>
      <c r="B21" s="8" t="s">
        <v>28</v>
      </c>
      <c r="C21" s="9" t="s">
        <v>29</v>
      </c>
      <c r="D21" s="7"/>
      <c r="E21" s="7"/>
      <c r="F21" s="7"/>
      <c r="G21" s="10">
        <v>0</v>
      </c>
      <c r="H21" s="10">
        <f t="shared" si="0"/>
        <v>0</v>
      </c>
      <c r="I21" s="10"/>
    </row>
    <row r="22" spans="1:9" x14ac:dyDescent="0.25">
      <c r="A22" s="7" t="s">
        <v>30</v>
      </c>
      <c r="B22" s="8"/>
      <c r="C22" s="9" t="s">
        <v>31</v>
      </c>
      <c r="D22" s="7" t="s">
        <v>46</v>
      </c>
      <c r="E22" s="7">
        <v>55.5</v>
      </c>
      <c r="F22" s="7">
        <v>55.5</v>
      </c>
      <c r="G22" s="10">
        <v>1070</v>
      </c>
      <c r="H22" s="10">
        <f t="shared" si="0"/>
        <v>59385</v>
      </c>
      <c r="I22" s="10"/>
    </row>
    <row r="23" spans="1:9" x14ac:dyDescent="0.25">
      <c r="A23" s="7" t="s">
        <v>32</v>
      </c>
      <c r="B23" s="8"/>
      <c r="C23" s="9" t="s">
        <v>33</v>
      </c>
      <c r="D23" s="7" t="s">
        <v>46</v>
      </c>
      <c r="E23" s="7">
        <f>6.1*1.2</f>
        <v>7.3199999999999994</v>
      </c>
      <c r="F23" s="7">
        <f>6.1*1.2</f>
        <v>7.3199999999999994</v>
      </c>
      <c r="G23" s="10">
        <v>1070</v>
      </c>
      <c r="H23" s="10">
        <f t="shared" si="0"/>
        <v>7832.4</v>
      </c>
      <c r="I23" s="10"/>
    </row>
    <row r="24" spans="1:9" x14ac:dyDescent="0.25">
      <c r="A24" s="7" t="s">
        <v>34</v>
      </c>
      <c r="B24" s="8"/>
      <c r="C24" s="9" t="s">
        <v>35</v>
      </c>
      <c r="D24" s="7" t="s">
        <v>46</v>
      </c>
      <c r="E24" s="7"/>
      <c r="F24" s="7"/>
      <c r="G24" s="10">
        <v>1070</v>
      </c>
      <c r="H24" s="10">
        <f t="shared" si="0"/>
        <v>0</v>
      </c>
      <c r="I24" s="10"/>
    </row>
    <row r="25" spans="1:9" x14ac:dyDescent="0.25">
      <c r="A25" s="7"/>
      <c r="B25" s="8"/>
      <c r="C25" s="9"/>
      <c r="D25" s="7"/>
      <c r="E25" s="7"/>
      <c r="F25" s="7"/>
      <c r="G25" s="10">
        <v>0</v>
      </c>
      <c r="H25" s="10">
        <f t="shared" si="0"/>
        <v>0</v>
      </c>
      <c r="I25" s="10"/>
    </row>
    <row r="26" spans="1:9" ht="89.25" x14ac:dyDescent="0.25">
      <c r="A26" s="7">
        <v>3</v>
      </c>
      <c r="B26" s="8" t="s">
        <v>36</v>
      </c>
      <c r="C26" s="9" t="s">
        <v>37</v>
      </c>
      <c r="D26" s="7" t="s">
        <v>46</v>
      </c>
      <c r="E26" s="7">
        <f>63*2</f>
        <v>126</v>
      </c>
      <c r="F26" s="7">
        <f>63*2</f>
        <v>126</v>
      </c>
      <c r="G26" s="10">
        <v>430</v>
      </c>
      <c r="H26" s="10">
        <f t="shared" si="0"/>
        <v>54180</v>
      </c>
      <c r="I26" s="10"/>
    </row>
    <row r="27" spans="1:9" x14ac:dyDescent="0.25">
      <c r="A27" s="7"/>
      <c r="B27" s="8"/>
      <c r="C27" s="9"/>
      <c r="D27" s="7"/>
      <c r="E27" s="7"/>
      <c r="F27" s="7"/>
      <c r="G27" s="10">
        <v>0</v>
      </c>
      <c r="H27" s="10">
        <f t="shared" si="0"/>
        <v>0</v>
      </c>
      <c r="I27" s="10"/>
    </row>
    <row r="28" spans="1:9" ht="76.5" x14ac:dyDescent="0.25">
      <c r="A28" s="7">
        <v>4</v>
      </c>
      <c r="B28" s="8" t="s">
        <v>38</v>
      </c>
      <c r="C28" s="9" t="s">
        <v>39</v>
      </c>
      <c r="D28" s="7" t="s">
        <v>46</v>
      </c>
      <c r="E28" s="7"/>
      <c r="F28" s="7"/>
      <c r="G28" s="10">
        <v>660</v>
      </c>
      <c r="H28" s="10">
        <f t="shared" si="0"/>
        <v>0</v>
      </c>
      <c r="I28" s="10"/>
    </row>
    <row r="29" spans="1:9" x14ac:dyDescent="0.25">
      <c r="A29" s="7"/>
      <c r="B29" s="8"/>
      <c r="C29" s="9"/>
      <c r="D29" s="7"/>
      <c r="E29" s="7"/>
      <c r="F29" s="7"/>
      <c r="G29" s="10">
        <v>0</v>
      </c>
      <c r="H29" s="10">
        <f t="shared" si="0"/>
        <v>0</v>
      </c>
      <c r="I29" s="10"/>
    </row>
    <row r="30" spans="1:9" ht="38.25" x14ac:dyDescent="0.25">
      <c r="A30" s="7">
        <v>5</v>
      </c>
      <c r="B30" s="8" t="s">
        <v>40</v>
      </c>
      <c r="C30" s="9" t="s">
        <v>41</v>
      </c>
      <c r="D30" s="7" t="s">
        <v>46</v>
      </c>
      <c r="E30" s="7"/>
      <c r="F30" s="7"/>
      <c r="G30" s="10">
        <v>536.79560000000004</v>
      </c>
      <c r="H30" s="10">
        <f t="shared" si="0"/>
        <v>0</v>
      </c>
      <c r="I30" s="10"/>
    </row>
    <row r="31" spans="1:9" x14ac:dyDescent="0.25">
      <c r="A31" s="7"/>
      <c r="B31" s="8"/>
      <c r="C31" s="9"/>
      <c r="D31" s="7"/>
      <c r="E31" s="7"/>
      <c r="F31" s="7"/>
      <c r="G31" s="10">
        <v>0</v>
      </c>
      <c r="H31" s="10">
        <f t="shared" si="0"/>
        <v>0</v>
      </c>
      <c r="I31" s="10"/>
    </row>
    <row r="32" spans="1:9" ht="114.75" x14ac:dyDescent="0.25">
      <c r="A32" s="7">
        <v>6</v>
      </c>
      <c r="B32" s="8" t="s">
        <v>42</v>
      </c>
      <c r="C32" s="9" t="s">
        <v>43</v>
      </c>
      <c r="D32" s="7"/>
      <c r="E32" s="7"/>
      <c r="F32" s="7"/>
      <c r="G32" s="10">
        <v>0</v>
      </c>
      <c r="H32" s="10">
        <f t="shared" si="0"/>
        <v>0</v>
      </c>
      <c r="I32" s="10"/>
    </row>
    <row r="33" spans="1:9" x14ac:dyDescent="0.25">
      <c r="A33" s="7"/>
      <c r="B33" s="8"/>
      <c r="C33" s="9" t="s">
        <v>50</v>
      </c>
      <c r="D33" s="7" t="s">
        <v>46</v>
      </c>
      <c r="E33" s="7">
        <v>32.200000000000003</v>
      </c>
      <c r="F33" s="7">
        <v>32.200000000000003</v>
      </c>
      <c r="G33" s="10">
        <v>950</v>
      </c>
      <c r="H33" s="10">
        <f t="shared" si="0"/>
        <v>30590.000000000004</v>
      </c>
      <c r="I33" s="10"/>
    </row>
    <row r="34" spans="1:9" x14ac:dyDescent="0.25">
      <c r="A34" s="7"/>
      <c r="B34" s="8"/>
      <c r="C34" s="9"/>
      <c r="D34" s="7"/>
      <c r="E34" s="7"/>
      <c r="F34" s="7"/>
      <c r="G34" s="24" t="s">
        <v>53</v>
      </c>
      <c r="H34" s="25">
        <f>SUM(H5:H33)</f>
        <v>358721.54100000003</v>
      </c>
      <c r="I34" s="10">
        <f>H34*0.18</f>
        <v>64569.877380000005</v>
      </c>
    </row>
    <row r="35" spans="1:9" ht="36" x14ac:dyDescent="0.25">
      <c r="A35" s="7"/>
      <c r="B35" s="8"/>
      <c r="C35" s="9"/>
      <c r="D35" s="7"/>
      <c r="E35" s="7"/>
      <c r="F35" s="7"/>
      <c r="G35" s="24" t="s">
        <v>54</v>
      </c>
      <c r="H35" s="25">
        <f>H34*1.18</f>
        <v>423291.41837999999</v>
      </c>
      <c r="I35" s="10"/>
    </row>
    <row r="36" spans="1:9" x14ac:dyDescent="0.25">
      <c r="A36" s="7"/>
      <c r="B36" s="8"/>
      <c r="C36" s="9"/>
      <c r="D36" s="7"/>
      <c r="E36" s="7"/>
      <c r="F36" s="11"/>
      <c r="G36" s="10"/>
      <c r="H36" s="10"/>
      <c r="I36" s="10"/>
    </row>
    <row r="37" spans="1:9" x14ac:dyDescent="0.25">
      <c r="A37" s="19"/>
      <c r="B37" s="19"/>
      <c r="C37" s="19"/>
      <c r="D37" s="20"/>
      <c r="E37" s="20"/>
      <c r="F37" s="21"/>
      <c r="G37" s="20"/>
      <c r="H37" s="20"/>
      <c r="I37" s="20"/>
    </row>
    <row r="38" spans="1:9" x14ac:dyDescent="0.25">
      <c r="A38" s="19"/>
      <c r="B38" s="19"/>
      <c r="C38" s="19"/>
      <c r="D38" s="20"/>
      <c r="E38" s="20"/>
      <c r="F38" s="21"/>
      <c r="G38" s="20"/>
      <c r="H38" s="20"/>
      <c r="I38" s="20"/>
    </row>
  </sheetData>
  <protectedRanges>
    <protectedRange sqref="D1:E1 D26:F30 D32:F32 D35:F35 D21:F24 D16:F19" name="Range1"/>
    <protectedRange sqref="D7:F7" name="Range1_2"/>
    <protectedRange sqref="D4:E4 D15:F15" name="Range1_1_1"/>
    <protectedRange sqref="C30:C31 G31 I31" name="Range1_11"/>
    <protectedRange sqref="I20 D20:G20" name="Range1_3"/>
    <protectedRange sqref="D36:E36 D25:F25 D33:F34 D31:F31" name="Range1_5"/>
    <protectedRange sqref="G22:G24 G28 G30 I22:I24 I28 I30" name="Range1_7"/>
    <protectedRange sqref="D10:F10" name="Range1_6"/>
    <protectedRange sqref="D14:F14" name="Range1_2_2"/>
    <protectedRange sqref="D8:F8" name="Range1_1_1_2"/>
  </protectedRanges>
  <mergeCells count="11">
    <mergeCell ref="A8:C8"/>
    <mergeCell ref="F2:F3"/>
    <mergeCell ref="G2:G3"/>
    <mergeCell ref="H2:H3"/>
    <mergeCell ref="A1:D1"/>
    <mergeCell ref="A4:C4"/>
    <mergeCell ref="I2:I3"/>
    <mergeCell ref="D2:D3"/>
    <mergeCell ref="C2:C3"/>
    <mergeCell ref="B2:B3"/>
    <mergeCell ref="A2:A3"/>
  </mergeCells>
  <pageMargins left="0.7" right="0.7" top="0.75" bottom="0.75" header="0.3" footer="0.3"/>
  <pageSetup paperSize="9" scale="5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217d1b7-00b8-4997-b3ee-078a5e5490b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7AB02E6C2579D4B94B6D3F9B47D3B8D" ma:contentTypeVersion="17" ma:contentTypeDescription="Create a new document." ma:contentTypeScope="" ma:versionID="dd28e7259c38931ad95fd96526fc731e">
  <xsd:schema xmlns:xsd="http://www.w3.org/2001/XMLSchema" xmlns:xs="http://www.w3.org/2001/XMLSchema" xmlns:p="http://schemas.microsoft.com/office/2006/metadata/properties" xmlns:ns3="e217d1b7-00b8-4997-b3ee-078a5e5490be" xmlns:ns4="fee0fea8-8139-444d-8325-da21a6461ff7" targetNamespace="http://schemas.microsoft.com/office/2006/metadata/properties" ma:root="true" ma:fieldsID="1be8825f6d06ccad179524dc835f1798" ns3:_="" ns4:_="">
    <xsd:import namespace="e217d1b7-00b8-4997-b3ee-078a5e5490be"/>
    <xsd:import namespace="fee0fea8-8139-444d-8325-da21a6461ff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Location" minOccurs="0"/>
                <xsd:element ref="ns3:MediaLengthInSecond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17d1b7-00b8-4997-b3ee-078a5e5490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e0fea8-8139-444d-8325-da21a6461ff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2CE88E-0BA3-47ED-A147-86C8C5FAAB3A}">
  <ds:schemaRefs>
    <ds:schemaRef ds:uri="fee0fea8-8139-444d-8325-da21a6461ff7"/>
    <ds:schemaRef ds:uri="http://schemas.microsoft.com/office/2006/documentManagement/types"/>
    <ds:schemaRef ds:uri="http://purl.org/dc/dcmitype/"/>
    <ds:schemaRef ds:uri="http://purl.org/dc/terms/"/>
    <ds:schemaRef ds:uri="http://purl.org/dc/elements/1.1/"/>
    <ds:schemaRef ds:uri="http://www.w3.org/XML/1998/namespace"/>
    <ds:schemaRef ds:uri="http://schemas.microsoft.com/office/infopath/2007/PartnerControls"/>
    <ds:schemaRef ds:uri="http://schemas.openxmlformats.org/package/2006/metadata/core-properties"/>
    <ds:schemaRef ds:uri="e217d1b7-00b8-4997-b3ee-078a5e5490be"/>
    <ds:schemaRef ds:uri="http://schemas.microsoft.com/office/2006/metadata/properties"/>
  </ds:schemaRefs>
</ds:datastoreItem>
</file>

<file path=customXml/itemProps2.xml><?xml version="1.0" encoding="utf-8"?>
<ds:datastoreItem xmlns:ds="http://schemas.openxmlformats.org/officeDocument/2006/customXml" ds:itemID="{1E7A74DB-0A7E-4215-B971-BC41B4F10B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17d1b7-00b8-4997-b3ee-078a5e5490be"/>
    <ds:schemaRef ds:uri="fee0fea8-8139-444d-8325-da21a6461f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F4194F-6389-4A36-BEC5-CD77C4038B0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AHM_Civil Wet Works_BoQ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Suraj Kumbhar</dc:creator>
  <cp:lastModifiedBy>Trupti Dalvi</cp:lastModifiedBy>
  <cp:lastPrinted>2023-09-08T13:13:47Z</cp:lastPrinted>
  <dcterms:created xsi:type="dcterms:W3CDTF">2023-09-08T10:24:16Z</dcterms:created>
  <dcterms:modified xsi:type="dcterms:W3CDTF">2023-12-27T12:58:25Z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0x01010097AB02E6C2579D4B94B6D3F9B47D3B8D</vt:lpwstr>
  </property>
</Properties>
</file>