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office renovation\"/>
    </mc:Choice>
  </mc:AlternateContent>
  <bookViews>
    <workbookView xWindow="0" yWindow="0" windowWidth="20494" windowHeight="7157" tabRatio="903" activeTab="1"/>
  </bookViews>
  <sheets>
    <sheet name="Summary" sheetId="11" r:id="rId1"/>
    <sheet name="HYD - Office " sheetId="17" r:id="rId2"/>
  </sheets>
  <definedNames>
    <definedName name="_xlnm.Print_Area" localSheetId="1">'HYD - Office '!$B$1:$H$25</definedName>
    <definedName name="_xlnm.Print_Area" localSheetId="0">Summary!$B$1:$D$9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7" l="1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H24" i="17" l="1"/>
  <c r="E19" i="17"/>
  <c r="H18" i="17"/>
  <c r="H15" i="17"/>
  <c r="H14" i="17"/>
  <c r="H13" i="17"/>
  <c r="H12" i="17"/>
  <c r="H11" i="17"/>
  <c r="H10" i="17"/>
  <c r="H9" i="17"/>
  <c r="H8" i="17"/>
  <c r="H7" i="17"/>
  <c r="D9" i="11"/>
  <c r="D7" i="11"/>
  <c r="D6" i="11"/>
  <c r="D4" i="11"/>
</calcChain>
</file>

<file path=xl/sharedStrings.xml><?xml version="1.0" encoding="utf-8"?>
<sst xmlns="http://schemas.openxmlformats.org/spreadsheetml/2006/main" count="72" uniqueCount="57">
  <si>
    <t>Nos</t>
  </si>
  <si>
    <t>A</t>
  </si>
  <si>
    <t>Unit</t>
  </si>
  <si>
    <t>Rate</t>
  </si>
  <si>
    <t>Amount</t>
  </si>
  <si>
    <t>All componets of carpentry (Plywood / WPC boards / Gypsum boards) to be of 1Hr Fire rating</t>
  </si>
  <si>
    <t>S NO</t>
  </si>
  <si>
    <t>DESCRIPTION</t>
  </si>
  <si>
    <t>QTY</t>
  </si>
  <si>
    <t xml:space="preserve">Amount </t>
  </si>
  <si>
    <t>LOOSE FURNITURE &amp; FIXTURE</t>
  </si>
  <si>
    <t>Total without Taxes</t>
  </si>
  <si>
    <t>GST 18%</t>
  </si>
  <si>
    <t>Project Name</t>
  </si>
  <si>
    <t>S. No.</t>
  </si>
  <si>
    <t>SUB TOTAL</t>
  </si>
  <si>
    <t xml:space="preserve"> BOQ - OFFICE AT DELHI AIRPORT</t>
  </si>
  <si>
    <t>ITEMS</t>
  </si>
  <si>
    <t>Overhead storage 2</t>
  </si>
  <si>
    <t>SUMMARY - CIVIL &amp; INTERIOR WORKS -  DELHI OFFICES</t>
  </si>
  <si>
    <t>NOTE -  All carpenty work will be done off site,&amp; installation will be done during 8 pm to 6 am</t>
  </si>
  <si>
    <t>Total with Taxes</t>
  </si>
  <si>
    <t>P/F overhead storage in 19mm thk prelam particle board finished with 1 mm laminate ( basic rate 1400 Rs Per sheet ) including storage, shelves etc. Rate to include with all necessarry hardware &amp; fittings. Size (3230x325x900ht)</t>
  </si>
  <si>
    <t xml:space="preserve"> Work station 1 </t>
  </si>
  <si>
    <t xml:space="preserve"> Work station 2</t>
  </si>
  <si>
    <t xml:space="preserve">Overhead storage 1 </t>
  </si>
  <si>
    <t>Overhead storage 3</t>
  </si>
  <si>
    <t>P/F overhead storage in 19mm thk prelam particle board finished with 1 mm laminate ( basic rate 1400 Rs Per sheet ) including storage, shelves etc. Rate to include with all necessarry hardware &amp; fittings. Size (2512x325x900)</t>
  </si>
  <si>
    <t>P/F overhead storage in 19mm thk prelam particle board finished with 1 mm laminate ( basic rate 1400 Rs Per sheet ) including storage, shelves etc. Rate to include with all necessarry hardware &amp; fittings. Size (4080x325x900)</t>
  </si>
  <si>
    <t>Printer Cabinet</t>
  </si>
  <si>
    <t>P/F cabinet for printer in 19mm thk prelam particle board finished with 1 mm laminate ( basic rate 1400 Rs Per sheet ) including storage, shelves etc. Rate to include with all necessarry hardware &amp; fittings. Size (1532x1025x900)</t>
  </si>
  <si>
    <t>Water dis. Unit</t>
  </si>
  <si>
    <t>P/F water dispenser unit in 19mm thk prelam particle board finished with 1 mm laminate ( basic rate 1400 Rs Per sheet ) including storage, shelves etc. Rate to include with all necessarry hardware &amp; fittings. Size (600x850x300)</t>
  </si>
  <si>
    <t xml:space="preserve">HYD Office </t>
  </si>
  <si>
    <t>P/F overhead storage in 19mm thk prelam particle board finished with 1 mm laminate ( basic rate 1400 Rs Per sheet ) including storage, shelves etc. Rate to include with all necessarry hardware &amp; fittings. Size (1537x325x900)</t>
  </si>
  <si>
    <t>Overhead storage 5</t>
  </si>
  <si>
    <t>P/F overhead storage in 19mm thk prelam particle board finished with 1 mm laminate ( basic rate 1400 Rs Per sheet ) including storage, shelves etc. Rate to include with all necessarry hardware &amp; fittings. Size (2193x325x900)</t>
  </si>
  <si>
    <t>Cabinet Storage-1</t>
  </si>
  <si>
    <t>Cabinet Storage-2</t>
  </si>
  <si>
    <t>Cabinet Storage-3</t>
  </si>
  <si>
    <t>P/F cabinet storage in 19mm thk prelam particle board finished with 1 mm laminate ( basic rate 1400 Rs Per sheet ) including storage, shelves etc. Rate to include with all necessarry hardware &amp; fittings. Size (1305x450x1200)</t>
  </si>
  <si>
    <t>P/F cabinet storage in 19mm thk prelam particle board finished with 1 mm laminate ( basic rate 1400 Rs Per sheet ) including storage, shelves etc. Rate to include with all necessarry hardware &amp; fittings. Size (1280x450x1200)</t>
  </si>
  <si>
    <t>P/F cabinet storage in 19mm thk prelam particle board finished with 1 mm laminate ( basic rate 1400 Rs Per sheet ) including storage, shelves etc. Rate to include with all necessarry hardware &amp; fittings. Size (1080x450x1200)</t>
  </si>
  <si>
    <t>Overhead storage 4- Printer OH storage</t>
  </si>
  <si>
    <t>P/F 50mm thick wooden partition with Laminate finish (5.5 ft height)</t>
  </si>
  <si>
    <t>Sqm</t>
  </si>
  <si>
    <t>Cubicle for Manager Cabin and interview room</t>
  </si>
  <si>
    <t>Shifting of Old Furniture to store room (6 to 8Km from location)</t>
  </si>
  <si>
    <t xml:space="preserve">Manager Table </t>
  </si>
  <si>
    <t>P&amp;F manager wooden table with one side storage drawer, as per detail drawing or as per instruction from engineer incharge. (Size -1887mm x 800mm)</t>
  </si>
  <si>
    <t>Interview room table</t>
  </si>
  <si>
    <t>P&amp;F interview room wooden table with one side storage drawer, as per detail drawing or as per instruction from engineer incharge. (Size -987mm x 800mm)</t>
  </si>
  <si>
    <t xml:space="preserve">Shifting of old funirture to store room 
1. 4Nos L shape work statios </t>
  </si>
  <si>
    <t>LS</t>
  </si>
  <si>
    <t xml:space="preserve">P/F work station in 19mm thk prelam particle board finished with 1mm  laminate ( basic rate 1400 Rs Per sheet ) including storage, drawers, white pin board &amp; lacquered glass. Rate to include with all necessarry hardware &amp; fittings. Size  (1280x600x750ht) - ( Reference image for clarity) Inculing Lectrical Point -15 Amp - 2 socket &amp; one IT Point </t>
  </si>
  <si>
    <t xml:space="preserve">P/F work station in 19mm thk prelam particle board finished with 1mm  laminate ( basic rate 1400 Rs Per sheet ) including storage, drawers, white pin board &amp; lacquered glass. Rate to include with all necessarry hardware &amp; fittings. Size  ( 2512x600x750ht) - ( Reference image for clarity) Inculing Lectrical Point -15 Amp - 2 socket &amp; one IT Point </t>
  </si>
  <si>
    <t xml:space="preserve">P/F work station in 19mm thk prelam particle board finished with 1mm  laminate ( basic rate 1400 Rs Per sheet ) including storage, drawers, white pin board &amp; lacquered glass. Rate to include with all necessarry hardware &amp; fittings. Size  ( 2193x600x750ht) - ( Reference image for clarity) Inculing Lectrical Point -15 Amp - 2 socket &amp; one IT Point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</si>
</sst>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#,##0.00_ ;\-#,##0.00\ "/>
    <numFmt numFmtId="167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name val="Arial"/>
      <family val="2"/>
    </font>
    <font>
      <sz val="11"/>
      <name val="Tahoma"/>
      <family val="2"/>
    </font>
    <font>
      <sz val="10"/>
      <name val="Arial"/>
      <family val="2"/>
    </font>
    <font>
      <sz val="11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Helv"/>
      <family val="2"/>
    </font>
    <font>
      <sz val="9"/>
      <name val="Bookman Old Style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/>
    <xf numFmtId="164" fontId="6" fillId="0" borderId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ill="0" applyBorder="0" applyAlignment="0" applyProtection="0"/>
    <xf numFmtId="0" fontId="4" fillId="0" borderId="0">
      <alignment horizontal="justify"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2" fillId="0" borderId="0"/>
    <xf numFmtId="164" fontId="5" fillId="0" borderId="0" applyFill="0" applyBorder="0" applyAlignment="0" applyProtection="0"/>
    <xf numFmtId="0" fontId="7" fillId="0" borderId="0"/>
    <xf numFmtId="0" fontId="8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6">
    <xf numFmtId="0" fontId="0" fillId="0" borderId="0" xfId="0"/>
    <xf numFmtId="0" fontId="11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164" fontId="11" fillId="0" borderId="0" xfId="50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5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7" fillId="0" borderId="3" xfId="51" applyNumberFormat="1" applyFont="1" applyFill="1" applyBorder="1" applyAlignment="1" applyProtection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67" fontId="13" fillId="0" borderId="1" xfId="5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67" fontId="11" fillId="0" borderId="1" xfId="50" applyNumberFormat="1" applyFont="1" applyFill="1" applyBorder="1" applyAlignment="1">
      <alignment horizontal="right" vertical="center"/>
    </xf>
    <xf numFmtId="167" fontId="13" fillId="0" borderId="1" xfId="50" applyNumberFormat="1" applyFont="1" applyFill="1" applyBorder="1" applyAlignment="1">
      <alignment horizontal="right" vertical="center"/>
    </xf>
    <xf numFmtId="167" fontId="18" fillId="0" borderId="1" xfId="5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 applyProtection="1">
      <alignment horizontal="center" vertical="center" wrapText="1"/>
    </xf>
    <xf numFmtId="164" fontId="14" fillId="0" borderId="5" xfId="51" applyNumberFormat="1" applyFont="1" applyFill="1" applyBorder="1" applyAlignment="1" applyProtection="1">
      <alignment horizontal="center" vertical="center" wrapText="1"/>
      <protection locked="0"/>
    </xf>
    <xf numFmtId="164" fontId="14" fillId="0" borderId="4" xfId="51" applyNumberFormat="1" applyFont="1" applyFill="1" applyBorder="1" applyAlignment="1" applyProtection="1">
      <alignment horizontal="center" vertical="center" wrapText="1"/>
      <protection locked="0"/>
    </xf>
    <xf numFmtId="164" fontId="14" fillId="0" borderId="5" xfId="51" applyNumberFormat="1" applyFont="1" applyFill="1" applyBorder="1" applyAlignment="1" applyProtection="1">
      <alignment horizontal="center" vertical="center" wrapText="1"/>
    </xf>
    <xf numFmtId="164" fontId="14" fillId="0" borderId="4" xfId="51" applyNumberFormat="1" applyFont="1" applyFill="1" applyBorder="1" applyAlignment="1" applyProtection="1">
      <alignment horizontal="center" vertical="center" wrapText="1"/>
    </xf>
  </cellXfs>
  <cellStyles count="52">
    <cellStyle name="Comma" xfId="50" builtinId="3"/>
    <cellStyle name="Comma 10 3" xfId="2"/>
    <cellStyle name="Comma 2" xfId="3"/>
    <cellStyle name="Comma 2 2" xfId="47"/>
    <cellStyle name="Comma 2 94" xfId="4"/>
    <cellStyle name="Comma 3" xfId="5"/>
    <cellStyle name="Comma 3 119" xfId="6"/>
    <cellStyle name="Comma 3 2" xfId="7"/>
    <cellStyle name="Comma 3 95" xfId="8"/>
    <cellStyle name="Comma 36" xfId="9"/>
    <cellStyle name="Comma 4" xfId="10"/>
    <cellStyle name="Comma 6 6" xfId="11"/>
    <cellStyle name="Comma 77" xfId="51"/>
    <cellStyle name="Excel Built-in Normal" xfId="49"/>
    <cellStyle name="NEW" xfId="12"/>
    <cellStyle name="Normal" xfId="0" builtinId="0"/>
    <cellStyle name="Normal 10" xfId="13"/>
    <cellStyle name="Normal 11" xfId="14"/>
    <cellStyle name="Normal 12" xfId="15"/>
    <cellStyle name="Normal 12 14" xfId="16"/>
    <cellStyle name="Normal 13" xfId="17"/>
    <cellStyle name="Normal 14" xfId="18"/>
    <cellStyle name="Normal 15" xfId="1"/>
    <cellStyle name="Normal 2" xfId="19"/>
    <cellStyle name="Normal 2 10" xfId="20"/>
    <cellStyle name="Normal 2 100" xfId="21"/>
    <cellStyle name="Normal 2 172" xfId="22"/>
    <cellStyle name="Normal 2 2" xfId="23"/>
    <cellStyle name="Normal 2 2 2 2" xfId="24"/>
    <cellStyle name="Normal 2 4" xfId="25"/>
    <cellStyle name="Normal 2 52" xfId="26"/>
    <cellStyle name="Normal 2 56" xfId="27"/>
    <cellStyle name="Normal 2 7" xfId="28"/>
    <cellStyle name="Normal 2 8" xfId="29"/>
    <cellStyle name="Normal 2 80" xfId="30"/>
    <cellStyle name="Normal 21" xfId="31"/>
    <cellStyle name="Normal 23" xfId="32"/>
    <cellStyle name="Normal 25" xfId="33"/>
    <cellStyle name="Normal 25 2" xfId="34"/>
    <cellStyle name="Normal 26" xfId="35"/>
    <cellStyle name="Normal 29" xfId="36"/>
    <cellStyle name="Normal 3" xfId="37"/>
    <cellStyle name="Normal 4" xfId="38"/>
    <cellStyle name="Normal 48" xfId="39"/>
    <cellStyle name="Normal 5" xfId="40"/>
    <cellStyle name="Normal 6" xfId="41"/>
    <cellStyle name="Normal 7" xfId="42"/>
    <cellStyle name="Normal 7 3" xfId="48"/>
    <cellStyle name="Normal 8" xfId="43"/>
    <cellStyle name="Normal 9" xfId="44"/>
    <cellStyle name="Normal 96 2" xfId="45"/>
    <cellStyle name="Style 1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5</xdr:row>
      <xdr:rowOff>19049</xdr:rowOff>
    </xdr:from>
    <xdr:to>
      <xdr:col>10</xdr:col>
      <xdr:colOff>445881</xdr:colOff>
      <xdr:row>7</xdr:row>
      <xdr:rowOff>480332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42" t="41807" r="16350" b="14381"/>
        <a:stretch/>
      </xdr:blipFill>
      <xdr:spPr>
        <a:xfrm>
          <a:off x="9363074" y="2000249"/>
          <a:ext cx="1809318" cy="1975758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zoomScale="115" zoomScaleNormal="115" workbookViewId="0">
      <selection activeCell="D12" sqref="D12"/>
    </sheetView>
  </sheetViews>
  <sheetFormatPr defaultColWidth="8.84375" defaultRowHeight="14.15"/>
  <cols>
    <col min="1" max="2" width="8.84375" style="1"/>
    <col min="3" max="3" width="35" style="1" customWidth="1"/>
    <col min="4" max="4" width="19.3046875" style="4" customWidth="1"/>
    <col min="5" max="16384" width="8.84375" style="1"/>
  </cols>
  <sheetData>
    <row r="2" spans="2:4" ht="30" customHeight="1">
      <c r="B2" s="35" t="s">
        <v>19</v>
      </c>
      <c r="C2" s="35"/>
      <c r="D2" s="35"/>
    </row>
    <row r="3" spans="2:4" ht="24" customHeight="1">
      <c r="B3" s="6" t="s">
        <v>14</v>
      </c>
      <c r="C3" s="6" t="s">
        <v>13</v>
      </c>
      <c r="D3" s="7" t="s">
        <v>4</v>
      </c>
    </row>
    <row r="4" spans="2:4" s="3" customFormat="1" ht="23.25" customHeight="1">
      <c r="B4" s="2">
        <v>1</v>
      </c>
      <c r="C4" s="32" t="s">
        <v>33</v>
      </c>
      <c r="D4" s="29">
        <f>'HYD - Office '!H24</f>
        <v>0</v>
      </c>
    </row>
    <row r="5" spans="2:4" s="3" customFormat="1" ht="23.25" customHeight="1">
      <c r="B5" s="2"/>
      <c r="C5" s="2"/>
      <c r="D5" s="29"/>
    </row>
    <row r="6" spans="2:4" s="3" customFormat="1" ht="23.25" customHeight="1">
      <c r="B6" s="2"/>
      <c r="C6" s="5" t="s">
        <v>11</v>
      </c>
      <c r="D6" s="30">
        <f>SUM(D4:D4)</f>
        <v>0</v>
      </c>
    </row>
    <row r="7" spans="2:4" s="3" customFormat="1" ht="23.25" customHeight="1">
      <c r="B7" s="2"/>
      <c r="C7" s="5" t="s">
        <v>12</v>
      </c>
      <c r="D7" s="30">
        <f>D6*18%</f>
        <v>0</v>
      </c>
    </row>
    <row r="8" spans="2:4" s="3" customFormat="1" ht="22.5" customHeight="1">
      <c r="B8" s="2"/>
      <c r="C8" s="2"/>
      <c r="D8" s="29"/>
    </row>
    <row r="9" spans="2:4" s="3" customFormat="1" ht="23.25" customHeight="1">
      <c r="B9" s="36" t="s">
        <v>21</v>
      </c>
      <c r="C9" s="37"/>
      <c r="D9" s="31">
        <f>D6+D7</f>
        <v>0</v>
      </c>
    </row>
  </sheetData>
  <mergeCells count="2">
    <mergeCell ref="B2:D2"/>
    <mergeCell ref="B9:C9"/>
  </mergeCells>
  <printOptions horizontalCentered="1"/>
  <pageMargins left="0.7" right="0.7" top="0.75" bottom="0.75" header="0.3" footer="0.3"/>
  <pageSetup paperSize="9" scale="12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7"/>
  <sheetViews>
    <sheetView tabSelected="1" topLeftCell="B22" zoomScale="120" zoomScaleNormal="120" workbookViewId="0">
      <selection activeCell="D23" sqref="D23"/>
    </sheetView>
  </sheetViews>
  <sheetFormatPr defaultColWidth="9.15234375" defaultRowHeight="12.45"/>
  <cols>
    <col min="1" max="1" width="3.3828125" style="12" customWidth="1"/>
    <col min="2" max="2" width="9.3046875" style="11" bestFit="1" customWidth="1"/>
    <col min="3" max="3" width="31.3046875" style="12" customWidth="1"/>
    <col min="4" max="4" width="48.3828125" style="12" customWidth="1"/>
    <col min="5" max="6" width="10.69140625" style="11" customWidth="1"/>
    <col min="7" max="7" width="13.69140625" style="12" customWidth="1"/>
    <col min="8" max="8" width="14.3046875" style="12" bestFit="1" customWidth="1"/>
    <col min="9" max="9" width="9.15234375" style="12"/>
    <col min="10" max="10" width="11.53515625" style="12" bestFit="1" customWidth="1"/>
    <col min="11" max="16384" width="9.15234375" style="12"/>
  </cols>
  <sheetData>
    <row r="2" spans="2:12" s="8" customFormat="1" ht="24.75" customHeight="1">
      <c r="B2" s="39" t="s">
        <v>16</v>
      </c>
      <c r="C2" s="39"/>
      <c r="D2" s="39"/>
      <c r="E2" s="39"/>
      <c r="F2" s="39"/>
      <c r="G2" s="39"/>
      <c r="H2" s="39"/>
    </row>
    <row r="3" spans="2:12" s="9" customFormat="1" ht="22.5" customHeight="1">
      <c r="B3" s="15" t="s">
        <v>5</v>
      </c>
      <c r="C3" s="14"/>
      <c r="D3" s="14"/>
      <c r="E3" s="10"/>
      <c r="F3" s="10"/>
      <c r="G3" s="10"/>
      <c r="H3" s="10"/>
    </row>
    <row r="4" spans="2:12">
      <c r="B4" s="40" t="s">
        <v>6</v>
      </c>
      <c r="C4" s="40" t="s">
        <v>17</v>
      </c>
      <c r="D4" s="40" t="s">
        <v>7</v>
      </c>
      <c r="E4" s="42" t="s">
        <v>8</v>
      </c>
      <c r="F4" s="42" t="s">
        <v>2</v>
      </c>
      <c r="G4" s="44" t="s">
        <v>3</v>
      </c>
      <c r="H4" s="44" t="s">
        <v>9</v>
      </c>
    </row>
    <row r="5" spans="2:12">
      <c r="B5" s="41"/>
      <c r="C5" s="41"/>
      <c r="D5" s="41"/>
      <c r="E5" s="43"/>
      <c r="F5" s="43"/>
      <c r="G5" s="45"/>
      <c r="H5" s="45"/>
    </row>
    <row r="6" spans="2:12" ht="22.5" customHeight="1">
      <c r="B6" s="28" t="s">
        <v>1</v>
      </c>
      <c r="C6" s="22" t="s">
        <v>10</v>
      </c>
      <c r="D6" s="16"/>
      <c r="E6" s="17"/>
      <c r="F6" s="17"/>
      <c r="G6" s="18"/>
      <c r="H6" s="19"/>
      <c r="L6" s="12" t="str">
        <f>CONCATENATE(C$4," ",C6," ",D$4," ",D6)</f>
        <v xml:space="preserve">ITEMS LOOSE FURNITURE &amp; FIXTURE DESCRIPTION </v>
      </c>
    </row>
    <row r="7" spans="2:12" s="26" customFormat="1" ht="96.75" customHeight="1">
      <c r="B7" s="23">
        <v>1</v>
      </c>
      <c r="C7" s="27" t="s">
        <v>23</v>
      </c>
      <c r="D7" s="24" t="s">
        <v>54</v>
      </c>
      <c r="E7" s="17">
        <v>4</v>
      </c>
      <c r="F7" s="25" t="s">
        <v>0</v>
      </c>
      <c r="G7" s="25"/>
      <c r="H7" s="25">
        <f t="shared" ref="H7:H18" si="0">E7*G7</f>
        <v>0</v>
      </c>
      <c r="L7" s="12" t="str">
        <f t="shared" ref="L7:L24" si="1">CONCATENATE(C$4," ",C7," ",D$4," ",D7)</f>
        <v xml:space="preserve">ITEMS  Work station 1  DESCRIPTION P/F work station in 19mm thk prelam particle board finished with 1mm  laminate ( basic rate 1400 Rs Per sheet ) including storage, drawers, white pin board &amp; lacquered glass. Rate to include with all necessarry hardware &amp; fittings. Size  (1280x600x750ht) - ( Reference image for clarity) Inculing Lectrical Point -15 Amp - 2 socket &amp; one IT Point </v>
      </c>
    </row>
    <row r="8" spans="2:12" s="26" customFormat="1" ht="96.75" customHeight="1">
      <c r="B8" s="23">
        <v>2</v>
      </c>
      <c r="C8" s="27" t="s">
        <v>24</v>
      </c>
      <c r="D8" s="24" t="s">
        <v>55</v>
      </c>
      <c r="E8" s="17">
        <v>2</v>
      </c>
      <c r="F8" s="25" t="s">
        <v>0</v>
      </c>
      <c r="G8" s="25"/>
      <c r="H8" s="25">
        <f t="shared" si="0"/>
        <v>0</v>
      </c>
      <c r="L8" s="12" t="str">
        <f t="shared" si="1"/>
        <v xml:space="preserve">ITEMS  Work station 2 DESCRIPTION P/F work station in 19mm thk prelam particle board finished with 1mm  laminate ( basic rate 1400 Rs Per sheet ) including storage, drawers, white pin board &amp; lacquered glass. Rate to include with all necessarry hardware &amp; fittings. Size  ( 2512x600x750ht) - ( Reference image for clarity) Inculing Lectrical Point -15 Amp - 2 socket &amp; one IT Point </v>
      </c>
    </row>
    <row r="9" spans="2:12" s="26" customFormat="1" ht="96.75" customHeight="1">
      <c r="B9" s="23">
        <v>3</v>
      </c>
      <c r="C9" s="27" t="s">
        <v>24</v>
      </c>
      <c r="D9" s="24" t="s">
        <v>56</v>
      </c>
      <c r="E9" s="17">
        <v>2</v>
      </c>
      <c r="F9" s="25" t="s">
        <v>0</v>
      </c>
      <c r="G9" s="25"/>
      <c r="H9" s="25">
        <f>E9*G9</f>
        <v>0</v>
      </c>
      <c r="L9" s="12" t="str">
        <f t="shared" si="1"/>
        <v xml:space="preserve">ITEMS  Work station 2 DESCRIPTION P/F work station in 19mm thk prelam particle board finished with 1mm  laminate ( basic rate 1400 Rs Per sheet ) including storage, drawers, white pin board &amp; lacquered glass. Rate to include with all necessarry hardware &amp; fittings. Size  ( 2193x600x750ht) - ( Reference image for clarity) Inculing Lectrical Point -15 Amp - 2 socket &amp; one IT Point </v>
      </c>
    </row>
    <row r="10" spans="2:12" s="26" customFormat="1" ht="69.75" customHeight="1">
      <c r="B10" s="23">
        <v>4</v>
      </c>
      <c r="C10" s="27" t="s">
        <v>25</v>
      </c>
      <c r="D10" s="24" t="s">
        <v>22</v>
      </c>
      <c r="E10" s="17">
        <v>4</v>
      </c>
      <c r="F10" s="25" t="s">
        <v>0</v>
      </c>
      <c r="G10" s="25"/>
      <c r="H10" s="25">
        <f t="shared" si="0"/>
        <v>0</v>
      </c>
      <c r="L10" s="12" t="str">
        <f t="shared" si="1"/>
        <v>ITEMS Overhead storage 1  DESCRIPTION P/F overhead storage in 19mm thk prelam particle board finished with 1 mm laminate ( basic rate 1400 Rs Per sheet ) including storage, shelves etc. Rate to include with all necessarry hardware &amp; fittings. Size (3230x325x900ht)</v>
      </c>
    </row>
    <row r="11" spans="2:12" s="26" customFormat="1" ht="69.75" customHeight="1">
      <c r="B11" s="23">
        <v>5</v>
      </c>
      <c r="C11" s="27" t="s">
        <v>18</v>
      </c>
      <c r="D11" s="24" t="s">
        <v>27</v>
      </c>
      <c r="E11" s="17">
        <v>2</v>
      </c>
      <c r="F11" s="25" t="s">
        <v>0</v>
      </c>
      <c r="G11" s="25"/>
      <c r="H11" s="25">
        <f t="shared" si="0"/>
        <v>0</v>
      </c>
      <c r="L11" s="12" t="str">
        <f t="shared" si="1"/>
        <v>ITEMS Overhead storage 2 DESCRIPTION P/F overhead storage in 19mm thk prelam particle board finished with 1 mm laminate ( basic rate 1400 Rs Per sheet ) including storage, shelves etc. Rate to include with all necessarry hardware &amp; fittings. Size (2512x325x900)</v>
      </c>
    </row>
    <row r="12" spans="2:12" s="26" customFormat="1" ht="69.75" customHeight="1">
      <c r="B12" s="23">
        <v>6</v>
      </c>
      <c r="C12" s="27" t="s">
        <v>26</v>
      </c>
      <c r="D12" s="24" t="s">
        <v>28</v>
      </c>
      <c r="E12" s="17">
        <v>4</v>
      </c>
      <c r="F12" s="25" t="s">
        <v>0</v>
      </c>
      <c r="G12" s="25"/>
      <c r="H12" s="25">
        <f t="shared" si="0"/>
        <v>0</v>
      </c>
      <c r="L12" s="12" t="str">
        <f t="shared" si="1"/>
        <v>ITEMS Overhead storage 3 DESCRIPTION P/F overhead storage in 19mm thk prelam particle board finished with 1 mm laminate ( basic rate 1400 Rs Per sheet ) including storage, shelves etc. Rate to include with all necessarry hardware &amp; fittings. Size (4080x325x900)</v>
      </c>
    </row>
    <row r="13" spans="2:12" s="26" customFormat="1" ht="69.75" customHeight="1">
      <c r="B13" s="23">
        <v>7</v>
      </c>
      <c r="C13" s="27" t="s">
        <v>43</v>
      </c>
      <c r="D13" s="24" t="s">
        <v>34</v>
      </c>
      <c r="E13" s="33">
        <v>1</v>
      </c>
      <c r="F13" s="25" t="s">
        <v>0</v>
      </c>
      <c r="G13" s="25"/>
      <c r="H13" s="25">
        <f>E13*G13</f>
        <v>0</v>
      </c>
      <c r="L13" s="12" t="str">
        <f t="shared" si="1"/>
        <v>ITEMS Overhead storage 4- Printer OH storage DESCRIPTION P/F overhead storage in 19mm thk prelam particle board finished with 1 mm laminate ( basic rate 1400 Rs Per sheet ) including storage, shelves etc. Rate to include with all necessarry hardware &amp; fittings. Size (1537x325x900)</v>
      </c>
    </row>
    <row r="14" spans="2:12" s="26" customFormat="1" ht="69.75" customHeight="1">
      <c r="B14" s="23">
        <v>8</v>
      </c>
      <c r="C14" s="27" t="s">
        <v>35</v>
      </c>
      <c r="D14" s="24" t="s">
        <v>36</v>
      </c>
      <c r="E14" s="33">
        <v>2</v>
      </c>
      <c r="F14" s="25" t="s">
        <v>0</v>
      </c>
      <c r="G14" s="25"/>
      <c r="H14" s="25">
        <f>E14*G14</f>
        <v>0</v>
      </c>
      <c r="L14" s="12" t="str">
        <f t="shared" si="1"/>
        <v>ITEMS Overhead storage 5 DESCRIPTION P/F overhead storage in 19mm thk prelam particle board finished with 1 mm laminate ( basic rate 1400 Rs Per sheet ) including storage, shelves etc. Rate to include with all necessarry hardware &amp; fittings. Size (2193x325x900)</v>
      </c>
    </row>
    <row r="15" spans="2:12" s="26" customFormat="1" ht="69.75" customHeight="1">
      <c r="B15" s="23">
        <v>9</v>
      </c>
      <c r="C15" s="27" t="s">
        <v>37</v>
      </c>
      <c r="D15" s="24" t="s">
        <v>40</v>
      </c>
      <c r="E15" s="17">
        <v>1</v>
      </c>
      <c r="F15" s="25" t="s">
        <v>0</v>
      </c>
      <c r="G15" s="25"/>
      <c r="H15" s="25">
        <f t="shared" si="0"/>
        <v>0</v>
      </c>
      <c r="L15" s="12" t="str">
        <f t="shared" si="1"/>
        <v>ITEMS Cabinet Storage-1 DESCRIPTION P/F cabinet storage in 19mm thk prelam particle board finished with 1 mm laminate ( basic rate 1400 Rs Per sheet ) including storage, shelves etc. Rate to include with all necessarry hardware &amp; fittings. Size (1305x450x1200)</v>
      </c>
    </row>
    <row r="16" spans="2:12" s="26" customFormat="1" ht="69.75" customHeight="1">
      <c r="B16" s="23">
        <v>10</v>
      </c>
      <c r="C16" s="27" t="s">
        <v>38</v>
      </c>
      <c r="D16" s="24" t="s">
        <v>41</v>
      </c>
      <c r="E16" s="17">
        <v>1</v>
      </c>
      <c r="F16" s="25" t="s">
        <v>0</v>
      </c>
      <c r="G16" s="25"/>
      <c r="H16" s="25"/>
      <c r="L16" s="12" t="str">
        <f t="shared" si="1"/>
        <v>ITEMS Cabinet Storage-2 DESCRIPTION P/F cabinet storage in 19mm thk prelam particle board finished with 1 mm laminate ( basic rate 1400 Rs Per sheet ) including storage, shelves etc. Rate to include with all necessarry hardware &amp; fittings. Size (1280x450x1200)</v>
      </c>
    </row>
    <row r="17" spans="2:12" s="26" customFormat="1" ht="69.75" customHeight="1">
      <c r="B17" s="23">
        <v>11</v>
      </c>
      <c r="C17" s="27" t="s">
        <v>39</v>
      </c>
      <c r="D17" s="24" t="s">
        <v>42</v>
      </c>
      <c r="E17" s="17">
        <v>2</v>
      </c>
      <c r="F17" s="25" t="s">
        <v>0</v>
      </c>
      <c r="G17" s="25"/>
      <c r="H17" s="25"/>
      <c r="L17" s="12" t="str">
        <f t="shared" si="1"/>
        <v>ITEMS Cabinet Storage-3 DESCRIPTION P/F cabinet storage in 19mm thk prelam particle board finished with 1 mm laminate ( basic rate 1400 Rs Per sheet ) including storage, shelves etc. Rate to include with all necessarry hardware &amp; fittings. Size (1080x450x1200)</v>
      </c>
    </row>
    <row r="18" spans="2:12" s="26" customFormat="1" ht="69.75" customHeight="1">
      <c r="B18" s="23">
        <v>12</v>
      </c>
      <c r="C18" s="27" t="s">
        <v>29</v>
      </c>
      <c r="D18" s="24" t="s">
        <v>30</v>
      </c>
      <c r="E18" s="17">
        <v>1</v>
      </c>
      <c r="F18" s="25" t="s">
        <v>0</v>
      </c>
      <c r="G18" s="25"/>
      <c r="H18" s="25">
        <f t="shared" si="0"/>
        <v>0</v>
      </c>
      <c r="L18" s="12" t="str">
        <f t="shared" si="1"/>
        <v>ITEMS Printer Cabinet DESCRIPTION P/F cabinet for printer in 19mm thk prelam particle board finished with 1 mm laminate ( basic rate 1400 Rs Per sheet ) including storage, shelves etc. Rate to include with all necessarry hardware &amp; fittings. Size (1532x1025x900)</v>
      </c>
    </row>
    <row r="19" spans="2:12" s="26" customFormat="1" ht="69.75" customHeight="1">
      <c r="B19" s="23">
        <v>13</v>
      </c>
      <c r="C19" s="27" t="s">
        <v>46</v>
      </c>
      <c r="D19" s="24" t="s">
        <v>44</v>
      </c>
      <c r="E19" s="34">
        <f>(1.834+3.156+0.612)*1.67*1.1</f>
        <v>10.290874000000001</v>
      </c>
      <c r="F19" s="25" t="s">
        <v>45</v>
      </c>
      <c r="G19" s="25"/>
      <c r="H19" s="25"/>
      <c r="L19" s="12" t="str">
        <f t="shared" si="1"/>
        <v>ITEMS Cubicle for Manager Cabin and interview room DESCRIPTION P/F 50mm thick wooden partition with Laminate finish (5.5 ft height)</v>
      </c>
    </row>
    <row r="20" spans="2:12" s="26" customFormat="1" ht="69.75" customHeight="1">
      <c r="B20" s="23">
        <v>14</v>
      </c>
      <c r="C20" s="27" t="s">
        <v>48</v>
      </c>
      <c r="D20" s="24" t="s">
        <v>49</v>
      </c>
      <c r="E20" s="17">
        <v>1</v>
      </c>
      <c r="F20" s="25" t="s">
        <v>0</v>
      </c>
      <c r="G20" s="25"/>
      <c r="H20" s="25"/>
      <c r="L20" s="12" t="str">
        <f t="shared" si="1"/>
        <v>ITEMS Manager Table  DESCRIPTION P&amp;F manager wooden table with one side storage drawer, as per detail drawing or as per instruction from engineer incharge. (Size -1887mm x 800mm)</v>
      </c>
    </row>
    <row r="21" spans="2:12" s="26" customFormat="1" ht="69.75" customHeight="1">
      <c r="B21" s="23">
        <v>15</v>
      </c>
      <c r="C21" s="27" t="s">
        <v>50</v>
      </c>
      <c r="D21" s="24" t="s">
        <v>51</v>
      </c>
      <c r="E21" s="17">
        <v>1</v>
      </c>
      <c r="F21" s="25" t="s">
        <v>0</v>
      </c>
      <c r="G21" s="25"/>
      <c r="H21" s="25"/>
      <c r="L21" s="12" t="str">
        <f t="shared" si="1"/>
        <v>ITEMS Interview room table DESCRIPTION P&amp;F interview room wooden table with one side storage drawer, as per detail drawing or as per instruction from engineer incharge. (Size -987mm x 800mm)</v>
      </c>
    </row>
    <row r="22" spans="2:12" s="26" customFormat="1" ht="69.75" customHeight="1">
      <c r="B22" s="23">
        <v>14</v>
      </c>
      <c r="C22" s="27" t="s">
        <v>47</v>
      </c>
      <c r="D22" s="24" t="s">
        <v>52</v>
      </c>
      <c r="E22" s="17">
        <v>1</v>
      </c>
      <c r="F22" s="25" t="s">
        <v>53</v>
      </c>
      <c r="G22" s="25"/>
      <c r="H22" s="25"/>
      <c r="L22" s="12" t="str">
        <f t="shared" si="1"/>
        <v xml:space="preserve">ITEMS Shifting of Old Furniture to store room (6 to 8Km from location) DESCRIPTION Shifting of old funirture to store room 
1. 4Nos L shape work statios </v>
      </c>
    </row>
    <row r="23" spans="2:12" s="26" customFormat="1" ht="69.75" customHeight="1">
      <c r="B23" s="23">
        <v>8</v>
      </c>
      <c r="C23" s="27" t="s">
        <v>31</v>
      </c>
      <c r="D23" s="24" t="s">
        <v>32</v>
      </c>
      <c r="E23" s="25">
        <v>1</v>
      </c>
      <c r="F23" s="25" t="s">
        <v>0</v>
      </c>
      <c r="G23" s="25"/>
      <c r="H23" s="25">
        <v>0</v>
      </c>
      <c r="L23" s="12" t="str">
        <f t="shared" si="1"/>
        <v>ITEMS Water dis. Unit DESCRIPTION P/F water dispenser unit in 19mm thk prelam particle board finished with 1 mm laminate ( basic rate 1400 Rs Per sheet ) including storage, shelves etc. Rate to include with all necessarry hardware &amp; fittings. Size (600x850x300)</v>
      </c>
    </row>
    <row r="24" spans="2:12" s="20" customFormat="1" ht="26.25" customHeight="1">
      <c r="B24" s="13"/>
      <c r="C24" s="13"/>
      <c r="D24" s="13" t="s">
        <v>15</v>
      </c>
      <c r="E24" s="13"/>
      <c r="F24" s="13"/>
      <c r="G24" s="13"/>
      <c r="H24" s="21">
        <f>SUM(H6:H23)</f>
        <v>0</v>
      </c>
      <c r="L24" s="12" t="str">
        <f t="shared" si="1"/>
        <v>ITEMS  DESCRIPTION SUB TOTAL</v>
      </c>
    </row>
    <row r="25" spans="2:12" s="20" customFormat="1" ht="26.25" customHeight="1">
      <c r="B25" s="38" t="s">
        <v>20</v>
      </c>
      <c r="C25" s="38"/>
      <c r="D25" s="38"/>
      <c r="E25" s="38"/>
      <c r="F25" s="38"/>
      <c r="G25" s="38"/>
      <c r="H25" s="38"/>
    </row>
    <row r="47" spans="3:8" s="11" customFormat="1" ht="73.5" customHeight="1">
      <c r="C47" s="12"/>
      <c r="D47" s="12"/>
      <c r="G47" s="12"/>
      <c r="H47" s="12"/>
    </row>
  </sheetData>
  <mergeCells count="9">
    <mergeCell ref="B25:H25"/>
    <mergeCell ref="B2:H2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02cf3dec8a1012d5bd823414b7b21ea4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22a851bf2e6e9cb2f5e2ecf72f04248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82272F-222E-4A64-89CF-43B5762EB544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1edca550-45ec-413d-b410-eb5899b7564f"/>
    <ds:schemaRef ds:uri="http://schemas.microsoft.com/office/2006/documentManagement/types"/>
    <ds:schemaRef ds:uri="http://purl.org/dc/terms/"/>
    <ds:schemaRef ds:uri="93f5a7a4-2ad1-46b6-8cf3-ba87f7d66d3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12472B7-7431-4351-9511-BE0B9A0212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CF318D-8E1E-49B2-A257-3DD62A058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HYD - Office </vt:lpstr>
      <vt:lpstr>'HYD - Office 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Koti</dc:creator>
  <cp:lastModifiedBy>Smrutika Thoti</cp:lastModifiedBy>
  <cp:lastPrinted>2022-06-28T13:03:35Z</cp:lastPrinted>
  <dcterms:created xsi:type="dcterms:W3CDTF">2019-08-06T17:03:31Z</dcterms:created>
  <dcterms:modified xsi:type="dcterms:W3CDTF">2024-09-26T13:12:09Z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