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TARUN YADAV\OneDrive\Desktop\adani airport\"/>
    </mc:Choice>
  </mc:AlternateContent>
  <xr:revisionPtr revIDLastSave="0" documentId="13_ncr:1_{6F6F884C-FD7A-4C9D-863B-4D219BE88591}" xr6:coauthVersionLast="47" xr6:coauthVersionMax="47" xr10:uidLastSave="{00000000-0000-0000-0000-000000000000}"/>
  <bookViews>
    <workbookView xWindow="-110" yWindow="-110" windowWidth="19420" windowHeight="10300" tabRatio="769" xr2:uid="{00000000-000D-0000-FFFF-FFFF00000000}"/>
  </bookViews>
  <sheets>
    <sheet name="SUMMARY " sheetId="18" r:id="rId1"/>
    <sheet name="INTERIOR" sheetId="14" r:id="rId2"/>
    <sheet name="ELECTRICAL" sheetId="10" r:id="rId3"/>
    <sheet name="PLUMBING" sheetId="11" r:id="rId4"/>
    <sheet name="Fire Protection" sheetId="5" r:id="rId5"/>
    <sheet name="HVAC HIGH SIDE" sheetId="19" r:id="rId6"/>
    <sheet name="MAKE LIST" sheetId="1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1">#REF!</definedName>
    <definedName name="\a" localSheetId="3">#REF!</definedName>
    <definedName name="\a">#REF!</definedName>
    <definedName name="_can430">40.73</definedName>
    <definedName name="_can435">43.3</definedName>
    <definedName name="_Fill" localSheetId="1" hidden="1">'[1]final abstract'!#REF!</definedName>
    <definedName name="_Fill" localSheetId="3" hidden="1">'[1]final abstract'!#REF!</definedName>
    <definedName name="_Fill" hidden="1">'[1]final abstract'!#REF!</definedName>
    <definedName name="_IV130000" localSheetId="1">#REF!</definedName>
    <definedName name="_IV130000" localSheetId="3">#REF!</definedName>
    <definedName name="_IV130000">#REF!</definedName>
    <definedName name="_iv66666" localSheetId="1">#REF!</definedName>
    <definedName name="_iv66666" localSheetId="3">#REF!</definedName>
    <definedName name="_iv66666">#REF!</definedName>
    <definedName name="_lb1" localSheetId="1">#REF!</definedName>
    <definedName name="_lb1" localSheetId="3">#REF!</definedName>
    <definedName name="_lb1">#REF!</definedName>
    <definedName name="_lb2" localSheetId="1">#REF!</definedName>
    <definedName name="_lb2" localSheetId="3">#REF!</definedName>
    <definedName name="_lb2">#REF!</definedName>
    <definedName name="_mm1" localSheetId="1">#REF!</definedName>
    <definedName name="_mm1" localSheetId="3">#REF!</definedName>
    <definedName name="_mm1">#REF!</definedName>
    <definedName name="_mm2" localSheetId="1">#REF!</definedName>
    <definedName name="_mm2" localSheetId="3">#REF!</definedName>
    <definedName name="_mm2">#REF!</definedName>
    <definedName name="_mm3" localSheetId="1">#REF!</definedName>
    <definedName name="_mm3" localSheetId="3">#REF!</definedName>
    <definedName name="_mm3">#REF!</definedName>
    <definedName name="_Order1" hidden="1">255</definedName>
    <definedName name="_zz93" localSheetId="1">#REF!</definedName>
    <definedName name="_zz93" localSheetId="3">#REF!</definedName>
    <definedName name="_zz93">#REF!</definedName>
    <definedName name="a" localSheetId="1">#REF!</definedName>
    <definedName name="a" localSheetId="3">#REF!</definedName>
    <definedName name="a">#REF!</definedName>
    <definedName name="AA" localSheetId="1">#REF!</definedName>
    <definedName name="AA">#REF!</definedName>
    <definedName name="abstractEB" localSheetId="3" hidden="1">{#N/A,#N/A,TRUE,"Front";#N/A,#N/A,TRUE,"Simple Letter";#N/A,#N/A,TRUE,"Inside";#N/A,#N/A,TRUE,"Contents";#N/A,#N/A,TRUE,"Basis";#N/A,#N/A,TRUE,"Inclusions";#N/A,#N/A,TRUE,"Exclusions";#N/A,#N/A,TRUE,"Areas";#N/A,#N/A,TRUE,"Summary";#N/A,#N/A,TRUE,"Detail"}</definedName>
    <definedName name="abstractEB" hidden="1">{#N/A,#N/A,TRUE,"Front";#N/A,#N/A,TRUE,"Simple Letter";#N/A,#N/A,TRUE,"Inside";#N/A,#N/A,TRUE,"Contents";#N/A,#N/A,TRUE,"Basis";#N/A,#N/A,TRUE,"Inclusions";#N/A,#N/A,TRUE,"Exclusions";#N/A,#N/A,TRUE,"Areas";#N/A,#N/A,TRUE,"Summary";#N/A,#N/A,TRUE,"Detail"}</definedName>
    <definedName name="admn_off" localSheetId="1">#REF!</definedName>
    <definedName name="admn_off" localSheetId="3">#REF!</definedName>
    <definedName name="admn_off">#REF!</definedName>
    <definedName name="admn_site" localSheetId="1">#REF!</definedName>
    <definedName name="admn_site" localSheetId="3">#REF!</definedName>
    <definedName name="admn_site">#REF!</definedName>
    <definedName name="Air_Conditioning" localSheetId="1">[2]Detail!#REF!</definedName>
    <definedName name="Air_Conditioning" localSheetId="3">[2]Detail!#REF!</definedName>
    <definedName name="Air_Conditioning">[2]Detail!#REF!</definedName>
    <definedName name="Alterations" localSheetId="1">[2]Detail!#REF!</definedName>
    <definedName name="Alterations" localSheetId="3">[2]Detail!#REF!</definedName>
    <definedName name="Alterations">[2]Detail!#REF!</definedName>
    <definedName name="ass">[3]Detail!$D$2948</definedName>
    <definedName name="B" localSheetId="1">#REF!</definedName>
    <definedName name="B" localSheetId="3">#REF!</definedName>
    <definedName name="B">#REF!</definedName>
    <definedName name="BeamLength" localSheetId="1">#REF!</definedName>
    <definedName name="BeamLength" localSheetId="3">#REF!</definedName>
    <definedName name="BeamLength">#REF!</definedName>
    <definedName name="C_" localSheetId="1">#REF!</definedName>
    <definedName name="C_" localSheetId="3">#REF!</definedName>
    <definedName name="C_">#REF!</definedName>
    <definedName name="CABLE" localSheetId="1">#REF!</definedName>
    <definedName name="CABLE" localSheetId="3">#REF!</definedName>
    <definedName name="CABLE">#REF!</definedName>
    <definedName name="capital" localSheetId="1">#REF!</definedName>
    <definedName name="capital" localSheetId="3">#REF!</definedName>
    <definedName name="capital">#REF!</definedName>
    <definedName name="cash_bank" localSheetId="1">#REF!</definedName>
    <definedName name="cash_bank" localSheetId="3">#REF!</definedName>
    <definedName name="cash_bank">#REF!</definedName>
    <definedName name="CCC">'[4]TBAL9697 -group wise  sdpl'!$A$214</definedName>
    <definedName name="cccc">'[5]TBAL9697 -group wise  sdpl'!$A$34</definedName>
    <definedName name="Central_Services" localSheetId="1">[2]Detail!#REF!</definedName>
    <definedName name="Central_Services">[2]Detail!#REF!</definedName>
    <definedName name="CF" localSheetId="1">#REF!</definedName>
    <definedName name="CF" localSheetId="3">#REF!</definedName>
    <definedName name="CF">#REF!</definedName>
    <definedName name="CIRCUITMAINS" localSheetId="1" hidden="1">'[1]final abstract'!#REF!</definedName>
    <definedName name="CIRCUITMAINS" localSheetId="3" hidden="1">'[1]final abstract'!#REF!</definedName>
    <definedName name="CIRCUITMAINS" hidden="1">'[1]final abstract'!#REF!</definedName>
    <definedName name="civil" localSheetId="3" hidden="1">{#N/A,#N/A,TRUE,"Front";#N/A,#N/A,TRUE,"Simple Letter";#N/A,#N/A,TRUE,"Inside";#N/A,#N/A,TRUE,"Contents";#N/A,#N/A,TRUE,"Basis";#N/A,#N/A,TRUE,"Inclusions";#N/A,#N/A,TRUE,"Exclusions";#N/A,#N/A,TRUE,"Areas";#N/A,#N/A,TRUE,"Summary";#N/A,#N/A,TRUE,"Detail"}</definedName>
    <definedName name="civil" hidden="1">{#N/A,#N/A,TRUE,"Front";#N/A,#N/A,TRUE,"Simple Letter";#N/A,#N/A,TRUE,"Inside";#N/A,#N/A,TRUE,"Contents";#N/A,#N/A,TRUE,"Basis";#N/A,#N/A,TRUE,"Inclusions";#N/A,#N/A,TRUE,"Exclusions";#N/A,#N/A,TRUE,"Areas";#N/A,#N/A,TRUE,"Summary";#N/A,#N/A,TRUE,"Detail"}</definedName>
    <definedName name="ClientAddress1" localSheetId="1">#REF!</definedName>
    <definedName name="ClientAddress1" localSheetId="3">#REF!</definedName>
    <definedName name="ClientAddress1">#REF!</definedName>
    <definedName name="ClientAddress2" localSheetId="1">#REF!</definedName>
    <definedName name="ClientAddress2" localSheetId="3">#REF!</definedName>
    <definedName name="ClientAddress2">#REF!</definedName>
    <definedName name="ClientCity" localSheetId="1">#REF!</definedName>
    <definedName name="ClientCity" localSheetId="3">#REF!</definedName>
    <definedName name="ClientCity">#REF!</definedName>
    <definedName name="ClientCountry" localSheetId="1">#REF!</definedName>
    <definedName name="ClientCountry" localSheetId="3">#REF!</definedName>
    <definedName name="ClientCountry">#REF!</definedName>
    <definedName name="ClientEmail" localSheetId="1">#REF!</definedName>
    <definedName name="ClientEmail" localSheetId="3">#REF!</definedName>
    <definedName name="ClientEmail">#REF!</definedName>
    <definedName name="ClientFax" localSheetId="1">#REF!</definedName>
    <definedName name="ClientFax" localSheetId="3">#REF!</definedName>
    <definedName name="ClientFax">#REF!</definedName>
    <definedName name="ClientPhone" localSheetId="1">#REF!</definedName>
    <definedName name="ClientPhone" localSheetId="3">#REF!</definedName>
    <definedName name="ClientPhone">#REF!</definedName>
    <definedName name="ClientState" localSheetId="1">#REF!</definedName>
    <definedName name="ClientState" localSheetId="3">#REF!</definedName>
    <definedName name="ClientState">#REF!</definedName>
    <definedName name="ClientZip" localSheetId="1">#REF!</definedName>
    <definedName name="ClientZip" localSheetId="3">#REF!</definedName>
    <definedName name="ClientZip">#REF!</definedName>
    <definedName name="coimbatore" localSheetId="1">#REF!</definedName>
    <definedName name="coimbatore" localSheetId="3">#REF!</definedName>
    <definedName name="coimbatore">#REF!</definedName>
    <definedName name="Communications" localSheetId="1">[2]Detail!#REF!</definedName>
    <definedName name="Communications">[2]Detail!#REF!</definedName>
    <definedName name="Company" localSheetId="1">#REF!</definedName>
    <definedName name="Company" localSheetId="3">#REF!</definedName>
    <definedName name="Company">#REF!</definedName>
    <definedName name="constrn" localSheetId="1">#REF!</definedName>
    <definedName name="constrn" localSheetId="3">#REF!</definedName>
    <definedName name="constrn">#REF!</definedName>
    <definedName name="Construction_Period" localSheetId="1">#REF!</definedName>
    <definedName name="Construction_Period" localSheetId="3">#REF!</definedName>
    <definedName name="Construction_Period">#REF!</definedName>
    <definedName name="Contact" localSheetId="1">#REF!</definedName>
    <definedName name="Contact" localSheetId="3">#REF!</definedName>
    <definedName name="Contact">#REF!</definedName>
    <definedName name="crsobpl">'[5]TBAL9697 -group wise  sdpl'!$A$34</definedName>
    <definedName name="curr_liab_prov" localSheetId="1">#REF!</definedName>
    <definedName name="curr_liab_prov" localSheetId="3">#REF!</definedName>
    <definedName name="curr_liab_prov">#REF!</definedName>
    <definedName name="D" localSheetId="1">#REF!</definedName>
    <definedName name="D" localSheetId="3">#REF!</definedName>
    <definedName name="D">#REF!</definedName>
    <definedName name="Date" localSheetId="1">#REF!</definedName>
    <definedName name="Date" localSheetId="3">#REF!</definedName>
    <definedName name="Date">#REF!</definedName>
    <definedName name="dd" localSheetId="1">#REF!</definedName>
    <definedName name="dd" localSheetId="3">#REF!</definedName>
    <definedName name="dd">#REF!</definedName>
    <definedName name="Depn" localSheetId="1">#REF!</definedName>
    <definedName name="Depn" localSheetId="3">#REF!</definedName>
    <definedName name="Depn">#REF!</definedName>
    <definedName name="DP" localSheetId="1">#REF!</definedName>
    <definedName name="DP" localSheetId="3">#REF!</definedName>
    <definedName name="DP">#REF!</definedName>
    <definedName name="ED" localSheetId="1">#REF!</definedName>
    <definedName name="ED">#REF!</definedName>
    <definedName name="Electric_Light___Power" localSheetId="1">[2]Detail!#REF!</definedName>
    <definedName name="Electric_Light___Power">[2]Detail!#REF!</definedName>
    <definedName name="Evaporative_Cooling" localSheetId="1">[2]Detail!#REF!</definedName>
    <definedName name="Evaporative_Cooling">[2]Detail!#REF!</definedName>
    <definedName name="EW" localSheetId="1">#REF!</definedName>
    <definedName name="EW" localSheetId="3">#REF!</definedName>
    <definedName name="EW">#REF!</definedName>
    <definedName name="Excel_BuiltIn_Print_Area_1_1" localSheetId="1">#REF!</definedName>
    <definedName name="Excel_BuiltIn_Print_Area_1_1" localSheetId="3">#REF!</definedName>
    <definedName name="Excel_BuiltIn_Print_Area_1_1">#REF!</definedName>
    <definedName name="Excel_BuiltIn_Print_Area_3" localSheetId="4">'[6]Fire Pumps'!$A$1:$F$302</definedName>
    <definedName name="Excel_BuiltIn_Print_Titles_1" localSheetId="4">'[6]Fire Pumps'!$A$5:$IU$6</definedName>
    <definedName name="Excel_BuiltIn_Print_Titles_1" localSheetId="1">#REF!</definedName>
    <definedName name="Excel_BuiltIn_Print_Titles_1">#REF!</definedName>
    <definedName name="Excel_BuiltIn_Print_Titles_2" localSheetId="4">'[6]B - E'!$A$1:$IU$1</definedName>
    <definedName name="External__Water_Supply" localSheetId="1">[2]Detail!#REF!</definedName>
    <definedName name="External__Water_Supply" localSheetId="3">[2]Detail!#REF!</definedName>
    <definedName name="External__Water_Supply">[2]Detail!#REF!</definedName>
    <definedName name="External_Alterations___Renovations" localSheetId="1">[2]Detail!#REF!</definedName>
    <definedName name="External_Alterations___Renovations" localSheetId="3">[2]Detail!#REF!</definedName>
    <definedName name="External_Alterations___Renovations">[2]Detail!#REF!</definedName>
    <definedName name="External_Communications" localSheetId="1">[2]Detail!#REF!</definedName>
    <definedName name="External_Communications" localSheetId="3">[2]Detail!#REF!</definedName>
    <definedName name="External_Communications">[2]Detail!#REF!</definedName>
    <definedName name="External_Electrical" localSheetId="1">[2]Detail!#REF!</definedName>
    <definedName name="External_Electrical" localSheetId="3">[2]Detail!#REF!</definedName>
    <definedName name="External_Electrical">[2]Detail!#REF!</definedName>
    <definedName name="External_Fire_Protection" localSheetId="1">[2]Detail!#REF!</definedName>
    <definedName name="External_Fire_Protection">[2]Detail!#REF!</definedName>
    <definedName name="External_Gas" localSheetId="1">[2]Detail!#REF!</definedName>
    <definedName name="External_Gas">[2]Detail!#REF!</definedName>
    <definedName name="External_Sewer" localSheetId="1">[2]Detail!#REF!</definedName>
    <definedName name="External_Sewer">[2]Detail!#REF!</definedName>
    <definedName name="External_Special_Services" localSheetId="1">[2]Detail!#REF!</definedName>
    <definedName name="External_Special_Services">[2]Detail!#REF!</definedName>
    <definedName name="External_Stormwater" localSheetId="1">[2]Detail!#REF!</definedName>
    <definedName name="External_Stormwater">[2]Detail!#REF!</definedName>
    <definedName name="F" localSheetId="1">#REF!</definedName>
    <definedName name="F" localSheetId="3">#REF!</definedName>
    <definedName name="F">#REF!</definedName>
    <definedName name="facom">'[5]TBAL9697 -group wise  sdpl'!$A$34</definedName>
    <definedName name="fafur">'[5]TBAL9697 -group wise  sdpl'!$A$34</definedName>
    <definedName name="faofeq">'[5]TBAL9697 -group wise  sdpl'!$A$34</definedName>
    <definedName name="faplm">'[5]TBAL9697 -group wise  sdpl'!$A$34</definedName>
    <definedName name="fapms">'[5]TBAL9697 -group wise  sdpl'!$A$34</definedName>
    <definedName name="faveh">'[5]TBAL9697 -group wise  sdpl'!$A$34</definedName>
    <definedName name="Fences___Gates" localSheetId="1">[2]Detail!#REF!</definedName>
    <definedName name="Fences___Gates">[2]Detail!#REF!</definedName>
    <definedName name="FF" localSheetId="1">#REF!</definedName>
    <definedName name="FF" localSheetId="3">#REF!</definedName>
    <definedName name="FF">#REF!</definedName>
    <definedName name="Fire_Protection" localSheetId="1">[2]Detail!#REF!</definedName>
    <definedName name="Fire_Protection" localSheetId="3">[2]Detail!#REF!</definedName>
    <definedName name="Fire_Protection">[2]Detail!#REF!</definedName>
    <definedName name="Fitments" localSheetId="1">[2]Detail!#REF!</definedName>
    <definedName name="Fitments">[2]Detail!#REF!</definedName>
    <definedName name="fixed_asset" localSheetId="1">#REF!</definedName>
    <definedName name="fixed_asset" localSheetId="3">#REF!</definedName>
    <definedName name="fixed_asset">#REF!</definedName>
    <definedName name="Floor_Finishes" localSheetId="1">[2]Detail!#REF!</definedName>
    <definedName name="Floor_Finishes" localSheetId="3">[2]Detail!#REF!</definedName>
    <definedName name="Floor_Finishes">[2]Detail!#REF!</definedName>
    <definedName name="fRANCIS" localSheetId="1">#REF!</definedName>
    <definedName name="fRANCIS" localSheetId="3">#REF!</definedName>
    <definedName name="fRANCIS">#REF!</definedName>
    <definedName name="frncis" localSheetId="1">#REF!</definedName>
    <definedName name="frncis" localSheetId="3">#REF!</definedName>
    <definedName name="frncis">#REF!</definedName>
    <definedName name="FT" localSheetId="1">#REF!</definedName>
    <definedName name="FT">#REF!</definedName>
    <definedName name="Gas_Service" localSheetId="1">[2]Detail!#REF!</definedName>
    <definedName name="Gas_Service">[2]Detail!#REF!</definedName>
    <definedName name="hy" localSheetId="3" hidden="1">{#N/A,#N/A,TRUE,"Front";#N/A,#N/A,TRUE,"Simple Letter";#N/A,#N/A,TRUE,"Inside";#N/A,#N/A,TRUE,"Contents";#N/A,#N/A,TRUE,"Basis";#N/A,#N/A,TRUE,"Inclusions";#N/A,#N/A,TRUE,"Exclusions";#N/A,#N/A,TRUE,"Areas";#N/A,#N/A,TRUE,"Summary";#N/A,#N/A,TRUE,"Detail"}</definedName>
    <definedName name="hy" hidden="1">{#N/A,#N/A,TRUE,"Front";#N/A,#N/A,TRUE,"Simple Letter";#N/A,#N/A,TRUE,"Inside";#N/A,#N/A,TRUE,"Contents";#N/A,#N/A,TRUE,"Basis";#N/A,#N/A,TRUE,"Inclusions";#N/A,#N/A,TRUE,"Exclusions";#N/A,#N/A,TRUE,"Areas";#N/A,#N/A,TRUE,"Summary";#N/A,#N/A,TRUE,"Detail"}</definedName>
    <definedName name="income" localSheetId="1">#REF!</definedName>
    <definedName name="income" localSheetId="3">#REF!</definedName>
    <definedName name="income">#REF!</definedName>
    <definedName name="insert_rows_1" localSheetId="1">'[7]Basement Budget'!#REF!</definedName>
    <definedName name="insert_rows_1" localSheetId="3">'[7]Basement Budget'!#REF!</definedName>
    <definedName name="insert_rows_1">'[7]Basement Budget'!#REF!</definedName>
    <definedName name="Internal_Screens" localSheetId="1">[2]Detail!#REF!</definedName>
    <definedName name="Internal_Screens" localSheetId="3">[2]Detail!#REF!</definedName>
    <definedName name="Internal_Screens">[2]Detail!#REF!</definedName>
    <definedName name="investment" localSheetId="1">#REF!</definedName>
    <definedName name="investment" localSheetId="3">#REF!</definedName>
    <definedName name="investment">#REF!</definedName>
    <definedName name="J" localSheetId="1">#REF!</definedName>
    <definedName name="J" localSheetId="3">#REF!</definedName>
    <definedName name="J">#REF!</definedName>
    <definedName name="jk" localSheetId="1">#REF!</definedName>
    <definedName name="jk" localSheetId="3">#REF!</definedName>
    <definedName name="jk">#REF!</definedName>
    <definedName name="kp" localSheetId="3" hidden="1">{#N/A,#N/A,TRUE,"Front";#N/A,#N/A,TRUE,"Simple Letter";#N/A,#N/A,TRUE,"Inside";#N/A,#N/A,TRUE,"Contents";#N/A,#N/A,TRUE,"Basis";#N/A,#N/A,TRUE,"Inclusions";#N/A,#N/A,TRUE,"Exclusions";#N/A,#N/A,TRUE,"Areas";#N/A,#N/A,TRUE,"Summary";#N/A,#N/A,TRUE,"Detail"}</definedName>
    <definedName name="kp" hidden="1">{#N/A,#N/A,TRUE,"Front";#N/A,#N/A,TRUE,"Simple Letter";#N/A,#N/A,TRUE,"Inside";#N/A,#N/A,TRUE,"Contents";#N/A,#N/A,TRUE,"Basis";#N/A,#N/A,TRUE,"Inclusions";#N/A,#N/A,TRUE,"Exclusions";#N/A,#N/A,TRUE,"Areas";#N/A,#N/A,TRUE,"Summary";#N/A,#N/A,TRUE,"Detail"}</definedName>
    <definedName name="L" localSheetId="1">#REF!</definedName>
    <definedName name="L" localSheetId="3">#REF!</definedName>
    <definedName name="L">#REF!</definedName>
    <definedName name="Land_adv" localSheetId="1">#REF!</definedName>
    <definedName name="Land_adv" localSheetId="3">#REF!</definedName>
    <definedName name="Land_adv">#REF!</definedName>
    <definedName name="Landscaping" localSheetId="1">[2]Detail!#REF!</definedName>
    <definedName name="Landscaping">[2]Detail!#REF!</definedName>
    <definedName name="LC" localSheetId="1">#REF!</definedName>
    <definedName name="LC" localSheetId="3">#REF!</definedName>
    <definedName name="LC">#REF!</definedName>
    <definedName name="Lead" localSheetId="1">#REF!</definedName>
    <definedName name="Lead" localSheetId="3">#REF!</definedName>
    <definedName name="Lead">#REF!</definedName>
    <definedName name="loans_adv" localSheetId="1">#REF!</definedName>
    <definedName name="loans_adv" localSheetId="3">#REF!</definedName>
    <definedName name="loans_adv">#REF!</definedName>
    <definedName name="m" localSheetId="1">#REF!</definedName>
    <definedName name="m" localSheetId="3">#REF!</definedName>
    <definedName name="m">#REF!</definedName>
    <definedName name="Mechanical" localSheetId="1">[2]Detail!#REF!</definedName>
    <definedName name="Mechanical">[2]Detail!#REF!</definedName>
    <definedName name="MER">'[8]Project Budget Worksheet'!$A$1:$H$106</definedName>
    <definedName name="N" localSheetId="1">#REF!</definedName>
    <definedName name="N" localSheetId="3">#REF!</definedName>
    <definedName name="N">#REF!</definedName>
    <definedName name="ND" localSheetId="1">#REF!</definedName>
    <definedName name="ND" localSheetId="3">#REF!</definedName>
    <definedName name="ND">#REF!</definedName>
    <definedName name="NS" localSheetId="1">#REF!</definedName>
    <definedName name="NS">#REF!</definedName>
    <definedName name="NW" localSheetId="1">#REF!</definedName>
    <definedName name="NW">#REF!</definedName>
    <definedName name="obpl" localSheetId="1">#REF!</definedName>
    <definedName name="obpl" localSheetId="3">#REF!</definedName>
    <definedName name="obpl">#REF!</definedName>
    <definedName name="Outbuildings" localSheetId="1">[2]Detail!#REF!</definedName>
    <definedName name="Outbuildings">[2]Detail!#REF!</definedName>
    <definedName name="Overall_Summary_Title" localSheetId="1">#REF!</definedName>
    <definedName name="Overall_Summary_Title" localSheetId="3">#REF!</definedName>
    <definedName name="Overall_Summary_Title">#REF!</definedName>
    <definedName name="PhaseCode" localSheetId="1">#REF!</definedName>
    <definedName name="PhaseCode" localSheetId="3">#REF!</definedName>
    <definedName name="PhaseCode">#REF!</definedName>
    <definedName name="pileinraftCount" localSheetId="1">#REF!</definedName>
    <definedName name="pileinraftCount">#REF!</definedName>
    <definedName name="POINTWIRING" localSheetId="1">#REF!</definedName>
    <definedName name="POINTWIRING" localSheetId="3">#REF!</definedName>
    <definedName name="POINTWIRING">#REF!</definedName>
    <definedName name="Prelm_Exp" localSheetId="1">#REF!</definedName>
    <definedName name="Prelm_Exp" localSheetId="3">#REF!</definedName>
    <definedName name="Prelm_Exp">#REF!</definedName>
    <definedName name="Principal" localSheetId="1">#REF!</definedName>
    <definedName name="Principal" localSheetId="3">#REF!</definedName>
    <definedName name="Principal">#REF!</definedName>
    <definedName name="_xlnm.Print_Area" localSheetId="2">ELECTRICAL!$A$1:$G$281</definedName>
    <definedName name="_xlnm.Print_Area" localSheetId="4">'Fire Protection'!$A$1:$E$199</definedName>
    <definedName name="_xlnm.Print_Area" localSheetId="1">#REF!</definedName>
    <definedName name="_xlnm.Print_Area" localSheetId="3">PLUMBING!$A$2:$G$217</definedName>
    <definedName name="_xlnm.Print_Area">#REF!</definedName>
    <definedName name="_xlnm.Print_Titles" localSheetId="2">ELECTRICAL!#REF!</definedName>
    <definedName name="_xlnm.Print_Titles" localSheetId="4">'Fire Protection'!$1:$2</definedName>
    <definedName name="_xlnm.Print_Titles" localSheetId="1">#REF!</definedName>
    <definedName name="_xlnm.Print_Titles" localSheetId="3">PLUMBING!$2:$2</definedName>
    <definedName name="_xlnm.Print_Titles">#REF!</definedName>
    <definedName name="ProjectLocation" localSheetId="1">#REF!</definedName>
    <definedName name="ProjectLocation" localSheetId="3">#REF!</definedName>
    <definedName name="ProjectLocation">#REF!</definedName>
    <definedName name="ProjectNumber" localSheetId="1">#REF!</definedName>
    <definedName name="ProjectNumber" localSheetId="3">#REF!</definedName>
    <definedName name="ProjectNumber">#REF!</definedName>
    <definedName name="ProjectSubtitle" localSheetId="1">#REF!</definedName>
    <definedName name="ProjectSubtitle" localSheetId="3">#REF!</definedName>
    <definedName name="ProjectSubtitle">#REF!</definedName>
    <definedName name="ProjectTitle" localSheetId="1">#REF!</definedName>
    <definedName name="ProjectTitle" localSheetId="3">#REF!</definedName>
    <definedName name="ProjectTitle">#REF!</definedName>
    <definedName name="Q" localSheetId="1">#REF!</definedName>
    <definedName name="Q" localSheetId="3">#REF!</definedName>
    <definedName name="Q">#REF!</definedName>
    <definedName name="R_" localSheetId="1">#REF!</definedName>
    <definedName name="R_" localSheetId="3">#REF!</definedName>
    <definedName name="R_">#REF!</definedName>
    <definedName name="Roads___Footpaths" localSheetId="1">[2]Detail!#REF!</definedName>
    <definedName name="Roads___Footpaths">[2]Detail!#REF!</definedName>
    <definedName name="S" localSheetId="1">#REF!</definedName>
    <definedName name="S" localSheetId="3">#REF!</definedName>
    <definedName name="S">#REF!</definedName>
    <definedName name="Sanitary_Fixtures" localSheetId="1">[2]Detail!#REF!</definedName>
    <definedName name="Sanitary_Fixtures" localSheetId="3">[2]Detail!#REF!</definedName>
    <definedName name="Sanitary_Fixtures">[2]Detail!#REF!</definedName>
    <definedName name="Sanitary_Plumbing" localSheetId="1">[2]Detail!#REF!</definedName>
    <definedName name="Sanitary_Plumbing" localSheetId="3">[2]Detail!#REF!</definedName>
    <definedName name="Sanitary_Plumbing">[2]Detail!#REF!</definedName>
    <definedName name="SC" localSheetId="1">#REF!</definedName>
    <definedName name="SC" localSheetId="3">#REF!</definedName>
    <definedName name="SC">#REF!</definedName>
    <definedName name="SCC" localSheetId="1">#REF!</definedName>
    <definedName name="SCC" localSheetId="3">#REF!</definedName>
    <definedName name="SCC">#REF!</definedName>
    <definedName name="SCD" localSheetId="1">#REF!</definedName>
    <definedName name="SCD" localSheetId="3">#REF!</definedName>
    <definedName name="SCD">#REF!</definedName>
    <definedName name="SCE" localSheetId="1">#REF!</definedName>
    <definedName name="SCE" localSheetId="3">#REF!</definedName>
    <definedName name="SCE">#REF!</definedName>
    <definedName name="SCED" localSheetId="1">#REF!</definedName>
    <definedName name="SCED" localSheetId="3">#REF!</definedName>
    <definedName name="SCED">#REF!</definedName>
    <definedName name="sdpl" localSheetId="1">#REF!</definedName>
    <definedName name="sdpl" localSheetId="3">#REF!</definedName>
    <definedName name="sdpl">#REF!</definedName>
    <definedName name="SDPLBS" localSheetId="1">#REF!</definedName>
    <definedName name="SDPLBS" localSheetId="3">#REF!</definedName>
    <definedName name="SDPLBS">#REF!</definedName>
    <definedName name="SDPLFA" localSheetId="1">#REF!</definedName>
    <definedName name="SDPLFA" localSheetId="3">#REF!</definedName>
    <definedName name="SDPLFA">#REF!</definedName>
    <definedName name="SDPLPL" localSheetId="1">#REF!</definedName>
    <definedName name="SDPLPL" localSheetId="3">#REF!</definedName>
    <definedName name="SDPLPL">#REF!</definedName>
    <definedName name="sec_deposit" localSheetId="1">#REF!</definedName>
    <definedName name="sec_deposit" localSheetId="3">#REF!</definedName>
    <definedName name="sec_deposit">#REF!</definedName>
    <definedName name="Section_1_Title" localSheetId="1">#REF!</definedName>
    <definedName name="Section_1_Title" localSheetId="3">#REF!</definedName>
    <definedName name="Section_1_Title">#REF!</definedName>
    <definedName name="Section_2_Title" localSheetId="1">#REF!</definedName>
    <definedName name="Section_2_Title" localSheetId="3">#REF!</definedName>
    <definedName name="Section_2_Title">#REF!</definedName>
    <definedName name="Section_3_Title" localSheetId="1">#REF!</definedName>
    <definedName name="Section_3_Title" localSheetId="3">#REF!</definedName>
    <definedName name="Section_3_Title">#REF!</definedName>
    <definedName name="Section_4_Title" localSheetId="1">#REF!</definedName>
    <definedName name="Section_4_Title" localSheetId="3">#REF!</definedName>
    <definedName name="Section_4_Title">#REF!</definedName>
    <definedName name="Section_5_Title" localSheetId="1">#REF!</definedName>
    <definedName name="Section_5_Title" localSheetId="3">#REF!</definedName>
    <definedName name="Section_5_Title">#REF!</definedName>
    <definedName name="Section_6_Title" localSheetId="1">#REF!</definedName>
    <definedName name="Section_6_Title" localSheetId="3">#REF!</definedName>
    <definedName name="Section_6_Title">#REF!</definedName>
    <definedName name="Section_7_Title" localSheetId="1">#REF!</definedName>
    <definedName name="Section_7_Title" localSheetId="3">#REF!</definedName>
    <definedName name="Section_7_Title">#REF!</definedName>
    <definedName name="Section_8_Title" localSheetId="1">#REF!</definedName>
    <definedName name="Section_8_Title" localSheetId="3">#REF!</definedName>
    <definedName name="Section_8_Title">#REF!</definedName>
    <definedName name="secured" localSheetId="1">#REF!</definedName>
    <definedName name="secured" localSheetId="3">#REF!</definedName>
    <definedName name="secured">#REF!</definedName>
    <definedName name="Site_Preparation" localSheetId="1">[2]Detail!#REF!</definedName>
    <definedName name="Site_Preparation">[2]Detail!#REF!</definedName>
    <definedName name="SlabArea" localSheetId="1">#REF!</definedName>
    <definedName name="SlabArea" localSheetId="3">#REF!</definedName>
    <definedName name="SlabArea">#REF!</definedName>
    <definedName name="slabconArea" localSheetId="1">#REF!</definedName>
    <definedName name="slabconArea" localSheetId="3">#REF!</definedName>
    <definedName name="slabconArea">#REF!</definedName>
    <definedName name="slabconPerimeter" localSheetId="1">#REF!</definedName>
    <definedName name="slabconPerimeter" localSheetId="3">#REF!</definedName>
    <definedName name="slabconPerimeter">#REF!</definedName>
    <definedName name="SlabPerimeter" localSheetId="1">#REF!</definedName>
    <definedName name="SlabPerimeter">#REF!</definedName>
    <definedName name="Space_Heating" localSheetId="1">[2]Detail!#REF!</definedName>
    <definedName name="Space_Heating">[2]Detail!#REF!</definedName>
    <definedName name="Special_Equipment" localSheetId="1">[2]Detail!#REF!</definedName>
    <definedName name="Special_Equipment">[2]Detail!#REF!</definedName>
    <definedName name="Special_Services" localSheetId="1">[2]Detail!#REF!</definedName>
    <definedName name="Special_Services">[2]Detail!#REF!</definedName>
    <definedName name="Stage" localSheetId="1">#REF!</definedName>
    <definedName name="Stage" localSheetId="3">#REF!</definedName>
    <definedName name="Stage">#REF!</definedName>
    <definedName name="Start_Date" localSheetId="1">#REF!</definedName>
    <definedName name="Start_Date" localSheetId="3">#REF!</definedName>
    <definedName name="Start_Date">#REF!</definedName>
    <definedName name="T" localSheetId="1">#REF!</definedName>
    <definedName name="T" localSheetId="3">#REF!</definedName>
    <definedName name="T">#REF!</definedName>
    <definedName name="temp" localSheetId="3"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localSheetId="3"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ransportation" localSheetId="1">[2]Detail!#REF!</definedName>
    <definedName name="Transportation">[2]Detail!#REF!</definedName>
    <definedName name="type" localSheetId="1">#REF!</definedName>
    <definedName name="type" localSheetId="3">#REF!</definedName>
    <definedName name="type">#REF!</definedName>
    <definedName name="unsecured" localSheetId="1">#REF!</definedName>
    <definedName name="unsecured" localSheetId="3">#REF!</definedName>
    <definedName name="unsecured">#REF!</definedName>
    <definedName name="Use_Alternates" localSheetId="1">#REF!</definedName>
    <definedName name="Use_Alternates" localSheetId="3">#REF!</definedName>
    <definedName name="Use_Alternates">#REF!</definedName>
    <definedName name="Ventilation" localSheetId="1">[2]Detail!#REF!</definedName>
    <definedName name="Ventilation">[2]Detail!#REF!</definedName>
    <definedName name="Water_Supply" localSheetId="1">[2]Detail!#REF!</definedName>
    <definedName name="Water_Supply">[2]Detail!#REF!</definedName>
    <definedName name="WF" localSheetId="1">#REF!</definedName>
    <definedName name="WF" localSheetId="3">#REF!</definedName>
    <definedName name="WF">#REF!</definedName>
    <definedName name="wip" localSheetId="1">#REF!</definedName>
    <definedName name="wip" localSheetId="3">#REF!</definedName>
    <definedName name="wip">#REF!</definedName>
    <definedName name="wrn.Full._.Report." localSheetId="3"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W" localSheetId="1">#REF!</definedName>
    <definedName name="WW" localSheetId="3">#REF!</definedName>
    <definedName name="WW">#REF!</definedName>
    <definedName name="Y" localSheetId="1">#REF!</definedName>
    <definedName name="Y" localSheetId="3">#REF!</definedName>
    <definedName name="Y">#REF!</definedName>
    <definedName name="Yes" localSheetId="1">'[9]Fin Sum'!#REF!</definedName>
    <definedName name="Yes" localSheetId="3">'[9]Fin Sum'!#REF!</definedName>
    <definedName name="Yes">'[9]Fin Sum'!#REF!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9" i="14" l="1"/>
  <c r="G280" i="14"/>
  <c r="G281" i="14"/>
  <c r="G282" i="14"/>
  <c r="G283" i="14"/>
  <c r="G284" i="14"/>
  <c r="G278" i="14"/>
  <c r="G272" i="10" l="1"/>
  <c r="G140" i="10"/>
  <c r="A140" i="10"/>
  <c r="A141" i="10"/>
  <c r="A142" i="10" s="1"/>
  <c r="A143" i="10" s="1"/>
  <c r="A144" i="10" s="1"/>
  <c r="A145" i="10" s="1"/>
  <c r="A146" i="10" s="1"/>
  <c r="A147" i="10" s="1"/>
  <c r="A148" i="10" s="1"/>
  <c r="A149" i="10" s="1"/>
  <c r="A150" i="10" s="1"/>
  <c r="A151" i="10" s="1"/>
  <c r="A152" i="10" s="1"/>
  <c r="A153" i="10" s="1"/>
  <c r="A154" i="10" s="1"/>
  <c r="F41" i="14"/>
  <c r="E38" i="14" s="1"/>
  <c r="F40" i="14"/>
  <c r="G130" i="14"/>
  <c r="G129" i="14"/>
  <c r="F110" i="14"/>
  <c r="F109" i="14"/>
  <c r="F108" i="14"/>
  <c r="F107" i="14"/>
  <c r="F106" i="14"/>
  <c r="G104" i="14"/>
  <c r="G103" i="14"/>
  <c r="G101" i="14"/>
  <c r="F97" i="14"/>
  <c r="F98" i="14"/>
  <c r="F99" i="14"/>
  <c r="F89" i="14"/>
  <c r="F88" i="14"/>
  <c r="F87" i="14"/>
  <c r="G75" i="14"/>
  <c r="G73" i="14"/>
  <c r="F57" i="14"/>
  <c r="F56" i="14"/>
  <c r="F39" i="14"/>
  <c r="G121" i="14"/>
  <c r="F96" i="14"/>
  <c r="F95" i="14"/>
  <c r="F94" i="14"/>
  <c r="F53" i="14"/>
  <c r="F54" i="14"/>
  <c r="F55" i="14"/>
  <c r="F58" i="14"/>
  <c r="F52" i="14"/>
  <c r="E48" i="14"/>
  <c r="E47" i="14"/>
  <c r="E46" i="14"/>
  <c r="E45" i="14"/>
  <c r="E44" i="14"/>
  <c r="G27" i="14"/>
  <c r="F111" i="14" l="1"/>
  <c r="E105" i="14" s="1"/>
  <c r="F100" i="14"/>
  <c r="E93" i="14" s="1"/>
  <c r="G93" i="14" s="1"/>
  <c r="F90" i="14"/>
  <c r="E86" i="14" s="1"/>
  <c r="F59" i="14"/>
  <c r="E51" i="14" s="1"/>
  <c r="E49" i="14"/>
  <c r="E43" i="14" s="1"/>
  <c r="G120" i="14" l="1"/>
  <c r="G260" i="14"/>
  <c r="G266" i="14"/>
  <c r="G50" i="19" l="1"/>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12" i="19"/>
  <c r="G11" i="19"/>
  <c r="G10" i="19"/>
  <c r="G9" i="19"/>
  <c r="G8" i="19"/>
  <c r="G52" i="19" l="1"/>
  <c r="C11" i="18" s="1"/>
  <c r="G13" i="19"/>
  <c r="C10" i="18" s="1"/>
  <c r="G278" i="10" l="1"/>
  <c r="G276" i="10"/>
  <c r="G275" i="10"/>
  <c r="G273" i="10"/>
  <c r="G271" i="10"/>
  <c r="G267" i="10"/>
  <c r="G266" i="10"/>
  <c r="G265" i="10"/>
  <c r="G264" i="10"/>
  <c r="G263" i="10"/>
  <c r="G262" i="10"/>
  <c r="G261" i="10"/>
  <c r="G259" i="10"/>
  <c r="G258" i="10"/>
  <c r="G257" i="10"/>
  <c r="G279" i="10" l="1"/>
  <c r="G268" i="10"/>
  <c r="G23" i="10"/>
  <c r="G24" i="10"/>
  <c r="G25" i="10"/>
  <c r="G26" i="10"/>
  <c r="G27" i="10"/>
  <c r="G28" i="10"/>
  <c r="G29" i="10"/>
  <c r="G30" i="10"/>
  <c r="G31" i="10"/>
  <c r="G32" i="10"/>
  <c r="G33" i="10"/>
  <c r="G34" i="10"/>
  <c r="G35" i="10"/>
  <c r="G36" i="10"/>
  <c r="G37" i="10"/>
  <c r="G38" i="10"/>
  <c r="G39" i="10"/>
  <c r="A170" i="10" l="1"/>
  <c r="A171" i="10" s="1"/>
  <c r="A172" i="10" s="1"/>
  <c r="A173" i="10" s="1"/>
  <c r="A176" i="10" s="1"/>
  <c r="A177" i="10" s="1"/>
  <c r="A178" i="10" s="1"/>
  <c r="A180" i="10" s="1"/>
  <c r="A181" i="10" s="1"/>
  <c r="A157" i="10"/>
  <c r="A158" i="10" s="1"/>
  <c r="A159" i="10" s="1"/>
  <c r="A160" i="10" s="1"/>
  <c r="A161" i="10" s="1"/>
  <c r="A162" i="10" s="1"/>
  <c r="A163" i="10" s="1"/>
  <c r="A164" i="10" s="1"/>
  <c r="A165" i="10" s="1"/>
  <c r="G139" i="10"/>
  <c r="G141" i="10"/>
  <c r="G142" i="10"/>
  <c r="G143" i="10"/>
  <c r="G144" i="10"/>
  <c r="G145" i="10"/>
  <c r="G146" i="10"/>
  <c r="A135" i="10"/>
  <c r="A136" i="10" s="1"/>
  <c r="A137" i="10" s="1"/>
  <c r="A138" i="10" s="1"/>
  <c r="A139" i="10" s="1"/>
  <c r="G138" i="10"/>
  <c r="A120" i="10" l="1"/>
  <c r="A121" i="10" s="1"/>
  <c r="A122" i="10" s="1"/>
  <c r="A123" i="10" s="1"/>
  <c r="A124" i="10" s="1"/>
  <c r="A125" i="10" s="1"/>
  <c r="A101" i="10"/>
  <c r="A92" i="10"/>
  <c r="A93" i="10" s="1"/>
  <c r="A94" i="10" s="1"/>
  <c r="A95" i="10" s="1"/>
  <c r="A96" i="10" s="1"/>
  <c r="A97" i="10" s="1"/>
  <c r="A98" i="10" s="1"/>
  <c r="G50" i="10"/>
  <c r="A50" i="10"/>
  <c r="A55" i="10" s="1"/>
  <c r="A58" i="10" s="1"/>
  <c r="A61" i="10" s="1"/>
  <c r="A64" i="10" s="1"/>
  <c r="A67" i="10" s="1"/>
  <c r="A71" i="10" s="1"/>
  <c r="A74" i="10" s="1"/>
  <c r="A4" i="10"/>
  <c r="G132" i="14"/>
  <c r="H266" i="14"/>
  <c r="G154" i="14"/>
  <c r="G155" i="14"/>
  <c r="G105" i="14"/>
  <c r="G119" i="14"/>
  <c r="G118" i="14"/>
  <c r="G117" i="14"/>
  <c r="G116" i="14"/>
  <c r="G115" i="14"/>
  <c r="G114" i="14"/>
  <c r="G113" i="14"/>
  <c r="G82" i="14"/>
  <c r="G209" i="14"/>
  <c r="G208" i="14"/>
  <c r="A27" i="14"/>
  <c r="A28" i="14" s="1"/>
  <c r="A29" i="14" s="1"/>
  <c r="A30" i="14" s="1"/>
  <c r="A31" i="14" s="1"/>
  <c r="A32" i="14" s="1"/>
  <c r="A33" i="14" s="1"/>
  <c r="G33" i="14"/>
  <c r="G32" i="14"/>
  <c r="G31" i="14"/>
  <c r="G30" i="14"/>
  <c r="G218" i="14"/>
  <c r="G217" i="14"/>
  <c r="A5" i="14"/>
  <c r="A85" i="14"/>
  <c r="G34" i="14" l="1"/>
  <c r="J139" i="14"/>
  <c r="K140" i="14" s="1"/>
  <c r="G216" i="14"/>
  <c r="G215" i="14"/>
  <c r="G214" i="14"/>
  <c r="G213" i="14"/>
  <c r="G212" i="14"/>
  <c r="G211" i="14"/>
  <c r="G210" i="14"/>
  <c r="G207" i="14"/>
  <c r="G206" i="14"/>
  <c r="G205" i="14"/>
  <c r="G204" i="14"/>
  <c r="G202" i="14"/>
  <c r="G201" i="14"/>
  <c r="G200" i="14"/>
  <c r="G199" i="14"/>
  <c r="G198" i="14"/>
  <c r="G196" i="14"/>
  <c r="G195" i="14"/>
  <c r="G194" i="14"/>
  <c r="G192" i="14"/>
  <c r="G191" i="14"/>
  <c r="G189" i="14"/>
  <c r="G188" i="14"/>
  <c r="G187" i="14"/>
  <c r="G185" i="14"/>
  <c r="G184" i="14"/>
  <c r="G182" i="14"/>
  <c r="G181" i="14"/>
  <c r="G180" i="14"/>
  <c r="G179" i="14"/>
  <c r="G177" i="14"/>
  <c r="G176" i="14"/>
  <c r="G175" i="14"/>
  <c r="G174" i="14"/>
  <c r="A6" i="14"/>
  <c r="A7" i="14" s="1"/>
  <c r="A8" i="14" s="1"/>
  <c r="A9" i="14" s="1"/>
  <c r="A10" i="14" s="1"/>
  <c r="A11" i="14" s="1"/>
  <c r="A12" i="14" s="1"/>
  <c r="A13" i="14" s="1"/>
  <c r="A14" i="14" s="1"/>
  <c r="A36" i="14"/>
  <c r="G64" i="14"/>
  <c r="A15" i="14" l="1"/>
  <c r="A16" i="14" s="1"/>
  <c r="A17" i="14" s="1"/>
  <c r="A18" i="14" s="1"/>
  <c r="A19" i="14" s="1"/>
  <c r="A20" i="14" s="1"/>
  <c r="A21" i="14" s="1"/>
  <c r="A22" i="14" s="1"/>
  <c r="A23" i="14" s="1"/>
  <c r="A24" i="14" s="1"/>
  <c r="J140" i="14"/>
  <c r="G92" i="14" l="1"/>
  <c r="G86" i="14"/>
  <c r="G81" i="14"/>
  <c r="G79" i="14"/>
  <c r="G122" i="14" l="1"/>
  <c r="E11" i="18"/>
  <c r="E10" i="18"/>
  <c r="G17" i="14"/>
  <c r="G18" i="14"/>
  <c r="G181" i="10"/>
  <c r="G180" i="10"/>
  <c r="G98" i="10"/>
  <c r="G163" i="14"/>
  <c r="G242" i="14"/>
  <c r="G162" i="14"/>
  <c r="F11" i="18" l="1"/>
  <c r="G11" i="18" s="1"/>
  <c r="F10" i="18"/>
  <c r="G10" i="18" s="1"/>
  <c r="G161" i="14"/>
  <c r="G96" i="10" l="1"/>
  <c r="G78" i="14" l="1"/>
  <c r="A37" i="14" l="1"/>
  <c r="A38" i="14" s="1"/>
  <c r="A42" i="14" s="1"/>
  <c r="A43" i="14" s="1"/>
  <c r="A51" i="14" s="1"/>
  <c r="A61" i="14" s="1"/>
  <c r="A62" i="14" s="1"/>
  <c r="A63" i="14" s="1"/>
  <c r="A64" i="14" s="1"/>
  <c r="A65" i="14" s="1"/>
  <c r="A66" i="14" s="1"/>
  <c r="A67" i="14" s="1"/>
  <c r="A68" i="14" s="1"/>
  <c r="A69" i="14" s="1"/>
  <c r="A72" i="14" l="1"/>
  <c r="G273" i="14"/>
  <c r="G274" i="14"/>
  <c r="G275" i="14"/>
  <c r="G276" i="14"/>
  <c r="G128" i="14"/>
  <c r="G269" i="14"/>
  <c r="G270" i="14"/>
  <c r="G271" i="14"/>
  <c r="G272" i="14"/>
  <c r="G268" i="14"/>
  <c r="G267" i="14"/>
  <c r="G252" i="14"/>
  <c r="G253" i="14"/>
  <c r="G254" i="14"/>
  <c r="G255" i="14"/>
  <c r="G256" i="14"/>
  <c r="G257" i="14"/>
  <c r="G258" i="14"/>
  <c r="G259" i="14"/>
  <c r="G261" i="14"/>
  <c r="G262" i="14"/>
  <c r="G263" i="14"/>
  <c r="G264" i="14"/>
  <c r="G265" i="14"/>
  <c r="G251" i="14"/>
  <c r="G249" i="14"/>
  <c r="G240" i="14"/>
  <c r="G241" i="14"/>
  <c r="G239" i="14"/>
  <c r="G229" i="14"/>
  <c r="G230" i="14"/>
  <c r="G231" i="14"/>
  <c r="G232" i="14"/>
  <c r="G233" i="14"/>
  <c r="G234" i="14"/>
  <c r="G235" i="14"/>
  <c r="G236" i="14"/>
  <c r="G226" i="14"/>
  <c r="G227" i="14"/>
  <c r="G228" i="14"/>
  <c r="G225" i="14"/>
  <c r="G171" i="14"/>
  <c r="G172" i="14"/>
  <c r="G170" i="14"/>
  <c r="G167" i="14"/>
  <c r="G168" i="14"/>
  <c r="G166" i="14"/>
  <c r="G164" i="14"/>
  <c r="G160" i="14"/>
  <c r="G159" i="14"/>
  <c r="G158" i="14"/>
  <c r="G157" i="14"/>
  <c r="G156" i="14"/>
  <c r="G151" i="14"/>
  <c r="G138" i="14"/>
  <c r="G139" i="14"/>
  <c r="G140" i="14"/>
  <c r="G141" i="14"/>
  <c r="G142" i="14"/>
  <c r="G143" i="14"/>
  <c r="G144" i="14"/>
  <c r="G145" i="14"/>
  <c r="G146" i="14"/>
  <c r="G147" i="14"/>
  <c r="G148" i="14"/>
  <c r="G149" i="14"/>
  <c r="G150" i="14"/>
  <c r="G135" i="14"/>
  <c r="G136" i="14"/>
  <c r="G137" i="14"/>
  <c r="G134" i="14"/>
  <c r="G131" i="14"/>
  <c r="G127" i="14"/>
  <c r="G126" i="14"/>
  <c r="G125" i="14"/>
  <c r="G77" i="14"/>
  <c r="G80" i="14"/>
  <c r="G69" i="14"/>
  <c r="G66" i="14"/>
  <c r="G67" i="14"/>
  <c r="G68" i="14"/>
  <c r="G65" i="14"/>
  <c r="G42" i="14"/>
  <c r="G43" i="14"/>
  <c r="G51" i="14"/>
  <c r="G61" i="14"/>
  <c r="G62" i="14"/>
  <c r="G63" i="14"/>
  <c r="G36" i="14"/>
  <c r="G37" i="14"/>
  <c r="G38" i="14"/>
  <c r="G5" i="14"/>
  <c r="G6" i="14"/>
  <c r="G7" i="14"/>
  <c r="G8" i="14"/>
  <c r="G9" i="14"/>
  <c r="G10" i="14"/>
  <c r="G11" i="14"/>
  <c r="G12" i="14"/>
  <c r="G13" i="14"/>
  <c r="G14" i="14"/>
  <c r="G15" i="14"/>
  <c r="G16" i="14"/>
  <c r="G19" i="14"/>
  <c r="G20" i="14"/>
  <c r="G21" i="14"/>
  <c r="G22" i="14"/>
  <c r="G23" i="14"/>
  <c r="G24" i="14"/>
  <c r="G4" i="14"/>
  <c r="G197" i="10"/>
  <c r="G198" i="10"/>
  <c r="G199" i="10"/>
  <c r="G200" i="10"/>
  <c r="G201" i="10"/>
  <c r="G202" i="10"/>
  <c r="G203" i="10"/>
  <c r="G196" i="10"/>
  <c r="G253" i="10"/>
  <c r="G252" i="10"/>
  <c r="G232" i="10"/>
  <c r="G221" i="10"/>
  <c r="G218" i="10"/>
  <c r="G219" i="10"/>
  <c r="G220" i="10"/>
  <c r="G217" i="10"/>
  <c r="G215" i="10"/>
  <c r="G214" i="10"/>
  <c r="G154" i="10"/>
  <c r="G81" i="10"/>
  <c r="G80" i="10"/>
  <c r="G79" i="10"/>
  <c r="G77" i="10"/>
  <c r="G76" i="10"/>
  <c r="G73" i="10"/>
  <c r="G72" i="10"/>
  <c r="G68" i="10"/>
  <c r="G64" i="10"/>
  <c r="G21" i="10"/>
  <c r="G20" i="10"/>
  <c r="G291" i="14" l="1"/>
  <c r="G70" i="14"/>
  <c r="G247" i="14"/>
  <c r="G83" i="14"/>
  <c r="G237" i="14"/>
  <c r="G152" i="14"/>
  <c r="G223" i="14"/>
  <c r="A77" i="14"/>
  <c r="A78" i="14" s="1"/>
  <c r="A79" i="14" s="1"/>
  <c r="G25" i="14"/>
  <c r="G292" i="14" l="1"/>
  <c r="C8" i="18" s="1"/>
  <c r="E8" i="18" s="1"/>
  <c r="F8" i="18" s="1"/>
  <c r="A80" i="14"/>
  <c r="A81" i="14" s="1"/>
  <c r="A82" i="14" s="1"/>
  <c r="A93" i="14"/>
  <c r="A101" i="14" s="1"/>
  <c r="A103" i="14" s="1"/>
  <c r="A104" i="14" s="1"/>
  <c r="F68" i="5"/>
  <c r="F67" i="5"/>
  <c r="F65" i="5"/>
  <c r="F64" i="5"/>
  <c r="F63" i="5"/>
  <c r="F62" i="5"/>
  <c r="F61" i="5"/>
  <c r="F195" i="5"/>
  <c r="F194" i="5"/>
  <c r="F192" i="5"/>
  <c r="F191" i="5"/>
  <c r="F188" i="5"/>
  <c r="F187" i="5"/>
  <c r="F186" i="5"/>
  <c r="F184" i="5"/>
  <c r="F183" i="5"/>
  <c r="F182" i="5"/>
  <c r="F181" i="5"/>
  <c r="F179" i="5"/>
  <c r="F178" i="5"/>
  <c r="F172" i="5"/>
  <c r="F171" i="5"/>
  <c r="F169" i="5"/>
  <c r="F168" i="5"/>
  <c r="F167" i="5"/>
  <c r="F166" i="5"/>
  <c r="F165" i="5"/>
  <c r="F164" i="5"/>
  <c r="F163" i="5"/>
  <c r="F161" i="5"/>
  <c r="F158" i="5"/>
  <c r="F156" i="5"/>
  <c r="F154" i="5"/>
  <c r="F152" i="5"/>
  <c r="F151" i="5"/>
  <c r="F149" i="5"/>
  <c r="F147" i="5"/>
  <c r="F145" i="5"/>
  <c r="F143" i="5"/>
  <c r="F141" i="5"/>
  <c r="F135" i="5"/>
  <c r="F134" i="5"/>
  <c r="F133" i="5"/>
  <c r="F131" i="5"/>
  <c r="F122" i="5"/>
  <c r="F129" i="5"/>
  <c r="F118" i="5"/>
  <c r="F119" i="5"/>
  <c r="F120" i="5"/>
  <c r="F121" i="5"/>
  <c r="F117" i="5"/>
  <c r="F112" i="5"/>
  <c r="F113" i="5"/>
  <c r="F114" i="5"/>
  <c r="F115" i="5"/>
  <c r="F111" i="5"/>
  <c r="F108" i="5"/>
  <c r="F107" i="5"/>
  <c r="F103" i="5"/>
  <c r="F104" i="5"/>
  <c r="F105" i="5"/>
  <c r="F102" i="5"/>
  <c r="F97" i="5"/>
  <c r="F98" i="5"/>
  <c r="F99" i="5"/>
  <c r="F100" i="5"/>
  <c r="F96" i="5"/>
  <c r="F89" i="5"/>
  <c r="F86" i="5"/>
  <c r="F87" i="5"/>
  <c r="F85" i="5"/>
  <c r="F75" i="5"/>
  <c r="F76" i="5"/>
  <c r="F77" i="5"/>
  <c r="F78" i="5"/>
  <c r="F79" i="5"/>
  <c r="F80" i="5"/>
  <c r="F81" i="5"/>
  <c r="F82" i="5"/>
  <c r="F74" i="5"/>
  <c r="F59" i="5"/>
  <c r="F58" i="5"/>
  <c r="F57" i="5"/>
  <c r="F56" i="5"/>
  <c r="F52" i="5"/>
  <c r="F53" i="5"/>
  <c r="F54" i="5"/>
  <c r="F51" i="5"/>
  <c r="F44" i="5"/>
  <c r="F43" i="5"/>
  <c r="F40" i="5"/>
  <c r="F41" i="5"/>
  <c r="F42" i="5"/>
  <c r="F39" i="5"/>
  <c r="F37" i="5"/>
  <c r="F33" i="5"/>
  <c r="F34" i="5"/>
  <c r="F35" i="5"/>
  <c r="F36" i="5"/>
  <c r="F32" i="5"/>
  <c r="F28" i="5"/>
  <c r="F29" i="5"/>
  <c r="F30" i="5"/>
  <c r="F27" i="5"/>
  <c r="F19" i="5"/>
  <c r="F20" i="5"/>
  <c r="F21" i="5"/>
  <c r="F22" i="5"/>
  <c r="F24" i="5"/>
  <c r="F25" i="5"/>
  <c r="F18" i="5"/>
  <c r="F16" i="5"/>
  <c r="G197" i="11"/>
  <c r="G196" i="11"/>
  <c r="G195" i="11"/>
  <c r="G193" i="11"/>
  <c r="G190" i="11"/>
  <c r="G188" i="11"/>
  <c r="G184" i="11"/>
  <c r="G185" i="11"/>
  <c r="G186" i="11"/>
  <c r="G183" i="11"/>
  <c r="G176" i="11"/>
  <c r="G177" i="11"/>
  <c r="G178" i="11"/>
  <c r="G179" i="11"/>
  <c r="G180" i="11"/>
  <c r="G181" i="11"/>
  <c r="G175" i="11"/>
  <c r="G148" i="11"/>
  <c r="G149" i="11"/>
  <c r="G150" i="11"/>
  <c r="G151" i="11"/>
  <c r="G152" i="11"/>
  <c r="G153" i="11"/>
  <c r="G147" i="11"/>
  <c r="G70" i="11"/>
  <c r="G64" i="11"/>
  <c r="G62" i="11"/>
  <c r="G61" i="11"/>
  <c r="G60" i="11"/>
  <c r="G57" i="11"/>
  <c r="G56" i="11"/>
  <c r="G55" i="11"/>
  <c r="G201" i="11"/>
  <c r="G202" i="11"/>
  <c r="G203" i="11"/>
  <c r="G204" i="11"/>
  <c r="G200"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8" i="18" l="1"/>
  <c r="F174" i="5"/>
  <c r="F197" i="5"/>
  <c r="A120" i="14"/>
  <c r="A121" i="14" s="1"/>
  <c r="A105" i="14"/>
  <c r="A113" i="14" s="1"/>
  <c r="A114" i="14" s="1"/>
  <c r="A115" i="14" s="1"/>
  <c r="A116" i="14" s="1"/>
  <c r="A117" i="14" s="1"/>
  <c r="A118" i="14" s="1"/>
  <c r="A119" i="14" s="1"/>
  <c r="F46" i="5"/>
  <c r="F137" i="5"/>
  <c r="F198" i="5" l="1"/>
  <c r="A124" i="14"/>
  <c r="A127" i="14" s="1"/>
  <c r="A128" i="14" s="1"/>
  <c r="A77" i="17"/>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53" i="17"/>
  <c r="A54" i="17" s="1"/>
  <c r="A55" i="17" s="1"/>
  <c r="A56" i="17" s="1"/>
  <c r="A57" i="17" s="1"/>
  <c r="A58" i="17" s="1"/>
  <c r="A59" i="17" s="1"/>
  <c r="A60" i="17" s="1"/>
  <c r="A61" i="17" s="1"/>
  <c r="A62" i="17" s="1"/>
  <c r="A63" i="17" s="1"/>
  <c r="A64" i="17" s="1"/>
  <c r="A65" i="17" s="1"/>
  <c r="A66" i="17" s="1"/>
  <c r="A67" i="17" s="1"/>
  <c r="A68" i="17" s="1"/>
  <c r="A69" i="17" s="1"/>
  <c r="A70" i="17" s="1"/>
  <c r="A71" i="17" s="1"/>
  <c r="A41" i="17"/>
  <c r="A42" i="17" s="1"/>
  <c r="A43" i="17" s="1"/>
  <c r="A44" i="17" s="1"/>
  <c r="A45" i="17" s="1"/>
  <c r="A46" i="17" s="1"/>
  <c r="A47" i="17" s="1"/>
  <c r="A10" i="17"/>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C13" i="18" l="1"/>
  <c r="E13" i="18" s="1"/>
  <c r="F13" i="18" s="1"/>
  <c r="G13" i="18" s="1"/>
  <c r="A131" i="14"/>
  <c r="A133" i="14" s="1"/>
  <c r="A138" i="14" s="1"/>
  <c r="A132" i="14"/>
  <c r="A154" i="14"/>
  <c r="A155" i="14" l="1"/>
  <c r="A158" i="14" s="1"/>
  <c r="A159" i="14" s="1"/>
  <c r="A160" i="14" s="1"/>
  <c r="G165" i="10"/>
  <c r="G164" i="10"/>
  <c r="G153" i="10"/>
  <c r="G152" i="10"/>
  <c r="G151" i="10"/>
  <c r="G150" i="10"/>
  <c r="G149" i="10"/>
  <c r="G148" i="10"/>
  <c r="G213" i="10" l="1"/>
  <c r="G212" i="10"/>
  <c r="A161" i="14" l="1"/>
  <c r="A162" i="14" s="1"/>
  <c r="A163" i="14" s="1"/>
  <c r="A164" i="14" s="1"/>
  <c r="A165" i="14" s="1"/>
  <c r="A169" i="14" s="1"/>
  <c r="A225" i="14"/>
  <c r="A226" i="14" s="1"/>
  <c r="A227" i="14" s="1"/>
  <c r="A228" i="14" s="1"/>
  <c r="A229" i="14" s="1"/>
  <c r="A230" i="14" s="1"/>
  <c r="A231" i="14" s="1"/>
  <c r="A232" i="14" s="1"/>
  <c r="A173" i="14" l="1"/>
  <c r="A178" i="14" s="1"/>
  <c r="A233" i="14"/>
  <c r="A236" i="14" s="1"/>
  <c r="G160" i="10"/>
  <c r="G124" i="10"/>
  <c r="G94" i="10"/>
  <c r="G4" i="11"/>
  <c r="G214" i="11"/>
  <c r="G213" i="11"/>
  <c r="G212" i="11"/>
  <c r="G211" i="11"/>
  <c r="G210" i="11"/>
  <c r="G19" i="10"/>
  <c r="G18" i="10"/>
  <c r="G17" i="10"/>
  <c r="G16" i="10"/>
  <c r="G15" i="10"/>
  <c r="G14" i="10"/>
  <c r="G13" i="10"/>
  <c r="G12" i="10"/>
  <c r="G11" i="10"/>
  <c r="G10" i="10"/>
  <c r="G9" i="10"/>
  <c r="G8" i="10"/>
  <c r="G7" i="10"/>
  <c r="G6" i="10"/>
  <c r="G5" i="10"/>
  <c r="G4" i="10"/>
  <c r="G70" i="10"/>
  <c r="G69" i="10"/>
  <c r="G67" i="10"/>
  <c r="G63" i="10"/>
  <c r="G62" i="10"/>
  <c r="G61" i="10"/>
  <c r="G60" i="10"/>
  <c r="G59" i="10"/>
  <c r="G58" i="10"/>
  <c r="G57" i="10"/>
  <c r="G56" i="10"/>
  <c r="G55" i="10"/>
  <c r="G49" i="10"/>
  <c r="G48" i="10"/>
  <c r="G47" i="10"/>
  <c r="G46" i="10"/>
  <c r="G45" i="10"/>
  <c r="G44" i="10"/>
  <c r="G43" i="10"/>
  <c r="G42" i="10"/>
  <c r="G97" i="10"/>
  <c r="G95" i="10"/>
  <c r="G93" i="10"/>
  <c r="G92" i="10"/>
  <c r="G91" i="10"/>
  <c r="G90" i="10"/>
  <c r="G89" i="10"/>
  <c r="G88" i="10"/>
  <c r="G87" i="10"/>
  <c r="G86" i="10"/>
  <c r="G85" i="10"/>
  <c r="G84" i="10"/>
  <c r="G110" i="10"/>
  <c r="G109" i="10"/>
  <c r="G108" i="10"/>
  <c r="G107" i="10"/>
  <c r="G106" i="10"/>
  <c r="G105" i="10"/>
  <c r="G104" i="10"/>
  <c r="G103" i="10"/>
  <c r="G102" i="10"/>
  <c r="G101" i="10"/>
  <c r="G125" i="10"/>
  <c r="G123" i="10"/>
  <c r="G122" i="10"/>
  <c r="G121" i="10"/>
  <c r="G120" i="10"/>
  <c r="G147" i="10"/>
  <c r="G137" i="10"/>
  <c r="G136" i="10"/>
  <c r="G135" i="10"/>
  <c r="G134" i="10"/>
  <c r="G133" i="10"/>
  <c r="G132" i="10"/>
  <c r="G131" i="10"/>
  <c r="G130" i="10"/>
  <c r="G129" i="10"/>
  <c r="G178" i="10"/>
  <c r="G177" i="10"/>
  <c r="G176" i="10"/>
  <c r="G175" i="10"/>
  <c r="G174" i="10"/>
  <c r="G173" i="10"/>
  <c r="G172" i="10"/>
  <c r="G171" i="10"/>
  <c r="G170" i="10"/>
  <c r="G169" i="10"/>
  <c r="G188" i="10"/>
  <c r="G187" i="10"/>
  <c r="G186" i="10"/>
  <c r="G185" i="10"/>
  <c r="G193" i="10"/>
  <c r="G192" i="10"/>
  <c r="G191" i="10"/>
  <c r="G190" i="10"/>
  <c r="G211" i="10"/>
  <c r="G210" i="10"/>
  <c r="G209" i="10"/>
  <c r="G208" i="10"/>
  <c r="G207" i="10"/>
  <c r="G184" i="10"/>
  <c r="G204" i="10"/>
  <c r="G205" i="10"/>
  <c r="G206" i="10"/>
  <c r="G158" i="10"/>
  <c r="G159" i="10"/>
  <c r="G161" i="10"/>
  <c r="G162" i="10"/>
  <c r="G163" i="10"/>
  <c r="G140" i="11"/>
  <c r="G141" i="11"/>
  <c r="G142" i="11"/>
  <c r="G143" i="11"/>
  <c r="G144" i="11"/>
  <c r="G145" i="11"/>
  <c r="G146" i="11"/>
  <c r="G155" i="11"/>
  <c r="G156" i="11"/>
  <c r="G157" i="11"/>
  <c r="G160" i="11"/>
  <c r="G161" i="11"/>
  <c r="G162" i="11"/>
  <c r="G163" i="11"/>
  <c r="G164" i="11"/>
  <c r="G165" i="11"/>
  <c r="G166" i="11"/>
  <c r="G167" i="11"/>
  <c r="G168" i="11"/>
  <c r="G169" i="11"/>
  <c r="G170" i="11"/>
  <c r="G171" i="11"/>
  <c r="G172" i="11"/>
  <c r="G182" i="11"/>
  <c r="G191" i="11"/>
  <c r="G192"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4" i="11"/>
  <c r="G115" i="11"/>
  <c r="G116" i="11"/>
  <c r="G117" i="11"/>
  <c r="G118" i="11"/>
  <c r="G119" i="11"/>
  <c r="G120" i="11"/>
  <c r="G122" i="11"/>
  <c r="G123" i="11"/>
  <c r="G124" i="11"/>
  <c r="G125" i="11"/>
  <c r="G126" i="11"/>
  <c r="G127" i="11"/>
  <c r="G128" i="11"/>
  <c r="G129" i="11"/>
  <c r="G130" i="11"/>
  <c r="G131" i="11"/>
  <c r="G132" i="11"/>
  <c r="G133" i="11"/>
  <c r="G134" i="11"/>
  <c r="G5" i="11"/>
  <c r="G6" i="11"/>
  <c r="G7" i="11"/>
  <c r="G8" i="11"/>
  <c r="G9" i="11"/>
  <c r="G10" i="11"/>
  <c r="G11" i="11"/>
  <c r="G12" i="11"/>
  <c r="G13" i="11"/>
  <c r="G14" i="11"/>
  <c r="G15" i="11"/>
  <c r="G16" i="11"/>
  <c r="G17" i="11"/>
  <c r="G18" i="11"/>
  <c r="G19" i="11"/>
  <c r="G20" i="11"/>
  <c r="G21" i="11"/>
  <c r="G22" i="11"/>
  <c r="G23" i="11"/>
  <c r="G24" i="11"/>
  <c r="G25" i="11"/>
  <c r="G215" i="11"/>
  <c r="G299" i="10"/>
  <c r="G298" i="10"/>
  <c r="G297" i="10"/>
  <c r="G296" i="10"/>
  <c r="G295" i="10"/>
  <c r="G294" i="10"/>
  <c r="G293" i="10"/>
  <c r="G292" i="10"/>
  <c r="G291" i="10"/>
  <c r="G290" i="10"/>
  <c r="G289" i="10"/>
  <c r="G288" i="10"/>
  <c r="G287" i="10"/>
  <c r="G286" i="10"/>
  <c r="G285" i="10"/>
  <c r="G284" i="10"/>
  <c r="G283" i="10"/>
  <c r="G282" i="10"/>
  <c r="A183" i="14" l="1"/>
  <c r="A186" i="14" s="1"/>
  <c r="A190" i="14" s="1"/>
  <c r="A193" i="14" s="1"/>
  <c r="A197" i="14" s="1"/>
  <c r="A201" i="14" s="1"/>
  <c r="A202" i="14" s="1"/>
  <c r="A203" i="14" s="1"/>
  <c r="A217" i="14" s="1"/>
  <c r="A239" i="14"/>
  <c r="A240" i="14" s="1"/>
  <c r="G207" i="11"/>
  <c r="G66" i="11"/>
  <c r="G126" i="10"/>
  <c r="G155" i="10"/>
  <c r="G166" i="10"/>
  <c r="G255" i="10"/>
  <c r="G182" i="10"/>
  <c r="G111" i="10"/>
  <c r="G136" i="11"/>
  <c r="G216" i="11"/>
  <c r="G82" i="10"/>
  <c r="G40" i="10"/>
  <c r="G99" i="10"/>
  <c r="G281" i="10" l="1"/>
  <c r="C9" i="18" s="1"/>
  <c r="E9" i="18" s="1"/>
  <c r="F9" i="18" s="1"/>
  <c r="A241" i="14"/>
  <c r="A249" i="14"/>
  <c r="G217" i="11"/>
  <c r="C12" i="18" s="1"/>
  <c r="E12" i="18" s="1"/>
  <c r="F12" i="18" l="1"/>
  <c r="G12" i="18" s="1"/>
  <c r="G9" i="18"/>
  <c r="A242" i="14"/>
  <c r="A250" i="14"/>
  <c r="A261" i="14" s="1"/>
  <c r="A265" i="14" s="1"/>
  <c r="A266" i="14" s="1"/>
  <c r="F15" i="18" l="1"/>
  <c r="A267" i="14"/>
  <c r="A268" i="14" s="1"/>
  <c r="G15" i="18" l="1"/>
  <c r="F16" i="18"/>
  <c r="G16" i="18" s="1"/>
  <c r="A269" i="14"/>
  <c r="A270" i="14" s="1"/>
  <c r="A271" i="14" s="1"/>
  <c r="A272" i="14" s="1"/>
  <c r="A273" i="14" s="1"/>
  <c r="A274" i="14" s="1"/>
  <c r="A275" i="14" s="1"/>
  <c r="A276" i="14" s="1"/>
</calcChain>
</file>

<file path=xl/sharedStrings.xml><?xml version="1.0" encoding="utf-8"?>
<sst xmlns="http://schemas.openxmlformats.org/spreadsheetml/2006/main" count="2295" uniqueCount="1369">
  <si>
    <t>DESCRIPTION</t>
  </si>
  <si>
    <t>UNIT</t>
  </si>
  <si>
    <t>RATE</t>
  </si>
  <si>
    <t>AMOUNT</t>
  </si>
  <si>
    <t>I</t>
  </si>
  <si>
    <t>Nos.</t>
  </si>
  <si>
    <t>T O T A L - PART I</t>
  </si>
  <si>
    <t>II</t>
  </si>
  <si>
    <t>Rmt</t>
  </si>
  <si>
    <t>Nos</t>
  </si>
  <si>
    <t>Kgs.</t>
  </si>
  <si>
    <t>Supplying  and  fixing  MS grip bolts in columns / beams / walls / ceiling for fixing soil, waste and rain water pipe supports. The quoted rate shall include for necessary drilling and placing the bolts in position etc., complete.</t>
  </si>
  <si>
    <t>in RCC slabs</t>
  </si>
  <si>
    <t>110mm dia. upto 160 mm dia. Pipes</t>
  </si>
  <si>
    <t>T O T A L - PART II</t>
  </si>
  <si>
    <t>SANITARY FIXTURES</t>
  </si>
  <si>
    <t>75 mm dia</t>
  </si>
  <si>
    <t>160mm dia. upto 200 mm dia. Pipes</t>
  </si>
  <si>
    <t>INTERNAL WASTE DRAINAGE WORKS</t>
  </si>
  <si>
    <r>
      <t xml:space="preserve">Supplying and fixing </t>
    </r>
    <r>
      <rPr>
        <b/>
        <sz val="10"/>
        <rFont val="Verdana"/>
        <family val="2"/>
      </rPr>
      <t>MS angle brackets</t>
    </r>
    <r>
      <rPr>
        <sz val="10"/>
        <rFont val="Verdana"/>
        <family val="2"/>
      </rPr>
      <t>, hangers, supports as per detail drawing for supporting sewerage water  supply pipes with suitable GI U- clamps, bolts, nuts and washers etc.  The clamps shall be galvanised with all the fittings etc., complete. The vendor has to submit the shop drawings for the pipe supports along with the details of Angles etc.,</t>
    </r>
  </si>
  <si>
    <r>
      <t xml:space="preserve">Drilling with </t>
    </r>
    <r>
      <rPr>
        <b/>
        <sz val="10"/>
        <rFont val="Verdana"/>
        <family val="2"/>
      </rPr>
      <t xml:space="preserve">core cutting </t>
    </r>
    <r>
      <rPr>
        <sz val="10"/>
        <rFont val="Verdana"/>
        <family val="2"/>
      </rPr>
      <t xml:space="preserve">machine in RCC beams,/slabs floors etc., for laying pipes and rendering the same in  RCC 1:2:4, finishing the same to the satisfaction of the  Engineer.,  including nominal reinforcement wherever required. </t>
    </r>
  </si>
  <si>
    <t>III</t>
  </si>
  <si>
    <t>INTERNAL WATER SUPPLY SYSTEM</t>
  </si>
  <si>
    <t>Rmt.</t>
  </si>
  <si>
    <t>T O T A L - PART III</t>
  </si>
  <si>
    <t>Providing and fixing screwed spring loaded pressure reducing valve of approved make and sizes as mentioned below. The valve body shall be of Chrome plated brass or Bronze or Gun metal with SS spring, food grade reinforced rubber diaphragm, high quality synthetic material for valve insert and optional built in filter with clear filter bowl to maintain the downstream pressure at 1.0 kg/cm2. The valve is to be installed  with isolation valve before and after the pressure reducing valve, a manometer tube and pressure gauges to read 0 to 10 ksc on upstream &amp; downstream side.</t>
  </si>
  <si>
    <t>a) 50 mm dia ( Cold water Lines)</t>
  </si>
  <si>
    <r>
      <t xml:space="preserve">Size as per details furnished in Drg </t>
    </r>
    <r>
      <rPr>
        <b/>
        <sz val="10"/>
        <rFont val="Verdana"/>
        <family val="2"/>
      </rPr>
      <t>( Conventional type Grease Trap)</t>
    </r>
  </si>
  <si>
    <t>Constructing Grease Trap of size as mentioned below of 1200 liquid depth in brick work of class 75 with cement mortar (1:6), inside plastering 16 mm thick with cement mortar 1:3 with floating coat of neat cement and rough plaster on outside. Including aluminium bucket as per detail to collect the grease. RCC top slab with 2 nos. 600 x 600 mm dia medium duty, double seal manhole covers with frame (weight of covers &amp; weight of frame 75 Kg), necessary 150 mm thick foundation concrete (1:2:4). Including the cost of concrete works.</t>
  </si>
  <si>
    <t>Providing,  fixing,  jointing &amp; testing in position  the   following  UPVC   pipes confirming to IS:4985 of 6 Kg/sqcm for drainage system cut to required length including all necessary fittings   and specials. Pipe to be laid below ground level in trenches upto required depth, including excavation in all kind of soil (hard rock) dewatering, refilling, watering, ramming and removing the surplus excavated material and shifting within the site limit as directed by site incharge and making good the same complete as required.</t>
  </si>
  <si>
    <t>75 mm dia outlet</t>
  </si>
  <si>
    <r>
      <t xml:space="preserve">Providing and fixing </t>
    </r>
    <r>
      <rPr>
        <b/>
        <sz val="10"/>
        <rFont val="Verdana"/>
        <family val="2"/>
      </rPr>
      <t xml:space="preserve">Brass clean out plug </t>
    </r>
    <r>
      <rPr>
        <sz val="10"/>
        <rFont val="Verdana"/>
        <family val="2"/>
      </rPr>
      <t>comprising of GI socket caulked to pipe and cast brass plug with suitable inlet key for opening male threaded joint with GI class C pipe &amp; socket.</t>
    </r>
  </si>
  <si>
    <t>Supplying, fixing and testing PVC " NAHANI "  trap(heavy duty hinged type) with brass CP frame &amp; cover (150mmx150mm). Trap of 100mm dia. Inlet and 75mm dia outlet .  (The frame and grating shall be approved by Architect)</t>
  </si>
  <si>
    <t>Supplying  and  fixing  STAINLESS STEEL Grating for Open Gutter/Trench with all the fittings etc., complete.( Details as per drawing)</t>
  </si>
  <si>
    <r>
      <t xml:space="preserve">Providing and fixing in position </t>
    </r>
    <r>
      <rPr>
        <b/>
        <sz val="10"/>
        <rFont val="Verdana"/>
        <family val="2"/>
      </rPr>
      <t>GI pipe and fittings</t>
    </r>
    <r>
      <rPr>
        <sz val="10"/>
        <rFont val="Verdana"/>
        <family val="2"/>
      </rPr>
      <t xml:space="preserve"> </t>
    </r>
    <r>
      <rPr>
        <b/>
        <sz val="10"/>
        <rFont val="Verdana"/>
        <family val="2"/>
      </rPr>
      <t>of heavy class ' C '</t>
    </r>
    <r>
      <rPr>
        <sz val="10"/>
        <rFont val="Verdana"/>
        <family val="2"/>
      </rPr>
      <t xml:space="preserve"> conforming to IS:1239 (for waste pipe from individual fixtures to floor trap / floor drain &amp; vent pipe) Including fixing at wall /ceiling level supported by galvanized clamps and hangers etc., cutting chases in wall and filling with 1:1 cement mortar, paiting two coats of anti-corrosive bitumastic paint over one coat of primer wapping with one layer of 400 micron sheet and finally one apply one coat of anti-corrosive paint</t>
    </r>
  </si>
  <si>
    <t>Supplying, installing and testing 15 mm CP ANGLE VALVE with CP flanges including necessary fixing materials etc.,</t>
  </si>
  <si>
    <t>Fixing Infra-Red based electronic flushing system operated on 6V DC (4AA) battery for urinals comprising of solenoid valve, concealed built in strainer &amp; flow mechanism piping, flush mounted sensors with all accessories &amp; fittings complete in all respect in fully operational condition etc including cutting and making good the wall where required.</t>
  </si>
  <si>
    <t>a)Size 680 mm x 300 mm.</t>
  </si>
  <si>
    <t>Painting cast iron/cast iron spun soil, waste pipes and fittings with synthetic enamel paint of any colour as per pipe colour code over a coat of primer (of approved quality).</t>
  </si>
  <si>
    <t>100 mm dia</t>
  </si>
  <si>
    <t>150 mm dia</t>
  </si>
  <si>
    <t>a)75 mm dia</t>
  </si>
  <si>
    <t>b)100 mm dia</t>
  </si>
  <si>
    <t>c)150 mm dia</t>
  </si>
  <si>
    <t>b)110 mm dia</t>
  </si>
  <si>
    <t xml:space="preserve">Providing and fixing cast iron centrifuguly spun `P' or `S' trap of self cleansing design without vent arm conforming to IS: 3989-1984 complete in all respects including cutting and making good the walls, floors &amp; RCC work. </t>
  </si>
  <si>
    <t>a)100 mm inlet &amp; 100 mm outlet.</t>
  </si>
  <si>
    <t>b)100 mm inlet &amp; 75 mm outlet.</t>
  </si>
  <si>
    <t xml:space="preserve">Providing and fixing 100 mm dia G.I. inlet fitting approximately 300 mm long with maximum 3 inlets 32, 40 or 50 mm size fabricated from G.I pipes and welded G.I sockets, fixed to CI trap with lead caulked joint drip seal joint and set in cement concrete as per standard drawing complete including cost of Bitumastic paint. </t>
  </si>
  <si>
    <t>Providing and fixing floor drain with GI Elbow with cement mortar, complete in all respect.</t>
  </si>
  <si>
    <t>100 x 50 mm dia</t>
  </si>
  <si>
    <t xml:space="preserve">b)40 mm dia   </t>
  </si>
  <si>
    <t xml:space="preserve">c)50 mm dia   </t>
  </si>
  <si>
    <t xml:space="preserve">d)65 mm dia   </t>
  </si>
  <si>
    <t>a )32 mm dia</t>
  </si>
  <si>
    <t>Providing fixing &amp; testing high pressure CI soil &amp; waste &amp; vent pipes (IS: 3989 - 1984) including all fittings such as bends, junctions, inspection doors, with 3 mm thick rubber washer; offsets, cowls, access pieces /plugs etc clamps/structural steel supports as required/directed at site, jointing with refined pig lead with deep lead joints/spun yarn or drip joint including  cutting holes in walls and making good and testing complete.</t>
  </si>
  <si>
    <t>a)50 mm dia</t>
  </si>
  <si>
    <t>b)75 mm dia (IS: 3989-1984)</t>
  </si>
  <si>
    <t>c)100 mm dia (IS: 3989-1984)</t>
  </si>
  <si>
    <t>d)150 mm dia (IS: 3989-1984)</t>
  </si>
  <si>
    <t>Providing and laying cement concrete 1:2:4  mix (1 cement :2 coarse sand :4 graded stone aggregate, 20 mm down gauge) 75 mm thick in bed and all around UPVC Rain water pipes burried under floor, including shuttering and centering for complete in all respects (For Burried Rain Water Pipes/Connection to CB).</t>
  </si>
  <si>
    <t>a)110 OD</t>
  </si>
  <si>
    <t>b)160 OD</t>
  </si>
  <si>
    <t>Providing, fixing to the inlet mouth of rain water pipe PVC grating / Jali of following size including all fitting and accessories including civil work.</t>
  </si>
  <si>
    <t>a)200 mm x 200 mm size (for Terrace Rain Water)</t>
  </si>
  <si>
    <t>Providing,Fixing testing and commissoing of food grade, 3 layer, Sintex Tank  storage type water tank fixed to Floor with foundation/ anchor bolts &amp; nuts,  complete including making connection with connectiong pipe on inlet and outlet,     ( For Terrace)</t>
  </si>
  <si>
    <t>5000 litres</t>
  </si>
  <si>
    <t>2000 litres</t>
  </si>
  <si>
    <t>1000 litres</t>
  </si>
  <si>
    <t>500 litres</t>
  </si>
  <si>
    <t>350 litres</t>
  </si>
  <si>
    <t>250 litres</t>
  </si>
  <si>
    <t>Lifting of water tank to terrace level upto G+5</t>
  </si>
  <si>
    <t>P/F of Crompton Greaves and equivalent water  pump to lift water upto G+3</t>
  </si>
  <si>
    <t xml:space="preserve">1.0 HP </t>
  </si>
  <si>
    <t>1.5 HP</t>
  </si>
  <si>
    <t>2.0 HP</t>
  </si>
  <si>
    <t xml:space="preserve">P/F  gully trap complete with SS grating, brick masonsary chamber and water tight SS cover with pull out handle with frame of 600x600mm inside size complte </t>
  </si>
  <si>
    <t>same as above but 300x 300mm</t>
  </si>
  <si>
    <t>Constructing brick masonsary manhole with 1st class bricks in cement mortar and water proofing all over and provision and connection of inlet and out let pipes and covered and completed in all respects 600mmX600mm</t>
  </si>
  <si>
    <t>a) 15.9 mm (OD)</t>
  </si>
  <si>
    <t>b) 22.2 mm (OD)</t>
  </si>
  <si>
    <t>c)28.6 mm (OD)</t>
  </si>
  <si>
    <t>d) 34.9 mm (OD)</t>
  </si>
  <si>
    <t>e) 41.9 mm(OD) (TERRACE TO SHAFTS LVL.)</t>
  </si>
  <si>
    <t>f) 54.0 mm (OD) ( @TERRACE)</t>
  </si>
  <si>
    <t>CPVC Pipe in chase/Embedded in Wall :</t>
  </si>
  <si>
    <t>Providing, fixing, testing and commissioning  of CPVC (Chlorinated Polyvinyle Chloride) pipe as per CTS SDR-11 &amp; fittings such as tees, elbows, reducers,clamps etc. as per ASTMD-2846, jointing with CPVC solvent cement as per manufacturer recommendations conforming to ASTM-F493. Cutting and making good the walls, floors, R.C.C. work etc. cutting chase and filling the same with cement concrete 1:3:6 (1 cement : 3 coarse sand : 6 graded stone aggregate 20 mm nominal size) or cement mortar (1 cement : 4 coarse sand) as required. [Location : Pipe chase/embedded in wall].</t>
  </si>
  <si>
    <t>c) 28.6 mm (OD)</t>
  </si>
  <si>
    <t>CPVC Pipe (Exposed) :</t>
  </si>
  <si>
    <t>Providing, fixing  testing, and commissioning of CPVC (Chlorinated Polyvinyle Chloride) pipe as per CTS SDR-11 &amp; fittings such as tees, elbows, reducers, male/female connector, clamps etc. as per ASTMD-2846, jointing with CPVC solvent cement as per manufacturer recommendations conforming to ASTM-F493. Steel Structural support as required/directed at Site including all civil work, cutting and making good the walls, floors, R.C.C. work etc. (Exposed Pipe) [Pipe running in false ceiling/shaft/].</t>
  </si>
  <si>
    <t>Ball Valve :</t>
  </si>
  <si>
    <t xml:space="preserve">Providing  &amp; Fixing forged CPVC ball valves with ball/stem, union/fange,washer, nuts &amp; bolts, rated to temperature of 85 deg. C and tested to a pressure not less than 15 kg/sq.cm. Including coating against mechanical damage as per manufactures sepcification.
</t>
  </si>
  <si>
    <t xml:space="preserve">b) 25mm dia </t>
  </si>
  <si>
    <t xml:space="preserve">c) 32mm dia  </t>
  </si>
  <si>
    <t>Providing and fixing butterfly valve of approved make with union/flange, washer nuts &amp; bolts rated to temperature of 85 deg c and tested to a pressure not less than 15kg/sqcm including thermal insulation (nitrille rubber insulation) with properties fire  proof protective against mechanical damage as per manufactures specification .</t>
  </si>
  <si>
    <t>a) 25 mm dia</t>
  </si>
  <si>
    <t>b) 50 mm dia</t>
  </si>
  <si>
    <t>c) 65 mm dia</t>
  </si>
  <si>
    <t>d) 80 mm dia</t>
  </si>
  <si>
    <t>Providing and fixing nitrle rubber insulation on hot water supply / return pipes.</t>
  </si>
  <si>
    <t>15.9 mm (OD)  (9 mm thickness)</t>
  </si>
  <si>
    <t>22.2 mm (OD) (9 mm thickness)</t>
  </si>
  <si>
    <t>28.6 mm (OD) (9 mm thickness)</t>
  </si>
  <si>
    <t>34.9 mm (OD) (9 mm thickness)</t>
  </si>
  <si>
    <t>Auto Air Vent :</t>
  </si>
  <si>
    <t>Providing and fixing forged brass Auto Air Vent Valve (PN 10) for Hot water supply system /suitbale for pressure not less than 15.0 kg/sqcm.</t>
  </si>
  <si>
    <t>Providing and Fixing CPVC male/female connectors at termination ponits for 22/28mm dia CPVC pipe line</t>
  </si>
  <si>
    <t>a) Elbows</t>
  </si>
  <si>
    <t>b) Tee</t>
  </si>
  <si>
    <t xml:space="preserve">a) 20 mm dia </t>
  </si>
  <si>
    <t xml:space="preserve">d) 40mm dia </t>
  </si>
  <si>
    <t xml:space="preserve">e) 50mm dia </t>
  </si>
  <si>
    <t>c)160 mm dia ( VERTICAL SHAFT to EXTERNAL DRAIN)</t>
  </si>
  <si>
    <t>Supplying, fixing and testing PVC " FLOOR "  trap(heavy duty hinged type) with brass CP frame &amp; cover (150mmx150mm). Trap of 100mm dia. Inlet and 75mm dia outlet .  (The frame and grating shall be approved by Architect)</t>
  </si>
  <si>
    <t>S.NO.</t>
  </si>
  <si>
    <t>QTY</t>
  </si>
  <si>
    <t>AMOUNT (Rs.)</t>
  </si>
  <si>
    <t>A)</t>
  </si>
  <si>
    <t>FIRE PUMPS, EQUIPMENT, PIPING, VALVES &amp; ACCESSORIES :</t>
  </si>
  <si>
    <t>Electrical Motor Driven Terrace Pump :</t>
  </si>
  <si>
    <t xml:space="preserve">Supplying, installing, testing &amp; commissioning of fire authority approved electrically driven Terrace pump suitable for automatic/manual operation consisting of the following: </t>
  </si>
  <si>
    <t>i)</t>
  </si>
  <si>
    <t>Horizontal centrifugal end suction type fire pump capable of delivering 450 LPM against a total head of 20 M while running at 2900 r.p.m. complete with burdon type pressure gauge with Gun metal cocks/ valves etc. on the delivery side, including bypass arrangement (25 mm dia GM Stop valve &amp; 5m pipe). Gland arrangement shall be included.</t>
  </si>
  <si>
    <t>ii)</t>
  </si>
  <si>
    <t>Squirrel cage, TEFC induction motor suitable for 415 ± 10%V, 3 phase, 50 Hz A.C. supply of suitable H.P. for the above pump running at 2900 r.p.m. conforming to IP 55 pralecting and class 'F' insulation. The motor shall be conform to IS:325-1978 (upto date)</t>
  </si>
  <si>
    <t>iii)</t>
  </si>
  <si>
    <t xml:space="preserve">Common bed plate for mounting pump &amp; motor  of requisite strength manufactured out of M.S. channel as per manufacturer's recommendation. </t>
  </si>
  <si>
    <t>iv)</t>
  </si>
  <si>
    <t>4 Nos. antivibration (Cushy foot) heavy duty mounting pads.</t>
  </si>
  <si>
    <t>v)</t>
  </si>
  <si>
    <t>Coupling and coupling guard for direct coupling of motor and pump.</t>
  </si>
  <si>
    <t>vi)</t>
  </si>
  <si>
    <t>Drain pipe with valve (25 dia) Terrace pump of:</t>
  </si>
  <si>
    <t>Discharge: 450 LPM  (7.5 LPS)</t>
  </si>
  <si>
    <t>App. Head: 20 Metre</t>
  </si>
  <si>
    <t>Motor HP : 5.0 HP (3.73 kW)</t>
  </si>
  <si>
    <t>Location :  Terrace</t>
  </si>
  <si>
    <t>P/F and commisssioning auto panel for triggring the Fire pump.</t>
  </si>
  <si>
    <t xml:space="preserve">Providing, fixing, testing and commissioning of heavy class MS pipe, IS : 1239 marked with all necessary fittings like tees, elbows, flanges, reducers, gaskets, nuts and bolts etc. welded or screwed joints as required including fixing the pipe with necessary structural supports including painting of two coats of synthetic enamel paint over two coats of red oxide primer including all civil breakage’s and making good the same  GI Pipe / PVC sleeve of suitable higher size shall be provided whereever the pipes are crossing the walls/ floors and sealing the sleeves with glass wool in between &amp; fire sealant compound at either end all as per project Manger/ Consultants requirement including cutting holes and chases in brick, RCC work.  All hangers, clamps brackets etc shall be of galvanized Iron unless specified other wise and then supply of the same shall be included for the rates under this head.  Welding of any kind on the galvanized support / hanger shall not be permitted including synthetic enamel paint of approved make over a coat of zinc primer. </t>
  </si>
  <si>
    <t>a)</t>
  </si>
  <si>
    <t>50 mm dia</t>
  </si>
  <si>
    <t>b)</t>
  </si>
  <si>
    <t>65 mm dia</t>
  </si>
  <si>
    <t>c)</t>
  </si>
  <si>
    <t>80 mm dia</t>
  </si>
  <si>
    <t>d)</t>
  </si>
  <si>
    <t>e)</t>
  </si>
  <si>
    <t>Providing, fixing, testing &amp; commissioning of flanged end 'Y' strainer made from MS body with bottom and top removable flanges with nuts, bolts etc having  filteration area at least 6 times the cross sectional area of the pipe.</t>
  </si>
  <si>
    <r>
      <t>Providing, fixing, testing &amp; commissioning of C.I. Butterfly valve conforming to IS : 13095 with flanges, nuts, bolts and washers complete for following sizes :- [PN 1.6 rating(16kg/cm</t>
    </r>
    <r>
      <rPr>
        <vertAlign val="superscript"/>
        <sz val="10"/>
        <rFont val="Arial"/>
        <family val="2"/>
      </rPr>
      <t>2</t>
    </r>
    <r>
      <rPr>
        <sz val="10"/>
        <rFont val="Arial"/>
        <family val="2"/>
      </rPr>
      <t xml:space="preserve">)]. </t>
    </r>
  </si>
  <si>
    <r>
      <t>Providing, fixing, testing &amp; commissioning of  C.I. dual plate non-return valve [PN 1.6 Rating (16kg/cm</t>
    </r>
    <r>
      <rPr>
        <vertAlign val="superscript"/>
        <sz val="10"/>
        <rFont val="Arial"/>
        <family val="2"/>
      </rPr>
      <t>2</t>
    </r>
    <r>
      <rPr>
        <sz val="10"/>
        <rFont val="Arial"/>
        <family val="2"/>
      </rPr>
      <t>] complete  2 nos. matching flanges, rubber insertion, with nuts, bolts and washers etc of following sizes .</t>
    </r>
  </si>
  <si>
    <r>
      <t>Providing &amp; fixing dial type (100 mm dia) pressure gauge with isolation ball valve suitable for working pressure of 250 PSI cost shall be of inclusive of providing any short pieces, nipples, elbows etc as required.  having calibration of  0-15 Kg/cm</t>
    </r>
    <r>
      <rPr>
        <vertAlign val="superscript"/>
        <sz val="10"/>
        <rFont val="Arial"/>
        <family val="2"/>
      </rPr>
      <t>2</t>
    </r>
    <r>
      <rPr>
        <sz val="10"/>
        <rFont val="Arial"/>
        <family val="2"/>
      </rPr>
      <t>.</t>
    </r>
  </si>
  <si>
    <t>Each</t>
  </si>
  <si>
    <r>
      <t>Providing, fixing, testing &amp; commissioning of resilient rubber lined single arch vibration eliminators suitable for raw water up to 45</t>
    </r>
    <r>
      <rPr>
        <vertAlign val="superscript"/>
        <sz val="10"/>
        <rFont val="Arial"/>
        <family val="2"/>
      </rPr>
      <t>o</t>
    </r>
    <r>
      <rPr>
        <sz val="10"/>
        <rFont val="Arial"/>
        <family val="2"/>
      </rPr>
      <t>C temperature, working pressure 8.8 Kg/cm</t>
    </r>
    <r>
      <rPr>
        <vertAlign val="superscript"/>
        <sz val="10"/>
        <rFont val="Arial"/>
        <family val="2"/>
      </rPr>
      <t>2</t>
    </r>
    <r>
      <rPr>
        <sz val="10"/>
        <rFont val="Arial"/>
        <family val="2"/>
      </rPr>
      <t xml:space="preserve"> and test pressure 20 Kg/cm</t>
    </r>
    <r>
      <rPr>
        <vertAlign val="superscript"/>
        <sz val="10"/>
        <rFont val="Arial"/>
        <family val="2"/>
      </rPr>
      <t>2</t>
    </r>
    <r>
      <rPr>
        <sz val="10"/>
        <rFont val="Arial"/>
        <family val="2"/>
      </rPr>
      <t xml:space="preserve"> for :-</t>
    </r>
  </si>
  <si>
    <t>Providing &amp; fixing indoor type hose lockable cabinet frames fabricated from 40 x 40 x 5 angle iron sections and 16 gauge MS sheet with full front glass door and locking arrangement, suitable to accommodate landing valves, 15 m long hoses, first-aid hose reel and branch pipe nozzle &amp; fire mans’ axe. The cabinet frame shall be painted with one coat of primer and two or more coats of synthetic enamel paint of approved make and shade of as required (Approx 2.1 m (high) x 0.9 m (wide) x 0.6 m (deep) ).  The item shall be complete of MS housing with front door.</t>
  </si>
  <si>
    <t>(Cost shall be inclusive of providing break glass box containing key for the cabinet along with hammer).</t>
  </si>
  <si>
    <t>B)</t>
  </si>
  <si>
    <t>INTERNAL SPRINKLER SYSTEM:</t>
  </si>
  <si>
    <t>Supply, installation, testing and commissioning of Black Mild Steel Pipe class 'C' (heavy duty) conforming to IS:1239/IS : 3589 including all accessories such as screwed/welded joints, flanges, tees, reducers, steel structural supports etc. including lift to all heights, welding, jointing, painting and inserted rubber gaskets, nuts, bolts etc. as required. Pipes shall be painted with two coats of primer &amp; two coats of post office red synthetic enamel paint over a coat of primer. Prior to application of primer surface to be cleaned including painting of legends both direction arrow as per approval of Project Manager and shall be fixed in ceiling, walls, columns for all heights with hangers/supports and fasteners all as per drawing including chasing of walls/columns /ceiling etc. and making good the same as required. G.I. pipe/PVC sleeve of suitable higher size shall be provided whenever the pipes are crossing the walls/floors and sealing the sleeves with glass wool in between &amp; fire sealant compound at either end all as per Project Manager/Consultant requirement.</t>
  </si>
  <si>
    <t>Notes :</t>
  </si>
  <si>
    <t>Pipe upto 50 mm dia shall be threaded joints, above 50 mm shall be welded joints.</t>
  </si>
  <si>
    <t>Support are included and shall not be paid seperately.</t>
  </si>
  <si>
    <t>200 mm dia</t>
  </si>
  <si>
    <t>f)</t>
  </si>
  <si>
    <t>g)</t>
  </si>
  <si>
    <t>40 mm dia</t>
  </si>
  <si>
    <t>h)</t>
  </si>
  <si>
    <t>32 mm dia</t>
  </si>
  <si>
    <t>25 mm dia</t>
  </si>
  <si>
    <t>Providing, fixing, testing and commissioning of 15 mm dia quartzoid bulb type GM sprinkler head suitable to operate at 68 deg C (UL/FM/LOC listed /approved)</t>
  </si>
  <si>
    <r>
      <t>Standard Pendent Sprinkler  68</t>
    </r>
    <r>
      <rPr>
        <vertAlign val="superscript"/>
        <sz val="10"/>
        <rFont val="Arial"/>
        <family val="2"/>
      </rPr>
      <t>0</t>
    </r>
    <r>
      <rPr>
        <sz val="10"/>
        <rFont val="Arial"/>
        <family val="2"/>
      </rPr>
      <t>C</t>
    </r>
  </si>
  <si>
    <r>
      <t>Side Wall Extended Coverage 68</t>
    </r>
    <r>
      <rPr>
        <vertAlign val="superscript"/>
        <sz val="10"/>
        <rFont val="Arial"/>
        <family val="2"/>
      </rPr>
      <t>0</t>
    </r>
    <r>
      <rPr>
        <sz val="10"/>
        <rFont val="Arial"/>
        <family val="2"/>
      </rPr>
      <t>C</t>
    </r>
  </si>
  <si>
    <r>
      <t>Standard Upright Sprinkler  68</t>
    </r>
    <r>
      <rPr>
        <vertAlign val="superscript"/>
        <sz val="10"/>
        <rFont val="Arial"/>
        <family val="2"/>
      </rPr>
      <t>0</t>
    </r>
    <r>
      <rPr>
        <sz val="10"/>
        <rFont val="Arial"/>
        <family val="2"/>
      </rPr>
      <t>C</t>
    </r>
  </si>
  <si>
    <t>Supplying, installing, testing and commissioning conventional Sprinkler quartzoid bulb type with 15mm screwed end connection of 141 deg. C. temperature rating,K 80 and orifice shall not be less than 6mm.Sprinklers shall be UL Listed / FM approved with Chrome finished.</t>
  </si>
  <si>
    <t>a</t>
  </si>
  <si>
    <t xml:space="preserve">Pendent sprinkler </t>
  </si>
  <si>
    <t>All sprinklers shall be chrome finish / powder coated except for conceled.</t>
  </si>
  <si>
    <t>The  sprinkler shall be either pendent or upright type/side wall and shall not be universal style.</t>
  </si>
  <si>
    <t>Contractor shall ensure provision of sprinkler guard at no additional cost</t>
  </si>
  <si>
    <t>Supplying, Installing, testing and commissioning CI butterfly valves     (PN 16) as per BS 5155 slim seal standared lever operated type  with required flanges, nuts, bolts etc. complete.</t>
  </si>
  <si>
    <t>Supplying, installing, testing and commissioning of Gun metal chrome finished Ball valves  with fittings of screwed end type.</t>
  </si>
  <si>
    <t xml:space="preserve"> 25 mm dia </t>
  </si>
  <si>
    <t>b</t>
  </si>
  <si>
    <t xml:space="preserve"> 50 mm dia </t>
  </si>
  <si>
    <t>Providing, fixing, testing and commissioning of dual plated Non  Return  Valve  PN 10 (10 Kg/Sq.cm) rating conforming   to   IS :5312 complete with nuts, bolts &amp; washers.</t>
  </si>
  <si>
    <t>Providing and fixing of UL listed electrically operated flow indicating switch (vane type) of following diameter with threaded connection with flexible full bore paddle &amp; NO/NC contact terminals as specified complete with all accessories and necessary wiring.</t>
  </si>
  <si>
    <t>On 150 mm dia line</t>
  </si>
  <si>
    <t>On 100 mm dia line</t>
  </si>
  <si>
    <t>On 80 mm dia line</t>
  </si>
  <si>
    <t>On 65 mm dia line</t>
  </si>
  <si>
    <t>On 50 mm dia line</t>
  </si>
  <si>
    <t>Providing and fixing inspection &amp; testing assembly/drain assembly consist of following :-</t>
  </si>
  <si>
    <t>25 mm dia Inspection Test Valve (Ball Valve)</t>
  </si>
  <si>
    <t>Gun Metal Sight Glass</t>
  </si>
  <si>
    <t>Union</t>
  </si>
  <si>
    <t>50 mm dia drain valve with piping</t>
  </si>
  <si>
    <t xml:space="preserve">Providing and fixing Orifice plates, S.S. 304, 12 mm thick, bore and construction as per TAC's Sprinklers manual, for all horizontal tapping from the sprinkler riser. </t>
  </si>
  <si>
    <r>
      <t xml:space="preserve">Providing, fixing, testing and commissioning of 150 mm dia Cast Iron installation </t>
    </r>
    <r>
      <rPr>
        <b/>
        <sz val="10"/>
        <rFont val="Arial"/>
        <family val="2"/>
      </rPr>
      <t>control valve assembly</t>
    </r>
    <r>
      <rPr>
        <sz val="10"/>
        <rFont val="Arial"/>
        <family val="2"/>
      </rPr>
      <t xml:space="preserve"> (test pressure should not be less than 15.0 Kg/Sq.cm) with flanges, nut, bolts &amp; gasket complete with pad locking arrangement, turbine type automatic alarm valve with hydraulic alarm with motor &amp; gong, including Interconnecting piping, 2 nos. pressure gauges as per manufacturer recommendation with ball valves, 15 mm dia test valves, 50 mm dia drain valve with all necessary accessories.</t>
    </r>
  </si>
  <si>
    <t>Set</t>
  </si>
  <si>
    <t>Providing, fixing, testing and commissioning of annunciator panel for flow control switch, providing Audio/Visual indicating of actuation of automatic sprinkler system for each zone complete as per specifications. The panel shall have but not limited to the following arrangement.</t>
  </si>
  <si>
    <t>Indication of zone fire</t>
  </si>
  <si>
    <t>Indication of zone fault</t>
  </si>
  <si>
    <t>Fire/Fault hooter</t>
  </si>
  <si>
    <t>Alarm cancel for fire/fault</t>
  </si>
  <si>
    <t>Battery for emergency</t>
  </si>
  <si>
    <t>Supplying, installing, testing and commissioning flow switch on sprinkler distribution header on each floor nd shall be connected to fire alarm panel through cable. Cable shall be measured seperately.</t>
  </si>
  <si>
    <t>Providing and fixing heavy duty armoured cables 1.1 KVA grade including necessary support clamps at ceiling level and connection plugs complete in all respects. (Flow switch to Master Control Panel)</t>
  </si>
  <si>
    <t xml:space="preserve">Control cable copper </t>
  </si>
  <si>
    <r>
      <t xml:space="preserve">Supply, installation, testing &amp; commissioning of UL Listed/FM Approved </t>
    </r>
    <r>
      <rPr>
        <b/>
        <sz val="10"/>
        <rFont val="Arial"/>
        <family val="2"/>
      </rPr>
      <t>flexible sprinkler drop of 25 mm diameter, consist of flexible tube (SS304) S.S</t>
    </r>
    <r>
      <rPr>
        <sz val="10"/>
        <rFont val="Arial"/>
        <family val="2"/>
      </rPr>
      <t>. slip nut, Isolated ring &amp; O ring for sprinkler drop, which shall include necessary supports with maximum working pressure of 14kg/cm2 and temperature rating of 225</t>
    </r>
    <r>
      <rPr>
        <sz val="10"/>
        <rFont val="Symbol"/>
        <family val="1"/>
        <charset val="2"/>
      </rPr>
      <t>°</t>
    </r>
    <r>
      <rPr>
        <sz val="10"/>
        <rFont val="Arial"/>
        <family val="2"/>
      </rPr>
      <t>C. The length of flexible sprinkler pipe shall be.</t>
    </r>
  </si>
  <si>
    <t>1000 mm</t>
  </si>
  <si>
    <t>1200 mm</t>
  </si>
  <si>
    <t xml:space="preserve">1500 mm </t>
  </si>
  <si>
    <t xml:space="preserve">      C)</t>
  </si>
  <si>
    <t>FIRE DETECTION  AND ALARM SYSTEM:</t>
  </si>
  <si>
    <t>No</t>
  </si>
  <si>
    <t xml:space="preserve">Analogue Addressable Multi-sensor detector with multiple sensitivity levels, programmable for timed automatic sensitivity selection with base, Junction box and other accessories as required </t>
  </si>
  <si>
    <t>Analogue Addressable heat detector, programmable for timed automatic sensitivity selection with base, Junction box and other accessories as required and Cetectors shall be UL listed,</t>
  </si>
  <si>
    <t>Response indicator for all detectors located above false ceiling</t>
  </si>
  <si>
    <t>Analogue Addressable Fault isolator module capable of monitoring shorted loop circuit and automatically restore communications when shorted conditions are corrected</t>
  </si>
  <si>
    <t>Analogue Addressable Monitor module for monitoring the field devices &amp; shall be capable of providing DPDTcontact rated at 24v DC, 2A.</t>
  </si>
  <si>
    <t>Analogue Addressable Control relay module for AHU tripping and shall be capable of providing DPDTcontact rated at 24v DC, 2A.</t>
  </si>
  <si>
    <t>Horn / Strobe rated at 82 dBA @ 3m for Audible annunciation and 75cd flashintg at 1 Hz for visual indication including required modules.</t>
  </si>
  <si>
    <t>Addressable Single action Manual pull station  having an integrally mounted addressabla module that monitors and reports contact status.</t>
  </si>
  <si>
    <t>Supplying, installing, testing and commissioning of 2 runs of 1.5 sq. mm, PVC insulated copper wires confirming to IS standards and specifications.</t>
  </si>
  <si>
    <t>Supplying, installing, testing and commissioning approved make FRLS PVC conduits on ceiling / wall / floor etc. complete with accessories like, Junction boxes, Collars, Bends etc.</t>
  </si>
  <si>
    <t>20 mm dia.</t>
  </si>
  <si>
    <t>D)</t>
  </si>
  <si>
    <t>HAND APPLIANCES :</t>
  </si>
  <si>
    <t>Providing and fixing Carbon-di-oxide fire extinguishers consisting of welded M.S cylindrical body,squeeze lever discharge valve fitted with internal discharge tube, 30cms long ISI marked high pressure discharge hose, discharge  nozzle, suspension bracket, confirming  to  IS : 934 finished externally with red  enamel  paint and  fixed to  wall with brackets with rawl plug/dash fasteners complete with internal charge.</t>
  </si>
  <si>
    <t>Capacity 4.5kg. I.S.I.  Marked. (IS : 2878)</t>
  </si>
  <si>
    <t>Capacity 9.0 Kg ISI Marked. (IS : 2878)</t>
  </si>
  <si>
    <t xml:space="preserve">ABC (Powder Type) Fire Extinguisher. In HP Mild Steel Cylinders ISI marked TAC approved fitted with pressure indicating gauge, internal tube, squeeze lever type valve fully charged with ABC powder (Mono Ammonium Phosphate) pressured by Nitrogen complete in all respects including wall suspension bracket and confoming to IS:13849-1993 </t>
  </si>
  <si>
    <t>Capacity 2 Kg (IS : 13849)</t>
  </si>
  <si>
    <t>Capacity 5 Kg (IS : 13849)</t>
  </si>
  <si>
    <t>Capacity 6 Kg (IS : 13849)</t>
  </si>
  <si>
    <t>Capacity 10 Kg (IS : 13849)</t>
  </si>
  <si>
    <t>Providing and fixing Dry chemical powder Fire extinguisher IS : 2171 latest revision manufacturer out of CRCA sheet IS : 513 in welded construction, finish with epoxy polyester powder coating complete with gun metal cap and nozzle including initial filled with dry powder sodium B-carbonate base and CO2 gas cartridge complete with wall suspension brackets (suitable for fighting fires in class 'B' and 'C' fire that is inflammable liquid and gases).</t>
  </si>
  <si>
    <t>Capacity 5 Kg (IS : 2171)</t>
  </si>
  <si>
    <t>Capacity 10 Kg (IS : 2171)</t>
  </si>
  <si>
    <r>
      <rPr>
        <b/>
        <sz val="10"/>
        <rFont val="Arial"/>
        <family val="2"/>
      </rPr>
      <t>Wet Chemical Stored Pressure Class K Fire Extinguisher 6 Liters.</t>
    </r>
    <r>
      <rPr>
        <sz val="10"/>
        <rFont val="Arial"/>
        <family val="2"/>
      </rPr>
      <t xml:space="preserve"> In Polished Stainless Steel Cylinders with Stainless Steel Valve Construction. Wet chemical (Blend of Potassium Acetate, Potassium citrate or Potassium carbonate) Applicable fire class K, UGTS Pressure Gauge, Can Height 550 mm, Diameter 150 ± 10mm, Discharge Time 13 Sec,  Jet Range 2 Meters, Average Discharge is 90%, Controllable discharge mechanism with EPDM Hose &amp; Specially designed Nozzle that allows a broad, Dispersed discharge of agent that delivers a high volume, Low velocity delivery of wet chemical which doesnt cause the cooking oil to splash. CE Marked Valve with inbuilt NRV &amp; Safety Release Provision and safety Pin is of SS material, Sheet metal thickness : 0.9 to 1 mm. CE Marked. </t>
    </r>
  </si>
  <si>
    <t>Providing and fixing mechanical  foam type (ISI marked) fire extinguishers consisting of welded  M.S. cylindrical  body squeeze lever discharge  valve 30   cm   long  high pressure discharge hose, discharge nozzle suspension bracket  ISI marked as per IS 933 finished externally  with  red  enamel paint and fixed to wall   with  brackets complete with internal charger.</t>
  </si>
  <si>
    <t>9 liters capacity. (IS : 10204)</t>
  </si>
  <si>
    <t>50 liters capacity (trolly mounted) (IS : 13386)</t>
  </si>
  <si>
    <t xml:space="preserve">Providing and fixing water  Co2(ISI marked) extinguishers including  all accessories as per IS specification. (IS : 940 - 1989) with wall bracket with rawl plug.      </t>
  </si>
  <si>
    <t xml:space="preserve">Capacity 9 liters (IS : 940)            </t>
  </si>
  <si>
    <t xml:space="preserve">Supplying and installing at approved location approved make fire buckets of 24 gauge galvanized steel sheet, standard 9 liters capacity and of round bottom shape, painted white inside and red outside and black on the bottom, inscribed with letter "FIRE" in black and gold. Cost shall be inclusive of providing MS stand duly painted over a coat of primer (one stand shall be suitable for hanging 4 buckets). </t>
  </si>
  <si>
    <t>PA SYSTEM :</t>
  </si>
  <si>
    <t>Metallic Grill, high quality type music speakers to be fixed flushed with false ceiling with line matching transformer for direct connecting to 100/70 V output line.</t>
  </si>
  <si>
    <t>6 Watt Output</t>
  </si>
  <si>
    <t>Metal Cabinet  Speakers Wall mounted -  6 Watts output  (Non False Ceiling Areas &amp; Service Rooms )</t>
  </si>
  <si>
    <t>6 Zone Call Station with goose neck Microphone with zone selection &amp; all call selection to be connected peer to peer with the network controller.</t>
  </si>
  <si>
    <t>Booster Amplifiers with 230 VAC networkable with all interconnecting  Cables with following outputs :</t>
  </si>
  <si>
    <t>240 Watts</t>
  </si>
  <si>
    <r>
      <rPr>
        <b/>
        <sz val="10"/>
        <rFont val="Arial"/>
        <family val="2"/>
      </rPr>
      <t>Control Cables</t>
    </r>
    <r>
      <rPr>
        <sz val="10"/>
        <rFont val="Arial"/>
        <family val="2"/>
      </rPr>
      <t xml:space="preserve"> : 2C x 1.0 mm2, Stranded Copper conductor,Type AST 1 PVC insulated, Armoured FRLS Cable 650 V as per IS 1554, with GI saddle spacers every 0.3 mtr with Single compression Cable Glands, ABS Junction Boxes (wherever required), terminals, Ferruling complete.</t>
    </r>
  </si>
  <si>
    <t>Mtrs</t>
  </si>
  <si>
    <t xml:space="preserve">Music Source to play CD/MP3/Pendrive input </t>
  </si>
  <si>
    <t>CCTV SYSTEM :</t>
  </si>
  <si>
    <r>
      <t xml:space="preserve">16CH 1U Network Video Recorder </t>
    </r>
    <r>
      <rPr>
        <sz val="10"/>
        <color indexed="8"/>
        <rFont val="Verdana"/>
        <family val="2"/>
      </rPr>
      <t>16 channel IP camera input ONVIF Version 2.4 conformance H.264/MJPEG dual codec decoding Max 200Mbps incoming bandwidth Up to 5Mp resolution preview&amp;playback HDMI/VGA simultaneous video output 8/16 channel synchronous realtime playback, GRID interface Support Multi-brand network cameras, 3D intelligent positioning with PTZ camera.Should Support 2 SATA HDDs up to 8TB, 2 USB(1 USB3.0) Multiple network monitoring: Web viewer, CMS(PVMS) &amp; Smart Phone(PMOB).</t>
    </r>
  </si>
  <si>
    <t>GRAND TOTAL FOR FIRE PROTECTION SYSTEM</t>
  </si>
  <si>
    <t>A</t>
  </si>
  <si>
    <t>B</t>
  </si>
  <si>
    <t>i</t>
  </si>
  <si>
    <t>Rft</t>
  </si>
  <si>
    <t>8mm</t>
  </si>
  <si>
    <t>10mm</t>
  </si>
  <si>
    <t>12mm</t>
  </si>
  <si>
    <t>P / F Ozone make CDC - 3800 Concealed Angular Arm Door Closer for flush doors with necessary accessories</t>
  </si>
  <si>
    <t>nos</t>
  </si>
  <si>
    <t>P / F Dorset  make ss pull handle Art. No SD 10 P SS  with necessary accessories</t>
  </si>
  <si>
    <t>P / F Dorset  occupant/vacant door sign Art. No. IB 390 with necessary accessories</t>
  </si>
  <si>
    <t>P / F Ozone make OMH-33 Lever Handle &amp; OML-11A mortise lock with necessary accessories</t>
  </si>
  <si>
    <t>P / F Heavy duty floor spring with SS plate cover (Ozone make make)</t>
  </si>
  <si>
    <t>P / F Ozone make Brush finish stainless steel glass door handle pair, for glass doors, 38 mm dia pull handle having overall length of 1100 mm, OGH-55, complete with back to back fixing of glass door</t>
  </si>
  <si>
    <t>P/F  Ozone make top patch for doors</t>
  </si>
  <si>
    <t>P/F  Ozone make bottom patch for doors</t>
  </si>
  <si>
    <t>P/F  Ozone make patch lock for doors</t>
  </si>
  <si>
    <t>P/F  Ozone make pivot for doors</t>
  </si>
  <si>
    <t>P/F air curtain sensor for automated control of Air curtain</t>
  </si>
  <si>
    <t>P / F Hafele/ Hettich make SS Door Stopper, with rubber cap Hafele article no. 937.53.100, as per architect's instruction</t>
  </si>
  <si>
    <t>c</t>
  </si>
  <si>
    <t>d</t>
  </si>
  <si>
    <t>e</t>
  </si>
  <si>
    <t>Air Curtain 
Supply, installation , testing,  and certification of  1200MM wide Air Curtain  with Door Micro Switch for automatic On / Off control. Air curtain shall be activated when door is opened, turned off when door is closed. Model: Eutronics EAC 5</t>
  </si>
  <si>
    <t xml:space="preserve">Fixing of diversy with all accessories </t>
  </si>
  <si>
    <t>S.NO</t>
  </si>
  <si>
    <t>QUANTITY</t>
  </si>
  <si>
    <t>LT CABLES &amp; ENDTERMINATIONS</t>
  </si>
  <si>
    <t xml:space="preserve">Supply and laying of Power cables 1100 V Grade, Copper or Aluminum Conductors-multi-strand construction, of only approved make: Laying rates to include  for  all required Cable Clamps, Cable Identification Tags at required intervals,&amp; other items like  cable ferrules / cable-tags at each end of the cables laid. For the same Cross Sectional area of Cables, laying rates shall be the same whether it is Copper or Aluminum conductor cables,  or whether it is XLPE or PVC insulation Similarly, laying rates shall be the same for Armoured  &amp; Un-armoured Cables of the same Cross section. Cable trays will be measured separately.
IS No  7098, Part 1- XLPE Cables
IS No 1554, Part 1, 1988- PVC Cables,                                                                                                                                                              IS 694: 1990 SINGLE CORE COPPER CABLES. </t>
  </si>
  <si>
    <t>Supplying of double compression nickel plated brass cable glands of cosmos / comet make for 1.1 KV grade L.T internal cables - XLPE / PVC / SWA / PVC (Armoured / unarmored) Aluminum / Copper PVC insulated and sheathed cables of sizes as below including  supply of tinned copper/ Aluminum  lugs of dowel / Cosmos, supply of number ferrules etc. all necessary G.I consumables &amp; hardware other material complete as per approved drawings and as per directions of site-in-charge with appropriate size of gland indicated below :</t>
  </si>
  <si>
    <t>Cable laying outdoor shall include cost of excavation of trench up to 0.75M, sand cushion, brick protection, refilling, compacting etc.,</t>
  </si>
  <si>
    <t xml:space="preserve">XLPE Insulated &amp; Steel Armoured Aluminium Conductor Cables </t>
  </si>
  <si>
    <t>Mts</t>
  </si>
  <si>
    <t>Endterminations</t>
  </si>
  <si>
    <t xml:space="preserve">3 Core X 10 Sqmm </t>
  </si>
  <si>
    <t xml:space="preserve">3 Core X 16 Sqmm </t>
  </si>
  <si>
    <t xml:space="preserve">4 Core X 25 Sqmm </t>
  </si>
  <si>
    <t xml:space="preserve">4 Core X 16 Sqmm </t>
  </si>
  <si>
    <t xml:space="preserve">4 Core X 10 Sqmm </t>
  </si>
  <si>
    <t>TOTAL FOR LT CABLES &amp; ENDTERMINATIONS</t>
  </si>
  <si>
    <t>MCB DISTRIBUTION BOARDS</t>
  </si>
  <si>
    <t>Supply,  Installation,  Testing  and  Commissioning of MCB Distribution board Wall mounted MCB DBs with MS wire way box on top / bottom &amp; on sides. MCBs shall be rated for 10kA with current limiting feature. Dummy ways to be covered with blank plates. All out going ways shall be labelled &amp; laminated.</t>
  </si>
  <si>
    <t>Note:</t>
  </si>
  <si>
    <t>1) Separate Earth bus/Neutral bus for each phase  shall be provided</t>
  </si>
  <si>
    <t>2) Each Circuit shall have yellow ferrules with circuit number.</t>
  </si>
  <si>
    <t>3)  Accessories  required  for  installation  of  DB's  on Wall/Column/Gyp Board shall be considered</t>
  </si>
  <si>
    <t>4) Incase more than 1 DB installed at the same place, 'DB' shall be covered with powder coated wireways all around  and  upto ceiling  to recive  incoming circuits. Refer DB frame details.</t>
  </si>
  <si>
    <t>5) Laminated A3 OR A4 size SLD copy shall be pasted inside DB door</t>
  </si>
  <si>
    <t>6) Safe shroud for Neutral link shall be provided</t>
  </si>
  <si>
    <t xml:space="preserve">8WAY- SPN DB WITH IP 42- #IK 09 WITH METAL DOOR </t>
  </si>
  <si>
    <t>Incomer : 25A DP ELCB, 100mA - 1no.</t>
  </si>
  <si>
    <t xml:space="preserve">Outgoings : 8 Nos,10A SP MCBs </t>
  </si>
  <si>
    <t xml:space="preserve">6WAY- SPN DB WITH IP 42- #IK 09 WITH METAL DOOR </t>
  </si>
  <si>
    <t xml:space="preserve">Outgoings : 6 Nos,10A SP MCBs </t>
  </si>
  <si>
    <t>Incomer : 63A TPN ISOLATOR-1no.</t>
  </si>
  <si>
    <t xml:space="preserve">6WAY- TPN DB WITH IP 42- #IK 09 WITH METAL DOOR </t>
  </si>
  <si>
    <t>Incomer : 63A 4P RCCB ISOLATOR-1no.</t>
  </si>
  <si>
    <t xml:space="preserve">Outgoings : 18 Nos 10/20A SP MCB's  </t>
  </si>
  <si>
    <t>TOTAL FOR MCB DISTRIBUTION BOARDS</t>
  </si>
  <si>
    <t>IV</t>
  </si>
  <si>
    <t>CIRCUIT MAINS</t>
  </si>
  <si>
    <t>Circuit mains using 1.1kV grade PVC  insulated  FRLS copper conductor (MSCC) wires / PVC insulated  PVC sheathed  single core cables drawn in 2mm thick PVC FRLS  conduit  or  in  existing  raceway.  Rates  quoted shall  include  supply  of  conduits,  wires  &amp;  other conduiting accessories, PVC pull / junction boxes, G.I fish wire etc. Colour coding shall be used for conduits to differentiate lighting, RP, UPS, emergency lighting circuits &amp; point wiring. All circuit terminations shall be provided with solder less crimping type copper sockets / lugs, ferrules indicating source code on load side &amp; load code on source side. There shall not be any joints in the circuits,  only looping  is allowed  in  terminal blocks &amp; in switches / socket outlets.</t>
  </si>
  <si>
    <t>NOTE:</t>
  </si>
  <si>
    <t>1)  Conduits  running  above  false  ceiling  in  multiples shall be supported by Slotted GI 'C' channel at distance not more than 0.5mtrs intervals.</t>
  </si>
  <si>
    <t>2) Accessories shall includes Bends, Collars, junction boxes, Spacers, saddles, screws, Flexibles</t>
  </si>
  <si>
    <t>3) Conduits shall be ISI marked</t>
  </si>
  <si>
    <t>4) The number of wires drawn in each conduit shall be as per BIS 694 .</t>
  </si>
  <si>
    <t>5) No different phases shall be drawn in same conduit</t>
  </si>
  <si>
    <t>6) Conduit joints shall be done with threading proper accessories only</t>
  </si>
  <si>
    <t>3R x 10 Sqmm + 1R x 4 Sqmm FRLS MSCC wire in 32 Dia. Conduit for 63A Socket &amp; 40A MCB.</t>
  </si>
  <si>
    <t>TOTAL FOR CIRCUIT MAINS</t>
  </si>
  <si>
    <t>POINT WIRING</t>
  </si>
  <si>
    <t>POINT WIRING - Switch Control</t>
  </si>
  <si>
    <r>
      <rPr>
        <b/>
        <sz val="11"/>
        <rFont val="Bookman Old Style"/>
        <family val="1"/>
      </rPr>
      <t>POINT WIRING SWITCH CONTROL -</t>
    </r>
    <r>
      <rPr>
        <sz val="11"/>
        <rFont val="Bookman Old Style"/>
        <family val="1"/>
      </rPr>
      <t xml:space="preserve"> Supply, Installation, Testing and Commissioning of point wiring using</t>
    </r>
    <r>
      <rPr>
        <sz val="11"/>
        <color theme="3" tint="0.39997558519241921"/>
        <rFont val="Bookman Old Style"/>
        <family val="1"/>
      </rPr>
      <t xml:space="preserve"> </t>
    </r>
    <r>
      <rPr>
        <sz val="11"/>
        <rFont val="Bookman Old Style"/>
        <family val="1"/>
      </rPr>
      <t>3 x 2.5 Sqmm  1100V grade stranded FRLS wires of approved make drawn in 19 mm dia 2mm thick rigid PVC conduit of approved make including all conduit accessories such as bends, junction boxes etc., complete.  The wiring shall be done in  complete looping  in system. The switches used shall be  moulded fixed in factory made integral GI box units with clear earthing facility. The wiring shall be complete with ceiling roses, switches  and all  consumables.</t>
    </r>
  </si>
  <si>
    <t>PRIMARY LIGHT POINT - Switch Control</t>
  </si>
  <si>
    <t>II. To include the incoming lighting circuit from MCB - DB to switch.</t>
  </si>
  <si>
    <t>III. To include  the sub circuit  if it  is drawn from adjacent  switch box</t>
  </si>
  <si>
    <t>IV. For drops from the ceiling flexible conduit shall be included.</t>
  </si>
  <si>
    <t>No.</t>
  </si>
  <si>
    <t>SECONDARY LIGHT POINT - Switch Control</t>
  </si>
  <si>
    <t>II. For drops from the ceiling flexible conduit shall be included.</t>
  </si>
  <si>
    <t>TOTAL FOR POINT WIRING</t>
  </si>
  <si>
    <t>POWER RECEPTACLES</t>
  </si>
  <si>
    <t>Supply, Installation, Testing and Commissioning of the following  Modular  Switch,  sockets  with modular front plate,  and accessories as per the site conditions.</t>
  </si>
  <si>
    <t>The quoted rate for power socket outlets shall include</t>
  </si>
  <si>
    <t>a. Socket outlets - 5pin combi/intel sockets</t>
  </si>
  <si>
    <t>b. Switches</t>
  </si>
  <si>
    <t>c. 14SWG metal boxes with knockout on all sides</t>
  </si>
  <si>
    <t>d. Front plate of required colours with accessories</t>
  </si>
  <si>
    <t>Note:  Safety  shutters  to  prevent  accidental  contact with live parts shall be provided.</t>
  </si>
  <si>
    <t xml:space="preserve">63A single phase industrial socket </t>
  </si>
  <si>
    <t xml:space="preserve">40A MCB </t>
  </si>
  <si>
    <t>TOTAL FOR POWER RECEPTACLES</t>
  </si>
  <si>
    <t xml:space="preserve">LIGHT FIXTURES </t>
  </si>
  <si>
    <t xml:space="preserve">Supply Installation, Testing and Commissioning of Light fixtures and lamps with all accessories, fixing on the wall / ceiling/false ceiling  with wooden blocks, screws ,hardware's ,suspended chain hooks as required as per the site conditions (including the earthing of fixture) </t>
  </si>
  <si>
    <t>Light fixtures complete with accessories like control  gear, low loss (&lt;5W ) HF Electronic ballast , HPF  condensor  (PF shall be &gt;0.85 lag. ) , energy efficient  high lumen output fluorescent tubes / CFL lamps etc.,</t>
  </si>
  <si>
    <t>Note : The make &amp; the catalogue no. mentioned here is only indicative &amp; any of the make mentioned in recommended list of makes is preferred.</t>
  </si>
  <si>
    <t>The electronic / Digital ballast shall be with THD &lt; 10%. &amp; low loss copper ballast.</t>
  </si>
  <si>
    <t>Whether explicitly mentioned or not vendor shall consider light fixtures with necessary   powerfactor improvement condensors.
b.Unless specified all light fixtures shall be considered with electromagnetic ballasts. The loss of ballasts shall not exceed 5.5 Watts
c.Vendor shall consider necessary fixing hardware and components to install light fixtures. The hardware viz., anchor fasteners, suspending GI chains, down rods will not be measured seperately. Vendor shall assume a minimum suspension length of 0.5 Mtrs</t>
  </si>
  <si>
    <t>Light Fixtures. Quoted rate shall include mounting bracket and lamps</t>
  </si>
  <si>
    <t>No's</t>
  </si>
  <si>
    <t>TOTAL FOR LIGHT FIXTURES</t>
  </si>
  <si>
    <t>TELEPHONE &amp; LAN RELATED WORKS</t>
  </si>
  <si>
    <r>
      <rPr>
        <b/>
        <sz val="11"/>
        <rFont val="Bookman Old Style"/>
        <family val="1"/>
      </rPr>
      <t>Telephone Cables.</t>
    </r>
    <r>
      <rPr>
        <sz val="11"/>
        <rFont val="Bookman Old Style"/>
        <family val="1"/>
      </rPr>
      <t xml:space="preserve">
0.5 mm dia below listed multi pair armoured / unarmoured PVC insulated copper conductor  jelly filled cable or PVC insulated copper conductor wire drawn in  PVC conduit. Rate shall include cost of necessary draw box.</t>
    </r>
  </si>
  <si>
    <t>End Terminaton</t>
  </si>
  <si>
    <t>2 pair unarmoured flexible wire in 25 mm dia PVC condut.</t>
  </si>
  <si>
    <t>Supply and fixing of 36 Port data Patch Panel with switches.</t>
  </si>
  <si>
    <t>Supply and fixing of RJ-45 modem jack outlet with shutter for computer with mounting box.</t>
  </si>
  <si>
    <t>Supply and laying of  CAT6 UTP cable in 19 mm dia PVC conduit for Lan.</t>
  </si>
  <si>
    <t>TOTAL FOR TELEPHONE &amp; LAN RELATED WORKS</t>
  </si>
  <si>
    <t xml:space="preserve">CABLE TRAYS </t>
  </si>
  <si>
    <t>Cable trays - made out of 2 mm thick Hot dip galvanised  sheet</t>
  </si>
  <si>
    <t xml:space="preserve">Supply and Installation of Hot dip GI Ladder type cable tray along with required angle supports, with coupler plates, Anchor bolts and nuts etc complete and the tray should be fitted on the wall / Ceiling etc. complete. Hardware and anchor fasteners used for installation of cable trays shall not be measured seperately. </t>
  </si>
  <si>
    <t>Size of Cable Tray :450 mm x 50 mm</t>
  </si>
  <si>
    <t>Size of Cable Tray :300 mm x 50 mm</t>
  </si>
  <si>
    <t>Size of Cable Tray :200 mm x 50 mm</t>
  </si>
  <si>
    <t>Size of Cable Tray :100 mm x 50 mm</t>
  </si>
  <si>
    <t>Perforated cable Tray made out of 2 mm thick Hot dip galvanised sheet.</t>
  </si>
  <si>
    <t>Supply and Installation of Hot dip GI perforated cable tray with cover along with required angle supports, with coupler plates, Anchor bolts and nuts etc complete and the tray should be fitted on the wall / Ceiling etc. complete.</t>
  </si>
  <si>
    <t>Size of Cable Tray :150 mm x 50 mm</t>
  </si>
  <si>
    <t xml:space="preserve">TOTAL FOR CABLE TRAYS </t>
  </si>
  <si>
    <t>Conduit for Miscellaneous</t>
  </si>
  <si>
    <t>Supply &amp; Laying of following size 2mm thick rigid FRLS PVC conduits.Rate shall include wall chasing &amp; rough plastering, clamping / fixing arrangement.</t>
  </si>
  <si>
    <t>10.1.1</t>
  </si>
  <si>
    <t>32mm dia</t>
  </si>
  <si>
    <t>M</t>
  </si>
  <si>
    <t>10.1.2</t>
  </si>
  <si>
    <t>25mm dia</t>
  </si>
  <si>
    <t>10.1.3</t>
  </si>
  <si>
    <t>20mm dia flexible conduit</t>
  </si>
  <si>
    <t>EARTH STRIPS</t>
  </si>
  <si>
    <t>GI/Cu earth strips on cable tray or below  ground as per site condition. All Cu. Strips shall be run in PVC heat  shrinkable  sleeve  &amp;  mounted  on  insulation mounts. Cost of civil works shall be included for strips laid below ground.</t>
  </si>
  <si>
    <t>10.2.1</t>
  </si>
  <si>
    <t>8 SWG GI Wire</t>
  </si>
  <si>
    <t>10.2.2</t>
  </si>
  <si>
    <t>50  x 6 mm GI strip</t>
  </si>
  <si>
    <t>10.2.3</t>
  </si>
  <si>
    <t>40  x 6 mm GI strip</t>
  </si>
  <si>
    <t>10.2.4</t>
  </si>
  <si>
    <t xml:space="preserve">25 x 6 mm GI. strip </t>
  </si>
  <si>
    <t>50 x 6 mm Copper strip.</t>
  </si>
  <si>
    <t xml:space="preserve">25 x 6 mm Copper strip </t>
  </si>
  <si>
    <t>TOTAL FOR MISCELLANEOUS</t>
  </si>
  <si>
    <t>TOTAL FOR PART I-X</t>
  </si>
  <si>
    <t xml:space="preserve">TOTAL FOR PART - D </t>
  </si>
  <si>
    <t xml:space="preserve">TOTAL FOR PART - C </t>
  </si>
  <si>
    <t xml:space="preserve">TOTAL FOR PART - B </t>
  </si>
  <si>
    <t xml:space="preserve">TOTAL FOR PART - A </t>
  </si>
  <si>
    <t>LED Spot Lights - 5watts</t>
  </si>
  <si>
    <t>1200mm Wide Ceiling Fan</t>
  </si>
  <si>
    <t>P / F Glazing - Float Glass, fixed with100mm x 75 thick  mm wooden sections all around as per detail, including sealing the 'C' channel/sections glazing gaps/ cavities with silicon, as per detail shown in drawing</t>
  </si>
  <si>
    <t>ELDB</t>
  </si>
  <si>
    <t>6 Way SPN DB with Metal Double Door protection IP 43</t>
  </si>
  <si>
    <t>Incomer : 1No. 25A, DP, ELCB Isolator</t>
  </si>
  <si>
    <t>Outgoing : 6 Nos. 10/20A,10kA SP MCB</t>
  </si>
  <si>
    <t xml:space="preserve">3R x 2.5 Sq.mm FRLS multi strand copper conductors in 25mm dia. PVC Conduit for  6A Sockets </t>
  </si>
  <si>
    <t>16A single phase socket controlled by 16A SP MCB</t>
  </si>
  <si>
    <t>16A single phase industrial socket</t>
  </si>
  <si>
    <t>Supplying, installing, testing and commissioning of approved make uPVC schedule 40 pipes and fittings conforming to ASTM D-1785. Quoted rate shall include necessary Fittings in SCH 80 as per ASTM D 2467 like, bends, elbows, reducers, collars, flanges, sadles, adapters, etc., with necessary drilling holes, chasing walls and making the same good in cement mortor 1:1 restore the same original condition neatly as directed by the Engineer in-charge and also including primer and solvent for joints.</t>
  </si>
  <si>
    <t>a) 15 mm dia uPVC pipes</t>
  </si>
  <si>
    <t>b) 20 mm dia uPVC pipes</t>
  </si>
  <si>
    <t>c) 25 mm dia uPVC pipes</t>
  </si>
  <si>
    <t>d) 32 mm dia uPVC pipes</t>
  </si>
  <si>
    <t>e) 40 mm dia uPVC pipes (TERRACE TO SHAFTS LVL.)</t>
  </si>
  <si>
    <t>f) 50 mm dia uPVC pipes ( @TERRACE)</t>
  </si>
  <si>
    <t>Supplying and painting two coats of enamel paint over a coat of each primer to the exposed GI pipes of approved make and colour etc., complete. (The quantity of pipe is included  in item No.1)</t>
  </si>
  <si>
    <t xml:space="preserve">a) 15 mm dia </t>
  </si>
  <si>
    <t xml:space="preserve">b) 20 mm dia </t>
  </si>
  <si>
    <t xml:space="preserve">c) 25 mm dia </t>
  </si>
  <si>
    <t xml:space="preserve">d) 32 mm dia </t>
  </si>
  <si>
    <t xml:space="preserve">e) 40 mm dia </t>
  </si>
  <si>
    <t xml:space="preserve">f) 50 mm dia </t>
  </si>
  <si>
    <t>EXTERNAL DRAINAGE SYSTEM</t>
  </si>
  <si>
    <t>Excavation in all types of soil for laying pipes upto 300mm dia. including forming bottom surface to required level, refilling selected excavated earth around the pipe in layers 150mm thick, watering, consolidating and disposing off the surplus earth with in the site as directed by the site engineer with a lead of 300M etc., complete. Depth upto 3.0 M.</t>
  </si>
  <si>
    <t>Cum</t>
  </si>
  <si>
    <t>Same as item no 1, but for excavation in hard rock.</t>
  </si>
  <si>
    <t>Supplying, fixing and testing salt glazed stoneware gully trap with rebated top square bodies 150mm x 150mm, CI grating 100mm dia outlet set in 75mm thick PCC 1:4:8 bed, 230mm thick masonry chamber in CM 1:3, internal and external plastering 12mm thick in CM 1:6 and 1:3 respectively, supply and fixing 450mm x 450mm size CI frame and cover, jointing to drain in CM 1:1, excavating, and cover, jointing to drain in CM 1:1, excavating, refilling and ramming etc., complete.</t>
  </si>
  <si>
    <t xml:space="preserve">Construction of inspection chamber with 230mm best quality approved Table Moulded bricks in CM 1:4 over a bed of 100mm thick PCC 1:4:8, internal walls plastered  in CM 1:3 and external wall with CM 1:6 with sponge finish, benching and channelling in PCC 1:3:6. Supplying and fixing RCC square frame &amp; cover of size 450 x 450mm (heavy duty), PVC steps in position as per the detailed drawing. The quoted rate shall also include necessary excavation and internal size of the chamber 450 x 450mm maximum depth not exceeding 800mm. </t>
  </si>
  <si>
    <t>Manhole cover/pvc steps : Southern concrete Industries.</t>
  </si>
  <si>
    <t>T O T A L - PART IV</t>
  </si>
  <si>
    <r>
      <t>Analog Addressable Fire Alarm Control panel with battery back up for 8 hours normal operation and 15 minutes alarm operation. The control panel, battery charger etc, shall be UL  listed.The panel shall be</t>
    </r>
    <r>
      <rPr>
        <b/>
        <sz val="10"/>
        <rFont val="Arial"/>
        <family val="2"/>
      </rPr>
      <t xml:space="preserve"> 1 loop capacity expandable to 2 loop capacity .</t>
    </r>
    <r>
      <rPr>
        <sz val="10"/>
        <rFont val="Arial"/>
        <family val="2"/>
      </rPr>
      <t xml:space="preserve">The panel shall consisting with 80 character LCD display and RS 485 for networking. </t>
    </r>
  </si>
  <si>
    <t xml:space="preserve">Fire fighting Works BOQ </t>
  </si>
  <si>
    <t>Providing and fixing Anti Cockroach Jaali. (Make - Sanjay Chilly)</t>
  </si>
  <si>
    <t>Providing and fixing 4" plain Jaali. (Make - Sanjay Chilly)</t>
  </si>
  <si>
    <t>Providing and fixing 5" plain Jaali. (Make - Sanjay Chilly)</t>
  </si>
  <si>
    <t>Providing and fixing SS extension nipple (Make - Ashirvad)</t>
  </si>
  <si>
    <t>P/F ball valve 32mm for sink. Make - ZOLOTO</t>
  </si>
  <si>
    <t>10000 litres</t>
  </si>
  <si>
    <t xml:space="preserve">3 Core X 6 Sqmm </t>
  </si>
  <si>
    <t>10.1.4</t>
  </si>
  <si>
    <t>20 mm dia</t>
  </si>
  <si>
    <t>Supply and installation of following sizes of MS conduit in recess / on surface including all accessories, MS inspection bends, GI fish wire, fixing hardware etc. including chasing the wall/floor and plastering the chased portion and making good the damages etc. complete as required.</t>
  </si>
  <si>
    <t>COMPLETE RATE</t>
  </si>
  <si>
    <t>POLYCAB/CALLIPLAST/KEI Including conduits whereever required</t>
  </si>
  <si>
    <t xml:space="preserve">4 Core X 35 Sqmm </t>
  </si>
  <si>
    <t xml:space="preserve">4 Core X 6 Sqmm </t>
  </si>
  <si>
    <t>20A AC Socket</t>
  </si>
  <si>
    <t>2R x 6 Sqmm + 1R x 4 Sqmm FRLS MSCC wire in 32 Dia. Conduit for SPNDB'S</t>
  </si>
  <si>
    <t>Supply and fixing of modular telephone socket outlet with RJ11 jack with mounting box along with Supply and laying of 2pair Unarmoured cable for Telephone in 20 mm dia PVC conduit</t>
  </si>
  <si>
    <t>f</t>
  </si>
  <si>
    <r>
      <t xml:space="preserve">Supply, Fixing of Wall Mounting </t>
    </r>
    <r>
      <rPr>
        <b/>
        <sz val="10"/>
        <color indexed="8"/>
        <rFont val="Calibri"/>
        <family val="2"/>
      </rPr>
      <t xml:space="preserve"> Paper Dispensers</t>
    </r>
  </si>
  <si>
    <t>P/F Ozone make L connector for glass to fixed glass</t>
  </si>
  <si>
    <t>Single  leaf Door- Size- 900 x 2100</t>
  </si>
  <si>
    <t>Shed and Fencing for RO System, to be made of 2" Square tabular sections and colored profile sheet covering Cost to include enamel painting as per standard drawing no</t>
  </si>
  <si>
    <t>6mm</t>
  </si>
  <si>
    <t>Single  leaf Door- Size- 750 x 2100</t>
  </si>
  <si>
    <t>Single  leaf Door- Size- 800 x 2100</t>
  </si>
  <si>
    <t>supply and installtion Staff Toilet UPVC Door with frame and all door fitting accesories</t>
  </si>
  <si>
    <t>Rft.</t>
  </si>
  <si>
    <t>SS water sinks</t>
  </si>
  <si>
    <t>Fire Extinguisher/speaker</t>
  </si>
  <si>
    <t>g</t>
  </si>
  <si>
    <t>j</t>
  </si>
  <si>
    <t>m</t>
  </si>
  <si>
    <t xml:space="preserve">computer rack </t>
  </si>
  <si>
    <t>Supply installation of linear grills of extruded aluminium duly powder coated.</t>
  </si>
  <si>
    <r>
      <t xml:space="preserve">Removal of malba from the site per trolley or </t>
    </r>
    <r>
      <rPr>
        <sz val="11"/>
        <color theme="1"/>
        <rFont val="Calibri"/>
        <family val="2"/>
      </rPr>
      <t>dumpfer</t>
    </r>
    <r>
      <rPr>
        <sz val="11"/>
        <rFont val="Calibri"/>
        <family val="2"/>
      </rPr>
      <t xml:space="preserve"> equivalent size carriage vehicle</t>
    </r>
  </si>
  <si>
    <r>
      <t>Removal of malba from the site per</t>
    </r>
    <r>
      <rPr>
        <sz val="11"/>
        <color theme="1"/>
        <rFont val="Calibri"/>
        <family val="2"/>
      </rPr>
      <t xml:space="preserve"> tractor</t>
    </r>
    <r>
      <rPr>
        <sz val="11"/>
        <rFont val="Calibri"/>
        <family val="2"/>
      </rPr>
      <t xml:space="preserve"> equivalent size carriage vehicle</t>
    </r>
  </si>
  <si>
    <t>Air Curtain 
Supply, installation , testing,  and certification of  1800MM wide Air Curtain  with Door Micro Switch for automatic On / Off control. Air curtain shall be activated when door is opened, turned off when door is closed. Model: Eutronics EAC 5</t>
  </si>
  <si>
    <t>Air Curtain 
Supply, installation , testing,  and certification of  1500MM wide Air Curtain  with Door Micro Switch for automatic On / Off control. Air curtain shall be activated when door is opened, turned off when door is closed. Model: Eutronics EAC 5</t>
  </si>
  <si>
    <r>
      <t xml:space="preserve">Waste coupling : </t>
    </r>
    <r>
      <rPr>
        <b/>
        <sz val="10"/>
        <rFont val="Verdana"/>
        <family val="2"/>
      </rPr>
      <t>ALD -705</t>
    </r>
  </si>
  <si>
    <r>
      <t xml:space="preserve">Bottle trap - </t>
    </r>
    <r>
      <rPr>
        <b/>
        <sz val="10"/>
        <rFont val="Verdana"/>
        <family val="2"/>
      </rPr>
      <t>ALD</t>
    </r>
  </si>
  <si>
    <r>
      <t xml:space="preserve">PVC connection pipe: </t>
    </r>
    <r>
      <rPr>
        <b/>
        <sz val="10"/>
        <rFont val="Verdana"/>
        <family val="2"/>
      </rPr>
      <t>ALD-805B</t>
    </r>
  </si>
  <si>
    <r>
      <t xml:space="preserve">a)Urinal -  Flat back lipped frontal. </t>
    </r>
    <r>
      <rPr>
        <b/>
        <sz val="10"/>
        <rFont val="Verdana"/>
        <family val="2"/>
      </rPr>
      <t>URS-WHT-0702N</t>
    </r>
  </si>
  <si>
    <t xml:space="preserve">Fixing white glazed urinal partitions of approved make including rawl L connector plugs, screws or any other approved device for fixing arrangements, making holes in walls, floors &amp; making good. </t>
  </si>
  <si>
    <r>
      <t xml:space="preserve">Size 150 mm x 150 mm </t>
    </r>
    <r>
      <rPr>
        <b/>
        <sz val="10"/>
        <rFont val="Verdana"/>
        <family val="2"/>
      </rPr>
      <t>CAN-1151N</t>
    </r>
    <r>
      <rPr>
        <sz val="10"/>
        <rFont val="Verdana"/>
        <family val="2"/>
      </rPr>
      <t xml:space="preserve"> Jaquar Make</t>
    </r>
  </si>
  <si>
    <r>
      <t xml:space="preserve">Fixing CP brass hooks (double) of approved make. Including providing &amp; fixing C.P brass screws, washers, rawl plug etc. </t>
    </r>
    <r>
      <rPr>
        <b/>
        <sz val="10"/>
        <rFont val="Verdana"/>
        <family val="2"/>
      </rPr>
      <t>ASN-1161N Jaquar Make</t>
    </r>
  </si>
  <si>
    <r>
      <t xml:space="preserve">Fixing kimcare Air Neutralizer system, windows micro mist economy dispenser </t>
    </r>
    <r>
      <rPr>
        <b/>
        <sz val="10"/>
        <rFont val="Verdana"/>
        <family val="2"/>
      </rPr>
      <t>(Kimberly Clark make)</t>
    </r>
  </si>
  <si>
    <r>
      <t>Supplying, installing and testing 15 mm CP bib cock with CP flanges including necessary fixing materials etc.</t>
    </r>
    <r>
      <rPr>
        <b/>
        <sz val="10"/>
        <rFont val="Verdana"/>
        <family val="2"/>
      </rPr>
      <t xml:space="preserve"> LYR-38041 Jaquar Make</t>
    </r>
  </si>
  <si>
    <r>
      <t>Supplying, installing and testing 15mm Health Faucet with CP flanges including necessary fixing materials etc., Make</t>
    </r>
    <r>
      <rPr>
        <b/>
        <sz val="10"/>
        <rFont val="Verdana"/>
        <family val="2"/>
      </rPr>
      <t xml:space="preserve"> Jaquar Hand Shower (Health Faucet) with 8mm Dia, 1.2 Meter Long Flexible Tube &amp; Wall Hook</t>
    </r>
  </si>
  <si>
    <r>
      <t>Supplying, installing and testing 15 mm CP Sink Cock reguler swiging spout with CP flanges including necessary fixing materials etc.,</t>
    </r>
    <r>
      <rPr>
        <b/>
        <sz val="10"/>
        <rFont val="Verdana"/>
        <family val="2"/>
      </rPr>
      <t xml:space="preserve"> FLR-5357N Jaquar Make  used for indian and chainese range.</t>
    </r>
  </si>
  <si>
    <r>
      <t>Supplying, installing and testing 15 mm CP Piller Cock with CP flanges including necessary fixing materials etc.,</t>
    </r>
    <r>
      <rPr>
        <b/>
        <sz val="10"/>
        <rFont val="Verdana"/>
        <family val="2"/>
      </rPr>
      <t xml:space="preserve"> PRS-031 auto closing system Jaquar Make Used </t>
    </r>
    <r>
      <rPr>
        <sz val="10"/>
        <rFont val="Verdana"/>
        <family val="2"/>
      </rPr>
      <t>for customer Handwash Counter</t>
    </r>
  </si>
  <si>
    <r>
      <t>Supplying, installing and testing 15 mm CP 2 way Bib Cock with CP wall flanges including necessary fixing materials etc.,</t>
    </r>
    <r>
      <rPr>
        <b/>
        <sz val="10"/>
        <rFont val="Verdana"/>
        <family val="2"/>
      </rPr>
      <t xml:space="preserve"> KUP-35041PM Jaquar Make. Customer Toilet</t>
    </r>
  </si>
  <si>
    <r>
      <t>Supplying, installing and testing 15 mm CP Straigth line Bib Cock with CP wall flanges including necessary fixing materials etc.,</t>
    </r>
    <r>
      <rPr>
        <b/>
        <sz val="10"/>
        <rFont val="Verdana"/>
        <family val="2"/>
      </rPr>
      <t xml:space="preserve"> SOL-6047 Jaquar Make. Staff Toilet</t>
    </r>
  </si>
  <si>
    <r>
      <t>Supplying, installing and testing 15 mm CP Straigth line hand wash basin mixture with CP wall flanges including necessary fixing materials etc.,</t>
    </r>
    <r>
      <rPr>
        <b/>
        <sz val="10"/>
        <rFont val="Verdana"/>
        <family val="2"/>
      </rPr>
      <t xml:space="preserve"> CQT-23167B Jaquar Make. </t>
    </r>
    <r>
      <rPr>
        <sz val="10"/>
        <rFont val="Verdana"/>
        <family val="2"/>
      </rPr>
      <t>HAND WASH SINK Kitchen Area</t>
    </r>
  </si>
  <si>
    <r>
      <t xml:space="preserve">Fixing recessed type </t>
    </r>
    <r>
      <rPr>
        <b/>
        <sz val="10"/>
        <rFont val="Verdana"/>
        <family val="2"/>
      </rPr>
      <t>stainless steel toilet paper</t>
    </r>
    <r>
      <rPr>
        <sz val="10"/>
        <rFont val="Verdana"/>
        <family val="2"/>
      </rPr>
      <t xml:space="preserve"> holder of approved makes. Including cutting hole in the masonary/R.C.C wall and making good with cement mortar.</t>
    </r>
  </si>
  <si>
    <r>
      <t xml:space="preserve">Wash Basin- Make: </t>
    </r>
    <r>
      <rPr>
        <b/>
        <sz val="10"/>
        <rFont val="Verdana"/>
        <family val="2"/>
      </rPr>
      <t>CNS-WHT-701</t>
    </r>
  </si>
  <si>
    <r>
      <t xml:space="preserve">Sanitaryware: </t>
    </r>
    <r>
      <rPr>
        <b/>
        <sz val="10"/>
        <rFont val="Verdana"/>
        <family val="2"/>
      </rPr>
      <t>JAQUAR</t>
    </r>
    <r>
      <rPr>
        <sz val="10"/>
        <rFont val="Verdana"/>
        <family val="2"/>
      </rPr>
      <t xml:space="preserve"> size 480x365x200mm</t>
    </r>
  </si>
  <si>
    <t>100 mm dia outlet</t>
  </si>
  <si>
    <t>DESCRIPTIONS</t>
  </si>
  <si>
    <t>Total</t>
  </si>
  <si>
    <t>REMARKS</t>
  </si>
  <si>
    <t>PEST CONTROL</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</si>
  <si>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</si>
  <si>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Sft</t>
  </si>
  <si>
    <t xml:space="preserve">EXISTING EXTERNAL WALL BREAKING </t>
  </si>
  <si>
    <r>
      <t xml:space="preserve">Dismantling of External </t>
    </r>
    <r>
      <rPr>
        <b/>
        <sz val="12"/>
        <rFont val="Calibri"/>
        <family val="2"/>
        <charset val="1"/>
      </rPr>
      <t>9"</t>
    </r>
    <r>
      <rPr>
        <sz val="12"/>
        <rFont val="Calibri"/>
        <family val="2"/>
        <charset val="1"/>
      </rPr>
      <t xml:space="preserve"> thk brick wall in cement mortar, including glazed tiles, cement plaster, RCC stiffener and disposal of unserviceable material as directed to municipal dumping ground.Dismantling of External </t>
    </r>
    <r>
      <rPr>
        <b/>
        <sz val="12"/>
        <rFont val="Calibri"/>
        <family val="2"/>
        <charset val="1"/>
      </rPr>
      <t>9"</t>
    </r>
    <r>
      <rPr>
        <sz val="12"/>
        <rFont val="Calibri"/>
        <family val="2"/>
        <charset val="1"/>
      </rPr>
      <t xml:space="preserve"> thk brick wall in cement mortar, including glazed tiles, cement plaster, RCC stiffener and disposal of unserviceable material as directed to municipal dumping ground.</t>
    </r>
  </si>
  <si>
    <t>EXISTING PLUMBING</t>
  </si>
  <si>
    <t>Removing of all existing sanitary / plumbing fixtures like wash basin, kitchen sink , taps, WC., GI and C.I. Pipes etc. complete and stacking of serviceable material and disposal of unserviceable material as directed.</t>
  </si>
  <si>
    <t>EXISTING ELECTRICAL WORKS</t>
  </si>
  <si>
    <t>Removing of all existing electrical  wiring , conduits, switches, boards , fixtures, fittings etc. complete and stacking of serviceable material and disposal of unserviceable material as directed.</t>
  </si>
  <si>
    <t>EXISTING GLAZING</t>
  </si>
  <si>
    <t>Dismantling of existing  window jambline, glazing cement plaster,  and disposal of unserviceable material as directed to municipal dumping ground.</t>
  </si>
  <si>
    <t>EXISTING PARTITION</t>
  </si>
  <si>
    <t>Dismantling of existing  partition, glazing, column/wall cladding and disposal of unserviceable material as directed to municipal dumping ground.</t>
  </si>
  <si>
    <t>Dismantling of Existing Ceiling gypsum ceiling, grid ceiling &amp; disposal of unserviceable material as directed to municipal dumping ground.</t>
  </si>
  <si>
    <t>EXISTING FLOORING</t>
  </si>
  <si>
    <t>Dismantling of existing flooring &amp; disposal of unserviceable material as directed to municipal dumping ground.</t>
  </si>
  <si>
    <t>EXISTING STONE CLADDING</t>
  </si>
  <si>
    <t>Dismantling of entrance stone cladding on steps Dismantling of existing stone cladding, cement plaster,  and disposal of unserviceable material as directed to municipal dumping ground.</t>
  </si>
  <si>
    <t xml:space="preserve">EXISTING RCC  BREAKING </t>
  </si>
  <si>
    <t>Dismentling of existing RCC column cement mortar,cement plaster,  and disposal of unserviceable material as directed to municipal dumping ground.</t>
  </si>
  <si>
    <t>EXISTING POP REMOVING</t>
  </si>
  <si>
    <t>Removing of existing POP and disposal of unserviceable material as directed to municipal dumping ground.</t>
  </si>
  <si>
    <t>EXISTING WINDOW  REMOVING</t>
  </si>
  <si>
    <t>EXISTING DOORS REMOVING</t>
  </si>
  <si>
    <t>Dismantling of existing B.B.C. [ 6" high]&amp; disposal of unserviceable material as directed to municipal dumping ground.</t>
  </si>
  <si>
    <t>Dismantling of existing B.B.C.[ 8" high] &amp; disposal of unserviceable material as directed to municipal dumping ground.</t>
  </si>
  <si>
    <t>EXISTING B.B.C. 12" HIGH</t>
  </si>
  <si>
    <t>Dismantling of existing B.B.C.[ 12" high] &amp; disposal of unserviceable material as directed to municipal dumping ground.</t>
  </si>
  <si>
    <t>EXISTING MS STAIRCASE</t>
  </si>
  <si>
    <t>Dismantling of existing stairacse[MS]  and disposal of unserviceable material as directed to municipal dumping ground.</t>
  </si>
  <si>
    <t>EXISTING ROLLING SHUTTER REMOVING</t>
  </si>
  <si>
    <t>Removal of existing rollling shutters.</t>
  </si>
  <si>
    <t>REMOVING EXISTING FACADE ( ACP )</t>
  </si>
  <si>
    <t>Removing of existing ACP with its aluminum &amp; MS framing framing</t>
  </si>
  <si>
    <t>REMOVING OF EXISTING FIXED FURNITURE</t>
  </si>
  <si>
    <t>Breaking the existing fixed wooden counters/granite tops/under counter storage against wall and carting away the debris. Measurement as per plan.</t>
  </si>
  <si>
    <t>CIVIL WORKS</t>
  </si>
  <si>
    <t xml:space="preserve">9" THK. BRICK WALL </t>
  </si>
  <si>
    <t xml:space="preserve">4.5" THK. BRICK WALL </t>
  </si>
  <si>
    <t>200MM THK SIPOREX WALL</t>
  </si>
  <si>
    <t>150MM THK SIPOREX WALL</t>
  </si>
  <si>
    <t xml:space="preserve">100MM THK SIPOREX WALL </t>
  </si>
  <si>
    <t xml:space="preserve">INTERNAL PLASTER </t>
  </si>
  <si>
    <t xml:space="preserve">P/A 12-15mm thick plaster in cement mortar 1:4 (1 cement : 4coarse sand) to ceiling, all types of RCC. work, brick work surfaces at all levels in line, level and plumb including smooth cement finish or roughning of surface to hold tiles and providing necessary grooves at junctions of walls and ceiling, door/window frames incl. racking the joints of roughing the RCC. surface, necessary curing scaffolding etc. complete as directed.     Note : Allow for providing and fixing galvanized chicken mesh 300mm wide (24 gauge, 12mm size) at junction of brick masonry and concrete members to be plastered or clapped or other locations as called for, properly stretched and nailed ensuring equal thickness of plaster on both  sides of mesh. Provision for chemical bonding with a layer of Plaster Master from Roff for RCC surfaces and use of REUROn fibres to avoid superficial cracks.No extra payment shall be made for p/f chicken mesh, Plaster Master and REUROn.                                                            </t>
  </si>
  <si>
    <t xml:space="preserve">EXTERNAL PLASTER </t>
  </si>
  <si>
    <t>P/A 20mm thick plaster in cement mortar 1:4 (1 cement : 4coarse sand) all types of RCC. work, brick work surfaces at all levels in line, level and plumb including smooth cement finish or roughning of surface to hold tiles and providing necessary grooves at junctions of walls and ceiling, door/window frames incl. racking the joints of roughing the RCC. surface, necessary curing scaffolding etc. complete as directed.</t>
  </si>
  <si>
    <t>CONCRETE FINISH PLASTER</t>
  </si>
  <si>
    <t>P/A 12-15mm thick plaster in  SUPERIOR QUALITY cement mortar 1:3(1 cement : 3coarse sand) to wall all types of RCC. work, brick work surfaces at all levels in line, level and plumb including smooth cement finish or roughing of surface</t>
  </si>
  <si>
    <t>sft</t>
  </si>
  <si>
    <t>BOH AREA</t>
  </si>
  <si>
    <t xml:space="preserve">50mm PCC </t>
  </si>
  <si>
    <t>Providing &amp; Laying PCC 1:3:6 of average thk 50mm of M 10 grade of concrete ( 1 cement :3 coarse sand:6graded stone aggregate 10 mm nominal size) BOH AREA</t>
  </si>
  <si>
    <t xml:space="preserve">75mm PCC </t>
  </si>
  <si>
    <t xml:space="preserve">Providing &amp; Laying PCC 1:3:6 of average thk 75mm of M 10 grade of concrete ( 1 cement :3 coarse sand:6graded stone aggregate 20 mm nominal size) </t>
  </si>
  <si>
    <t xml:space="preserve">100mm PCC </t>
  </si>
  <si>
    <t xml:space="preserve">Providing &amp; Laying PCC 1:3:6 of average thk 100mm of M 10 grade of concrete ( 1 cement :3 coarse sand:6graded stone aggregate 20 mm nominal size) </t>
  </si>
  <si>
    <t>IPS</t>
  </si>
  <si>
    <t xml:space="preserve">Providing &amp; Laying IPS  of desired thickness </t>
  </si>
  <si>
    <t>R.C.C. CASTING WORK</t>
  </si>
  <si>
    <t>CFT</t>
  </si>
  <si>
    <t>CUT OUT IN THE WALLS FOR AC DUCT ROUTING</t>
  </si>
  <si>
    <t>FLOORING WORKS</t>
  </si>
  <si>
    <t>KOTA STONE FLOORING</t>
  </si>
  <si>
    <t>PAVER BLOCKS FLOORING</t>
  </si>
  <si>
    <t>P/L paver blocks locally available on bed of fine sand bedding for external area. Rate shall include all wastage and filling of joints with grit.</t>
  </si>
  <si>
    <t>12MM PLYWOOD PANELING / BOXING</t>
  </si>
  <si>
    <t>P/F 12mm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</si>
  <si>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P/F 12mm plywood plain paneling without frame or laminate</t>
  </si>
  <si>
    <t>P/F 12mm plywood plain paneling without frame, with laminate</t>
  </si>
  <si>
    <t>P/F 12mm plywood plain paneling with frame, without laminate</t>
  </si>
  <si>
    <t>P/F 12mm plywood plain paneling with frame, with laminate</t>
  </si>
  <si>
    <t>19MM PLYWOOD PANELING / BOXING</t>
  </si>
  <si>
    <t>P/F 19mm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</si>
  <si>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P/F 19mm plywood plain paneling without frame or laminate</t>
  </si>
  <si>
    <t>P/F 19mm plywood plain paneling without frame, with laminate</t>
  </si>
  <si>
    <t>P/F 19mm plywood plain paneling with frame, without laminate</t>
  </si>
  <si>
    <t>P/F 19mm plywood plain paneling with frame, with laminate</t>
  </si>
  <si>
    <t>12MM MDF PANELING / BOXING</t>
  </si>
  <si>
    <t>P/F 12mm interior grade MDF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</si>
  <si>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 xml:space="preserve">P/F 12mm MDF plain paneling without frame </t>
  </si>
  <si>
    <t xml:space="preserve">P/F 12mm MDF plain paneling with frame </t>
  </si>
  <si>
    <t xml:space="preserve">GI CORRUGATED SHEET </t>
  </si>
  <si>
    <t>P/F GI Corrugated sheet on existing surface</t>
  </si>
  <si>
    <t>P/F GI Corrugated sheet on MS frame of upto 1.25" x 1.25" pipe sections</t>
  </si>
  <si>
    <t>P/F GI Corrugated sheet on aluminium frame of upto 2" x 1.5" pipe sections</t>
  </si>
  <si>
    <t>P/F paneling of Prelaminated board as per drawing. Mounting with necessary hooks to suspend on the walls with matching pvc edge banding tape. Frame sections of upto 2" x 1.5" size can be of seasoned termite- treated Sal wood, or aluminium sections of same size.</t>
  </si>
  <si>
    <t xml:space="preserve">P/F 12mm pre-lam board plain paneling without frame </t>
  </si>
  <si>
    <t xml:space="preserve">P/F 12mm pre-lam board plain paneling with frame </t>
  </si>
  <si>
    <t>8MM BISON BOARD PANELING / BOXING</t>
  </si>
  <si>
    <t xml:space="preserve">P/F 8mm bison panel as paneling as per following specs incl of all hardware, labour; in perfect line and plumb, incl of grooves as desired or specified in drawing, complete in all respects. </t>
  </si>
  <si>
    <t>P/F 8mm Bison panel paneling without frame on existing surface</t>
  </si>
  <si>
    <t>P/F 8mm Bison panel paneling with MS frame of upto 1.25" x 1.25" pipe sections</t>
  </si>
  <si>
    <t>P/F 8mm Bison panel paneling with aluminium frame of upto 2" x 1.5" pipe sections</t>
  </si>
  <si>
    <t>12MM BISON BOARD PANELING / BOXING</t>
  </si>
  <si>
    <t xml:space="preserve">P/F 12mm bison panel as paneling as per following specs incl of all hardware, labour; in perfect line and plumb, incl of grooves as desired or specified in drawing, complete in all respects. </t>
  </si>
  <si>
    <t>P/F 12mm Bison panel paneling without frame on existing surface</t>
  </si>
  <si>
    <t>P/F 12mm Bison panel paneling with MS frame of upto 1.25" x 1.25" pipe sections</t>
  </si>
  <si>
    <t>P/F 12mm Bison panel paneling with aluminium frame of upto 2" x 1.5" pipe sections</t>
  </si>
  <si>
    <t xml:space="preserve">MIRROR PANELING </t>
  </si>
  <si>
    <t>ACP (ALUMINIUM COMPOSITE SHEET) CLADDING</t>
  </si>
  <si>
    <t>3mm thick Aluminium Composite sheet cladding of approved make as per details and drawing for signage, incl all scafollding/wastage, joint filling with silicon, etc. complete. Trapdoor for rolling shutters will also be measured under same heading- no extra cost to be paid for hinges, locks, etc.Rate to include scaffolding till 1st floor</t>
  </si>
  <si>
    <t>P/F 3mm thick Aluminium Composite sheet cladding on framework of upto 50 x 25 aluminium sections</t>
  </si>
  <si>
    <t>P/F 3mm thick Aluminium Composite sheet cladding without framework on existing surface</t>
  </si>
  <si>
    <t>FOR FACADE (RED &amp; BLACK ACP)</t>
  </si>
  <si>
    <t>ALUMINIUM FRAMEWORK</t>
  </si>
  <si>
    <t>P/F Aluminium frame of 2" x 1.5" sections fixed at c/c 600 x 600 both ways, properly clamped to walls, ceiling and floor, without any plywood or gypsum. To be considered for above ceiling level partition frame work as well.</t>
  </si>
  <si>
    <t>WOODEN FRAMEWORK</t>
  </si>
  <si>
    <t>P/F Sal Wood frame of 2" x 1.5" sections fixed at c/c 600 x 600  both ways, properly clamped to walls, ceiling and floor, without any plywood or gypsum. To be considered for above ceiling level partition frame work as well.</t>
  </si>
  <si>
    <t>FULL / LOW HEIGHT PARTITION</t>
  </si>
  <si>
    <t>P/F 8mm plywood on both sides of frame mentioned above without laminate</t>
  </si>
  <si>
    <t>P/F 8mm plywood on both sides of frame mentioned above with laminate</t>
  </si>
  <si>
    <t>P/F 12mm plywood on both sides of frame mentioned above without laminate</t>
  </si>
  <si>
    <t>P/F 12mm plywood on both sides of frame mentioned above with laminate</t>
  </si>
  <si>
    <t xml:space="preserve">P/F 8mm bison panel on both sides of frame mentioned above </t>
  </si>
  <si>
    <t xml:space="preserve">P/F 12mm bison panel on both sides of frame mentioned above </t>
  </si>
  <si>
    <t xml:space="preserve">P/F 8mm MDF on both sides of frame mentioned above </t>
  </si>
  <si>
    <t>h</t>
  </si>
  <si>
    <t xml:space="preserve">P/F 12mm MDF on both sides of frame mentioned above </t>
  </si>
  <si>
    <t>P/F 12mm gypsum boards on both sides of frame mentioned above</t>
  </si>
  <si>
    <t>P/F 12mm single gypsum boards on both sides of G. I. section framework @ vertical c/c 2' x 2' as per manufacturers specifications</t>
  </si>
  <si>
    <t>k</t>
  </si>
  <si>
    <t>P/F 3mm Aluminium Composite sheet cladding on both sides of frame mentioned above including / not including edge.</t>
  </si>
  <si>
    <t xml:space="preserve">OVERHEAD CABINETS / STORAGE CABINETS </t>
  </si>
  <si>
    <t>P/F 6mm thick solid surface as per above code</t>
  </si>
  <si>
    <t>P/F 12mm thick solid surface as per above code</t>
  </si>
  <si>
    <t>UNDER COUNTER SHUTTERS</t>
  </si>
  <si>
    <t>P/F under counter shutters in 19mm marine plywood mounted on salwood/TW frame finished in paint/polish. Shutters to be finished on external surface with approved laminate of 1.0mm thickness, All internal surfaces to be finished in balancing laminate of 0.8mm thickness. All edges of ply to be finished with beading patti finished in paint/polish. Costs to include for all hardware and fittings like handles, locks, lipping, making grooves etc complete as per drawing and details.</t>
  </si>
  <si>
    <t>WASHROOM UNDER COUNTER SHUTTERS</t>
  </si>
  <si>
    <t>SOFT BOARD</t>
  </si>
  <si>
    <t>P/F 12mm thk. Soft board fixed onto to existing surface finished approved colour fabric as per detailed drawing. Backing plywood if required to be billed in paneling heading above.</t>
  </si>
  <si>
    <t>SAL WOOD DOOR FRAME</t>
  </si>
  <si>
    <t xml:space="preserve">P/F sal wood door frame of section size upto 5" x 3" with 3 nos. of hold fast on each side. </t>
  </si>
  <si>
    <t>SOLID DOOR</t>
  </si>
  <si>
    <t>P/F of Stainless steel section edge profile protectors of size 19mm x 19mm x 1.5mm thick to protect all corners of the walls/columns in kitchen</t>
  </si>
  <si>
    <t>SS KICK PLATE</t>
  </si>
  <si>
    <t>BOH-FOH,DRY STORE, SERVICE ENTRY DOOR</t>
  </si>
  <si>
    <t>SS RAILING</t>
  </si>
  <si>
    <t>P/F of SS railing 304 grade made up of 50MM dia pipe section on top and verticals of 50MM X 19MM  pipe with 15MM DIA  pipe as horizontal ties between verticals as per detail design given by architect. Height 1MT</t>
  </si>
  <si>
    <t>SS HANDRAIL</t>
  </si>
  <si>
    <t>P/F of SS handrail made up of 2" dia round pipe section as per detail design given by architect.</t>
  </si>
  <si>
    <t>kg</t>
  </si>
  <si>
    <t>P/F of in M.S Frame work in sections of various sizes as required and MS chequered plate with MS supports/beams/sections at regular intervals as per detail drawings with necessary base plate and supports from walls and slab complete as per design &amp; detail finished with approved paint. For base structure in MS for RO, DG, water tanks, etc. Detailed breakup of the weight of each section to be provided</t>
  </si>
  <si>
    <t>Job</t>
  </si>
  <si>
    <t>Cost will be site specific as per requirement, approval to be taken before execution</t>
  </si>
  <si>
    <t>MS RAILING</t>
  </si>
  <si>
    <t>P/F MS railing made up of 1.5" x 1.5" square pipe section on top and verticals of 1" x 1" square pipe with 3/4" x 3/4" square pipe as horizontal ties between verticals as per detail design given by architect.for the MS platform. Height 1MT incl. enamel paint</t>
  </si>
  <si>
    <t>MS HANDRAIL</t>
  </si>
  <si>
    <t>P/F of MS handrail made up of 2" dia round pipe section as per detail design given by architect.incl. enamel paint</t>
  </si>
  <si>
    <t>FIBRE ROOF COVERING WITHOUT MS FRAME</t>
  </si>
  <si>
    <t>P/F Fibre roof covering for the exhaust &amp; fresh air shaft, water tank structure, etc on the terrace flr. For works done on existing MS/civil/wooden structure.</t>
  </si>
  <si>
    <t>ROLLING SHUTTER</t>
  </si>
  <si>
    <t xml:space="preserve">Motorized </t>
  </si>
  <si>
    <t xml:space="preserve">Manual </t>
  </si>
  <si>
    <t>GYPSUM CEILING</t>
  </si>
  <si>
    <t>P/F seamless Gypsum ceiling with gyp board of 12.5mm fixed to the under side of the suspended grid formed of GI perimeter channel of size 20x27x30mm fixed along the wall by using wood screws &amp; metal expansion raw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finishing.</t>
  </si>
  <si>
    <t>WASHROOM, DRY STORE, CHANGING ROOM CEILING &amp; FOH 3” FACIA-GYPSUM BAND</t>
  </si>
  <si>
    <t>POP PUNNING</t>
  </si>
  <si>
    <t xml:space="preserve">P/A Plaster of Paris punning of avg. thk. of 15 mm on walls in proper plumb line and level with groove between ceiling and skirting  as per instructions </t>
  </si>
  <si>
    <t>LAY IN FIBRE GRID CEILING</t>
  </si>
  <si>
    <t>P/F Modular Grid  (White-Minatuff-RH-99-Armstrong)  G.I. PLANE 1/2"thk , 2' x 2' panels with silhoutte grid as per approved sample in dining area as per manufacturer's specification. inclusive of original Armstrong Frame work.</t>
  </si>
  <si>
    <t>LAY IN METAL GRID CEILING</t>
  </si>
  <si>
    <t>P/F Modular Grid  (RH-95 plain tegular edge-Armstrong)  G.I. PLANE 1/2"thk , 2' x 2' panels with silhoutte grid as per approved sample in dining area as per manufacturer's specification. inclusive of original Armstrong Frame work.</t>
  </si>
  <si>
    <t>P/A 3 coats of plastic paint of approved quality &amp; shade by sand papering the surface, applying one coat of primer, prepare the surface with two coats of full putty, sand papering again, repeating a coat of primer, applying one coat of plastic paint, touching up with putty &amp; applying two final roller coats of plastic paint, to internal wall/ceilings masonry concrete surfaces incl. preparing the surface by cleaning scrapping, smooth filling crevices, scaffolding etc. Paint codes to be as shown in drawing</t>
  </si>
  <si>
    <t xml:space="preserve">CEILING,BOH &amp; FOH PERIPHERAL WALL &amp; CORDON OFF AREA </t>
  </si>
  <si>
    <t>ENAMEL PAINT</t>
  </si>
  <si>
    <t>P/A 3 coats of Enamel Paint of approved quality &amp; shade by sand papering the surface, applying one coat of primer, prepare the surface with two coats of full putty, sand papering again, repeating a coat of primer, applying one coat of enamel paint, touching up with putty &amp; applying two final roller coats of enamel paint, to internal wall/ceilings masonry concrete surfaces incl. preparing the surface by cleaning scrapping, smooth filling crevices, scaffolding etc. Paint codes to be as shown in drawing</t>
  </si>
  <si>
    <t>P/A 3 coats of Apex Paint of approved quality &amp; shade by scrubbing clean the surface, applying one coat of primer, repeating a coat of primer, applying one coat of apex paint, touching up cracks and undulations &amp; applying two final coats of apex paint, to external wall/ceilings masonry concrete surfaces incl. preparing the surface by cleaning scrapping, smooth filling crevices, scaffolding etc. Paint codes to be as shown in drawing</t>
  </si>
  <si>
    <t>FACADE AS PER ELEVATION</t>
  </si>
  <si>
    <t>DUCO PAINT</t>
  </si>
  <si>
    <t xml:space="preserve">P/A Duco paint (non metallic) approved shade on base coating of water cutting putty sand papered smooth leveled surface with spray   </t>
  </si>
  <si>
    <t>MELAMINE POLISH</t>
  </si>
  <si>
    <t>P/A Melamine polish on wooden surface brushing the surface free from foreign matter, sand papering smooth, filling in all holes and applying polish and sealer before applying three coats of melamine spray.</t>
  </si>
  <si>
    <t>SEALER COAT ON BRICKS</t>
  </si>
  <si>
    <r>
      <t xml:space="preserve">P/A Sealer coat- </t>
    </r>
    <r>
      <rPr>
        <b/>
        <sz val="12"/>
        <rFont val="Calibri"/>
        <family val="2"/>
        <charset val="1"/>
      </rPr>
      <t>Impregnation sealer Imperguard SF of Killick make</t>
    </r>
    <r>
      <rPr>
        <sz val="12"/>
        <rFont val="Calibri"/>
        <family val="2"/>
        <charset val="1"/>
      </rPr>
      <t xml:space="preserve">- on exposed bricks after brushing the surface free from foreign matter. </t>
    </r>
  </si>
  <si>
    <t>FOH EXPOSED BRICK WALL &amp; PLASTERED WALL</t>
  </si>
  <si>
    <t>MISCELLANEOUS ITEMS</t>
  </si>
  <si>
    <t>FIXING OF WHITE GOODS</t>
  </si>
  <si>
    <t>LOCKS</t>
  </si>
  <si>
    <t xml:space="preserve">P/F pad locks for RO plant cage, tank, etc. of Godrej make </t>
  </si>
  <si>
    <t xml:space="preserve">SCAFFOLDING  </t>
  </si>
  <si>
    <t>P/E of scaffolding in bamboo/MS as per site condition. To be paid only in extreme cases with prior approval from Project manager. Cost to be site specific</t>
  </si>
  <si>
    <t xml:space="preserve">Nos </t>
  </si>
  <si>
    <t>SFT</t>
  </si>
  <si>
    <t xml:space="preserve">Dismantling of existing  window jambline, glazing cement plaster,  and disposal of unserviceable material as directed to municipal dumping ground. Any size of window. Up to 8 feet  width and 8 feet height </t>
  </si>
  <si>
    <t>Dismantling of existing  doors  and disposal of unserviceable material as directed to municipal dumping ground. All doors glass and all wooden doors with frame (sigle and double shutter)</t>
  </si>
  <si>
    <t>LS</t>
  </si>
  <si>
    <t>Providing &amp; constructing Brick masonry of 230 mm thk with CM 1:4 in proper line, level &amp; plumb  At every 1 mt ht. interval stiffener should be provided. Rate to include the cost of stiffener.</t>
  </si>
  <si>
    <t>Providing &amp; constructing Brick masonry of 115 mm thk with CM 1:4 in proper line, level &amp; plumb  At every 1 mt ht. interval stiffener should be provided. Rate to include the cost of stiffener &amp; lintel.</t>
  </si>
  <si>
    <t>P/C light wt. Block masonry of 200mm thk with CM 1:4 in proper line, level &amp; plumb (Siporex or Aerocon block of size 600 x 200 x 200mm) At every 1 mt ht. interval stiffener should be provided. Rate to include the cost of stiffener &amp; lintel.</t>
  </si>
  <si>
    <t>P/C light wt. Block masonry of 150mm thk with CM 1:4 in proper line, level &amp; plumb (Siporex or Aerocon block of size 600 x 200 x 150mm) At every 1 mt ht. interval stiffener should be provided. Rate to include the cost of stiffener &amp; lintel.</t>
  </si>
  <si>
    <t>P/C light wt. Block masonry of 100mm thk with CM 1:4 in proper line, level &amp; plumb (Siporex or Aerocon block of size 600 x 200 x 100 mm) At every 1 mt ht. interval stiffener should be provided. Rate to include the cost of stiffener &amp; lintel.</t>
  </si>
  <si>
    <t>CLAY RED BRICKS ON WALLS</t>
  </si>
  <si>
    <t xml:space="preserve">Design, fabrication, assembling, wiring &amp; supply, installation, testing &amp; commissioning of Change over Panel, fabricated steel CRCA painted sheet steel. The boards shall be treated with all anticorrosive process before painting as per standards with final approved shade of powder coated as approved. 2 nos. Earthing terminals shall be provided for all panels. Boards shall be fabricated in length, height, depth etc. To match with site conditions.  </t>
  </si>
  <si>
    <t>125A 4pole Change over Switch Manual type</t>
  </si>
  <si>
    <t>160A 4pole Change over Switch Manual type</t>
  </si>
  <si>
    <t>SITC OF ENCLOSURES FOR MCB FOR OUTDOOR APPLICATION WITH MCB DP &amp; FP</t>
  </si>
  <si>
    <t>DP MCB in weather proof enclosure with MCB</t>
  </si>
  <si>
    <t>40-63A</t>
  </si>
  <si>
    <t>6-32A</t>
  </si>
  <si>
    <t>TPN MCB in weather proof enclosure with MCB</t>
  </si>
  <si>
    <t>80-100A</t>
  </si>
  <si>
    <t>l</t>
  </si>
  <si>
    <t>v</t>
  </si>
  <si>
    <t>Door bell / call bell</t>
  </si>
  <si>
    <t>SITC of FRLS circuits pulled through PVC MMS conduits clamped on over head slab, laid over false ceiling or in wall chases. Rate to include making good the wall chases with cement mortar.</t>
  </si>
  <si>
    <t>4X16.0 + 1X16.0 sq.mm. CU FRLS wires, circuit from DB or panel to power point (Equipment)</t>
  </si>
  <si>
    <t>4X10.0 + 1X10.0 sq.mm. CU FRLS wires, circuit from DB or panel to power point (Equipment)</t>
  </si>
  <si>
    <t>2X10.0 + 1X6.0 sq.mm. CU FRLS wires, circuit from DB or panel to power point (Equipment)</t>
  </si>
  <si>
    <t>4X6.0 + 1X4.0 sq.mm. CU FRLS wires, circuit from DB or panel to power point (Equipment)</t>
  </si>
  <si>
    <t>2X6.0 + 1X4.0 sq.mm. CU FRLS wires, circuit from DB or panel to power point (Equipment)</t>
  </si>
  <si>
    <t>2X4.0 + 1X2.5 sq.mm. CU FRLS wires, circuit from  DB or panel to power point (Equipment)</t>
  </si>
  <si>
    <t>2X2.5 + 1X1.5 sq.mm. CU FRLS wires, circuit from DB or panel to power point (Equipment) or switch board for lighting</t>
  </si>
  <si>
    <t>2X1.5 + 1X1.0 sq.mm. CU FRLS wires, circuit from DB or panel to switch board</t>
  </si>
  <si>
    <t>25 X 3 mm CU Strip</t>
  </si>
  <si>
    <t>25 X 3 mm GI Strip</t>
  </si>
  <si>
    <t>12 SWG hard drawn bare GI wire</t>
  </si>
  <si>
    <t>8 SWG Copper Wire</t>
  </si>
  <si>
    <t>2C X 16 sq. mm.</t>
  </si>
  <si>
    <t>1C X 16 sq. mm.</t>
  </si>
  <si>
    <t>1C X 6 sq. mm.</t>
  </si>
  <si>
    <t>1C X 4 sq. mm.</t>
  </si>
  <si>
    <t>SITC of Copper Earthing station as per specification and IS: 3043-1985 for equipment earthing for UPS and IT earthing. Following guidelines to be maintained:</t>
  </si>
  <si>
    <t>Excavation in hard marrum</t>
  </si>
  <si>
    <t>Watering pipe</t>
  </si>
  <si>
    <t>Earthing strip / Earthing cable</t>
  </si>
  <si>
    <t>Plate / pipe electrode</t>
  </si>
  <si>
    <t>Hardware</t>
  </si>
  <si>
    <t>Brick masonry chamber with C.I. hinged cover and funnel</t>
  </si>
  <si>
    <t>Charcoal and salt fill</t>
  </si>
  <si>
    <t>Equipotential bar</t>
  </si>
  <si>
    <t xml:space="preserve">600 x 600 x 3 mm. Thick CU. Earth electrode type earth station </t>
  </si>
  <si>
    <t>SITC of GI Earthing station as per specification and IS: 3043-1985 for equipment earthing for panel and equipment earthing. Following guidelines to be maintained:</t>
  </si>
  <si>
    <t xml:space="preserve">600 x 600 x 6 mm. Thick GI Earth electrode type earth station </t>
  </si>
  <si>
    <t>SITC of Chemical Earthing station as per specification and IS: 3043-1985 for equipment earthing for panel and equipment earthing. Following guidelines to be maintained:</t>
  </si>
  <si>
    <t>Chemical compound</t>
  </si>
  <si>
    <t>Cu pipe in pipe electrode</t>
  </si>
  <si>
    <t>SITC of 25 x 6mm GI Earth Bus in powder coated box</t>
  </si>
  <si>
    <t>SITC of 25 x 4mm GI Earth Bus in powder coated box</t>
  </si>
  <si>
    <t>SITC of CAT6 information outlet with face plate and box</t>
  </si>
  <si>
    <t>SITC of RJ11 telephone outlet with plate and box</t>
  </si>
  <si>
    <t xml:space="preserve">9" Exhaust fans in PVC body and blade with folding louvers </t>
  </si>
  <si>
    <t xml:space="preserve">12" Exhaust fans in PVC body and blade with folding louvers </t>
  </si>
  <si>
    <t>SITC of FRLS 2C x 1.5sq. mm 1100V copper conducter, PVC insulated and shielded, Armoured and overall PVC sheathed cable for Fire Alarm System. Cable shall be cleated to wall. (Red colour)</t>
  </si>
  <si>
    <t>SITC of FR 2C x 1.5sq. mm 1100V copper conducter, PVC insulated and shielded, Armoured and overall PVC sheathed cable for Fire Alarm System. Cable shall be cleated to wall. (Black  colour)</t>
  </si>
  <si>
    <t>MALABA SHIFTING</t>
  </si>
  <si>
    <t>Size of door upto 2100 x 750</t>
  </si>
  <si>
    <t>Size of door upto 2100 x 900</t>
  </si>
  <si>
    <t>Size of door upto 2100 x 1200</t>
  </si>
  <si>
    <t>UPVC STAFF TOILET DOOR</t>
  </si>
  <si>
    <t>P/F MS rolling shutters 18 SWG finished with 3 more quote approved enamel paint</t>
  </si>
  <si>
    <t>RO SHADE COVERING</t>
  </si>
  <si>
    <t>STRIP CURTAIN</t>
  </si>
  <si>
    <t>Pestoflash /incet killer only fixing</t>
  </si>
  <si>
    <t>Providing and fixing Cluthch wire for decorative hanging light</t>
  </si>
  <si>
    <t>Air Curtain 
Supply, installation , testing,  and certification of  900MM wide Air Curtain  with Door Micro Switch for automatic On / Off control. Air curtain shall be activated when door is opened, turned off when door is closed. Model: Eutronics EAC 5</t>
  </si>
  <si>
    <t xml:space="preserve">MS/SS 30x30mm Hanging support for electrical points size 30'x18" from ceiling suspendent </t>
  </si>
  <si>
    <t xml:space="preserve">SANITARY FIXTURE </t>
  </si>
  <si>
    <t xml:space="preserve">12WAY- TPN DB WITH IP 42- #IK 09 WITH METAL DOOR </t>
  </si>
  <si>
    <t xml:space="preserve">Outgoings : 36 Nos 10/20A SP MCBs </t>
  </si>
  <si>
    <t>COPPER WIRE</t>
  </si>
  <si>
    <t>9" Exhaust fans Hevy duty industarial Fan Make (almonard)</t>
  </si>
  <si>
    <t>12" Exhaust fans Hevy duty industarial Fan Make (almonard)</t>
  </si>
  <si>
    <t>18" Exhaust fans Hevy duty industarial Fan Make (almonard)</t>
  </si>
  <si>
    <t>24" Exhaust fans Hevy duty industarial Fan Make (almonard)</t>
  </si>
  <si>
    <r>
      <t xml:space="preserve">P/F, </t>
    </r>
    <r>
      <rPr>
        <b/>
        <sz val="10"/>
        <rFont val="Arial"/>
        <family val="2"/>
      </rPr>
      <t>(CONVENTIONAL)</t>
    </r>
    <r>
      <rPr>
        <sz val="10"/>
        <rFont val="Arial"/>
        <family val="2"/>
      </rPr>
      <t xml:space="preserve"> FIRE PANEL RE 102 - 2 Zone control panel (CONVENTIONAL) RAVEL MAKE with exide battery 12v, 7AH</t>
    </r>
  </si>
  <si>
    <t>P/F RE - 24 CS Hooter</t>
  </si>
  <si>
    <t xml:space="preserve">P/F RE - 326, 2SL Smoke Detector </t>
  </si>
  <si>
    <t>P/F RE - 326 HL Heat Detector</t>
  </si>
  <si>
    <t>rmt</t>
  </si>
  <si>
    <r>
      <t xml:space="preserve">P/F, </t>
    </r>
    <r>
      <rPr>
        <b/>
        <sz val="10"/>
        <rFont val="Arial"/>
        <family val="2"/>
      </rPr>
      <t>(CONVENTIONAL)</t>
    </r>
    <r>
      <rPr>
        <sz val="10"/>
        <rFont val="Arial"/>
        <family val="2"/>
      </rPr>
      <t xml:space="preserve"> FIRE PANEL RE 102 - 4 Zone control panel (CONVENTIONAL) RAVEL MAKE with exide battery 12v, 7AH</t>
    </r>
  </si>
  <si>
    <t>P/F RE- &amp;16 Mr Manual Call Point ( Glass Breack)</t>
  </si>
  <si>
    <t>1.5x2c cop polycab cable including PVC Pipe</t>
  </si>
  <si>
    <t>P/F Hikvision DVR (4Ch DVR 1Sata K1 Series)</t>
  </si>
  <si>
    <t>P/F Hikvision (2MP Bullet IRP Series)</t>
  </si>
  <si>
    <t>P/F WD (Western Digital HDD Dvr Compiatable 4TB./ Toshiba)</t>
  </si>
  <si>
    <t>P/F LED (21" LED Monitor - LG/Samsung) with wall mount stand</t>
  </si>
  <si>
    <t>P/F SMPS 12V 20 Amps Power supply .</t>
  </si>
  <si>
    <t>P/F BNC (BNC Connector)</t>
  </si>
  <si>
    <t>P/F DC (DC Pin Connector)</t>
  </si>
  <si>
    <t>No deviations shall be permitted.</t>
  </si>
  <si>
    <t>All materials to be used shall be of first quality unless otherwise specified</t>
  </si>
  <si>
    <t>Wherever there is a proposal to use "equivalent " makes(other than the specified makes mentioned in BOQ)the same shall be done only after the prior approval of engineer incharge.</t>
  </si>
  <si>
    <t>CIVIL / INTERIOR WORKS.</t>
  </si>
  <si>
    <t>ITEM DESCRIPTION</t>
  </si>
  <si>
    <t>MAKE</t>
  </si>
  <si>
    <t>ADHESIVE</t>
  </si>
  <si>
    <t>FEVICOL / ARALDITE</t>
  </si>
  <si>
    <t>ALUMINIUM COMPOSITE PANELS (ACP)</t>
  </si>
  <si>
    <t>ALUCOBOND / DUROBOND / EUROBOND / TIMEX</t>
  </si>
  <si>
    <t>ALUMINIUM SECTIONS</t>
  </si>
  <si>
    <t>JINDAL / GEETA</t>
  </si>
  <si>
    <t>BLOCK BOARDS(COMMERCIAL &amp; WATER PROOF)</t>
  </si>
  <si>
    <t>DURO / CENTURY / GARNET / GREENPLY /SAMRAT / ARCHID</t>
  </si>
  <si>
    <t>CEMENT 43 GRADE</t>
  </si>
  <si>
    <t xml:space="preserve">ACC / AMBUJA / BIRLA / ULTRATECH </t>
  </si>
  <si>
    <t>CEMENT BOARDS</t>
  </si>
  <si>
    <t>BISON / EVEREST</t>
  </si>
  <si>
    <t>CERAMIC TILES</t>
  </si>
  <si>
    <t xml:space="preserve">KAJARIA / NITCO / JOHNSON </t>
  </si>
  <si>
    <t>CORIAN</t>
  </si>
  <si>
    <t>DOOR CLOSERS</t>
  </si>
  <si>
    <t>OZONE / GODREJ / DORMA / ENOX / HAFFELE / HETTICH / EBCO</t>
  </si>
  <si>
    <t>DRAWER CHANNELS</t>
  </si>
  <si>
    <t>EXTERIOR PAINT ACRYLIC BASED</t>
  </si>
  <si>
    <t>SHERLY WILLIAM / ASIAN</t>
  </si>
  <si>
    <t>EXTERIOR PAINT CEMENT BASED</t>
  </si>
  <si>
    <t>FILM</t>
  </si>
  <si>
    <t>3M</t>
  </si>
  <si>
    <t>FIRE RETARDANT PAINT</t>
  </si>
  <si>
    <t>FIRE TARD / PROMAT</t>
  </si>
  <si>
    <t>FLEXIBLE PLY ALL SIZES AND THICKNESS</t>
  </si>
  <si>
    <t xml:space="preserve">DURO / CENTURY / GARNET </t>
  </si>
  <si>
    <t xml:space="preserve">FLOOR SPRING AND FITTINGS </t>
  </si>
  <si>
    <t>OZONE</t>
  </si>
  <si>
    <t xml:space="preserve">FLUSH DOORS </t>
  </si>
  <si>
    <t xml:space="preserve">DURO / CENTURY / GARNET / GREENPLY </t>
  </si>
  <si>
    <t>GLASS</t>
  </si>
  <si>
    <t>ASAHI / MODIGAURD / SAINT GOBAIN</t>
  </si>
  <si>
    <t>GLASS MOSAIC TILES</t>
  </si>
  <si>
    <t>BISSAZA / GLASS ITALIA</t>
  </si>
  <si>
    <t>GYPSUM BOARDS</t>
  </si>
  <si>
    <t>SAINT GOBAIN / INDIA GYPSUM / FIRE LINE BOARD</t>
  </si>
  <si>
    <t>HANDLES</t>
  </si>
  <si>
    <t>KICH / OZONE / GODREJ / DORMA / ENOX / HAFFELE / HETTICH / EBCO</t>
  </si>
  <si>
    <t>HIGH DENSITY FIBRE BOARD</t>
  </si>
  <si>
    <t>NOVOPAN / DURATUFF</t>
  </si>
  <si>
    <t>HINGES</t>
  </si>
  <si>
    <t>INTERIOR PAINT ACRYLIC,LUSTURE,ENAMEL</t>
  </si>
  <si>
    <t>SHERLY WILLIAM</t>
  </si>
  <si>
    <t>LAMINATES(AS APPROVED)</t>
  </si>
  <si>
    <t>GREENLAM / MERINO / CENTURY</t>
  </si>
  <si>
    <t>LOCKS (AS APPROVED)</t>
  </si>
  <si>
    <t>METAL FALSE CEILING</t>
  </si>
  <si>
    <t xml:space="preserve">ARMSTRONG </t>
  </si>
  <si>
    <t>MINERAL FIBRE CEILING</t>
  </si>
  <si>
    <t>MDF BOARDS</t>
  </si>
  <si>
    <t xml:space="preserve">DURATUFF / ACTION </t>
  </si>
  <si>
    <t>PARTICLE BOARD</t>
  </si>
  <si>
    <t>NOVOPAN / ECO BOARD</t>
  </si>
  <si>
    <t>PLY(COMMERCIAL &amp; WATER PROOF) ALL SIZES AND THICKNESS</t>
  </si>
  <si>
    <t>SILICON SEALANTS</t>
  </si>
  <si>
    <t>ABRO</t>
  </si>
  <si>
    <t>STAINLESS STEEL SHEETS</t>
  </si>
  <si>
    <t>JINDAL</t>
  </si>
  <si>
    <t>STONE GRANITE PRESERVATIVES</t>
  </si>
  <si>
    <t>DUPONT</t>
  </si>
  <si>
    <t>TEAK WOOD</t>
  </si>
  <si>
    <t>BTC</t>
  </si>
  <si>
    <t>TEXTURE PAINT</t>
  </si>
  <si>
    <t>ASIAN / OIKOS</t>
  </si>
  <si>
    <t>VITRIFIED TILES</t>
  </si>
  <si>
    <t>JOHNSON / NITCO / KAJARIA</t>
  </si>
  <si>
    <t>WATER PROOFING COMPOUND</t>
  </si>
  <si>
    <t>DR.FIXIT / ROFFE / XYPER</t>
  </si>
  <si>
    <t>WHITE CEMENT</t>
  </si>
  <si>
    <t>BIRLA / JK</t>
  </si>
  <si>
    <t>ELECTRICAL WORKS.</t>
  </si>
  <si>
    <t xml:space="preserve">PANELS, DISTRIBUTION BOARDS,MCCB'S &amp; MCB'S </t>
  </si>
  <si>
    <t>LEGRANDS / L&amp;T / SCHNEIDER / HAGER</t>
  </si>
  <si>
    <t>STARTER</t>
  </si>
  <si>
    <t>SIEMENS / L&amp;T</t>
  </si>
  <si>
    <t>UPS</t>
  </si>
  <si>
    <t>CABLES</t>
  </si>
  <si>
    <t>POLYCAB / RR / KEI / FINOLEX</t>
  </si>
  <si>
    <t>CABLE TERMINATION</t>
  </si>
  <si>
    <t>JAISON / COMET</t>
  </si>
  <si>
    <t>PVC CONDUIT</t>
  </si>
  <si>
    <t>PRECISION / DIAMOND / FINOLEX / EQUIVALENT</t>
  </si>
  <si>
    <t>MS CONDUIT</t>
  </si>
  <si>
    <t>BEC / AKG / EQUIVALENT</t>
  </si>
  <si>
    <t>ELECTRICALS WIRES</t>
  </si>
  <si>
    <t>SWITCHERS &amp; SOCKETS</t>
  </si>
  <si>
    <t>LEGRAND ARTEOR / ANCHOR ROMA / OPAL</t>
  </si>
  <si>
    <t>METRA PLUGS</t>
  </si>
  <si>
    <t>LEGRAND</t>
  </si>
  <si>
    <t>DATA CABLES</t>
  </si>
  <si>
    <t>AMPS / SYSTIMAX</t>
  </si>
  <si>
    <t>FIRE ALARM SYSTEM CONVENTIONAL</t>
  </si>
  <si>
    <t>SYSTEM SENOR / APOLLO / AGNI</t>
  </si>
  <si>
    <t>FIRE ALARM SYSTEM ADDRESSABLE</t>
  </si>
  <si>
    <t>MORLEY / HONEY WELL</t>
  </si>
  <si>
    <t>CHEMICAL EARTHING</t>
  </si>
  <si>
    <t>ASHLOK / LPI</t>
  </si>
  <si>
    <t>GI PIPES FOR SPRINKLERS SYSTEM</t>
  </si>
  <si>
    <t>TATA / JINDAL</t>
  </si>
  <si>
    <t>SPRINKLERS NOZZLE</t>
  </si>
  <si>
    <t>TYCO</t>
  </si>
  <si>
    <t>SUBMERSIBLE PUMP</t>
  </si>
  <si>
    <t>BOOSTER PUMP</t>
  </si>
  <si>
    <t>RAW WATER PUMP</t>
  </si>
  <si>
    <t>AIR CURTAIN</t>
  </si>
  <si>
    <t>HVAC WORKS.</t>
  </si>
  <si>
    <t>AIR HANDLING UNITS</t>
  </si>
  <si>
    <t>ZECO / NUTECH / HPS</t>
  </si>
  <si>
    <t>DX DUCTABLE UNITS</t>
  </si>
  <si>
    <t>CONCELLED SPLIT UNITS TYPE CELING SUPENDED UNIT</t>
  </si>
  <si>
    <t>CASSET UNIT</t>
  </si>
  <si>
    <t>HI WALL UNIT</t>
  </si>
  <si>
    <t>VRV / VRF UNITS</t>
  </si>
  <si>
    <t>INLINE EXHAUST AIR FAN</t>
  </si>
  <si>
    <t>NADI / NICOTRA</t>
  </si>
  <si>
    <t xml:space="preserve">AIR CURTAIN  </t>
  </si>
  <si>
    <t>CHILLED WATER MS PIPE</t>
  </si>
  <si>
    <t>JINDAL / TATA</t>
  </si>
  <si>
    <t>BUTTERFLY VALVE</t>
  </si>
  <si>
    <t>BALANCING VALVE</t>
  </si>
  <si>
    <t>TOUR / ANDERSON</t>
  </si>
  <si>
    <t>TWO WAY VALVE</t>
  </si>
  <si>
    <t>HONEYWELL / RAPID CONTROL / BELIMO</t>
  </si>
  <si>
    <t xml:space="preserve">Y' STAINER </t>
  </si>
  <si>
    <t>AUTO AIR VENT VALVE</t>
  </si>
  <si>
    <t>RUBBER BELLOW</t>
  </si>
  <si>
    <t>PRESSURE GUAGE / THERMOMETER</t>
  </si>
  <si>
    <t>NITRILE RUBBER INSULATION</t>
  </si>
  <si>
    <t>TWIGA / ARMCELL</t>
  </si>
  <si>
    <t>THERMOCLE INSULATION / POLYTENLENE FOAM PIPE SECTION.(XLPE)</t>
  </si>
  <si>
    <t>REFRIGERATION COPPER PIPE</t>
  </si>
  <si>
    <t>HIDALCO / JINDAL / MALDEV</t>
  </si>
  <si>
    <t xml:space="preserve">9" DIA PROPELLER FAN </t>
  </si>
  <si>
    <t>GI SHEET METAL RECTANGULAR / CIRCULAR DUCT</t>
  </si>
  <si>
    <t>TATA / JINDAL / SAIL / EQUIVALENT</t>
  </si>
  <si>
    <t xml:space="preserve">ACCOUSTIC INSULATION </t>
  </si>
  <si>
    <t>KIMMCO / OWEN'S CORNING / UP TWIGA</t>
  </si>
  <si>
    <t>AC GRILLS</t>
  </si>
  <si>
    <t>AIR MASTER / COSMOS</t>
  </si>
  <si>
    <t>AC DIFFUSERS</t>
  </si>
  <si>
    <t>AC DAMPERS</t>
  </si>
  <si>
    <t>PVC &amp; CPVC DRAIN PIPE</t>
  </si>
  <si>
    <t>PLUMBING WORKS.</t>
  </si>
  <si>
    <t>SPECIFICATION</t>
  </si>
  <si>
    <t>CPVC PIPES (FILTER WATER &amp; RAW WATER)</t>
  </si>
  <si>
    <t>FOOD GRADE CPVC PIPES CONFORMING TO CTS (COPPER TUBE SIZE)  SDR-11 AS PER ASTM D 2846 WITH NECESSARY FITTINGS UPTO THE SIZE OF 50MM DIA, JOINTING WITH CPVC SOLVENT CEMENT OF MEDUIM BODY IPS BRAND OR EQUIVALENT CONFRM</t>
  </si>
  <si>
    <t>CPVC PIPES ( HOT WATER)</t>
  </si>
  <si>
    <t>CPVC-SCHEDULE 80 PIPES &amp; FITTING SUITABLE FOR DOMESTIC HOT WATER APPLICATION (MAX TEMP.85 DEG.C) RATED FOR WORKING PRESSURE OF 5KG / CM 2 AND CONFORMING TO LATEST INDIAN / INTERNATIONAL STANDARDS</t>
  </si>
  <si>
    <t>THERMAL INSULATION ( HOT WATER )</t>
  </si>
  <si>
    <t>THERMAL INSULATION ON HOT WATER PIPES WITH 6MM THK PERFORMED CLOSED CELL NITRILE RUBBER PIPE SECTION INSULATION HAVING DENSITY NOT LESS THA 60 KG / CM 2 AND "K" VALVE NOT MORE THAN 0.034 W / M DEG. K @ 20 DEG.C MAEN TEMPERATURE</t>
  </si>
  <si>
    <t>CP FIXTURES</t>
  </si>
  <si>
    <t>JAQUAR</t>
  </si>
  <si>
    <t>PVC WATER DRAIN PIPES</t>
  </si>
  <si>
    <t>PVC PLASTIC SCHEDULE 40 ( ASTMOD 1785)</t>
  </si>
  <si>
    <t>PRINCE / ASTRAL</t>
  </si>
  <si>
    <t>EXTERNAL DRAIN CHAMBER COVER</t>
  </si>
  <si>
    <t>C.I.  COVER  ALONG WITH FRAME</t>
  </si>
  <si>
    <t>NECO,EVERLAST.</t>
  </si>
  <si>
    <t>NAHNI TRAP (UPVC 75MM)</t>
  </si>
  <si>
    <t>UPVC NAHIN FLOOR TRAP DUTY ROUND OR SQUARE UPVC GRATING ETC</t>
  </si>
  <si>
    <t>FINOLEX / PRINCE</t>
  </si>
  <si>
    <t>INSTANT HOT WATER DISPENSER</t>
  </si>
  <si>
    <t>INSINKERATOR</t>
  </si>
  <si>
    <t>ANGLE COCK</t>
  </si>
  <si>
    <t>JAQUAR CONTINENTAL SERIES</t>
  </si>
  <si>
    <t>BIB COCK</t>
  </si>
  <si>
    <t>CPVC BALL VALVE</t>
  </si>
  <si>
    <t>KITZ / ZOLOTO / AUDCO</t>
  </si>
  <si>
    <t>FLUSH VALVE</t>
  </si>
  <si>
    <t>FLUSH VALVE DUAL FLOW CONCEALED TYPE WITH COVER PLATE 32MM SIZE</t>
  </si>
  <si>
    <t>JAQUAR METROPOLE FLUSH VALVE</t>
  </si>
  <si>
    <t>SINK WALL MOUNTED FOR RESTROOM</t>
  </si>
  <si>
    <t>PILLAR COCK IN RESTROOM</t>
  </si>
  <si>
    <t>URINAL</t>
  </si>
  <si>
    <t xml:space="preserve">WC </t>
  </si>
  <si>
    <t>HEALTH FAUCET</t>
  </si>
  <si>
    <t>HEALTH FAUCET OF CLOSER MOUNTING TYPE WIYH ANGLE VALVE HAND WASHER HEALTH FAUCET 1MM LONG PVC TUBE WITH WALL HOCK</t>
  </si>
  <si>
    <t>GEYSER</t>
  </si>
  <si>
    <t>RACOLD / BAJAJ</t>
  </si>
  <si>
    <t>WATER FILTER</t>
  </si>
  <si>
    <t>EVERPURE</t>
  </si>
  <si>
    <t>TOILET PAPER HOLDER</t>
  </si>
  <si>
    <t xml:space="preserve">SOAP DISPENSER </t>
  </si>
  <si>
    <t>PORTABLE GREASE TRAP</t>
  </si>
  <si>
    <t>PVC TANKS</t>
  </si>
  <si>
    <t>FIRE SPRINKLERS</t>
  </si>
  <si>
    <t>VIKING</t>
  </si>
  <si>
    <t>CAST IRON PIPES</t>
  </si>
  <si>
    <t>NECO/BIC/BLC</t>
  </si>
  <si>
    <t>BOILER STORAGE</t>
  </si>
  <si>
    <t>CROMPTON / RACOLD</t>
  </si>
  <si>
    <t>KIRLOSKAR / Cromopton / GRUDFOS</t>
  </si>
  <si>
    <t>Euronics/RUSSEL / FINESSES</t>
  </si>
  <si>
    <t>Microteck/Luminous</t>
  </si>
  <si>
    <t>VOLTAS/BLUESTAR/HITACHI/CARRIER / DIAKIN</t>
  </si>
  <si>
    <t>EURONICS/RUSSEL / FINESSES</t>
  </si>
  <si>
    <t>AUDCO/ZOLATO</t>
  </si>
  <si>
    <t>CROMPTON/KHETAN</t>
  </si>
  <si>
    <t>PRINCE / ASTRAL/SUPRIME</t>
  </si>
  <si>
    <t>ASTRAL / PRINCE/ ASHIRWAD / SUPRIME</t>
  </si>
  <si>
    <t>PARRYWARE / HINDWARE/JAQUAR</t>
  </si>
  <si>
    <t>SINTEX/PLASTO/EQUIVALENT</t>
  </si>
  <si>
    <t>ECOTECH/DURO / CENTURY / GARNET / GREENPLY /SAMRAT / ARCHID</t>
  </si>
  <si>
    <t xml:space="preserve">DUPONT/LG </t>
  </si>
  <si>
    <t xml:space="preserve"> 32 mm dia </t>
  </si>
  <si>
    <t xml:space="preserve"> 40 mm dia </t>
  </si>
  <si>
    <t>B1</t>
  </si>
  <si>
    <t>HYDRANT SYSTEM</t>
  </si>
  <si>
    <t>Supplying, installing, testing and commissioning  of M.S. Pipes confirming to IS 1239 Pt - I Heavy grade  with painting, suitable type of supports ( Shall be fabricated by M.S. Channel / Angle / Flat for above 50 mm dia), anchor fasteners, bolts nuts, clamps, "U" bolte, malleable specials such as Reducers,Tees, elbows, flanges. Including cutting, Welding, fixing in / on walls, ceiling by using suitable supports etc, as per drawings. The quoted rate shall also include for chasing / chipping walls, making bore holes in walls / floor and making them good with filler material and finished in cement morter etc. complete.</t>
  </si>
  <si>
    <t>Supplying, erecting and commissioning of Landing Hydrants comprising of the following in the Fire duct;</t>
  </si>
  <si>
    <t>Single headed hydrant valve as per IS 5290, made of gunmetal with 63 mm dia instantaneous outlet of 80 mm dia flanged inlet ,Blank caps , chain and hand wheels etc complete.</t>
  </si>
  <si>
    <t xml:space="preserve">Fire duct Shutter fabricated out of M.S.sheet and frame, door shall be 900mm x 1200 mm min. &amp; fixed with 4 mm thick Glass, suitable Rubber beedibg and Locking arrangement. Quoted rate shall be includes all fasteners etc, and complete shutter shall be powder coated of approved colour both inside and out side. </t>
  </si>
  <si>
    <t>Supplying, installing and commissioning of fire brigade inlet inlet connection of 2 way with 2 nos. 63 mm dia. built - in Gun metal Non- return valves instantaneous coupling type arranged on 100 mm dia. Pipe manifold and connected to wet riser main as well as to Fire water tank. Qouted rate shall be included with C.I. Butterfly valve, C.I. Non-return valve and M.S. cabinet of suitable size with mounting supports etc. complete.</t>
  </si>
  <si>
    <t>Supplying and fixing approved make 20mm dia. automatic air release valve with  unions etc. complete.</t>
  </si>
  <si>
    <t xml:space="preserve">25mm dia. </t>
  </si>
  <si>
    <t>40 mm dia.</t>
  </si>
  <si>
    <t>Supply and installation of Pressure switches of suitable range for pumpsets with Ball valves, Fittings like unions / colors / reducers etc.</t>
  </si>
  <si>
    <t>Supply and installation of Pressure gauges of suitable range for pumpsets with Ball valves, siphon, Fittings like unions / colors / reducers etc.</t>
  </si>
  <si>
    <t>15 M long, 63mm dia RRL hose with instantaneous couplings and Hoses shall be stored inside the hose cabinet.</t>
  </si>
  <si>
    <t>1 no. ss short branch pipe.</t>
  </si>
  <si>
    <t>Hose reel drum of swinging type with 19mm dia Rubber braided hose of 30M. length  (upstream) and Shut off nozzle, complete.</t>
  </si>
  <si>
    <t xml:space="preserve">M.S. Hose cabinet stand mouted type fabricated out of M.S. sheet of 18 swg. with glass fronted ( 4mm thick glass with rubber beeding) door and size of the cabinet shall be 600mm x 750 mm x 250 mm Quoted rate shall be includes suitable like all type  fasteners  and cabinet shall be powder coated of approved colour both inside and out side. </t>
  </si>
  <si>
    <t>P/F SS WC for staff Area ( Make Nirali) size 20"x16"x10" deep</t>
  </si>
  <si>
    <t>P/F FLUSH TANK FOR WC OPAN</t>
  </si>
  <si>
    <t>P/F STANDARD INDIAN  WC for staff Area ( PARRYWARE/HINDWARE) size 20"x16"x10" deep</t>
  </si>
  <si>
    <t>MATERIAL SPECIFICATIONS FOR PARADISE</t>
  </si>
  <si>
    <t>P/F of Jet/hygienic sprayer for W.C of approved make JAQUAR or equivalent</t>
  </si>
  <si>
    <t>Providing &amp; fixing bottle trap of Jaquar make</t>
  </si>
  <si>
    <t>Providing and fixing white vitreous china flat back wash, basin size 450x300mm with C.I brackets painted white, 32mm dia C.P waste C.P cast brass bottle trap with C.P, wall flange and rubber adopter for waste connection, complete including cutting and making good the walls wherever required.</t>
  </si>
  <si>
    <t>Providing and fixing white vitreous china automatic flushing cistern of 5 liters capacity for urinal with C.I brackets, complete in all respects including cutting, brackets, complete in all respects including cutting and making good the walls where required.</t>
  </si>
  <si>
    <t>Geyser Capacity 25 liters  {Refer Details- Sanitary (A) below}</t>
  </si>
  <si>
    <t>Geyser Capacity 35 liters  {Refer Details- Sanitary (A) below}</t>
  </si>
  <si>
    <t>Geyser Capacity 10 liters  {Refer Details- Sanitary (A) below}</t>
  </si>
  <si>
    <r>
      <rPr>
        <b/>
        <sz val="11"/>
        <rFont val="Arial"/>
        <family val="2"/>
      </rPr>
      <t>DETAILS- Sanitary (A)</t>
    </r>
    <r>
      <rPr>
        <sz val="11"/>
        <rFont val="Arial"/>
        <family val="2"/>
      </rPr>
      <t xml:space="preserve"> :Providing and fixing in position storage type hot water electrical horizontal\ vertical heaters with copper container, insulation and stove enameled M.S jacket, thermostatically controlled immersion heater, with pilot lamp,15/20 mm dia inlet with non-return valve and 15/20 mm dia  outlet including making connections   complete in all respects.(wall mounted with suitable M.S bolt and nuts) of approved make. Recold/Bajaj</t>
    </r>
  </si>
  <si>
    <t>Providing And Fixing Ready Made grease trap with SS cover (2'-6'' x 3'-6" x upto 3'-0" deep) - Make Aashirwad</t>
  </si>
  <si>
    <t>P/F Angle Cock. Make- Jaquar</t>
  </si>
  <si>
    <t>P/F Sink Mixer, Swinging Casted Spout. (Wall Mounted Model) Make- Jaquar</t>
  </si>
  <si>
    <t>P/F Sink Mixer, Swinging Casted Spout. (Table Mounted Model) Make- Jaquar</t>
  </si>
  <si>
    <t>P/F Long Neck Bib Cock with wall Flange. Make- Jaquar</t>
  </si>
  <si>
    <t>Providing &amp; Fixing Bib Cock chrome finish  with wall Flange. Make- Jaquar</t>
  </si>
  <si>
    <t>P/F Sink Pillar cock with swinging casted spout. Make- Jaquar</t>
  </si>
  <si>
    <t>P/F Fixed Sink Cock. Make- Jaquar</t>
  </si>
  <si>
    <t>P/F Tall Pillar Cock for counter flush basin. Make- Jaquar</t>
  </si>
  <si>
    <t>P/F Pneumatic push cock. Make- Jaquar</t>
  </si>
  <si>
    <t>Foot Paddle Operated Faucet. (Below Hand Wash)</t>
  </si>
  <si>
    <t>P/F open Flush valve. Make- Jaquar</t>
  </si>
  <si>
    <t>P/F open Flush tank. Make- Jaquar, Parryware, Hindware</t>
  </si>
  <si>
    <t>P/F CP Health Faucet with 1m long CP Flexible Tube with wall Hook. Make- Jaquar</t>
  </si>
  <si>
    <t>P/F 2 in 1 bib cock in washrooms for mounting Health Faucet. Health faucet to be paid for separetly. Make- Jaquar</t>
  </si>
  <si>
    <t>Providing Waste Coupling 32mm size full thread waste coupling to be use. Make- Jaquar</t>
  </si>
  <si>
    <r>
      <t xml:space="preserve">Providing &amp; Fixing Brass Non Return Vavles of  ISI mark. </t>
    </r>
    <r>
      <rPr>
        <b/>
        <sz val="12"/>
        <rFont val="Calibri"/>
        <family val="2"/>
        <charset val="1"/>
      </rPr>
      <t>Rates are for BRASS valves</t>
    </r>
  </si>
  <si>
    <t>25mm</t>
  </si>
  <si>
    <t>32mm</t>
  </si>
  <si>
    <t xml:space="preserve">40mm </t>
  </si>
  <si>
    <t>a) 32 mm dia</t>
  </si>
  <si>
    <t>a) 40 mm dia</t>
  </si>
  <si>
    <t>Butterfly Valve: BRASS</t>
  </si>
  <si>
    <t>a) 15/20 mm dia</t>
  </si>
  <si>
    <t xml:space="preserve">Providing Flexible water pipe to connect Angle Valve to faucet                        </t>
  </si>
  <si>
    <t>Providing water level Indicator for In Raw tank &amp; RO water tank with gauge Glass Cock. In BOH Area.</t>
  </si>
  <si>
    <t>P/F flexible PVC waste pipe on wash basin / sink drains</t>
  </si>
  <si>
    <t>PVC Plastic Pipe , Schedule 40,80,120 ( ASTM D1785 )                                                          (Make – PRINCE / ASHIRVAD / ASTRAL)</t>
  </si>
  <si>
    <t>25 mm Drain for ac line</t>
  </si>
  <si>
    <t>50 Company Make - Prince , Finolex</t>
  </si>
  <si>
    <t>75 Company Make - Prince , Finolex</t>
  </si>
  <si>
    <t>100 Company Make - Prince , Finolex</t>
  </si>
  <si>
    <t>150 Company Make - Prince, Finolex (Basement Suspended Pipe)</t>
  </si>
  <si>
    <t xml:space="preserve">4 Core X 4 Sqmm </t>
  </si>
  <si>
    <t xml:space="preserve"> RATE</t>
  </si>
  <si>
    <t>providing and fixing SS MESQUITO MESH on windows and exhaust fan with necesory required fittings</t>
  </si>
  <si>
    <t>ALUMINIUM WINDOW</t>
  </si>
  <si>
    <t>TOTAL MISCELLANEOUS ITEMS</t>
  </si>
  <si>
    <t xml:space="preserve">DISMANTLING </t>
  </si>
  <si>
    <t>Same as above but with the khanker/malba available at site</t>
  </si>
  <si>
    <t>FLOAT GLASS</t>
  </si>
  <si>
    <t xml:space="preserve">2R x 2.5 Sq.mm +1R x 1.5 Sqmm. FRLS multi strand copper conductors  in 25mm dia. PVC Conduit for  Switch Boards / 6A Socket Raw / UPS  </t>
  </si>
  <si>
    <t>2R x 4 Sq.mm + 1R x 1.5 Sqmm. FRLS multi strand copper conductors in 25mm dia. PVC Conduit for 16 A Industrial / single phase Sockets</t>
  </si>
  <si>
    <t>3R x 16 Sqmm + 1R x 6 Sqmm FRLS MSCC wire in 32 Dia. Conduit for 63A Socket &amp; 40A MCB.</t>
  </si>
  <si>
    <t xml:space="preserve">PVC Race way </t>
  </si>
  <si>
    <t xml:space="preserve">Cft </t>
  </si>
  <si>
    <t>Providing and laying of brick bat coba on sunken slab post water proofing treatment on floors complete as directed</t>
  </si>
  <si>
    <t>cft</t>
  </si>
  <si>
    <r>
      <t>P/F upto 100 mm high</t>
    </r>
    <r>
      <rPr>
        <b/>
        <sz val="12"/>
        <rFont val="Calibri"/>
        <family val="2"/>
        <charset val="1"/>
      </rPr>
      <t xml:space="preserve"> tile / </t>
    </r>
    <r>
      <rPr>
        <sz val="12"/>
        <rFont val="Calibri"/>
        <family val="2"/>
        <charset val="1"/>
      </rPr>
      <t>kota</t>
    </r>
    <r>
      <rPr>
        <b/>
        <sz val="12"/>
        <rFont val="Calibri"/>
        <family val="2"/>
        <charset val="1"/>
      </rPr>
      <t xml:space="preserve"> / granite </t>
    </r>
    <r>
      <rPr>
        <sz val="12"/>
        <rFont val="Calibri"/>
        <family val="2"/>
        <charset val="1"/>
      </rPr>
      <t>skirting</t>
    </r>
  </si>
  <si>
    <t>P/F 6mm Mirror of approved make mounted on 12mm plywood paneling, with SS studs or 3M double side tape or silicon &amp; edges covered with - 75MM pine wood panneling - as per detailed drawing. Edegs of mirror to be crystal polsihed, complete.</t>
  </si>
  <si>
    <t>Providing and fixing Alluminium sliding window, with white colourd powder coated, 6 mm toughfand glass inside, section fixing with necesory hardware.</t>
  </si>
  <si>
    <t xml:space="preserve">TOUGHENED GLASS PARTITION ON ALUMINIUM FRAME / WOODEN FRAME / PATCH FITTING </t>
  </si>
  <si>
    <t>P/F of 50mm x 19mm pine wood slats finished on all surfaces in approved shade of laminate, spacing as given in drawing complete as per approved design &amp; details given in drawing/Architect instruction. Rate is inclusive of all necessary hardware and material required for suspension- threaded rods, slotted angle sections, etc.</t>
  </si>
  <si>
    <t>P/F S.S. Kick plate on (900X200) mm door as directed same rate for all width doors</t>
  </si>
  <si>
    <t>MS STRUCTURES FOR PLATFORM EX, FA, ODU, RO, DG, WATER TANKS, ETC</t>
  </si>
  <si>
    <t>P/F UPVC panels as per approved sample in dining area as per manufacturer's specification. Inclusive of frame work / hanging / fixing arrangement whichever is applicable on site.</t>
  </si>
  <si>
    <t>Loading / Unloading / Fixing / Installation of FOH / BOH equipment &amp; Furniture</t>
  </si>
  <si>
    <t xml:space="preserve">BOH &amp; FOH EQUIPMENT- </t>
  </si>
  <si>
    <r>
      <t xml:space="preserve">WATER PROOFING- </t>
    </r>
    <r>
      <rPr>
        <b/>
        <sz val="12"/>
        <rFont val="Calibri"/>
        <family val="2"/>
      </rPr>
      <t>APP MEMBRANE SHEET</t>
    </r>
  </si>
  <si>
    <t>Making Cut out for AC ducts &amp; finishing the edges or filling the gaps after the duct installation; incl of water/weather proofing walls from exterior side. Size 36"x36"x9" &amp; including making good like repair closing gaps &amp; plaster.</t>
  </si>
  <si>
    <t>P/F 18mm thk approved Granite on flooring / ledges / Jams / Walls / Counters / laid over a properly prepared bed of cement mortar (1:4) / approved &amp;best in class adhesive in line and level. All joints to be hairline, to be cleaned and filled with approved color Laticrete, to the required line level at all heights and leads, as per detailed designs and drawings, including all labour, edge polish, champhering, moulding, material, curing, cleaning. Base Rate of granite is Rs. 150/- sq.ft.  Product- Coffee Brown or Yellow Gold</t>
  </si>
  <si>
    <t>GRANITE FLOORING / STAIRCASE / STEPS</t>
  </si>
  <si>
    <t>P/L Kota stone flooring of size 22" x 22" ( 19mm thk) with 40 mm avg thk of cement sand bedding of CM 1:6 &amp; neat cement slurry &amp; paste.(with polish).</t>
  </si>
  <si>
    <t>P/L Pre Polished Kota Stone flooring of 19 mm thick of size 22"x22" on rcc staircase on slab / floor beds over a bed with 40 mm thk. Cement mortar ( 1:6 ) jointed with cement slurry mixed with pigment to match the colour including necessary wastage,cutting,grinding,half round moulding at the edge.</t>
  </si>
  <si>
    <t>SKIRTING</t>
  </si>
  <si>
    <r>
      <t xml:space="preserve">P/F  GI Corrugated sheet of 0.8mm thk as per detailed drawing. </t>
    </r>
    <r>
      <rPr>
        <sz val="12"/>
        <rFont val="Calibri"/>
        <family val="2"/>
      </rPr>
      <t>Base rate 45/sf</t>
    </r>
  </si>
  <si>
    <r>
      <t xml:space="preserve">P/F Solid Surface for counter tops and facia, etc- LG/Samsung </t>
    </r>
    <r>
      <rPr>
        <b/>
        <sz val="12"/>
        <rFont val="Calibri"/>
        <family val="2"/>
        <charset val="1"/>
      </rPr>
      <t>CODE:</t>
    </r>
  </si>
  <si>
    <t xml:space="preserve">Rafters </t>
  </si>
  <si>
    <t xml:space="preserve">Designer Jali </t>
  </si>
  <si>
    <t>(TILE GUARD )SS PROFILE</t>
  </si>
  <si>
    <t xml:space="preserve">UPVC CEILING </t>
  </si>
  <si>
    <t>3R x 4 Sq.mm FRLS multi strand copper conductors in 25mm dia. PVC Conduit for 16 A single phase Industrial Sockets</t>
  </si>
  <si>
    <r>
      <t xml:space="preserve">Supply,Fixing, testiong and commissioning of  </t>
    </r>
    <r>
      <rPr>
        <b/>
        <sz val="10"/>
        <rFont val="Verdana"/>
        <family val="2"/>
      </rPr>
      <t>wall hung type</t>
    </r>
    <r>
      <rPr>
        <sz val="10"/>
        <rFont val="Verdana"/>
        <family val="2"/>
      </rPr>
      <t xml:space="preserve"> white vitreous china</t>
    </r>
    <r>
      <rPr>
        <b/>
        <sz val="10"/>
        <rFont val="Verdana"/>
        <family val="2"/>
      </rPr>
      <t xml:space="preserve"> European water closet</t>
    </r>
    <r>
      <rPr>
        <sz val="10"/>
        <rFont val="Verdana"/>
        <family val="2"/>
      </rPr>
      <t xml:space="preserve"> with concealed `P' or ‘S’ trap, seat &amp; lid (heavy duty) C.P. brass hinges, including C.I. chair, with dual flushing concealed cistern with chair grouting, rubber buffers, C.P. nuts, bolts, etc. </t>
    </r>
    <r>
      <rPr>
        <b/>
        <sz val="10"/>
        <rFont val="Verdana"/>
        <family val="2"/>
      </rPr>
      <t>OPS-WHT-0116B</t>
    </r>
  </si>
  <si>
    <r>
      <t xml:space="preserve">Supplying, fixing, testing and commissioning, </t>
    </r>
    <r>
      <rPr>
        <b/>
        <sz val="10"/>
        <rFont val="Verdana"/>
        <family val="2"/>
      </rPr>
      <t>Rectangular wash basin</t>
    </r>
    <r>
      <rPr>
        <sz val="10"/>
        <rFont val="Verdana"/>
        <family val="2"/>
      </rPr>
      <t xml:space="preserve"> of approved colour below counter,with  32mm dia CP 'waste coupling, 32 mm dia. CP bottle trap with extention pipe,C.I wall brackets with a pair of SS screws to support the basin 1no. 15mm CP sensor operated tap,  2 no. 15mm CP 'angle valve with 450mm long CP inlet connection pipe, CP wall flange all of approved make, complete. CNS-WHT-701 under counter basin, with fixing accesories set.  size 480x365x200mm shape rectangular.</t>
    </r>
  </si>
  <si>
    <r>
      <t xml:space="preserve">Angular stop cock with Wall flange- </t>
    </r>
    <r>
      <rPr>
        <b/>
        <sz val="10"/>
        <rFont val="Verdana"/>
        <family val="2"/>
      </rPr>
      <t>CON-053KN</t>
    </r>
  </si>
  <si>
    <r>
      <t xml:space="preserve">Fixing white glazed vitreous china large flat back lipped front urinal basin of size 580 x 380 x 350 mm, C.I bracket (white colour painted) </t>
    </r>
    <r>
      <rPr>
        <b/>
        <sz val="10"/>
        <rFont val="Verdana"/>
        <family val="2"/>
      </rPr>
      <t xml:space="preserve"> 40 mm CP brass domical waste, 40 mm C.P. caste brass bottle trap, CP flush pipe with spreader &amp; other necessary fittings including C.P. brass hexnipple; elbow; unions, washers, cap, C.P. nuts, bolts</t>
    </r>
    <r>
      <rPr>
        <sz val="10"/>
        <rFont val="Verdana"/>
        <family val="2"/>
      </rPr>
      <t xml:space="preserve"> etc making holes in walls, floors &amp; making good.</t>
    </r>
  </si>
  <si>
    <r>
      <t xml:space="preserve">Fixing fully automatic "No tough" hand drier suitable to operate on 230 volts, single phase,  50 Hz AC power supply complete with brackets for fixing on wall including cutting and making good the walls wherever required. </t>
    </r>
    <r>
      <rPr>
        <b/>
        <sz val="10"/>
        <rFont val="Verdana"/>
        <family val="2"/>
      </rPr>
      <t>HDR-WHT-M04A</t>
    </r>
    <r>
      <rPr>
        <sz val="10"/>
        <rFont val="Verdana"/>
        <family val="2"/>
      </rPr>
      <t xml:space="preserve">  white colourd jaquar make. or</t>
    </r>
    <r>
      <rPr>
        <b/>
        <sz val="10"/>
        <rFont val="Verdana"/>
        <family val="2"/>
      </rPr>
      <t xml:space="preserve"> EH-22 ABS MODERATE</t>
    </r>
    <r>
      <rPr>
        <sz val="10"/>
        <rFont val="Verdana"/>
        <family val="2"/>
      </rPr>
      <t xml:space="preserve"> Make Euronics</t>
    </r>
  </si>
  <si>
    <r>
      <t>Fixing liquid soap dispenser of approved make. Including screws, washers and rawl plug etc. M</t>
    </r>
    <r>
      <rPr>
        <b/>
        <sz val="10"/>
        <rFont val="Verdana"/>
        <family val="2"/>
      </rPr>
      <t>AKE Euronics ES 17S ABS SOAP DISPENSER-400ML</t>
    </r>
  </si>
  <si>
    <r>
      <t>2MP HD Network Mini IR Camera</t>
    </r>
    <r>
      <rPr>
        <sz val="10"/>
        <rFont val="Verdana"/>
        <family val="2"/>
      </rPr>
      <t>. 1/3" Progressive scan CMOS. H.264 &amp; MJPEG dual-stream encoding. DWDR,day/night(ICR),3DNR,AWB,AGC,BLC. Multiple network monitoring : web viewer, CMS(PVMS) &amp; Smart Phone(PMOB). 3.6mm fixed lens (2.8mm optional) Min IR LEDs Length 30m.IP64, POE. (Should consider POE switch as inclusive)</t>
    </r>
  </si>
  <si>
    <t>EXISTING FALSE CEILING</t>
  </si>
  <si>
    <t>EXISTING PCC. 6" HIGH</t>
  </si>
  <si>
    <t>EXISTING RCC 8" HIGH</t>
  </si>
  <si>
    <t xml:space="preserve">BOQ SUMMARY  </t>
  </si>
  <si>
    <t>LOCATION &amp; ADDRESS</t>
  </si>
  <si>
    <t xml:space="preserve">DATE OF OPENING </t>
  </si>
  <si>
    <t>TOTAL AREA (SQFT)</t>
  </si>
  <si>
    <t>VENDOR NAME</t>
  </si>
  <si>
    <t xml:space="preserve">LANDLORD INVESTMENT </t>
  </si>
  <si>
    <t xml:space="preserve">SITE INCHARGE </t>
  </si>
  <si>
    <t>S.No.</t>
  </si>
  <si>
    <t>GST %</t>
  </si>
  <si>
    <t>GST AMT</t>
  </si>
  <si>
    <t>AMOUNT WITH TAX</t>
  </si>
  <si>
    <t>PER Sq.Ft</t>
  </si>
  <si>
    <t>REMARK</t>
  </si>
  <si>
    <t>CIVIL &amp; INTERIOR</t>
  </si>
  <si>
    <t>ELECTRICAL WORK</t>
  </si>
  <si>
    <t>HVAC HIGH SIDE</t>
  </si>
  <si>
    <t>HVAC LOW SIDE</t>
  </si>
  <si>
    <t>PLUMBING WORK</t>
  </si>
  <si>
    <t>FIRE FIGHTING WORK</t>
  </si>
  <si>
    <t xml:space="preserve">TOTAL </t>
  </si>
  <si>
    <t>FORMAT</t>
  </si>
  <si>
    <t>P / F Exposed / Clay Brick tiles (230 x 100 x 12 MM high) in superior quality cladding on existing walls as per Approved Pattern with well burnt Ist class Wire-cut Extruded Terracotta Face Tile, including scaffolding, curing, rubbing the surface, racking out the joints etc., complete as directed and specified for walls, platform supports etc. at all levels as per design/ reference image, finished with approved paint/polish If required.</t>
  </si>
  <si>
    <r>
      <t xml:space="preserve">Providing &amp; doing </t>
    </r>
    <r>
      <rPr>
        <b/>
        <sz val="14"/>
        <rFont val="Calibri"/>
        <family val="2"/>
        <scheme val="minor"/>
      </rPr>
      <t>anti termite</t>
    </r>
    <r>
      <rPr>
        <sz val="14"/>
        <rFont val="Calibri"/>
        <family val="2"/>
        <scheme val="minor"/>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t>
    </r>
    <r>
      <rPr>
        <b/>
        <sz val="14"/>
        <color rgb="FFFF0000"/>
        <rFont val="Calibri"/>
        <family val="2"/>
        <scheme val="minor"/>
      </rPr>
      <t xml:space="preserve">including a 1 year guarantee under suitable undertaking on stamp paper etc, </t>
    </r>
    <r>
      <rPr>
        <sz val="14"/>
        <rFont val="Calibri"/>
        <family val="2"/>
        <scheme val="minor"/>
      </rPr>
      <t>complete as directed by Architect.(Mode of measurement is to be carpet area of floor and not the area of surface treated).</t>
    </r>
  </si>
  <si>
    <t>Providing and fixing Somany make Enel Dark Brown - 600 x 600 - Base Rate of tile is Rs. 45/- sq.ft.</t>
  </si>
  <si>
    <t>Fixing Somany make Enel Dark Brown - 600 x 600 - (Tile to be provided by company)</t>
  </si>
  <si>
    <t>Fixing only</t>
  </si>
  <si>
    <t>Supply &amp; Fixing</t>
  </si>
  <si>
    <t>Floor tiles of  first quality, colour, design and shade , pattern  as shown in drawing or as directed by the PIC. The tiles should be laid over a properly prepared bed of cement mortar in line and level. All  joints to be cleaned &amp; 3mm wide  grout to be there between the tiles with approved color Laticrete, to the required line level at all heights and leads, as per detailed designs and drawings, including all labour, material, curing, cleaning.</t>
  </si>
  <si>
    <t xml:space="preserve">Prividing and fixing somany make Enel dark brown 4" skirting </t>
  </si>
  <si>
    <t>SERVICE AREA WALL TILE  
(REYLEUGH CREAM)</t>
  </si>
  <si>
    <t xml:space="preserve">Wall tile of first quality, colour, design and shade, pattern  as shown in drawing or as directed by the PIC. The tiles should be laid over a properly prepared bed of cement mortar in line and level. All  joints to be cleaned &amp; 3mm wide  grout to be there between the tiles with approved color Laticrete, to the required line level at all heights and leads, as per detailed designs and drawings, including all labour, material, curing, cleaning. </t>
  </si>
  <si>
    <t>Fixing Somany make Reyleigh Cream - 300 x 600 - (Tile to be provided by company)</t>
  </si>
  <si>
    <t>CUSTOMER AREA FLOORING                        (DARK BROWN)</t>
  </si>
  <si>
    <t>BOH Wall Tiles</t>
  </si>
  <si>
    <t>Sq. ft.</t>
  </si>
  <si>
    <t>PRE POLISHED KOTA STONE</t>
  </si>
  <si>
    <t>WALL FINISHES</t>
  </si>
  <si>
    <t>WOOD WALL TILE</t>
  </si>
  <si>
    <t>Epoxy Grouting</t>
  </si>
  <si>
    <r>
      <t xml:space="preserve">Providing and filling the joints between floor tiles and wall tiles with Epoxy grout of matching colour 3 to 4mm wide and 4mm deep </t>
    </r>
    <r>
      <rPr>
        <b/>
        <sz val="14"/>
        <color rgb="FFFF0000"/>
        <rFont val="Calibri"/>
        <family val="2"/>
        <scheme val="minor"/>
      </rPr>
      <t>with proper filling and cleaning .</t>
    </r>
  </si>
  <si>
    <t xml:space="preserve">S.S.304 CORNER GUARD </t>
  </si>
  <si>
    <r>
      <rPr>
        <b/>
        <sz val="14"/>
        <rFont val="Calibri"/>
        <family val="2"/>
        <scheme val="minor"/>
      </rPr>
      <t>P/f of 1 1/2"x1 1/2" Tile Guard in Stainless Steel</t>
    </r>
    <r>
      <rPr>
        <sz val="14"/>
        <rFont val="Calibri"/>
        <family val="2"/>
        <scheme val="minor"/>
      </rPr>
      <t xml:space="preserve"> ( Brushed surface finished 2mm thk.) with counter sunk SS screws flush with the tile at 2' center to center space.</t>
    </r>
  </si>
  <si>
    <t>LIGHT GREEN FOCAL WALL COVERING</t>
  </si>
  <si>
    <t>Sqft</t>
  </si>
  <si>
    <t>CHEVERON  WALL COVERING</t>
  </si>
  <si>
    <t xml:space="preserve">Provising &amp; Fixing Subway Approved polished Jali Design made on 12mm MDF board with fixing as per site conditions &amp; instructions of site in-charge. </t>
  </si>
  <si>
    <t>Provding &amp; Fixinx 100x100 MM pine wood rafters, polished in the approved shade with hanging arrangement in line &amp; level as approved design.</t>
  </si>
  <si>
    <t xml:space="preserve">P/A Texture paint of approved quality &amp; shade by sand papering the surface, applying one coat of primer, prepare the surface with two coats of full putty, sand papering again, repeating a coat of primer, applying one coat of luster paint, touching up with putty &amp; applying two final roller coats of luster paint, to internal wall/ceilings masonry concrete surfaces incl. preparing the surface by cleaning scrapping, smooth filling crevices, scaffolding etc. Paint codes to be as shown in drawing. </t>
  </si>
  <si>
    <t>TOTAL OF CIVIL &amp; INTERIOR</t>
  </si>
  <si>
    <t>WATERPROOFING WORKS &amp; HYGEINE WORKS</t>
  </si>
  <si>
    <t xml:space="preserve">P/F Solid Door with or without Vision Panel (32 mm thk ) Wooden Jambs finished with 1mm laminate on both side with 6" wide S.S Laminate band as per design &amp; 24" x 12" Vision Panel at eye level complete as per drawing. Rate is inclusive of all necessary hardware (I.e. S.S.Handle, Hinges, Lock, Floor Spring, Door Closer, Latch or Tower Bolt, Door Stopper, PVC Buffer, 6mm Clear Glass, Frosted Film, etc </t>
  </si>
  <si>
    <t>SS &amp; MS WORKS</t>
  </si>
  <si>
    <r>
      <t xml:space="preserve">WATER PROOFING- </t>
    </r>
    <r>
      <rPr>
        <b/>
        <sz val="12"/>
        <rFont val="Calibri"/>
        <family val="2"/>
      </rPr>
      <t>TAPE CRETE</t>
    </r>
  </si>
  <si>
    <r>
      <t xml:space="preserve">FLOOR FILLING - 
</t>
    </r>
    <r>
      <rPr>
        <b/>
        <sz val="12"/>
        <rFont val="Calibri"/>
        <family val="2"/>
      </rPr>
      <t>FOAM CONCRETE</t>
    </r>
  </si>
  <si>
    <r>
      <t xml:space="preserve">FLOOR FILLING  
</t>
    </r>
    <r>
      <rPr>
        <b/>
        <sz val="12"/>
        <rFont val="Calibri"/>
        <family val="2"/>
      </rPr>
      <t>BRICK BAT</t>
    </r>
    <r>
      <rPr>
        <sz val="12"/>
        <rFont val="Calibri"/>
        <family val="2"/>
        <charset val="1"/>
      </rPr>
      <t xml:space="preserve"> </t>
    </r>
  </si>
  <si>
    <t>Providing &amp; Filling all sunken/raised areas, with foam concrete/SIPOREX/Cinder with density not increasing 400kg/cum etc. complete at all levels as per detail and ready for  PCC/Final flooring work</t>
  </si>
  <si>
    <r>
      <t xml:space="preserve">FLOOR FILLING  
</t>
    </r>
    <r>
      <rPr>
        <b/>
        <sz val="12"/>
        <rFont val="Calibri"/>
        <family val="2"/>
      </rPr>
      <t>MALBA/KHANKAR</t>
    </r>
    <r>
      <rPr>
        <sz val="12"/>
        <rFont val="Calibri"/>
        <family val="2"/>
        <charset val="1"/>
      </rPr>
      <t xml:space="preserve"> </t>
    </r>
  </si>
  <si>
    <t>ANTI TERMITE TREATMENT</t>
  </si>
  <si>
    <t>Providing &amp; casting insitu reinforced cement concrete for wall/columns/slab/floor/Sills/Lintels etc as per details/ drawings/ design. (The rate to include cost of shuttering, steel , concrete, hacking, curing all complete , design and certification from structural consultant if the need be). Grade of concrete to be considered shall be M25 &amp; steel to be considered as 8mm thick with dia @6" c/c bothways placed on both surfaces of slab, wall etc.</t>
  </si>
  <si>
    <t>FOH Skirting</t>
  </si>
  <si>
    <r>
      <t xml:space="preserve">Providing &amp; Fixing Crossville " NEST  SERIES "  6"X36" COLOR BLISS FULL  OAK  AV 353  wall tile with 1/8" thk grout lines laticreate permacolor select . Cementitous grout color 40 light pewter tiles installed horzontaly in a straight pattern </t>
    </r>
    <r>
      <rPr>
        <sz val="14"/>
        <color indexed="10"/>
        <rFont val="Calibri"/>
        <family val="2"/>
        <scheme val="minor"/>
      </rPr>
      <t xml:space="preserve"> </t>
    </r>
    <r>
      <rPr>
        <b/>
        <sz val="14"/>
        <rFont val="Calibri"/>
        <family val="2"/>
        <scheme val="minor"/>
      </rPr>
      <t>(Base Rate Rs.90- Sq.Ft.)</t>
    </r>
  </si>
  <si>
    <r>
      <t xml:space="preserve">P/fixing glazed ceramic </t>
    </r>
    <r>
      <rPr>
        <b/>
        <sz val="14"/>
        <color indexed="10"/>
        <rFont val="Calibri"/>
        <family val="2"/>
        <scheme val="minor"/>
      </rPr>
      <t>(Johnson  Make)  White- (12"x 18")</t>
    </r>
    <r>
      <rPr>
        <b/>
        <sz val="14"/>
        <rFont val="Calibri"/>
        <family val="2"/>
        <scheme val="minor"/>
      </rPr>
      <t xml:space="preserve"> </t>
    </r>
    <r>
      <rPr>
        <sz val="14"/>
        <rFont val="Calibri"/>
        <family val="2"/>
        <scheme val="minor"/>
      </rPr>
      <t>Wall tiles as approved in kitchen over a base of 20-25mm thick plaster with cement mortar 1:3 (1 cement: 3 fine sand) as per approved pattern, setting the tiles in cement slurry,  joints filled and finished neat with white cement as/spec.</t>
    </r>
    <r>
      <rPr>
        <b/>
        <sz val="14"/>
        <rFont val="Calibri"/>
        <family val="2"/>
        <scheme val="minor"/>
      </rPr>
      <t>(Basic cost of tile Rs.30/- per sft.)</t>
    </r>
    <r>
      <rPr>
        <b/>
        <sz val="14"/>
        <color indexed="10"/>
        <rFont val="Calibri"/>
        <family val="2"/>
        <scheme val="minor"/>
      </rPr>
      <t xml:space="preserve"> </t>
    </r>
  </si>
  <si>
    <r>
      <t xml:space="preserve">Providing and fixing Somany make Reyleigh Cream - 300 x 600 -
</t>
    </r>
    <r>
      <rPr>
        <b/>
        <sz val="12"/>
        <rFont val="Calibri"/>
        <family val="2"/>
      </rPr>
      <t>Base Rate of tile is Rs. 45/- sq.ft.</t>
    </r>
  </si>
  <si>
    <t>CARPENTARY WORKS</t>
  </si>
  <si>
    <t xml:space="preserve">WOODEN SLATS- 100mm </t>
  </si>
  <si>
    <t>WOODEN SLATS 
50 mm</t>
  </si>
  <si>
    <t>TOTAL FOR CIVIL WORKS</t>
  </si>
  <si>
    <t>TOTAL FOR HYGEINE WORKS</t>
  </si>
  <si>
    <t>TOTAL FOR DISMANTLING</t>
  </si>
  <si>
    <t>TOTAL FOR FLOORING WORKS</t>
  </si>
  <si>
    <t>TOTAL FOR WALL WORKS</t>
  </si>
  <si>
    <t>TOTAL FOR CARPENTARY WORKS</t>
  </si>
  <si>
    <t>GLAZING &amp; ALLUMINUM WORK</t>
  </si>
  <si>
    <t>WITH FRAME</t>
  </si>
  <si>
    <t>WITHOUT FRAME</t>
  </si>
  <si>
    <t>Providing &amp; fixing below mentioned hardware with all neccesary accessories complete in all forms</t>
  </si>
  <si>
    <t>Sq. ft..</t>
  </si>
  <si>
    <t>DÉCOR PANEL ON MAIN COUNTER</t>
  </si>
  <si>
    <t>Providing &amp; fixing Main front counter decor panel with laminate and corian finish as per detail drawing</t>
  </si>
  <si>
    <t>Fixing Main front counter decor panel with laminate and corian finish as per detail drawing</t>
  </si>
  <si>
    <t>E.2</t>
  </si>
  <si>
    <t>HEADER WALL</t>
  </si>
  <si>
    <t>Providing &amp; fixing 3" thk header wall made in 19 mm thk ply on both sides box with 2"x2" wooden frame with 600X600 centre frame</t>
  </si>
  <si>
    <t>Sq.ft</t>
  </si>
  <si>
    <t>E.4</t>
  </si>
  <si>
    <t xml:space="preserve">1MM Laminate </t>
  </si>
  <si>
    <t xml:space="preserve">Providing and fixing in position 1mm Thk. Laminate of Merinolam make. Complete as per details in drawing and as specified &amp; directed by Site incharge 
(surface area shall be measured for billing) </t>
  </si>
  <si>
    <t>E.7</t>
  </si>
  <si>
    <t>Gypsum Trap door</t>
  </si>
  <si>
    <t>Providing &amp; Fixing openable 450X450 size Trap door for servicing like Hvac etc.</t>
  </si>
  <si>
    <t>E.8</t>
  </si>
  <si>
    <t>Wooden Trap Door</t>
  </si>
  <si>
    <t>P&amp;F 450X450MM Wooden frame TRAP DOOR</t>
  </si>
  <si>
    <t xml:space="preserve">P/F Partition made on aluminium / MS/Sal wood frame of 2" x 1.5" sections fixed at 600 x 600, properly clamped to walls, ceiling and floor. Rate is inclusive all necessary hardware, labour, etc. </t>
  </si>
  <si>
    <t xml:space="preserve">P/F Overhead Cabinet / Storage cabinet  / Service Counters/POS Counter made out of 19mm marine ply for sides, top, bottom, shelves and shutters. Back of cabinet to be made out of 6mm marine ply. All external surfaces to be finished with approved laminate of 1.0mm thickness. All internal surfaces to be finished in balancing laminate of 0.8mm thickness. All edges of ply to be finished with beading patti finished in paint/polish. Costs to include for all hardware and fittings like handles, locks, powder coated M.S wire managers, sliding channels, lipping, nylon bushing for legs, making grooves etc complete as per drawing and details &amp; for depth upto 30" max  </t>
  </si>
  <si>
    <t>12mm PRE-LAMINATED BOARD PANELING</t>
  </si>
  <si>
    <t>P/F 19mm plywood on both sides of frame mentioned above without laminate</t>
  </si>
  <si>
    <t>P/F 19mm plywood on both sides of frame mentioned above with laminate</t>
  </si>
  <si>
    <t>8mm ply</t>
  </si>
  <si>
    <t>batten</t>
  </si>
  <si>
    <t xml:space="preserve">Plastic Emulsion Shadow dance grey Paint (Wall &amp; Ceiling)
</t>
  </si>
  <si>
    <t>EXTERNAL PAINT- APEX ULTIMA</t>
  </si>
  <si>
    <t>FLOOR PROTECTION</t>
  </si>
  <si>
    <t>P/A POP of avg thk 10 mm over layer of plastic cover sheet to protect floor tiles/stone from damage during the period of execution</t>
  </si>
  <si>
    <t>FALSE CEILING WORK</t>
  </si>
  <si>
    <r>
      <t>Providing  and  laying  water- proofing treatment to hand wash, FOH area. consisting of TAPE CRETE , cleaning and smoothing of entire surface, smooth plaster upto 450mm from floor rising lvl, 12mmx12mm groove at 150mm from floor rising lvl, as per specification  and checking the area which is water proofed. Rate includes of laying the protective layer of screed concrete of 50mm average thk mixed with integral water proffing compound.- 4 MM thick.</t>
    </r>
    <r>
      <rPr>
        <b/>
        <sz val="12"/>
        <rFont val="Arial"/>
        <family val="2"/>
      </rPr>
      <t xml:space="preserve"> Measurement to be done only of floor area, wall area inlcuded in cost</t>
    </r>
  </si>
  <si>
    <r>
      <t xml:space="preserve">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300mm from floor rising lvl, 12mmx12mm groove at 150mm from floor rising lvl, one coat of Bitcote/Dr Fixit/Apex/equivalent (as approved)-heavy body bitumen primer (Basic Rate Rs.82 / Kg) coating as a primer on surface and till 450mm from floor rising lvl, application of membrane sheet as per application detail and packing the hole cuts for pipe line  and checking the area which is water proofed. Rate includes of laying the protective layer of Plaster. </t>
    </r>
    <r>
      <rPr>
        <b/>
        <sz val="12"/>
        <rFont val="Calibri"/>
        <family val="2"/>
        <charset val="1"/>
      </rPr>
      <t>Measurement to be done only of floor area, wall area included in cost</t>
    </r>
  </si>
  <si>
    <t>G.3</t>
  </si>
  <si>
    <t xml:space="preserve">Cement Sheet  </t>
  </si>
  <si>
    <t>Proiding &amp; Fixing  12mm thik Cement Sheet for Water Tank Platfrom</t>
  </si>
  <si>
    <t>Broard out signage</t>
  </si>
  <si>
    <t>Flex with ms supports grids as per site requirement.</t>
  </si>
  <si>
    <t>12MM TOUGHENED GLASS DOOR</t>
  </si>
  <si>
    <t>P/F fixed 12mm toughened glass with all edges crystal edge polished, mounted on aluminum sections duly powder coated. The cost includes all side framing,fittings,lifting, fixing and silicon charges.</t>
  </si>
  <si>
    <t xml:space="preserve">P/F fixed 12mm toughened glass door with all edges crystal edge polished. The cost includes all accosories like locs, patch fittings, SS handle floor spring, Plastic or rubber beadings for closing gaps if any etc. </t>
  </si>
  <si>
    <t>Furniture</t>
  </si>
  <si>
    <t>Speed Oven</t>
  </si>
  <si>
    <t>Baking Oven</t>
  </si>
  <si>
    <t>Smallware</t>
  </si>
  <si>
    <t>Refregeration</t>
  </si>
  <si>
    <t>HEAD</t>
  </si>
  <si>
    <t>4 Core X 70 Sqmm</t>
  </si>
  <si>
    <t>4 Core X 50 Sqmm</t>
  </si>
  <si>
    <t>4 Core X 35 Sqmm</t>
  </si>
  <si>
    <t>4 Core X 25 Sqmm</t>
  </si>
  <si>
    <t>1.01a</t>
  </si>
  <si>
    <t>1.02a</t>
  </si>
  <si>
    <t>1.03a</t>
  </si>
  <si>
    <t>1.04a</t>
  </si>
  <si>
    <t>1.05a</t>
  </si>
  <si>
    <t>1.06a</t>
  </si>
  <si>
    <t>1.07a</t>
  </si>
  <si>
    <t>7 Segment DB with IP42- #IK 09 WITH METAL DOORS</t>
  </si>
  <si>
    <t>5 Nos TP MCBs as per SLD</t>
  </si>
  <si>
    <t>1 No MCCB, as per SLD</t>
  </si>
  <si>
    <t>8 way TPN as per SLD</t>
  </si>
  <si>
    <t>Required no of ELCB/Breakers</t>
  </si>
  <si>
    <r>
      <t xml:space="preserve">I. Primary light point  means wiring  from first </t>
    </r>
    <r>
      <rPr>
        <b/>
        <sz val="12"/>
        <rFont val="Bookman Old Style"/>
        <family val="1"/>
      </rPr>
      <t xml:space="preserve">MCB </t>
    </r>
    <r>
      <rPr>
        <sz val="12"/>
        <rFont val="Bookman Old Style"/>
        <family val="1"/>
      </rPr>
      <t>to the first light out let. (Considerd Appx. 6Mtrs to 1st light point)</t>
    </r>
  </si>
  <si>
    <t>6A single phase socket controlled by 10A switch (Power and UPS)</t>
  </si>
  <si>
    <t>40w OPTIMUS T5 Tube light  LED (48")</t>
  </si>
  <si>
    <t>18W -Recessed Down light (False ceiling light)</t>
  </si>
  <si>
    <t>2'x2" Led Panel Light with hanging/Ceiling fitting arrangement</t>
  </si>
  <si>
    <t>1'x4' Led Panel Light with hanging arrangements (includes Clutch wires)</t>
  </si>
  <si>
    <t>1 Meter Track White</t>
  </si>
  <si>
    <t>2 Meter Track White</t>
  </si>
  <si>
    <t>10 W White Track light to be monted on above mentioned tracks</t>
  </si>
  <si>
    <t>Linear Light  8 Feet</t>
  </si>
  <si>
    <t>Linear Light  4 Feet</t>
  </si>
  <si>
    <t>1.08a</t>
  </si>
  <si>
    <t>1.09a</t>
  </si>
  <si>
    <t>1.10a</t>
  </si>
  <si>
    <t>1.11a</t>
  </si>
  <si>
    <t>1.12a</t>
  </si>
  <si>
    <t>1.13a</t>
  </si>
  <si>
    <t>1.14a</t>
  </si>
  <si>
    <t>1.15a</t>
  </si>
  <si>
    <t xml:space="preserve">XLPE/PVC Insulated Armoured Copper Conductor Cables </t>
  </si>
  <si>
    <t>10.4.1</t>
  </si>
  <si>
    <t>10.4.2</t>
  </si>
  <si>
    <t>10.4.3</t>
  </si>
  <si>
    <t>10.4.4</t>
  </si>
  <si>
    <t>10.4.5</t>
  </si>
  <si>
    <t>10.4.6</t>
  </si>
  <si>
    <t>10.4.7</t>
  </si>
  <si>
    <t>10.4.8</t>
  </si>
  <si>
    <t>10.4.9</t>
  </si>
  <si>
    <t>10.4.10</t>
  </si>
  <si>
    <t>10.4.11</t>
  </si>
  <si>
    <t>10.4.12</t>
  </si>
  <si>
    <t>10.4.13</t>
  </si>
  <si>
    <t>10.4.14</t>
  </si>
  <si>
    <t>I. Secondary light point means extention of light out let only from existing. Primary point  to  be controlled by the existing  switch of  Primary  point only.(Considerd Appx.2.5 mtrs From 1st light point )</t>
  </si>
  <si>
    <t>STANDARD CIVIL INTERIOR MEP &amp; ASSOCIATED WORKS BOQ  (Civil &amp; Interior)</t>
  </si>
  <si>
    <t>STANDARD CIVIL INTERIOR MEP &amp; ASSOCIATED WORKS BOQ  (Electrical)</t>
  </si>
  <si>
    <t>STANDARD CIVIL INTERIOR MEP &amp; ASSOCIATED WORKS BOQ  (Plumbing)</t>
  </si>
  <si>
    <t>TOTAL FOR PART I-IV</t>
  </si>
  <si>
    <t>TOTAL FOR CCTV SYSTEMS</t>
  </si>
  <si>
    <t>TOTAL FOR PA SYSTEM</t>
  </si>
  <si>
    <t>HVAC HIGH SIDE WORK</t>
  </si>
  <si>
    <t>Sr. No</t>
  </si>
  <si>
    <t>Description of Work</t>
  </si>
  <si>
    <t>Unit</t>
  </si>
  <si>
    <t>Qty</t>
  </si>
  <si>
    <t>Vandor Rate</t>
  </si>
  <si>
    <t xml:space="preserve">Rate  </t>
  </si>
  <si>
    <t>Amount</t>
  </si>
  <si>
    <t>High Side ( Daikin )</t>
  </si>
  <si>
    <r>
      <t xml:space="preserve">Supply of  Ceiling suspended 4 way CASSETTE TYPE suitable for Chilled water connection </t>
    </r>
    <r>
      <rPr>
        <sz val="11"/>
        <rFont val="Cambria"/>
        <family val="1"/>
      </rPr>
      <t xml:space="preserve">complete with  Evaporator, Fan ,Micro processor control panel , Cordeless Remote controler Inbuilt pump with interlock arrangement, temprature sensor , &amp; accessories . The unit shall be suitable for 415 ± 10% volts, 50 cycles/second, single phase AC supply as per specification  </t>
    </r>
    <r>
      <rPr>
        <sz val="11"/>
        <rFont val="Cambria"/>
        <family val="1"/>
      </rPr>
      <t xml:space="preserve">make suitable for </t>
    </r>
    <r>
      <rPr>
        <b/>
        <sz val="11"/>
        <rFont val="Cambria"/>
        <family val="1"/>
      </rPr>
      <t>chilled water connection.</t>
    </r>
  </si>
  <si>
    <r>
      <t xml:space="preserve">Actual Capacity- </t>
    </r>
    <r>
      <rPr>
        <b/>
        <sz val="11"/>
        <rFont val="Cambria"/>
        <family val="1"/>
      </rPr>
      <t xml:space="preserve">2.0 TR </t>
    </r>
    <r>
      <rPr>
        <sz val="11"/>
        <rFont val="Cambria"/>
        <family val="1"/>
      </rPr>
      <t xml:space="preserve"> ceiling  suspended </t>
    </r>
    <r>
      <rPr>
        <b/>
        <sz val="11"/>
        <rFont val="Cambria"/>
        <family val="1"/>
      </rPr>
      <t xml:space="preserve">CASSETTE TYPE Midea  make </t>
    </r>
    <r>
      <rPr>
        <sz val="11"/>
        <rFont val="Cambria"/>
        <family val="1"/>
      </rPr>
      <t xml:space="preserve">Air Conditioners. </t>
    </r>
    <r>
      <rPr>
        <sz val="11"/>
        <rFont val="Cambria"/>
        <family val="1"/>
        <scheme val="major"/>
      </rPr>
      <t xml:space="preserve"> ( voltas / blue star</t>
    </r>
  </si>
  <si>
    <t>NO</t>
  </si>
  <si>
    <r>
      <t xml:space="preserve">Actual Capacity- </t>
    </r>
    <r>
      <rPr>
        <b/>
        <sz val="11"/>
        <rFont val="Cambria"/>
        <family val="1"/>
        <scheme val="major"/>
      </rPr>
      <t>3</t>
    </r>
    <r>
      <rPr>
        <b/>
        <sz val="11"/>
        <rFont val="Cambria"/>
        <family val="1"/>
      </rPr>
      <t xml:space="preserve">.0 TR </t>
    </r>
    <r>
      <rPr>
        <sz val="11"/>
        <rFont val="Cambria"/>
        <family val="1"/>
      </rPr>
      <t xml:space="preserve"> ceiling  suspended </t>
    </r>
    <r>
      <rPr>
        <b/>
        <sz val="11"/>
        <rFont val="Cambria"/>
        <family val="1"/>
      </rPr>
      <t xml:space="preserve">CASSETTE TYPE Midea  make </t>
    </r>
    <r>
      <rPr>
        <sz val="11"/>
        <rFont val="Cambria"/>
        <family val="1"/>
      </rPr>
      <t xml:space="preserve">Air Conditioners. </t>
    </r>
    <r>
      <rPr>
        <sz val="11"/>
        <rFont val="Cambria"/>
        <family val="1"/>
        <scheme val="major"/>
      </rPr>
      <t xml:space="preserve"> ( voltas / blue star</t>
    </r>
  </si>
  <si>
    <t>Split Ac- 2tr-2.0 TR Inverter Split ( voltas / blue star</t>
  </si>
  <si>
    <t>1.5 TR Inverter Split ( voltas / blue star</t>
  </si>
  <si>
    <r>
      <t>Actual Capacity- 4</t>
    </r>
    <r>
      <rPr>
        <b/>
        <sz val="11"/>
        <rFont val="Cambria"/>
        <family val="1"/>
      </rPr>
      <t xml:space="preserve">.0 TR </t>
    </r>
    <r>
      <rPr>
        <sz val="11"/>
        <rFont val="Cambria"/>
        <family val="1"/>
      </rPr>
      <t xml:space="preserve"> ceiling  suspended </t>
    </r>
    <r>
      <rPr>
        <b/>
        <sz val="11"/>
        <rFont val="Cambria"/>
        <family val="1"/>
      </rPr>
      <t xml:space="preserve">CASSETTE TYPE Midea  make </t>
    </r>
    <r>
      <rPr>
        <sz val="11"/>
        <rFont val="Cambria"/>
        <family val="1"/>
      </rPr>
      <t xml:space="preserve">Air Conditioners. </t>
    </r>
    <r>
      <rPr>
        <sz val="11"/>
        <rFont val="Cambria"/>
        <family val="1"/>
        <scheme val="major"/>
      </rPr>
      <t>( voltas / blue star</t>
    </r>
  </si>
  <si>
    <t>HVAC LOW SIDE WORK</t>
  </si>
  <si>
    <t>Final Rates</t>
  </si>
  <si>
    <t>PART -  B - ANCILLARY ( LOW SIDE )</t>
  </si>
  <si>
    <t>INSTALLATION OF DUCTABLE UNITS</t>
  </si>
  <si>
    <r>
      <t>Shifting , Installation , Testing ,  Commissioning of the ceiling suspended Cassette type</t>
    </r>
    <r>
      <rPr>
        <b/>
        <sz val="11"/>
        <rFont val="Cambria"/>
        <family val="1"/>
      </rPr>
      <t xml:space="preserve"> </t>
    </r>
    <r>
      <rPr>
        <sz val="11"/>
        <rFont val="Cambria"/>
        <family val="1"/>
      </rPr>
      <t xml:space="preserve">  Air Conditioners with necessary hardware as per site conditions</t>
    </r>
  </si>
  <si>
    <r>
      <t xml:space="preserve">Actual Capacity- </t>
    </r>
    <r>
      <rPr>
        <b/>
        <i/>
        <sz val="11"/>
        <rFont val="Cambria"/>
        <family val="1"/>
      </rPr>
      <t>2.0TR  Chilled water type Four way cassette type AC with necessary hard ware.</t>
    </r>
  </si>
  <si>
    <t>Valve pacakage for cassette type ac including actuator valve , motor,  2 way valve , Y strainer etc</t>
  </si>
  <si>
    <t xml:space="preserve">SHEET  METAL DUCTING WORK  </t>
  </si>
  <si>
    <r>
      <t xml:space="preserve">Supply, and  installation  of  Hand Made / Factory fabricated </t>
    </r>
    <r>
      <rPr>
        <b/>
        <sz val="11"/>
        <rFont val="Cambria"/>
        <family val="1"/>
      </rPr>
      <t xml:space="preserve">  RECTANGLE</t>
    </r>
    <r>
      <rPr>
        <sz val="11"/>
        <rFont val="Cambria"/>
        <family val="1"/>
      </rPr>
      <t xml:space="preserve">  GI sheet metal ducts in accordance with the approved shop drawings complete with all accessories like, L Bends, Collars, Reducers,  vanes, SLEVE JOINTS , CURVE CUTTING suspension  2 Support  rods , anchor bolts, aluminium pop rivits  &amp; sealent  as required by the specifications.</t>
    </r>
  </si>
  <si>
    <t>hand made</t>
  </si>
  <si>
    <t>24 gauge galvanised sheet steel rectangle normal duct</t>
  </si>
  <si>
    <t>LOT</t>
  </si>
  <si>
    <t xml:space="preserve">ALUMINIUM GRILLES AND DIFFUSERS </t>
  </si>
  <si>
    <t xml:space="preserve">Supply and installation of extruded aluminim powder coated Continues  Grill supply and return Linear air grille with all  End flange. </t>
  </si>
  <si>
    <t>100mm high / 150 mm high</t>
  </si>
  <si>
    <t>RFT</t>
  </si>
  <si>
    <t xml:space="preserve">Supply , instalation, testing and balancing of  Collar dampers made out 22gauge painted with red oxide and black enamel paint for all supply air grill outlets </t>
  </si>
  <si>
    <t xml:space="preserve">Cooper Pipe </t>
  </si>
  <si>
    <t>Providing &amp; Fixing  Cooper Pipe 7/8" &amp; 5/8"  supports insulated using close cell nitrile foam and covered</t>
  </si>
  <si>
    <t>RMT</t>
  </si>
  <si>
    <t>CHILLED WATER PIPING</t>
  </si>
  <si>
    <t xml:space="preserve">Chilled water piping with MS class C pipes with all fittings, supports insulated using 13 mm close cell nitrile foam and covered with f FRP Lining and painting,  line MS chilled water line tapping works </t>
  </si>
  <si>
    <t>25/32   mm dia 13mm insulation</t>
  </si>
  <si>
    <t>Supply and installation of  Ball valves with insulation as above</t>
  </si>
  <si>
    <t>25/32 mm dia</t>
  </si>
  <si>
    <r>
      <t xml:space="preserve">Supply and laying of  </t>
    </r>
    <r>
      <rPr>
        <b/>
        <sz val="11"/>
        <rFont val="Cambria"/>
        <family val="1"/>
      </rPr>
      <t>control cable</t>
    </r>
    <r>
      <rPr>
        <sz val="11"/>
        <rFont val="Cambria"/>
        <family val="1"/>
      </rPr>
      <t xml:space="preserve"> for cassette type ac  units as per site condition.</t>
    </r>
  </si>
  <si>
    <t>lot</t>
  </si>
  <si>
    <t>DRAIN PIPING</t>
  </si>
  <si>
    <t>Supply and fixing CPVC drain pipe between idu to outside drain trap. 25/32MM</t>
  </si>
  <si>
    <t>GI Ducting for  - 24 G</t>
  </si>
  <si>
    <t xml:space="preserve">Minor Civil work for air conditioning works like wall opening for routeing copper pipes,MS piping ducts etc </t>
  </si>
  <si>
    <t>Miscellaneous</t>
  </si>
  <si>
    <t>TOTAL VALUE FOR LOW SIDE WORKS</t>
  </si>
  <si>
    <t>TOTAL HIGH SIDE AMOUNT</t>
  </si>
  <si>
    <t>BUILD AREA (SQFT)</t>
  </si>
  <si>
    <t>REGION</t>
  </si>
  <si>
    <r>
      <rPr>
        <b/>
        <sz val="28"/>
        <color theme="0"/>
        <rFont val="Arial"/>
        <family val="2"/>
      </rPr>
      <t>SUB</t>
    </r>
    <r>
      <rPr>
        <b/>
        <sz val="28"/>
        <color rgb="FFFFC000"/>
        <rFont val="Arial"/>
        <family val="2"/>
      </rPr>
      <t xml:space="preserve">WAY </t>
    </r>
  </si>
  <si>
    <t xml:space="preserve">TOTAL BILL AFTER LANDLORD INVESTMENT </t>
  </si>
  <si>
    <t>TOTAL FOR GLAZING WORKS</t>
  </si>
  <si>
    <t>TOTAL FOR WATER PROOFING &amp; HYGEINE WORKS</t>
  </si>
  <si>
    <t>TOTAL FOR WALL FINISHES</t>
  </si>
  <si>
    <t>Providing and fixing Strip curtain of medium weight with 4" strips, for buffer against foreign particles (Dust,flies etc). This shall include stainless steel hanger required for necesory support.</t>
  </si>
  <si>
    <t xml:space="preserve">3 Way Sink </t>
  </si>
  <si>
    <t>Mop sink hook</t>
  </si>
  <si>
    <t>Providing and fixing Air cutain</t>
  </si>
  <si>
    <r>
      <t xml:space="preserve">Placing in position and Fixing various equipments/accessories with required connections (for </t>
    </r>
    <r>
      <rPr>
        <b/>
        <sz val="12"/>
        <rFont val="Calibri"/>
        <family val="2"/>
      </rPr>
      <t>ONLY</t>
    </r>
    <r>
      <rPr>
        <sz val="12"/>
        <rFont val="Calibri"/>
        <family val="2"/>
        <charset val="1"/>
      </rPr>
      <t xml:space="preserve"> Equipments provided by </t>
    </r>
    <r>
      <rPr>
        <b/>
        <sz val="12"/>
        <rFont val="Calibri"/>
        <family val="2"/>
      </rPr>
      <t>SUBWAY</t>
    </r>
    <r>
      <rPr>
        <sz val="12"/>
        <rFont val="Calibri"/>
        <family val="2"/>
        <charset val="1"/>
      </rPr>
      <t>)</t>
    </r>
  </si>
  <si>
    <t>n</t>
  </si>
  <si>
    <t>Air curtain (hung with SS Roads and Pine wood base)</t>
  </si>
  <si>
    <t>UNLOADING OF SUBWAY MATERIAL</t>
  </si>
  <si>
    <t>Unloading and placing in place as per approved layout, various SUBWAY procured materials and equipments</t>
  </si>
  <si>
    <t>Servo</t>
  </si>
  <si>
    <t>DMB</t>
  </si>
  <si>
    <r>
      <t xml:space="preserve">Providing &amp; making 52/54" FOCAL WALL VINYL WALL COVERING#92456E-349 HEAVY CORD COLOR LT GREEN TEDLAR COATED </t>
    </r>
    <r>
      <rPr>
        <b/>
        <sz val="14"/>
        <rFont val="Calibri"/>
        <family val="2"/>
        <scheme val="minor"/>
      </rPr>
      <t xml:space="preserve"> </t>
    </r>
    <r>
      <rPr>
        <b/>
        <sz val="14"/>
        <color rgb="FFFF0000"/>
        <rFont val="Calibri"/>
        <family val="2"/>
        <scheme val="minor"/>
      </rPr>
      <t>Note: Wallpaper supplied by separate client/agency. To be considered on the existing prepared surface.</t>
    </r>
    <r>
      <rPr>
        <sz val="14"/>
        <rFont val="Calibri"/>
        <family val="2"/>
        <scheme val="minor"/>
      </rPr>
      <t>Rate shall be inclusive of wall finishing.</t>
    </r>
  </si>
  <si>
    <r>
      <t xml:space="preserve">Providing &amp; making 52/54"  VINYL WALL COVERING GREY BACKGROUND WHITE LINE TEDLAR COATED  </t>
    </r>
    <r>
      <rPr>
        <b/>
        <sz val="14"/>
        <color rgb="FFFF0000"/>
        <rFont val="Calibri"/>
        <family val="2"/>
        <scheme val="minor"/>
      </rPr>
      <t>Note: Wallpaper supplied by separate client/agency. To be considered on the existing prepared surface.</t>
    </r>
    <r>
      <rPr>
        <sz val="14"/>
        <rFont val="Calibri"/>
        <family val="2"/>
        <scheme val="minor"/>
      </rPr>
      <t xml:space="preserve"> Rate shall be inclusive of wall finishing.</t>
    </r>
  </si>
  <si>
    <t>Lot</t>
  </si>
  <si>
    <t xml:space="preserve">Final qty as per actual </t>
  </si>
  <si>
    <t>SOLID SURFACE LEDGE corian</t>
  </si>
  <si>
    <t>RHS Exasting wall</t>
  </si>
  <si>
    <t>Back Side Exasting wall</t>
  </si>
  <si>
    <t>LHS Exasting wall</t>
  </si>
  <si>
    <t xml:space="preserve">Shadow tile </t>
  </si>
  <si>
    <t xml:space="preserve">Alluminium Corner Guard </t>
  </si>
  <si>
    <t>Providing and fixing Alluminium L corner guard , with white colourd powder coated, fixing with necesory hardware.</t>
  </si>
  <si>
    <t>rft</t>
  </si>
  <si>
    <t xml:space="preserve">Alluminium T progile Strip </t>
  </si>
  <si>
    <t>Providing and fixing Alluminium T profile, with approved colourd powder coated, fixing with necesory hardware. ( fixing bitween wooden wall tiles)</t>
  </si>
  <si>
    <t>P/F of 100mm x 50mm pine wood slats finished on all surfaces in approved shade of laminate, spacing as given in drawing complete as per approved design &amp; details given in drawing/Architect instruction. Rate is inclusive of all necessary hardware and material required for suspension- threaded rods, slotted angle sections, etc.</t>
  </si>
  <si>
    <t>Pendent light 20 wat</t>
  </si>
  <si>
    <t>Linear Light  2 Feet</t>
  </si>
  <si>
    <t>DI</t>
  </si>
  <si>
    <t>West</t>
  </si>
  <si>
    <t>AHMEDABAD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</si>
</sst>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 #,##0.00_ ;_ * \-#,##0.00_ ;_ * &quot;-&quot;??_ ;_ @_ "/>
    <numFmt numFmtId="164" formatCode="_(&quot;$&quot;* #,##0.00_);_(&quot;$&quot;* \(#,##0.00\);_(&quot;$&quot;* &quot;-&quot;??_);_(@_)"/>
    <numFmt numFmtId="165" formatCode="_(* #,##0.00_);_(* \(#,##0.00\);_(* &quot;-&quot;??_);_(@_)"/>
    <numFmt numFmtId="166" formatCode="0_)"/>
    <numFmt numFmtId="167" formatCode="0.0"/>
    <numFmt numFmtId="168" formatCode="&quot;Rs.&quot;#,##0_);\(&quot;Rs.&quot;#,##0\)"/>
    <numFmt numFmtId="169" formatCode="0###0"/>
    <numFmt numFmtId="170" formatCode="#,##0_);[Red]\(#,##0\);;@"/>
    <numFmt numFmtId="171" formatCode="General\ ;[Red]\(General\)"/>
    <numFmt numFmtId="172" formatCode="_(&quot;Rs.&quot;* #,##0_);_(&quot;Rs.&quot;* \(#,##0\);_(&quot;Rs.&quot;* &quot;-&quot;??_);_(@_)"/>
    <numFmt numFmtId="173" formatCode="0##0"/>
    <numFmt numFmtId="174" formatCode="0.00_)"/>
    <numFmt numFmtId="175" formatCode="[$-409]dddd\,\ mmmm\ dd\,\ yyyy"/>
    <numFmt numFmtId="176" formatCode="##\ ##\ ##\ ###.00"/>
    <numFmt numFmtId="177" formatCode="#,##0;[Red]#,##0"/>
    <numFmt numFmtId="178" formatCode="##\ ##\ ##\ ###"/>
    <numFmt numFmtId="179" formatCode="#\ ##\ ##\ ###.00"/>
    <numFmt numFmtId="180" formatCode="0.0_)"/>
    <numFmt numFmtId="181" formatCode="[$INR]\ #,##0.00"/>
    <numFmt numFmtId="182" formatCode="&quot;₹&quot;\ #,##0.00"/>
    <numFmt numFmtId="183" formatCode="_(* #,##0.00_);_(* \(#,##0.00\);_(* \-??_);_(@_)"/>
    <numFmt numFmtId="184" formatCode="_ * #,##0_ ;_ * \-#,##0_ ;_ * &quot;-&quot;??_ ;_ @_ "/>
    <numFmt numFmtId="185" formatCode="_(* #,##0_);_(* \(#,##0\);_(* &quot;-&quot;??_);_(@_)"/>
    <numFmt numFmtId="186" formatCode="&quot;₹&quot;\ #,##0"/>
  </numFmts>
  <fonts count="1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Times New Roman"/>
      <family val="1"/>
    </font>
    <font>
      <b/>
      <sz val="10"/>
      <name val="Times New Roman"/>
      <family val="1"/>
    </font>
    <font>
      <b/>
      <sz val="10"/>
      <name val="Arial"/>
      <family val="2"/>
    </font>
    <font>
      <sz val="10"/>
      <name val="Arial"/>
      <family val="2"/>
    </font>
    <font>
      <sz val="11"/>
      <name val="Arial"/>
      <family val="2"/>
    </font>
    <font>
      <sz val="11"/>
      <color indexed="8"/>
      <name val="Calibri"/>
      <family val="2"/>
    </font>
    <font>
      <b/>
      <u/>
      <sz val="11"/>
      <name val="Times New Roman"/>
      <family val="1"/>
    </font>
    <font>
      <sz val="10"/>
      <name val="Century Gothic"/>
      <family val="2"/>
    </font>
    <font>
      <b/>
      <sz val="10"/>
      <name val="Century Gothic"/>
      <family val="2"/>
    </font>
    <font>
      <sz val="8"/>
      <name val="Arial"/>
      <family val="2"/>
    </font>
    <font>
      <b/>
      <sz val="9"/>
      <name val="Arial"/>
      <family val="2"/>
    </font>
    <font>
      <sz val="10"/>
      <name val="Helv"/>
      <charset val="204"/>
    </font>
    <font>
      <b/>
      <u/>
      <sz val="10"/>
      <color indexed="18"/>
      <name val="Century Gothic"/>
      <family val="2"/>
    </font>
    <font>
      <sz val="10"/>
      <name val="Helv"/>
    </font>
    <font>
      <b/>
      <sz val="12"/>
      <color indexed="18"/>
      <name val="Times New Roman"/>
      <family val="1"/>
    </font>
    <font>
      <b/>
      <sz val="12"/>
      <name val="Times New Roman"/>
      <family val="1"/>
    </font>
    <font>
      <sz val="9"/>
      <name val="Arial"/>
      <family val="2"/>
    </font>
    <font>
      <b/>
      <i/>
      <sz val="12"/>
      <name val="Times New Roman"/>
      <family val="1"/>
    </font>
    <font>
      <sz val="10"/>
      <name val="Verdana"/>
      <family val="2"/>
    </font>
    <font>
      <b/>
      <sz val="10"/>
      <name val="Verdana"/>
      <family val="2"/>
    </font>
    <font>
      <sz val="9"/>
      <color indexed="8"/>
      <name val="Times New Roman"/>
      <family val="1"/>
    </font>
    <font>
      <b/>
      <u/>
      <sz val="10"/>
      <name val="Arial"/>
      <family val="2"/>
    </font>
    <font>
      <sz val="10.5"/>
      <name val="Arial"/>
      <family val="2"/>
    </font>
    <font>
      <b/>
      <sz val="14"/>
      <name val="Calibri"/>
      <family val="2"/>
    </font>
    <font>
      <vertAlign val="superscript"/>
      <sz val="10"/>
      <name val="Arial"/>
      <family val="2"/>
    </font>
    <font>
      <sz val="10"/>
      <name val="Symbol"/>
      <family val="1"/>
      <charset val="2"/>
    </font>
    <font>
      <sz val="10"/>
      <color indexed="8"/>
      <name val="Arial"/>
      <family val="2"/>
    </font>
    <font>
      <sz val="10"/>
      <color indexed="8"/>
      <name val="Verdana"/>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sz val="12"/>
      <name val="Calibri"/>
      <family val="2"/>
    </font>
    <font>
      <b/>
      <sz val="12"/>
      <color rgb="FF000000"/>
      <name val="Bookman Old Style"/>
      <family val="1"/>
    </font>
    <font>
      <sz val="12"/>
      <color theme="1"/>
      <name val="Bookman Old Style"/>
      <family val="1"/>
    </font>
    <font>
      <b/>
      <sz val="12"/>
      <color theme="1"/>
      <name val="Bookman Old Style"/>
      <family val="1"/>
    </font>
    <font>
      <sz val="12"/>
      <color rgb="FF000000"/>
      <name val="Bookman Old Style"/>
      <family val="1"/>
    </font>
    <font>
      <sz val="11"/>
      <name val="Bookman Old Style"/>
      <family val="1"/>
    </font>
    <font>
      <sz val="12"/>
      <name val="Bookman Old Style"/>
      <family val="1"/>
    </font>
    <font>
      <b/>
      <sz val="11"/>
      <name val="Bookman Old Style"/>
      <family val="1"/>
    </font>
    <font>
      <sz val="12"/>
      <color rgb="FFFF0000"/>
      <name val="Bookman Old Style"/>
      <family val="1"/>
    </font>
    <font>
      <b/>
      <sz val="12"/>
      <name val="Bookman Old Style"/>
      <family val="1"/>
    </font>
    <font>
      <sz val="11"/>
      <color theme="1"/>
      <name val="Bookman Old Style"/>
      <family val="1"/>
    </font>
    <font>
      <sz val="11"/>
      <color theme="3" tint="0.39997558519241921"/>
      <name val="Bookman Old Style"/>
      <family val="1"/>
    </font>
    <font>
      <sz val="11"/>
      <color rgb="FF000000"/>
      <name val="Bookman Old Style"/>
      <family val="1"/>
    </font>
    <font>
      <b/>
      <sz val="14"/>
      <color rgb="FF000000"/>
      <name val="Bookman Old Style"/>
      <family val="1"/>
    </font>
    <font>
      <b/>
      <sz val="12"/>
      <name val="Verdana"/>
      <family val="2"/>
    </font>
    <font>
      <sz val="10"/>
      <name val="Helv"/>
      <family val="2"/>
      <charset val="204"/>
    </font>
    <font>
      <sz val="10"/>
      <name val="Arial"/>
      <family val="2"/>
    </font>
    <font>
      <b/>
      <sz val="10"/>
      <color indexed="8"/>
      <name val="Calibri"/>
      <family val="2"/>
    </font>
    <font>
      <sz val="11"/>
      <color theme="1"/>
      <name val="Calibri"/>
      <family val="2"/>
    </font>
    <font>
      <sz val="10"/>
      <name val="Arial"/>
      <family val="2"/>
      <charset val="1"/>
    </font>
    <font>
      <sz val="12"/>
      <name val="Calibri"/>
      <family val="2"/>
      <charset val="1"/>
    </font>
    <font>
      <b/>
      <sz val="12"/>
      <name val="Calibri"/>
      <family val="2"/>
      <charset val="1"/>
    </font>
    <font>
      <sz val="12"/>
      <name val="Calibri"/>
      <family val="2"/>
      <scheme val="minor"/>
    </font>
    <font>
      <b/>
      <sz val="12"/>
      <name val="Calibri"/>
      <family val="2"/>
    </font>
    <font>
      <sz val="14"/>
      <name val="Calibri"/>
      <family val="2"/>
      <charset val="1"/>
    </font>
    <font>
      <b/>
      <sz val="14"/>
      <name val="Calibri"/>
      <family val="2"/>
      <charset val="1"/>
    </font>
    <font>
      <sz val="11"/>
      <color rgb="FF000000"/>
      <name val="Calibri"/>
      <family val="2"/>
      <charset val="204"/>
    </font>
    <font>
      <b/>
      <sz val="11"/>
      <color rgb="FF000000"/>
      <name val="Calibri"/>
      <family val="2"/>
    </font>
    <font>
      <sz val="11"/>
      <color rgb="FF000000"/>
      <name val="Calibri"/>
      <family val="2"/>
    </font>
    <font>
      <b/>
      <sz val="12"/>
      <color indexed="8"/>
      <name val="Calibri"/>
      <family val="2"/>
      <charset val="1"/>
    </font>
    <font>
      <sz val="12"/>
      <color indexed="8"/>
      <name val="Calibri"/>
      <family val="2"/>
      <charset val="1"/>
    </font>
    <font>
      <b/>
      <sz val="11"/>
      <name val="Arial"/>
      <family val="2"/>
    </font>
    <font>
      <strike/>
      <sz val="12"/>
      <color rgb="FFFF0000"/>
      <name val="Calibri"/>
      <family val="2"/>
      <charset val="1"/>
    </font>
    <font>
      <b/>
      <sz val="12"/>
      <name val="Arial"/>
      <family val="2"/>
    </font>
    <font>
      <b/>
      <u/>
      <sz val="20"/>
      <name val="Calibri"/>
      <family val="2"/>
      <charset val="1"/>
    </font>
    <font>
      <strike/>
      <sz val="12"/>
      <name val="Calibri"/>
      <family val="2"/>
      <charset val="1"/>
    </font>
    <font>
      <strike/>
      <sz val="12"/>
      <color rgb="FFFF0000"/>
      <name val="Cambria"/>
      <family val="1"/>
    </font>
    <font>
      <b/>
      <sz val="12"/>
      <name val="Calibri"/>
      <family val="2"/>
      <scheme val="minor"/>
    </font>
    <font>
      <sz val="14"/>
      <name val="Calibri"/>
      <family val="2"/>
      <scheme val="minor"/>
    </font>
    <font>
      <b/>
      <sz val="14"/>
      <name val="Calibri"/>
      <family val="2"/>
      <scheme val="minor"/>
    </font>
    <font>
      <b/>
      <sz val="14"/>
      <color rgb="FFFF0000"/>
      <name val="Calibri"/>
      <family val="2"/>
      <scheme val="minor"/>
    </font>
    <font>
      <b/>
      <sz val="14"/>
      <color indexed="10"/>
      <name val="Calibri"/>
      <family val="2"/>
      <scheme val="minor"/>
    </font>
    <font>
      <sz val="14"/>
      <color indexed="8"/>
      <name val="Calibri"/>
      <family val="2"/>
      <scheme val="minor"/>
    </font>
    <font>
      <sz val="14"/>
      <color indexed="10"/>
      <name val="Calibri"/>
      <family val="2"/>
      <scheme val="minor"/>
    </font>
    <font>
      <b/>
      <sz val="16"/>
      <name val="Calibri"/>
      <family val="2"/>
    </font>
    <font>
      <sz val="16"/>
      <name val="Calibri"/>
      <family val="2"/>
    </font>
    <font>
      <sz val="12"/>
      <color theme="1"/>
      <name val="Calibri"/>
      <family val="2"/>
      <scheme val="minor"/>
    </font>
    <font>
      <b/>
      <sz val="14"/>
      <name val="Arial"/>
      <family val="2"/>
    </font>
    <font>
      <b/>
      <sz val="14"/>
      <color theme="1"/>
      <name val="Calibri"/>
      <family val="2"/>
      <scheme val="minor"/>
    </font>
    <font>
      <sz val="14"/>
      <color theme="1"/>
      <name val="Calibri"/>
      <family val="2"/>
      <scheme val="minor"/>
    </font>
    <font>
      <sz val="14"/>
      <name val="Calibri"/>
      <family val="2"/>
    </font>
    <font>
      <sz val="8"/>
      <name val="Arial"/>
      <family val="2"/>
    </font>
    <font>
      <b/>
      <sz val="12"/>
      <color indexed="8"/>
      <name val="Calibri"/>
      <family val="2"/>
      <scheme val="minor"/>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1"/>
      <name val="Cambria"/>
      <family val="1"/>
      <scheme val="major"/>
    </font>
    <font>
      <sz val="11"/>
      <name val="Cambria"/>
      <family val="1"/>
    </font>
    <font>
      <b/>
      <sz val="11"/>
      <name val="Cambria"/>
      <family val="1"/>
    </font>
    <font>
      <b/>
      <sz val="11"/>
      <name val="Cambria"/>
      <family val="1"/>
      <scheme val="major"/>
    </font>
    <font>
      <b/>
      <sz val="10"/>
      <name val="Calibri"/>
      <family val="2"/>
      <scheme val="minor"/>
    </font>
    <font>
      <b/>
      <sz val="10"/>
      <name val="Calibri"/>
      <family val="2"/>
    </font>
    <font>
      <sz val="10"/>
      <color indexed="8"/>
      <name val="Calibri"/>
      <family val="2"/>
    </font>
    <font>
      <sz val="10"/>
      <name val="Calibri"/>
      <family val="2"/>
    </font>
    <font>
      <b/>
      <i/>
      <sz val="11"/>
      <name val="Cambria"/>
      <family val="1"/>
    </font>
    <font>
      <b/>
      <sz val="11"/>
      <name val="Cambria"/>
      <family val="2"/>
      <scheme val="major"/>
    </font>
    <font>
      <b/>
      <sz val="11"/>
      <color theme="1"/>
      <name val="Cambria"/>
      <family val="1"/>
      <scheme val="major"/>
    </font>
    <font>
      <b/>
      <sz val="28"/>
      <name val="Arial"/>
      <family val="2"/>
    </font>
    <font>
      <b/>
      <sz val="28"/>
      <color theme="0"/>
      <name val="Arial"/>
      <family val="2"/>
    </font>
    <font>
      <b/>
      <sz val="28"/>
      <color rgb="FFFFC000"/>
      <name val="Arial"/>
      <family val="2"/>
    </font>
    <font>
      <sz val="12"/>
      <color theme="1"/>
      <name val="Arial"/>
      <family val="2"/>
    </font>
  </fonts>
  <fills count="41">
    <fill>
      <patternFill patternType="none"/>
    </fill>
    <fill>
      <patternFill patternType="gray125"/>
    </fill>
    <fill>
      <patternFill patternType="lightGray">
        <fgColor indexed="13"/>
        <bgColor indexed="9"/>
      </patternFill>
    </fill>
    <fill>
      <patternFill patternType="mediumGray">
        <fgColor indexed="22"/>
        <bgColor indexed="9"/>
      </patternFill>
    </fill>
    <fill>
      <patternFill patternType="solid">
        <fgColor indexed="22"/>
        <bgColor indexed="31"/>
      </patternFill>
    </fill>
    <fill>
      <patternFill patternType="solid">
        <fgColor theme="0"/>
        <bgColor indexed="64"/>
      </patternFill>
    </fill>
    <fill>
      <patternFill patternType="solid">
        <fgColor indexed="9"/>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rgb="FF66FF33"/>
        <bgColor indexed="64"/>
      </patternFill>
    </fill>
    <fill>
      <patternFill patternType="solid">
        <fgColor rgb="FF66FF33"/>
        <bgColor indexed="44"/>
      </patternFill>
    </fill>
    <fill>
      <patternFill patternType="solid">
        <fgColor rgb="FF66FF33"/>
        <bgColor indexed="23"/>
      </patternFill>
    </fill>
    <fill>
      <patternFill patternType="solid">
        <fgColor rgb="FF00B050"/>
        <bgColor indexed="5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theme="6" tint="0.39997558519241921"/>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FF00"/>
        <bgColor indexed="26"/>
      </patternFill>
    </fill>
    <fill>
      <patternFill patternType="solid">
        <fgColor rgb="FFFFFF00"/>
        <bgColor indexed="64"/>
      </patternFill>
    </fill>
  </fills>
  <borders count="97">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right style="medium">
        <color indexed="64"/>
      </right>
      <top/>
      <bottom/>
      <diagonal/>
    </border>
    <border>
      <left style="thin">
        <color auto="1"/>
      </left>
      <right style="thin">
        <color auto="1"/>
      </right>
      <top style="medium">
        <color auto="1"/>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hair">
        <color indexed="64"/>
      </top>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8"/>
      </left>
      <right style="medium">
        <color indexed="64"/>
      </right>
      <top style="thin">
        <color indexed="8"/>
      </top>
      <bottom style="thin">
        <color indexed="8"/>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8"/>
      </left>
      <right/>
      <top/>
      <bottom/>
      <diagonal/>
    </border>
    <border>
      <left/>
      <right style="thin">
        <color indexed="64"/>
      </right>
      <top style="thin">
        <color indexed="64"/>
      </top>
      <bottom/>
      <diagonal/>
    </border>
    <border>
      <left style="thin">
        <color auto="1"/>
      </left>
      <right/>
      <top style="medium">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s>
  <cellStyleXfs count="263">
    <xf numFmtId="0" fontId="0" fillId="0" borderId="0"/>
    <xf numFmtId="0" fontId="15" fillId="0" borderId="0"/>
    <xf numFmtId="165" fontId="15" fillId="0" borderId="0" applyFont="0" applyFill="0" applyBorder="0" applyAlignment="0" applyProtection="0"/>
    <xf numFmtId="165" fontId="1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5" fontId="17" fillId="0" borderId="0" applyFont="0" applyFill="0" applyBorder="0" applyAlignment="0" applyProtection="0"/>
    <xf numFmtId="168" fontId="15" fillId="0" borderId="0" applyFill="0" applyBorder="0" applyAlignment="0" applyProtection="0"/>
    <xf numFmtId="167" fontId="15" fillId="0" borderId="0" applyFill="0" applyBorder="0" applyAlignment="0" applyProtection="0"/>
    <xf numFmtId="169" fontId="18" fillId="2" borderId="0" applyFill="0">
      <alignment horizontal="left" vertical="top"/>
      <protection locked="0"/>
    </xf>
    <xf numFmtId="170" fontId="19" fillId="0" borderId="0" applyFont="0" applyFill="0" applyBorder="0">
      <alignment horizontal="left" vertical="top" wrapText="1"/>
      <protection locked="0"/>
    </xf>
    <xf numFmtId="171" fontId="19" fillId="0" borderId="0" applyFont="0">
      <alignment horizontal="left"/>
      <protection locked="0"/>
    </xf>
    <xf numFmtId="169" fontId="20" fillId="0" borderId="0">
      <alignment horizontal="left"/>
    </xf>
    <xf numFmtId="169" fontId="19" fillId="0" borderId="0" applyFont="0">
      <alignment horizontal="left"/>
    </xf>
    <xf numFmtId="169" fontId="19" fillId="0" borderId="0" applyFont="0" applyFill="0" applyBorder="0">
      <alignment horizontal="left"/>
    </xf>
    <xf numFmtId="40" fontId="21" fillId="0" borderId="0" applyFont="0">
      <protection locked="0"/>
    </xf>
    <xf numFmtId="169" fontId="19" fillId="0" borderId="0" applyFont="0" applyFill="0" applyBorder="0">
      <alignment horizontal="left"/>
    </xf>
    <xf numFmtId="169" fontId="19" fillId="0" borderId="0" applyFont="0" applyFill="0" applyBorder="0">
      <alignment horizontal="left"/>
    </xf>
    <xf numFmtId="170" fontId="22" fillId="0" borderId="0">
      <alignment horizontal="left" vertical="top"/>
      <protection locked="0"/>
    </xf>
    <xf numFmtId="170" fontId="21" fillId="0" borderId="0" applyFont="0"/>
    <xf numFmtId="169" fontId="19" fillId="0" borderId="0" applyFont="0" applyFill="0" applyBorder="0">
      <alignment horizontal="left"/>
    </xf>
    <xf numFmtId="169" fontId="19" fillId="0" borderId="0" applyFont="0">
      <alignment horizontal="left"/>
    </xf>
    <xf numFmtId="0" fontId="15" fillId="0" borderId="0"/>
    <xf numFmtId="0" fontId="15" fillId="0" borderId="0"/>
    <xf numFmtId="0" fontId="15" fillId="0" borderId="0"/>
    <xf numFmtId="0" fontId="15" fillId="0" borderId="0"/>
    <xf numFmtId="0" fontId="15" fillId="0" borderId="0"/>
    <xf numFmtId="0" fontId="15" fillId="0" borderId="0"/>
    <xf numFmtId="171" fontId="21" fillId="0" borderId="0" applyFont="0">
      <protection locked="0"/>
    </xf>
    <xf numFmtId="40" fontId="19" fillId="0" borderId="0" applyFont="0">
      <protection locked="0"/>
    </xf>
    <xf numFmtId="40" fontId="20" fillId="0" borderId="0" applyFont="0">
      <protection locked="0"/>
    </xf>
    <xf numFmtId="172" fontId="15" fillId="0" borderId="0" applyFont="0" applyFill="0" applyBorder="0" applyProtection="0"/>
    <xf numFmtId="170" fontId="24" fillId="0" borderId="0" applyFont="0">
      <alignment horizontal="left"/>
    </xf>
    <xf numFmtId="0" fontId="23" fillId="0" borderId="0"/>
    <xf numFmtId="0" fontId="25" fillId="0" borderId="0"/>
    <xf numFmtId="0" fontId="26" fillId="0" borderId="0" applyNumberFormat="0" applyProtection="0">
      <alignment wrapText="1"/>
      <protection locked="0"/>
    </xf>
    <xf numFmtId="170" fontId="27" fillId="0" borderId="8">
      <alignment vertical="center"/>
    </xf>
    <xf numFmtId="170" fontId="19" fillId="0" borderId="0" applyFont="0">
      <protection locked="0"/>
    </xf>
    <xf numFmtId="170" fontId="19" fillId="0" borderId="0" applyFill="0" applyProtection="0">
      <protection locked="0"/>
    </xf>
    <xf numFmtId="169" fontId="28" fillId="3" borderId="0" applyNumberFormat="0" applyAlignment="0">
      <alignment horizontal="left" vertical="top"/>
    </xf>
    <xf numFmtId="169" fontId="29" fillId="0" borderId="9" applyNumberFormat="0" applyFill="0" applyProtection="0">
      <alignment horizontal="center"/>
    </xf>
    <xf numFmtId="170" fontId="20" fillId="0" borderId="0"/>
    <xf numFmtId="173" fontId="19" fillId="0" borderId="0" applyFill="0">
      <alignment horizontal="center"/>
    </xf>
    <xf numFmtId="170" fontId="19" fillId="0" borderId="0" applyFont="0">
      <alignment horizontal="center"/>
      <protection locked="0"/>
    </xf>
    <xf numFmtId="174" fontId="22" fillId="0" borderId="4">
      <alignment horizontal="center" vertical="center"/>
    </xf>
    <xf numFmtId="0" fontId="15" fillId="0" borderId="0"/>
    <xf numFmtId="165" fontId="15" fillId="0" borderId="0" applyFont="0" applyFill="0" applyBorder="0" applyAlignment="0" applyProtection="0"/>
    <xf numFmtId="0"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5" fontId="32"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0" fontId="34" fillId="0" borderId="0"/>
    <xf numFmtId="0" fontId="12" fillId="0" borderId="0"/>
    <xf numFmtId="0" fontId="34" fillId="0" borderId="0"/>
    <xf numFmtId="0" fontId="12" fillId="0" borderId="0"/>
    <xf numFmtId="0" fontId="12" fillId="0" borderId="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2" fillId="4" borderId="15" applyNumberFormat="0" applyAlignment="0" applyProtection="0"/>
    <xf numFmtId="0" fontId="42" fillId="4" borderId="15" applyNumberFormat="0" applyAlignment="0" applyProtection="0"/>
    <xf numFmtId="0" fontId="42" fillId="4" borderId="15" applyNumberFormat="0" applyAlignment="0" applyProtection="0"/>
    <xf numFmtId="0" fontId="43" fillId="25" borderId="16" applyNumberFormat="0" applyAlignment="0" applyProtection="0"/>
    <xf numFmtId="0" fontId="43" fillId="25" borderId="16" applyNumberFormat="0" applyAlignment="0" applyProtection="0"/>
    <xf numFmtId="0" fontId="43" fillId="25" borderId="16" applyNumberFormat="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7" fillId="0" borderId="18" applyNumberFormat="0" applyFill="0" applyAlignment="0" applyProtection="0"/>
    <xf numFmtId="0" fontId="47" fillId="0" borderId="18" applyNumberFormat="0" applyFill="0" applyAlignment="0" applyProtection="0"/>
    <xf numFmtId="0" fontId="47" fillId="0" borderId="18" applyNumberFormat="0" applyFill="0" applyAlignment="0" applyProtection="0"/>
    <xf numFmtId="0" fontId="48" fillId="0" borderId="19" applyNumberFormat="0" applyFill="0" applyAlignment="0" applyProtection="0"/>
    <xf numFmtId="0" fontId="48" fillId="0" borderId="19" applyNumberFormat="0" applyFill="0" applyAlignment="0" applyProtection="0"/>
    <xf numFmtId="0" fontId="48" fillId="0" borderId="19"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12" borderId="15" applyNumberFormat="0" applyAlignment="0" applyProtection="0"/>
    <xf numFmtId="0" fontId="49" fillId="12" borderId="15" applyNumberFormat="0" applyAlignment="0" applyProtection="0"/>
    <xf numFmtId="0" fontId="49" fillId="12" borderId="15" applyNumberFormat="0" applyAlignment="0" applyProtection="0"/>
    <xf numFmtId="0" fontId="5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15" fillId="0" borderId="0"/>
    <xf numFmtId="0" fontId="10" fillId="0" borderId="0"/>
    <xf numFmtId="0" fontId="15" fillId="0" borderId="0"/>
    <xf numFmtId="0" fontId="15" fillId="27" borderId="21" applyNumberFormat="0" applyAlignment="0" applyProtection="0"/>
    <xf numFmtId="0" fontId="15" fillId="27" borderId="21" applyNumberFormat="0" applyAlignment="0" applyProtection="0"/>
    <xf numFmtId="0" fontId="15" fillId="27" borderId="21" applyNumberFormat="0" applyAlignment="0" applyProtection="0"/>
    <xf numFmtId="0" fontId="52" fillId="4" borderId="22" applyNumberFormat="0" applyAlignment="0" applyProtection="0"/>
    <xf numFmtId="0" fontId="52" fillId="4" borderId="22" applyNumberFormat="0" applyAlignment="0" applyProtection="0"/>
    <xf numFmtId="0" fontId="52" fillId="4" borderId="22"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4" fillId="0" borderId="23" applyNumberFormat="0" applyFill="0" applyAlignment="0" applyProtection="0"/>
    <xf numFmtId="0" fontId="54" fillId="0" borderId="23"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7" fillId="0" borderId="0"/>
    <xf numFmtId="0" fontId="15" fillId="0" borderId="0"/>
    <xf numFmtId="0" fontId="9" fillId="0" borderId="0"/>
    <xf numFmtId="0" fontId="23" fillId="0" borderId="0"/>
    <xf numFmtId="164" fontId="9" fillId="0" borderId="0" applyFont="0" applyFill="0" applyBorder="0" applyAlignment="0" applyProtection="0"/>
    <xf numFmtId="164" fontId="15" fillId="0" borderId="0" applyFont="0" applyFill="0" applyBorder="0" applyAlignment="0" applyProtection="0"/>
    <xf numFmtId="0" fontId="15" fillId="0" borderId="0"/>
    <xf numFmtId="0" fontId="72" fillId="0" borderId="0"/>
    <xf numFmtId="177" fontId="72" fillId="0" borderId="0" applyFill="0" applyBorder="0" applyAlignment="0" applyProtection="0"/>
    <xf numFmtId="9" fontId="15" fillId="0" borderId="0" applyFill="0" applyBorder="0" applyAlignment="0" applyProtection="0"/>
    <xf numFmtId="0" fontId="8" fillId="0" borderId="0"/>
    <xf numFmtId="0" fontId="72" fillId="0" borderId="0"/>
    <xf numFmtId="181" fontId="72" fillId="0" borderId="0" applyFill="0" applyBorder="0" applyAlignment="0" applyProtection="0"/>
    <xf numFmtId="9" fontId="15" fillId="0" borderId="0" applyFill="0" applyBorder="0" applyAlignment="0" applyProtection="0"/>
    <xf numFmtId="0" fontId="7" fillId="0" borderId="0"/>
    <xf numFmtId="0" fontId="6" fillId="0" borderId="0"/>
    <xf numFmtId="0" fontId="5" fillId="0" borderId="0"/>
    <xf numFmtId="0" fontId="5" fillId="0" borderId="0"/>
    <xf numFmtId="0" fontId="42" fillId="4" borderId="31" applyNumberFormat="0" applyAlignment="0" applyProtection="0"/>
    <xf numFmtId="0" fontId="42" fillId="4" borderId="31" applyNumberFormat="0" applyAlignment="0" applyProtection="0"/>
    <xf numFmtId="0" fontId="42" fillId="4" borderId="31" applyNumberFormat="0" applyAlignment="0" applyProtection="0"/>
    <xf numFmtId="0" fontId="49" fillId="12" borderId="31" applyNumberFormat="0" applyAlignment="0" applyProtection="0"/>
    <xf numFmtId="0" fontId="49" fillId="12" borderId="31" applyNumberFormat="0" applyAlignment="0" applyProtection="0"/>
    <xf numFmtId="0" fontId="49" fillId="12" borderId="31" applyNumberFormat="0" applyAlignment="0" applyProtection="0"/>
    <xf numFmtId="0" fontId="4" fillId="0" borderId="0"/>
    <xf numFmtId="0" fontId="15" fillId="27" borderId="32" applyNumberFormat="0" applyAlignment="0" applyProtection="0"/>
    <xf numFmtId="0" fontId="15" fillId="27" borderId="32" applyNumberFormat="0" applyAlignment="0" applyProtection="0"/>
    <xf numFmtId="0" fontId="15" fillId="27" borderId="32" applyNumberFormat="0" applyAlignment="0" applyProtection="0"/>
    <xf numFmtId="0" fontId="52" fillId="4" borderId="33" applyNumberFormat="0" applyAlignment="0" applyProtection="0"/>
    <xf numFmtId="0" fontId="52" fillId="4" borderId="33" applyNumberFormat="0" applyAlignment="0" applyProtection="0"/>
    <xf numFmtId="0" fontId="52" fillId="4"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5" fontId="73" fillId="0" borderId="0" applyFont="0" applyFill="0" applyBorder="0" applyAlignment="0" applyProtection="0"/>
    <xf numFmtId="0" fontId="76" fillId="0" borderId="0"/>
    <xf numFmtId="0" fontId="76" fillId="0" borderId="0"/>
    <xf numFmtId="0" fontId="76" fillId="0" borderId="0"/>
    <xf numFmtId="0" fontId="15" fillId="0" borderId="0"/>
    <xf numFmtId="0" fontId="76" fillId="0" borderId="0"/>
    <xf numFmtId="0" fontId="83" fillId="0" borderId="0"/>
    <xf numFmtId="0" fontId="15" fillId="0" borderId="0"/>
    <xf numFmtId="170" fontId="27" fillId="0" borderId="49">
      <alignment vertical="center"/>
    </xf>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85" fillId="0" borderId="0"/>
    <xf numFmtId="0" fontId="1" fillId="0" borderId="0"/>
    <xf numFmtId="43" fontId="1" fillId="0" borderId="0" applyFont="0" applyFill="0" applyBorder="0" applyAlignment="0" applyProtection="0"/>
    <xf numFmtId="0" fontId="17" fillId="0" borderId="0"/>
  </cellStyleXfs>
  <cellXfs count="778">
    <xf numFmtId="0" fontId="0" fillId="0" borderId="0" xfId="0"/>
    <xf numFmtId="0" fontId="15" fillId="6" borderId="4" xfId="55" applyFill="1" applyBorder="1" applyAlignment="1">
      <alignment horizontal="center"/>
    </xf>
    <xf numFmtId="0" fontId="15" fillId="0" borderId="0" xfId="55"/>
    <xf numFmtId="0" fontId="0" fillId="0" borderId="4" xfId="56" applyFont="1" applyBorder="1" applyAlignment="1">
      <alignment horizontal="center"/>
    </xf>
    <xf numFmtId="0" fontId="15" fillId="0" borderId="0" xfId="55" applyAlignment="1">
      <alignment vertical="center"/>
    </xf>
    <xf numFmtId="0" fontId="14" fillId="0" borderId="4" xfId="56" applyFont="1" applyBorder="1" applyAlignment="1">
      <alignment horizontal="justify" vertical="top"/>
    </xf>
    <xf numFmtId="0" fontId="0" fillId="0" borderId="4" xfId="56" applyFont="1" applyBorder="1" applyAlignment="1">
      <alignment horizontal="justify" vertical="top"/>
    </xf>
    <xf numFmtId="176" fontId="15" fillId="5" borderId="4" xfId="45" applyNumberFormat="1" applyFill="1" applyBorder="1" applyAlignment="1">
      <alignment horizontal="center" vertical="center" wrapText="1"/>
    </xf>
    <xf numFmtId="0" fontId="0" fillId="6" borderId="4" xfId="59" applyFont="1" applyFill="1" applyBorder="1" applyAlignment="1">
      <alignment horizontal="center" vertical="center"/>
    </xf>
    <xf numFmtId="0" fontId="0" fillId="0" borderId="4" xfId="60" applyFont="1" applyBorder="1" applyAlignment="1">
      <alignment horizontal="center"/>
    </xf>
    <xf numFmtId="0" fontId="0" fillId="0" borderId="4" xfId="56" applyFont="1" applyBorder="1"/>
    <xf numFmtId="0" fontId="0" fillId="0" borderId="4" xfId="56" applyFont="1" applyBorder="1" applyAlignment="1">
      <alignment horizontal="center" vertical="top"/>
    </xf>
    <xf numFmtId="0" fontId="0" fillId="0" borderId="4" xfId="60" applyFont="1" applyBorder="1" applyAlignment="1">
      <alignment horizontal="justify" vertical="top" wrapText="1"/>
    </xf>
    <xf numFmtId="0" fontId="0" fillId="0" borderId="4" xfId="60" applyFont="1" applyBorder="1" applyAlignment="1">
      <alignment horizontal="justify" vertical="center" wrapText="1"/>
    </xf>
    <xf numFmtId="0" fontId="15" fillId="0" borderId="4" xfId="55" applyBorder="1" applyAlignment="1">
      <alignment horizontal="justify" vertical="center" wrapText="1"/>
    </xf>
    <xf numFmtId="0" fontId="15" fillId="0" borderId="4" xfId="55" applyBorder="1" applyAlignment="1">
      <alignment horizontal="center" vertical="center"/>
    </xf>
    <xf numFmtId="176" fontId="15" fillId="5" borderId="0" xfId="45" applyNumberFormat="1" applyFill="1" applyAlignment="1">
      <alignment horizontal="center" vertical="center" wrapText="1"/>
    </xf>
    <xf numFmtId="0" fontId="14" fillId="0" borderId="4" xfId="55" applyFont="1" applyBorder="1" applyAlignment="1">
      <alignment horizontal="center" vertical="center"/>
    </xf>
    <xf numFmtId="0" fontId="0" fillId="6" borderId="4" xfId="59" applyFont="1" applyFill="1" applyBorder="1" applyAlignment="1">
      <alignment horizontal="justify" vertical="top" wrapText="1"/>
    </xf>
    <xf numFmtId="0" fontId="0" fillId="6" borderId="4" xfId="59" applyFont="1" applyFill="1" applyBorder="1" applyAlignment="1">
      <alignment horizontal="center"/>
    </xf>
    <xf numFmtId="167" fontId="33" fillId="6" borderId="4" xfId="59" applyNumberFormat="1" applyFont="1" applyFill="1" applyBorder="1" applyAlignment="1">
      <alignment horizontal="left" vertical="top" wrapText="1"/>
    </xf>
    <xf numFmtId="0" fontId="0" fillId="6" borderId="4" xfId="59" applyFont="1" applyFill="1" applyBorder="1" applyAlignment="1">
      <alignment horizontal="justify" vertical="center" wrapText="1"/>
    </xf>
    <xf numFmtId="0" fontId="0" fillId="6" borderId="4" xfId="59" quotePrefix="1" applyFont="1" applyFill="1" applyBorder="1" applyAlignment="1">
      <alignment horizontal="left" vertical="top" wrapText="1"/>
    </xf>
    <xf numFmtId="0" fontId="33" fillId="6" borderId="4" xfId="59" applyFont="1" applyFill="1" applyBorder="1" applyAlignment="1">
      <alignment horizontal="left" vertical="top" wrapText="1"/>
    </xf>
    <xf numFmtId="0" fontId="0" fillId="6" borderId="4" xfId="59" applyFont="1" applyFill="1" applyBorder="1" applyAlignment="1">
      <alignment horizontal="justify" vertical="center"/>
    </xf>
    <xf numFmtId="0" fontId="15" fillId="6" borderId="4" xfId="55" applyFill="1" applyBorder="1" applyAlignment="1">
      <alignment horizontal="justify" vertical="top" wrapText="1"/>
    </xf>
    <xf numFmtId="0" fontId="0" fillId="6" borderId="4" xfId="55" quotePrefix="1" applyFont="1" applyFill="1" applyBorder="1" applyAlignment="1">
      <alignment horizontal="justify" vertical="center" wrapText="1"/>
    </xf>
    <xf numFmtId="0" fontId="15" fillId="6" borderId="4" xfId="55" applyFill="1" applyBorder="1" applyAlignment="1">
      <alignment horizontal="justify" vertical="center" wrapText="1"/>
    </xf>
    <xf numFmtId="0" fontId="15" fillId="6" borderId="4" xfId="55" applyFill="1" applyBorder="1" applyAlignment="1">
      <alignment horizontal="center" wrapText="1"/>
    </xf>
    <xf numFmtId="0" fontId="0" fillId="6" borderId="4" xfId="55" applyFont="1" applyFill="1" applyBorder="1" applyAlignment="1">
      <alignment horizontal="justify" vertical="center" wrapText="1"/>
    </xf>
    <xf numFmtId="0" fontId="0" fillId="6" borderId="4" xfId="55" applyFont="1" applyFill="1" applyBorder="1" applyAlignment="1">
      <alignment horizontal="center" wrapText="1"/>
    </xf>
    <xf numFmtId="0" fontId="0" fillId="6" borderId="4" xfId="55" applyFont="1" applyFill="1" applyBorder="1" applyAlignment="1">
      <alignment horizontal="justify" vertical="top" wrapText="1"/>
    </xf>
    <xf numFmtId="0" fontId="15" fillId="0" borderId="4" xfId="55" applyBorder="1"/>
    <xf numFmtId="0" fontId="15" fillId="6" borderId="4" xfId="55" applyFill="1" applyBorder="1" applyAlignment="1">
      <alignment horizontal="center" vertical="top" wrapText="1"/>
    </xf>
    <xf numFmtId="0" fontId="14" fillId="0" borderId="0" xfId="55" applyFont="1"/>
    <xf numFmtId="0" fontId="15" fillId="0" borderId="0" xfId="55" applyAlignment="1">
      <alignment horizontal="center"/>
    </xf>
    <xf numFmtId="0" fontId="15" fillId="0" borderId="0" xfId="55" applyAlignment="1">
      <alignment horizontal="center" vertical="top"/>
    </xf>
    <xf numFmtId="0" fontId="15" fillId="0" borderId="0" xfId="55" applyAlignment="1">
      <alignment horizontal="justify" vertical="top" wrapText="1"/>
    </xf>
    <xf numFmtId="0" fontId="59" fillId="0" borderId="0" xfId="193" applyFont="1" applyAlignment="1">
      <alignment horizontal="center"/>
    </xf>
    <xf numFmtId="0" fontId="59" fillId="0" borderId="0" xfId="193" applyFont="1"/>
    <xf numFmtId="182" fontId="59" fillId="0" borderId="0" xfId="193" applyNumberFormat="1" applyFont="1"/>
    <xf numFmtId="0" fontId="65" fillId="0" borderId="0" xfId="193" applyFont="1"/>
    <xf numFmtId="0" fontId="61" fillId="0" borderId="0" xfId="193" applyFont="1" applyAlignment="1">
      <alignment horizontal="center"/>
    </xf>
    <xf numFmtId="0" fontId="59" fillId="5" borderId="0" xfId="193" applyFont="1" applyFill="1"/>
    <xf numFmtId="0" fontId="69" fillId="0" borderId="0" xfId="193" applyFont="1" applyAlignment="1">
      <alignment vertical="center"/>
    </xf>
    <xf numFmtId="182" fontId="59" fillId="0" borderId="0" xfId="193" applyNumberFormat="1" applyFont="1" applyAlignment="1">
      <alignment horizontal="right"/>
    </xf>
    <xf numFmtId="0" fontId="61" fillId="0" borderId="4" xfId="193" quotePrefix="1" applyFont="1" applyBorder="1" applyAlignment="1">
      <alignment horizontal="center"/>
    </xf>
    <xf numFmtId="0" fontId="59" fillId="0" borderId="4" xfId="193" applyFont="1" applyBorder="1" applyAlignment="1">
      <alignment horizontal="center"/>
    </xf>
    <xf numFmtId="0" fontId="59" fillId="0" borderId="4" xfId="193" applyFont="1" applyBorder="1"/>
    <xf numFmtId="182" fontId="59" fillId="0" borderId="4" xfId="193" applyNumberFormat="1" applyFont="1" applyBorder="1" applyAlignment="1">
      <alignment horizontal="right"/>
    </xf>
    <xf numFmtId="0" fontId="61" fillId="0" borderId="0" xfId="193" quotePrefix="1" applyFont="1" applyAlignment="1">
      <alignment horizontal="center"/>
    </xf>
    <xf numFmtId="0" fontId="61" fillId="0" borderId="0" xfId="193" quotePrefix="1" applyFont="1" applyAlignment="1">
      <alignment horizontal="left" vertical="top" wrapText="1"/>
    </xf>
    <xf numFmtId="182" fontId="59" fillId="0" borderId="0" xfId="193" applyNumberFormat="1" applyFont="1" applyAlignment="1">
      <alignment horizontal="right" vertical="top"/>
    </xf>
    <xf numFmtId="182" fontId="59" fillId="0" borderId="0" xfId="193" applyNumberFormat="1" applyFont="1" applyAlignment="1">
      <alignment vertical="top"/>
    </xf>
    <xf numFmtId="0" fontId="12" fillId="0" borderId="0" xfId="45" applyFont="1"/>
    <xf numFmtId="182" fontId="16" fillId="0" borderId="5" xfId="45" applyNumberFormat="1" applyFont="1" applyBorder="1" applyAlignment="1">
      <alignment horizontal="right"/>
    </xf>
    <xf numFmtId="0" fontId="14" fillId="0" borderId="3" xfId="45" applyFont="1" applyBorder="1" applyAlignment="1">
      <alignment horizontal="center"/>
    </xf>
    <xf numFmtId="0" fontId="30" fillId="0" borderId="3" xfId="45" applyFont="1" applyBorder="1" applyAlignment="1">
      <alignment horizontal="center" vertical="center"/>
    </xf>
    <xf numFmtId="0" fontId="30" fillId="0" borderId="4" xfId="45" applyFont="1" applyBorder="1" applyAlignment="1">
      <alignment horizontal="left" wrapText="1"/>
    </xf>
    <xf numFmtId="182" fontId="30" fillId="0" borderId="4" xfId="45" applyNumberFormat="1" applyFont="1" applyBorder="1" applyAlignment="1">
      <alignment horizontal="right" wrapText="1"/>
    </xf>
    <xf numFmtId="182" fontId="30" fillId="0" borderId="5" xfId="45" applyNumberFormat="1" applyFont="1" applyBorder="1" applyAlignment="1">
      <alignment horizontal="right" wrapText="1"/>
    </xf>
    <xf numFmtId="0" fontId="30" fillId="0" borderId="3" xfId="45" applyFont="1" applyBorder="1" applyAlignment="1">
      <alignment horizontal="left" wrapText="1"/>
    </xf>
    <xf numFmtId="0" fontId="27" fillId="0" borderId="0" xfId="45" applyFont="1"/>
    <xf numFmtId="0" fontId="12" fillId="0" borderId="0" xfId="45" applyFont="1" applyAlignment="1">
      <alignment horizontal="center"/>
    </xf>
    <xf numFmtId="182" fontId="12" fillId="0" borderId="0" xfId="45" applyNumberFormat="1" applyFont="1"/>
    <xf numFmtId="0" fontId="58" fillId="0" borderId="4" xfId="193" applyFont="1" applyBorder="1"/>
    <xf numFmtId="176" fontId="15" fillId="5" borderId="4" xfId="0" applyNumberFormat="1" applyFont="1" applyFill="1" applyBorder="1" applyAlignment="1">
      <alignment horizontal="center" vertical="center" wrapText="1"/>
    </xf>
    <xf numFmtId="176" fontId="0" fillId="5" borderId="4" xfId="0" applyNumberFormat="1" applyFill="1" applyBorder="1" applyAlignment="1">
      <alignment horizontal="center" vertical="center" wrapText="1"/>
    </xf>
    <xf numFmtId="1" fontId="15" fillId="0" borderId="4" xfId="0" applyNumberFormat="1" applyFont="1" applyBorder="1" applyAlignment="1">
      <alignment horizontal="justify" vertical="top" wrapText="1"/>
    </xf>
    <xf numFmtId="178" fontId="15" fillId="0" borderId="4" xfId="0" applyNumberFormat="1" applyFont="1" applyBorder="1" applyAlignment="1">
      <alignment vertical="justify"/>
    </xf>
    <xf numFmtId="1" fontId="0" fillId="0" borderId="4" xfId="0" applyNumberFormat="1" applyBorder="1" applyAlignment="1">
      <alignment horizontal="justify" vertical="top" wrapText="1"/>
    </xf>
    <xf numFmtId="176" fontId="14" fillId="5" borderId="3" xfId="0" applyNumberFormat="1" applyFont="1" applyFill="1" applyBorder="1" applyAlignment="1">
      <alignment horizontal="center" vertical="center" wrapText="1"/>
    </xf>
    <xf numFmtId="0" fontId="0" fillId="0" borderId="4" xfId="60" applyFont="1" applyBorder="1" applyAlignment="1">
      <alignment horizontal="center" vertical="center"/>
    </xf>
    <xf numFmtId="182" fontId="0" fillId="0" borderId="4" xfId="56" applyNumberFormat="1" applyFont="1" applyBorder="1" applyAlignment="1">
      <alignment horizontal="right"/>
    </xf>
    <xf numFmtId="182" fontId="15" fillId="5" borderId="4" xfId="0" applyNumberFormat="1" applyFont="1" applyFill="1" applyBorder="1" applyAlignment="1">
      <alignment horizontal="right" vertical="center" wrapText="1"/>
    </xf>
    <xf numFmtId="182" fontId="14" fillId="0" borderId="4" xfId="55" applyNumberFormat="1" applyFont="1" applyBorder="1" applyAlignment="1">
      <alignment horizontal="right" vertical="center"/>
    </xf>
    <xf numFmtId="182" fontId="0" fillId="6" borderId="4" xfId="55" applyNumberFormat="1" applyFont="1" applyFill="1" applyBorder="1" applyAlignment="1">
      <alignment horizontal="right" wrapText="1"/>
    </xf>
    <xf numFmtId="182" fontId="0" fillId="6" borderId="4" xfId="59" applyNumberFormat="1" applyFont="1" applyFill="1" applyBorder="1" applyAlignment="1">
      <alignment horizontal="right" vertical="center"/>
    </xf>
    <xf numFmtId="182" fontId="15" fillId="0" borderId="4" xfId="55" applyNumberFormat="1" applyBorder="1" applyAlignment="1">
      <alignment horizontal="right"/>
    </xf>
    <xf numFmtId="182" fontId="15" fillId="6" borderId="4" xfId="55" applyNumberFormat="1" applyFill="1" applyBorder="1" applyAlignment="1">
      <alignment horizontal="right" vertical="top" wrapText="1"/>
    </xf>
    <xf numFmtId="182" fontId="15" fillId="0" borderId="0" xfId="55" applyNumberFormat="1" applyAlignment="1">
      <alignment horizontal="right"/>
    </xf>
    <xf numFmtId="180" fontId="0" fillId="0" borderId="3" xfId="0" applyNumberFormat="1" applyBorder="1" applyAlignment="1">
      <alignment horizontal="center" vertical="top" wrapText="1"/>
    </xf>
    <xf numFmtId="0" fontId="38" fillId="0" borderId="4" xfId="0" applyFont="1" applyBorder="1" applyAlignment="1">
      <alignment horizontal="justify" vertical="top" wrapText="1"/>
    </xf>
    <xf numFmtId="166" fontId="0" fillId="0" borderId="4" xfId="0" applyNumberFormat="1" applyBorder="1" applyAlignment="1">
      <alignment horizontal="center" vertical="top" wrapText="1"/>
    </xf>
    <xf numFmtId="0" fontId="0" fillId="0" borderId="4" xfId="0" applyBorder="1" applyAlignment="1">
      <alignment horizontal="justify" vertical="top" wrapText="1"/>
    </xf>
    <xf numFmtId="176" fontId="15" fillId="5" borderId="4" xfId="0" applyNumberFormat="1" applyFont="1" applyFill="1" applyBorder="1" applyAlignment="1">
      <alignment horizontal="right" vertical="center" wrapText="1"/>
    </xf>
    <xf numFmtId="0" fontId="56" fillId="0" borderId="4" xfId="201" applyFont="1" applyBorder="1" applyAlignment="1">
      <alignment horizontal="center" vertical="center" wrapText="1"/>
    </xf>
    <xf numFmtId="0" fontId="56" fillId="0" borderId="4" xfId="201" applyFont="1" applyBorder="1" applyAlignment="1">
      <alignment horizontal="justify" vertical="center" wrapText="1"/>
    </xf>
    <xf numFmtId="0" fontId="14" fillId="0" borderId="27" xfId="45" applyFont="1" applyBorder="1" applyAlignment="1">
      <alignment horizontal="left"/>
    </xf>
    <xf numFmtId="182" fontId="14" fillId="0" borderId="29" xfId="2" applyNumberFormat="1" applyFont="1" applyBorder="1" applyAlignment="1">
      <alignment horizontal="right"/>
    </xf>
    <xf numFmtId="0" fontId="30" fillId="0" borderId="3" xfId="0" applyFont="1" applyBorder="1" applyAlignment="1">
      <alignment horizontal="center" vertical="center"/>
    </xf>
    <xf numFmtId="0" fontId="30" fillId="0" borderId="4" xfId="0" applyFont="1" applyBorder="1" applyAlignment="1">
      <alignment horizontal="left" wrapText="1"/>
    </xf>
    <xf numFmtId="182" fontId="30" fillId="0" borderId="4" xfId="0" applyNumberFormat="1" applyFont="1" applyBorder="1" applyAlignment="1">
      <alignment horizontal="left" wrapText="1"/>
    </xf>
    <xf numFmtId="182" fontId="30" fillId="0" borderId="5" xfId="0" applyNumberFormat="1" applyFont="1" applyBorder="1" applyAlignment="1">
      <alignment horizontal="left" wrapText="1"/>
    </xf>
    <xf numFmtId="0" fontId="30" fillId="0" borderId="3" xfId="0" applyFont="1" applyBorder="1" applyAlignment="1">
      <alignment horizontal="center" wrapText="1"/>
    </xf>
    <xf numFmtId="0" fontId="61" fillId="0" borderId="4" xfId="193" quotePrefix="1" applyFont="1" applyBorder="1" applyAlignment="1">
      <alignment horizontal="justify" vertical="top" wrapText="1"/>
    </xf>
    <xf numFmtId="0" fontId="58" fillId="0" borderId="4" xfId="193" quotePrefix="1" applyFont="1" applyBorder="1" applyAlignment="1">
      <alignment horizontal="justify" vertical="top" wrapText="1"/>
    </xf>
    <xf numFmtId="0" fontId="61" fillId="0" borderId="4" xfId="193" applyFont="1" applyBorder="1" applyAlignment="1">
      <alignment horizontal="justify" vertical="top" wrapText="1"/>
    </xf>
    <xf numFmtId="9" fontId="62" fillId="0" borderId="4" xfId="193" applyNumberFormat="1" applyFont="1" applyBorder="1" applyAlignment="1">
      <alignment horizontal="center" vertical="center"/>
    </xf>
    <xf numFmtId="182" fontId="63" fillId="0" borderId="4" xfId="193" applyNumberFormat="1" applyFont="1" applyBorder="1" applyAlignment="1">
      <alignment horizontal="right"/>
    </xf>
    <xf numFmtId="0" fontId="64" fillId="0" borderId="4" xfId="193" applyFont="1" applyBorder="1" applyAlignment="1">
      <alignment horizontal="justify" vertical="center" wrapText="1"/>
    </xf>
    <xf numFmtId="0" fontId="61" fillId="0" borderId="4" xfId="0" quotePrefix="1" applyFont="1" applyBorder="1" applyAlignment="1">
      <alignment horizontal="justify" vertical="top" wrapText="1"/>
    </xf>
    <xf numFmtId="9" fontId="62" fillId="0" borderId="4" xfId="0" applyNumberFormat="1" applyFont="1" applyBorder="1" applyAlignment="1">
      <alignment horizontal="center" vertical="center"/>
    </xf>
    <xf numFmtId="0" fontId="63" fillId="0" borderId="4" xfId="0" applyFont="1" applyBorder="1" applyAlignment="1">
      <alignment horizontal="center"/>
    </xf>
    <xf numFmtId="182" fontId="63" fillId="0" borderId="4" xfId="0" applyNumberFormat="1" applyFont="1" applyBorder="1" applyAlignment="1">
      <alignment horizontal="right"/>
    </xf>
    <xf numFmtId="182" fontId="62" fillId="0" borderId="4" xfId="193" applyNumberFormat="1" applyFont="1" applyBorder="1" applyAlignment="1">
      <alignment horizontal="right" vertical="center"/>
    </xf>
    <xf numFmtId="0" fontId="62" fillId="0" borderId="4" xfId="194" applyFont="1" applyBorder="1" applyAlignment="1">
      <alignment horizontal="center" vertical="center"/>
    </xf>
    <xf numFmtId="0" fontId="62" fillId="0" borderId="4" xfId="193" applyFont="1" applyBorder="1" applyAlignment="1">
      <alignment horizontal="center" vertical="center"/>
    </xf>
    <xf numFmtId="182" fontId="65" fillId="0" borderId="4" xfId="193" applyNumberFormat="1" applyFont="1" applyBorder="1" applyAlignment="1">
      <alignment horizontal="right"/>
    </xf>
    <xf numFmtId="0" fontId="61" fillId="0" borderId="4" xfId="193" applyFont="1" applyBorder="1" applyAlignment="1">
      <alignment horizontal="center"/>
    </xf>
    <xf numFmtId="0" fontId="61" fillId="0" borderId="4" xfId="193" applyFont="1" applyBorder="1"/>
    <xf numFmtId="182" fontId="61" fillId="0" borderId="4" xfId="193" applyNumberFormat="1" applyFont="1" applyBorder="1" applyAlignment="1">
      <alignment horizontal="right"/>
    </xf>
    <xf numFmtId="0" fontId="61" fillId="0" borderId="4" xfId="193" quotePrefix="1" applyFont="1" applyBorder="1" applyAlignment="1">
      <alignment horizontal="left" vertical="top" wrapText="1"/>
    </xf>
    <xf numFmtId="0" fontId="58" fillId="0" borderId="4" xfId="193" quotePrefix="1" applyFont="1" applyBorder="1" applyAlignment="1">
      <alignment horizontal="left" vertical="top" wrapText="1"/>
    </xf>
    <xf numFmtId="0" fontId="66" fillId="0" borderId="4" xfId="193" applyFont="1" applyBorder="1"/>
    <xf numFmtId="0" fontId="63" fillId="0" borderId="4" xfId="193" applyFont="1" applyBorder="1"/>
    <xf numFmtId="0" fontId="63" fillId="0" borderId="4" xfId="193" quotePrefix="1" applyFont="1" applyBorder="1" applyAlignment="1">
      <alignment horizontal="left" vertical="top" wrapText="1"/>
    </xf>
    <xf numFmtId="182" fontId="67" fillId="0" borderId="4" xfId="193" applyNumberFormat="1" applyFont="1" applyBorder="1" applyAlignment="1">
      <alignment horizontal="right" vertical="center"/>
    </xf>
    <xf numFmtId="0" fontId="67" fillId="0" borderId="4" xfId="193" applyFont="1" applyBorder="1" applyAlignment="1">
      <alignment horizontal="center" vertical="center"/>
    </xf>
    <xf numFmtId="9" fontId="67" fillId="0" borderId="4" xfId="193" applyNumberFormat="1" applyFont="1" applyBorder="1" applyAlignment="1">
      <alignment horizontal="center" vertical="center"/>
    </xf>
    <xf numFmtId="0" fontId="66" fillId="0" borderId="4" xfId="0" applyFont="1" applyBorder="1"/>
    <xf numFmtId="0" fontId="63" fillId="0" borderId="4" xfId="0" applyFont="1" applyBorder="1"/>
    <xf numFmtId="0" fontId="63" fillId="0" borderId="4" xfId="0" quotePrefix="1" applyFont="1" applyBorder="1" applyAlignment="1">
      <alignment horizontal="left" vertical="top" wrapText="1"/>
    </xf>
    <xf numFmtId="0" fontId="63" fillId="0" borderId="4" xfId="0" applyFont="1" applyBorder="1" applyAlignment="1">
      <alignment horizontal="left" vertical="top" wrapText="1"/>
    </xf>
    <xf numFmtId="182" fontId="59" fillId="0" borderId="4" xfId="193" applyNumberFormat="1" applyFont="1" applyBorder="1" applyAlignment="1">
      <alignment horizontal="right" vertical="top"/>
    </xf>
    <xf numFmtId="0" fontId="61" fillId="0" borderId="4" xfId="193" quotePrefix="1" applyFont="1" applyBorder="1" applyAlignment="1">
      <alignment horizontal="left" vertical="center" wrapText="1"/>
    </xf>
    <xf numFmtId="0" fontId="61" fillId="0" borderId="4" xfId="193" applyFont="1" applyBorder="1" applyAlignment="1">
      <alignment horizontal="center" vertical="center"/>
    </xf>
    <xf numFmtId="182" fontId="59" fillId="0" borderId="4" xfId="193" applyNumberFormat="1" applyFont="1" applyBorder="1" applyAlignment="1">
      <alignment horizontal="right" vertical="center"/>
    </xf>
    <xf numFmtId="0" fontId="61" fillId="0" borderId="4" xfId="193" applyFont="1" applyBorder="1" applyAlignment="1">
      <alignment horizontal="left" vertical="center" wrapText="1"/>
    </xf>
    <xf numFmtId="0" fontId="61" fillId="0" borderId="4" xfId="0" quotePrefix="1" applyFont="1" applyBorder="1" applyAlignment="1">
      <alignment horizontal="left" vertical="center" wrapText="1"/>
    </xf>
    <xf numFmtId="0" fontId="61" fillId="0" borderId="4" xfId="0" applyFont="1" applyBorder="1" applyAlignment="1">
      <alignment horizontal="center" vertical="center"/>
    </xf>
    <xf numFmtId="1" fontId="63" fillId="0" borderId="4" xfId="0" applyNumberFormat="1" applyFont="1" applyBorder="1" applyAlignment="1">
      <alignment horizontal="center" vertical="center"/>
    </xf>
    <xf numFmtId="182" fontId="61" fillId="0" borderId="4" xfId="0" applyNumberFormat="1" applyFont="1" applyBorder="1" applyAlignment="1">
      <alignment horizontal="right" vertical="center"/>
    </xf>
    <xf numFmtId="0" fontId="63" fillId="0" borderId="4" xfId="0" applyFont="1" applyBorder="1" applyAlignment="1">
      <alignment horizontal="center" vertical="center"/>
    </xf>
    <xf numFmtId="182" fontId="63" fillId="0" borderId="4" xfId="0" applyNumberFormat="1" applyFont="1" applyBorder="1" applyAlignment="1">
      <alignment horizontal="right" vertical="center"/>
    </xf>
    <xf numFmtId="0" fontId="67" fillId="0" borderId="4" xfId="193" applyFont="1" applyBorder="1" applyAlignment="1">
      <alignment vertical="center"/>
    </xf>
    <xf numFmtId="182" fontId="62" fillId="0" borderId="4" xfId="196" applyNumberFormat="1" applyFont="1" applyBorder="1" applyAlignment="1">
      <alignment horizontal="right" vertical="center" wrapText="1"/>
    </xf>
    <xf numFmtId="0" fontId="64" fillId="0" borderId="4" xfId="27" quotePrefix="1" applyFont="1" applyBorder="1" applyAlignment="1">
      <alignment horizontal="left" vertical="center"/>
    </xf>
    <xf numFmtId="0" fontId="59" fillId="0" borderId="4" xfId="193" applyFont="1" applyBorder="1" applyAlignment="1">
      <alignment horizontal="center" vertical="top"/>
    </xf>
    <xf numFmtId="0" fontId="61" fillId="0" borderId="4" xfId="193" applyFont="1" applyBorder="1" applyAlignment="1">
      <alignment horizontal="center" vertical="top"/>
    </xf>
    <xf numFmtId="0" fontId="61" fillId="0" borderId="4" xfId="0" applyFont="1" applyBorder="1" applyAlignment="1">
      <alignment horizontal="center" vertical="top"/>
    </xf>
    <xf numFmtId="182" fontId="59" fillId="0" borderId="4" xfId="0" applyNumberFormat="1" applyFont="1" applyBorder="1" applyAlignment="1">
      <alignment horizontal="right" vertical="top"/>
    </xf>
    <xf numFmtId="1" fontId="64" fillId="0" borderId="4" xfId="197" applyNumberFormat="1" applyFont="1" applyBorder="1" applyAlignment="1">
      <alignment horizontal="left" vertical="center" wrapText="1"/>
    </xf>
    <xf numFmtId="1" fontId="64" fillId="0" borderId="4" xfId="197" applyNumberFormat="1" applyFont="1" applyBorder="1" applyAlignment="1">
      <alignment horizontal="center" vertical="center" wrapText="1"/>
    </xf>
    <xf numFmtId="182" fontId="64" fillId="0" borderId="4" xfId="197" applyNumberFormat="1" applyFont="1" applyBorder="1" applyAlignment="1">
      <alignment horizontal="right" vertical="center" wrapText="1"/>
    </xf>
    <xf numFmtId="0" fontId="61" fillId="0" borderId="4" xfId="193" quotePrefix="1" applyFont="1" applyBorder="1" applyAlignment="1">
      <alignment horizontal="center" vertical="top" wrapText="1"/>
    </xf>
    <xf numFmtId="0" fontId="61" fillId="0" borderId="4" xfId="193" quotePrefix="1" applyFont="1" applyBorder="1" applyAlignment="1">
      <alignment horizontal="center" vertical="center" wrapText="1"/>
    </xf>
    <xf numFmtId="182" fontId="63" fillId="0" borderId="4" xfId="193" quotePrefix="1" applyNumberFormat="1" applyFont="1" applyBorder="1" applyAlignment="1">
      <alignment horizontal="right" vertical="center" wrapText="1"/>
    </xf>
    <xf numFmtId="182" fontId="63" fillId="0" borderId="4" xfId="193" applyNumberFormat="1" applyFont="1" applyBorder="1" applyAlignment="1">
      <alignment horizontal="right" vertical="top" wrapText="1"/>
    </xf>
    <xf numFmtId="0" fontId="61" fillId="0" borderId="4" xfId="193" applyFont="1" applyBorder="1" applyAlignment="1">
      <alignment horizontal="center" vertical="top" wrapText="1"/>
    </xf>
    <xf numFmtId="182" fontId="63" fillId="0" borderId="4" xfId="193" applyNumberFormat="1" applyFont="1" applyBorder="1" applyAlignment="1">
      <alignment horizontal="right" vertical="center" wrapText="1"/>
    </xf>
    <xf numFmtId="2" fontId="64" fillId="0" borderId="4" xfId="197" applyNumberFormat="1" applyFont="1" applyBorder="1" applyAlignment="1">
      <alignment horizontal="center" vertical="center" wrapText="1"/>
    </xf>
    <xf numFmtId="2" fontId="62" fillId="0" borderId="4" xfId="197" applyNumberFormat="1" applyFont="1" applyBorder="1" applyAlignment="1">
      <alignment horizontal="center" vertical="center" wrapText="1"/>
    </xf>
    <xf numFmtId="0" fontId="59" fillId="0" borderId="4" xfId="206" applyFont="1" applyBorder="1"/>
    <xf numFmtId="0" fontId="59" fillId="0" borderId="4" xfId="206" applyFont="1" applyBorder="1" applyAlignment="1">
      <alignment horizontal="center"/>
    </xf>
    <xf numFmtId="0" fontId="63" fillId="0" borderId="4" xfId="206" applyFont="1" applyBorder="1" applyAlignment="1">
      <alignment horizontal="center"/>
    </xf>
    <xf numFmtId="0" fontId="61" fillId="0" borderId="4" xfId="206" applyFont="1" applyBorder="1" applyAlignment="1">
      <alignment horizontal="center"/>
    </xf>
    <xf numFmtId="0" fontId="67" fillId="0" borderId="4" xfId="206" applyFont="1" applyBorder="1" applyAlignment="1">
      <alignment horizontal="center" vertical="center"/>
    </xf>
    <xf numFmtId="0" fontId="59" fillId="0" borderId="4" xfId="206" applyFont="1" applyBorder="1" applyAlignment="1">
      <alignment horizontal="center" vertical="top"/>
    </xf>
    <xf numFmtId="0" fontId="61" fillId="0" borderId="4" xfId="206" applyFont="1" applyBorder="1" applyAlignment="1">
      <alignment horizontal="center" vertical="top"/>
    </xf>
    <xf numFmtId="0" fontId="61" fillId="0" borderId="4" xfId="206" quotePrefix="1" applyFont="1" applyBorder="1" applyAlignment="1">
      <alignment horizontal="center" vertical="center" wrapText="1"/>
    </xf>
    <xf numFmtId="0" fontId="59" fillId="0" borderId="0" xfId="206" applyFont="1"/>
    <xf numFmtId="0" fontId="30" fillId="0" borderId="4" xfId="45" applyFont="1" applyBorder="1" applyAlignment="1">
      <alignment horizontal="center" wrapText="1"/>
    </xf>
    <xf numFmtId="0" fontId="30" fillId="0" borderId="4" xfId="0" applyFont="1" applyBorder="1" applyAlignment="1">
      <alignment horizontal="center" wrapText="1"/>
    </xf>
    <xf numFmtId="1" fontId="15" fillId="5" borderId="4" xfId="45" applyNumberFormat="1" applyFill="1" applyBorder="1" applyAlignment="1">
      <alignment horizontal="center" vertical="center" wrapText="1"/>
    </xf>
    <xf numFmtId="0" fontId="63" fillId="0" borderId="4" xfId="193" applyFont="1" applyBorder="1" applyAlignment="1">
      <alignment horizontal="center"/>
    </xf>
    <xf numFmtId="0" fontId="63" fillId="0" borderId="4" xfId="193" applyFont="1" applyBorder="1" applyAlignment="1">
      <alignment horizontal="justify" vertical="top" wrapText="1"/>
    </xf>
    <xf numFmtId="0" fontId="63" fillId="0" borderId="4" xfId="193" applyFont="1" applyBorder="1" applyAlignment="1">
      <alignment horizontal="center" vertical="top"/>
    </xf>
    <xf numFmtId="0" fontId="65" fillId="0" borderId="4" xfId="193" applyFont="1" applyBorder="1"/>
    <xf numFmtId="0" fontId="62" fillId="0" borderId="4" xfId="206" applyFont="1" applyBorder="1" applyAlignment="1">
      <alignment horizontal="center" vertical="center"/>
    </xf>
    <xf numFmtId="0" fontId="59" fillId="0" borderId="4" xfId="206" applyFont="1" applyBorder="1" applyAlignment="1">
      <alignment horizontal="center" vertical="center"/>
    </xf>
    <xf numFmtId="0" fontId="61" fillId="0" borderId="4" xfId="206" applyFont="1" applyBorder="1" applyAlignment="1">
      <alignment horizontal="center" vertical="top" wrapText="1"/>
    </xf>
    <xf numFmtId="0" fontId="61" fillId="0" borderId="4" xfId="206" quotePrefix="1" applyFont="1" applyBorder="1" applyAlignment="1">
      <alignment horizontal="center" vertical="top" wrapText="1"/>
    </xf>
    <xf numFmtId="0" fontId="77" fillId="0" borderId="0" xfId="233" applyFont="1" applyAlignment="1">
      <alignment vertical="center"/>
    </xf>
    <xf numFmtId="0" fontId="77" fillId="0" borderId="0" xfId="233" applyFont="1" applyAlignment="1">
      <alignment vertical="center" wrapText="1"/>
    </xf>
    <xf numFmtId="0" fontId="77" fillId="28" borderId="0" xfId="233" applyFont="1" applyFill="1" applyAlignment="1">
      <alignment vertical="center" wrapText="1"/>
    </xf>
    <xf numFmtId="0" fontId="81" fillId="0" borderId="0" xfId="233" applyFont="1" applyAlignment="1">
      <alignment vertical="center" wrapText="1"/>
    </xf>
    <xf numFmtId="0" fontId="78" fillId="0" borderId="0" xfId="233" applyFont="1" applyAlignment="1">
      <alignment horizontal="center" vertical="top" wrapText="1"/>
    </xf>
    <xf numFmtId="0" fontId="77" fillId="0" borderId="0" xfId="233" applyFont="1" applyAlignment="1">
      <alignment horizontal="left" vertical="top" wrapText="1"/>
    </xf>
    <xf numFmtId="0" fontId="77" fillId="0" borderId="37" xfId="45" applyFont="1" applyBorder="1" applyAlignment="1">
      <alignment horizontal="center" vertical="center"/>
    </xf>
    <xf numFmtId="0" fontId="77" fillId="0" borderId="0" xfId="233" applyFont="1" applyAlignment="1">
      <alignment horizontal="center" vertical="center" wrapText="1"/>
    </xf>
    <xf numFmtId="0" fontId="77" fillId="0" borderId="38" xfId="52" applyFont="1" applyBorder="1" applyAlignment="1">
      <alignment vertical="top" wrapText="1"/>
    </xf>
    <xf numFmtId="0" fontId="57" fillId="0" borderId="38" xfId="45" applyFont="1" applyBorder="1" applyAlignment="1">
      <alignment horizontal="left" vertical="top" wrapText="1"/>
    </xf>
    <xf numFmtId="0" fontId="77" fillId="0" borderId="0" xfId="233" applyFont="1" applyAlignment="1">
      <alignment horizontal="center" vertical="top" wrapText="1"/>
    </xf>
    <xf numFmtId="0" fontId="66" fillId="0" borderId="4" xfId="193" applyFont="1" applyBorder="1" applyAlignment="1">
      <alignment horizontal="left" vertical="top" wrapText="1"/>
    </xf>
    <xf numFmtId="0" fontId="66" fillId="0" borderId="4" xfId="0" applyFont="1" applyBorder="1" applyAlignment="1">
      <alignment wrapText="1"/>
    </xf>
    <xf numFmtId="0" fontId="58" fillId="0" borderId="4" xfId="193" applyFont="1" applyBorder="1" applyAlignment="1">
      <alignment wrapText="1"/>
    </xf>
    <xf numFmtId="0" fontId="58" fillId="0" borderId="4" xfId="193" applyFont="1" applyBorder="1" applyAlignment="1">
      <alignment horizontal="left" vertical="top" wrapText="1"/>
    </xf>
    <xf numFmtId="0" fontId="84" fillId="0" borderId="40" xfId="238" applyFont="1" applyBorder="1" applyAlignment="1">
      <alignment vertical="top" wrapText="1"/>
    </xf>
    <xf numFmtId="0" fontId="85" fillId="0" borderId="40" xfId="0" applyFont="1" applyBorder="1" applyAlignment="1">
      <alignment horizontal="left" vertical="top"/>
    </xf>
    <xf numFmtId="0" fontId="77" fillId="0" borderId="0" xfId="0" applyFont="1"/>
    <xf numFmtId="0" fontId="87" fillId="0" borderId="38" xfId="0" applyFont="1" applyBorder="1" applyAlignment="1">
      <alignment horizontal="center" vertical="center" wrapText="1"/>
    </xf>
    <xf numFmtId="0" fontId="87" fillId="0" borderId="38" xfId="0" applyFont="1" applyBorder="1" applyAlignment="1">
      <alignment horizontal="left" vertical="center" wrapText="1"/>
    </xf>
    <xf numFmtId="0" fontId="86" fillId="28" borderId="0" xfId="0" applyFont="1" applyFill="1" applyAlignment="1">
      <alignment wrapText="1"/>
    </xf>
    <xf numFmtId="0" fontId="86" fillId="28" borderId="38" xfId="0" applyFont="1" applyFill="1" applyBorder="1" applyAlignment="1">
      <alignment horizontal="center" vertical="top" wrapText="1"/>
    </xf>
    <xf numFmtId="0" fontId="87" fillId="0" borderId="38" xfId="0" applyFont="1" applyBorder="1" applyAlignment="1">
      <alignment horizontal="center" vertical="top" wrapText="1"/>
    </xf>
    <xf numFmtId="0" fontId="87" fillId="0" borderId="38" xfId="0" applyFont="1" applyBorder="1" applyAlignment="1">
      <alignment vertical="top" wrapText="1"/>
    </xf>
    <xf numFmtId="0" fontId="77" fillId="0" borderId="38" xfId="0" applyFont="1" applyBorder="1" applyAlignment="1">
      <alignment horizontal="center"/>
    </xf>
    <xf numFmtId="0" fontId="77" fillId="0" borderId="38" xfId="0" applyFont="1" applyBorder="1"/>
    <xf numFmtId="0" fontId="87" fillId="0" borderId="0" xfId="0" applyFont="1" applyAlignment="1">
      <alignment vertical="top" wrapText="1"/>
    </xf>
    <xf numFmtId="0" fontId="87" fillId="0" borderId="0" xfId="0" applyFont="1"/>
    <xf numFmtId="0" fontId="77" fillId="0" borderId="0" xfId="0" applyFont="1" applyAlignment="1">
      <alignment horizontal="center"/>
    </xf>
    <xf numFmtId="0" fontId="77" fillId="0" borderId="38" xfId="0" applyFont="1" applyBorder="1" applyAlignment="1">
      <alignment wrapText="1"/>
    </xf>
    <xf numFmtId="0" fontId="77" fillId="0" borderId="0" xfId="0" applyFont="1" applyAlignment="1">
      <alignment horizontal="center" vertical="center"/>
    </xf>
    <xf numFmtId="0" fontId="87" fillId="0" borderId="0" xfId="0" applyFont="1" applyAlignment="1">
      <alignment wrapText="1"/>
    </xf>
    <xf numFmtId="0" fontId="77" fillId="0" borderId="0" xfId="0" applyFont="1" applyAlignment="1">
      <alignment horizontal="center" wrapText="1"/>
    </xf>
    <xf numFmtId="0" fontId="77" fillId="0" borderId="38" xfId="0" applyFont="1" applyBorder="1" applyAlignment="1">
      <alignment horizontal="left" vertical="top"/>
    </xf>
    <xf numFmtId="0" fontId="77" fillId="0" borderId="38" xfId="0" applyFont="1" applyBorder="1" applyAlignment="1">
      <alignment horizontal="left" vertical="top" wrapText="1"/>
    </xf>
    <xf numFmtId="0" fontId="87" fillId="0" borderId="38" xfId="0" applyFont="1" applyBorder="1" applyAlignment="1">
      <alignment horizontal="left" vertical="top" wrapText="1"/>
    </xf>
    <xf numFmtId="0" fontId="14" fillId="0" borderId="4" xfId="59" applyFont="1" applyBorder="1" applyAlignment="1">
      <alignment horizontal="justify" vertical="top" wrapText="1"/>
    </xf>
    <xf numFmtId="0" fontId="0" fillId="0" borderId="4" xfId="59" applyFont="1" applyBorder="1" applyAlignment="1">
      <alignment horizontal="center"/>
    </xf>
    <xf numFmtId="182" fontId="0" fillId="0" borderId="4" xfId="59" applyNumberFormat="1" applyFont="1" applyBorder="1" applyAlignment="1">
      <alignment horizontal="right"/>
    </xf>
    <xf numFmtId="0" fontId="15" fillId="0" borderId="4" xfId="0" applyFont="1" applyBorder="1" applyAlignment="1">
      <alignment horizontal="justify" vertical="top" wrapText="1"/>
    </xf>
    <xf numFmtId="0" fontId="77" fillId="28" borderId="38" xfId="0" applyFont="1" applyFill="1" applyBorder="1" applyAlignment="1">
      <alignment horizontal="left" vertical="top" wrapText="1"/>
    </xf>
    <xf numFmtId="2" fontId="77" fillId="0" borderId="38" xfId="0" applyNumberFormat="1" applyFont="1" applyBorder="1" applyAlignment="1" applyProtection="1">
      <alignment horizontal="center"/>
      <protection locked="0"/>
    </xf>
    <xf numFmtId="183" fontId="77" fillId="0" borderId="38" xfId="232" applyNumberFormat="1" applyFont="1" applyFill="1" applyBorder="1" applyAlignment="1" applyProtection="1">
      <alignment horizontal="center" wrapText="1"/>
    </xf>
    <xf numFmtId="183" fontId="77" fillId="28" borderId="38" xfId="232" applyNumberFormat="1" applyFont="1" applyFill="1" applyBorder="1" applyAlignment="1" applyProtection="1">
      <alignment horizontal="center"/>
    </xf>
    <xf numFmtId="183" fontId="77" fillId="0" borderId="38" xfId="232" applyNumberFormat="1" applyFont="1" applyFill="1" applyBorder="1" applyAlignment="1" applyProtection="1">
      <alignment horizontal="center"/>
    </xf>
    <xf numFmtId="2" fontId="77" fillId="0" borderId="38" xfId="233" applyNumberFormat="1" applyFont="1" applyBorder="1" applyAlignment="1" applyProtection="1">
      <alignment horizontal="center" wrapText="1"/>
      <protection locked="0"/>
    </xf>
    <xf numFmtId="2" fontId="79" fillId="0" borderId="4" xfId="239" applyNumberFormat="1" applyFont="1" applyBorder="1" applyAlignment="1" applyProtection="1">
      <alignment horizontal="center" wrapText="1"/>
      <protection locked="0"/>
    </xf>
    <xf numFmtId="2" fontId="79" fillId="0" borderId="4" xfId="0" applyNumberFormat="1" applyFont="1" applyBorder="1" applyAlignment="1" applyProtection="1">
      <alignment horizontal="center"/>
      <protection locked="0"/>
    </xf>
    <xf numFmtId="183" fontId="77" fillId="0" borderId="38" xfId="4" applyNumberFormat="1" applyFont="1" applyFill="1" applyBorder="1" applyAlignment="1" applyProtection="1">
      <alignment horizontal="center"/>
    </xf>
    <xf numFmtId="0" fontId="15" fillId="6" borderId="4" xfId="59" applyFont="1" applyFill="1" applyBorder="1" applyAlignment="1">
      <alignment horizontal="center"/>
    </xf>
    <xf numFmtId="180" fontId="15" fillId="0" borderId="24" xfId="45" applyNumberFormat="1" applyBorder="1" applyAlignment="1">
      <alignment horizontal="center" vertical="top" wrapText="1"/>
    </xf>
    <xf numFmtId="0" fontId="38" fillId="0" borderId="25" xfId="45" applyFont="1" applyBorder="1" applyAlignment="1">
      <alignment horizontal="justify" vertical="top" wrapText="1"/>
    </xf>
    <xf numFmtId="176" fontId="15" fillId="5" borderId="25" xfId="45" applyNumberFormat="1" applyFill="1" applyBorder="1" applyAlignment="1">
      <alignment horizontal="center" vertical="center" wrapText="1"/>
    </xf>
    <xf numFmtId="182" fontId="15" fillId="0" borderId="25" xfId="45" applyNumberFormat="1" applyBorder="1" applyAlignment="1">
      <alignment horizontal="right" vertical="top"/>
    </xf>
    <xf numFmtId="0" fontId="14" fillId="0" borderId="4" xfId="55" applyFont="1" applyBorder="1" applyAlignment="1">
      <alignment horizontal="justify" vertical="center" wrapText="1"/>
    </xf>
    <xf numFmtId="182" fontId="14" fillId="0" borderId="4" xfId="55" applyNumberFormat="1" applyFont="1" applyBorder="1" applyAlignment="1">
      <alignment horizontal="center" vertical="center"/>
    </xf>
    <xf numFmtId="0" fontId="14" fillId="0" borderId="4" xfId="0" applyFont="1" applyBorder="1" applyAlignment="1">
      <alignment horizontal="justify" vertical="top" wrapText="1"/>
    </xf>
    <xf numFmtId="0" fontId="15" fillId="0" borderId="4" xfId="59" applyFont="1" applyBorder="1" applyAlignment="1">
      <alignment horizontal="center"/>
    </xf>
    <xf numFmtId="182" fontId="15" fillId="6" borderId="4" xfId="55" applyNumberFormat="1" applyFill="1" applyBorder="1" applyAlignment="1">
      <alignment horizontal="right" wrapText="1"/>
    </xf>
    <xf numFmtId="0" fontId="14" fillId="0" borderId="11" xfId="55" applyFont="1" applyBorder="1" applyAlignment="1">
      <alignment horizontal="center"/>
    </xf>
    <xf numFmtId="0" fontId="14" fillId="0" borderId="0" xfId="55" applyFont="1" applyAlignment="1">
      <alignment horizontal="center"/>
    </xf>
    <xf numFmtId="0" fontId="77" fillId="0" borderId="36" xfId="45" applyFont="1" applyBorder="1" applyAlignment="1">
      <alignment horizontal="left" vertical="top" wrapText="1"/>
    </xf>
    <xf numFmtId="0" fontId="79" fillId="0" borderId="4" xfId="45" applyFont="1" applyBorder="1" applyAlignment="1" applyProtection="1">
      <alignment horizontal="center" vertical="center" wrapText="1"/>
      <protection locked="0"/>
    </xf>
    <xf numFmtId="0" fontId="78" fillId="0" borderId="0" xfId="233" applyFont="1" applyAlignment="1" applyProtection="1">
      <alignment horizontal="center" vertical="center" wrapText="1"/>
      <protection locked="0"/>
    </xf>
    <xf numFmtId="0" fontId="78" fillId="0" borderId="0" xfId="233" applyFont="1" applyAlignment="1">
      <alignment horizontal="center" vertical="center" wrapText="1"/>
    </xf>
    <xf numFmtId="0" fontId="77" fillId="0" borderId="35" xfId="45" applyFont="1" applyBorder="1" applyAlignment="1">
      <alignment horizontal="center" vertical="center" wrapText="1"/>
    </xf>
    <xf numFmtId="0" fontId="77" fillId="0" borderId="38" xfId="233" applyFont="1" applyBorder="1" applyAlignment="1">
      <alignment horizontal="center" vertical="center" wrapText="1"/>
    </xf>
    <xf numFmtId="2" fontId="77" fillId="0" borderId="0" xfId="233" applyNumberFormat="1" applyFont="1" applyAlignment="1">
      <alignment horizontal="center" vertical="center" wrapText="1"/>
    </xf>
    <xf numFmtId="0" fontId="80" fillId="29" borderId="38" xfId="233" applyFont="1" applyFill="1" applyBorder="1" applyAlignment="1">
      <alignment horizontal="center" vertical="center" wrapText="1"/>
    </xf>
    <xf numFmtId="0" fontId="77" fillId="0" borderId="38" xfId="234" applyFont="1" applyBorder="1" applyAlignment="1">
      <alignment horizontal="left" vertical="top" wrapText="1"/>
    </xf>
    <xf numFmtId="0" fontId="57" fillId="0" borderId="38" xfId="0" applyFont="1" applyBorder="1" applyAlignment="1">
      <alignment horizontal="justify" vertical="center" wrapText="1"/>
    </xf>
    <xf numFmtId="0" fontId="77" fillId="0" borderId="35" xfId="45" applyFont="1" applyBorder="1" applyAlignment="1" applyProtection="1">
      <alignment horizontal="center" vertical="center" wrapText="1"/>
      <protection locked="0"/>
    </xf>
    <xf numFmtId="0" fontId="77" fillId="0" borderId="38" xfId="33" applyFont="1" applyBorder="1" applyAlignment="1">
      <alignment horizontal="center" vertical="center" wrapText="1"/>
    </xf>
    <xf numFmtId="0" fontId="80" fillId="29" borderId="38" xfId="45" applyFont="1" applyFill="1" applyBorder="1" applyAlignment="1">
      <alignment horizontal="center" vertical="center" wrapText="1"/>
    </xf>
    <xf numFmtId="0" fontId="77" fillId="0" borderId="38" xfId="45" applyFont="1" applyBorder="1" applyAlignment="1" applyProtection="1">
      <alignment horizontal="center" wrapText="1"/>
      <protection locked="0"/>
    </xf>
    <xf numFmtId="0" fontId="77" fillId="0" borderId="38" xfId="45" applyFont="1" applyBorder="1" applyAlignment="1">
      <alignment horizontal="left" vertical="top" wrapText="1"/>
    </xf>
    <xf numFmtId="0" fontId="77" fillId="0" borderId="38" xfId="45" applyFont="1" applyBorder="1" applyAlignment="1">
      <alignment horizontal="center"/>
    </xf>
    <xf numFmtId="0" fontId="77" fillId="0" borderId="38" xfId="45" applyFont="1" applyBorder="1" applyAlignment="1">
      <alignment horizontal="center" wrapText="1"/>
    </xf>
    <xf numFmtId="0" fontId="77" fillId="0" borderId="38" xfId="45" applyFont="1" applyBorder="1" applyAlignment="1">
      <alignment horizontal="center" vertical="center"/>
    </xf>
    <xf numFmtId="0" fontId="77" fillId="0" borderId="38" xfId="45" applyFont="1" applyBorder="1" applyAlignment="1">
      <alignment horizontal="center" vertical="center" wrapText="1"/>
    </xf>
    <xf numFmtId="0" fontId="77" fillId="0" borderId="38" xfId="45" applyFont="1" applyBorder="1" applyAlignment="1" applyProtection="1">
      <alignment horizontal="center" vertical="center" wrapText="1"/>
      <protection locked="0"/>
    </xf>
    <xf numFmtId="0" fontId="57" fillId="0" borderId="38" xfId="45" applyFont="1" applyBorder="1" applyAlignment="1">
      <alignment horizontal="center" vertical="center"/>
    </xf>
    <xf numFmtId="0" fontId="57" fillId="0" borderId="0" xfId="233" applyFont="1" applyAlignment="1">
      <alignment vertical="center" wrapText="1"/>
    </xf>
    <xf numFmtId="0" fontId="57" fillId="0" borderId="38" xfId="45" applyFont="1" applyBorder="1" applyAlignment="1" applyProtection="1">
      <alignment horizontal="center" vertical="center" wrapText="1"/>
      <protection locked="0"/>
    </xf>
    <xf numFmtId="0" fontId="57" fillId="0" borderId="38" xfId="45" applyFont="1" applyBorder="1" applyAlignment="1">
      <alignment horizontal="center" vertical="center" wrapText="1"/>
    </xf>
    <xf numFmtId="0" fontId="80" fillId="0" borderId="38" xfId="45" applyFont="1" applyBorder="1" applyAlignment="1">
      <alignment horizontal="center" vertical="center" wrapText="1"/>
    </xf>
    <xf numFmtId="0" fontId="57" fillId="0" borderId="38" xfId="235" applyFont="1" applyBorder="1" applyAlignment="1">
      <alignment horizontal="left" vertical="top" wrapText="1"/>
    </xf>
    <xf numFmtId="0" fontId="77" fillId="0" borderId="50" xfId="45" applyFont="1" applyBorder="1" applyAlignment="1">
      <alignment horizontal="center" vertical="top" wrapText="1"/>
    </xf>
    <xf numFmtId="0" fontId="57" fillId="0" borderId="52" xfId="45" applyFont="1" applyBorder="1" applyAlignment="1" applyProtection="1">
      <alignment horizontal="center" vertical="center" wrapText="1"/>
      <protection locked="0"/>
    </xf>
    <xf numFmtId="0" fontId="57" fillId="0" borderId="52" xfId="45" applyFont="1" applyBorder="1" applyAlignment="1" applyProtection="1">
      <alignment horizontal="center" vertical="center"/>
      <protection locked="0"/>
    </xf>
    <xf numFmtId="0" fontId="77" fillId="28" borderId="38" xfId="45" applyFont="1" applyFill="1" applyBorder="1" applyAlignment="1">
      <alignment horizontal="left" vertical="top" wrapText="1"/>
    </xf>
    <xf numFmtId="0" fontId="78" fillId="0" borderId="53" xfId="45" applyFont="1" applyBorder="1" applyAlignment="1">
      <alignment horizontal="center" vertical="top" wrapText="1"/>
    </xf>
    <xf numFmtId="0" fontId="77" fillId="0" borderId="54" xfId="45" applyFont="1" applyBorder="1" applyAlignment="1" applyProtection="1">
      <alignment horizontal="center" vertical="center" wrapText="1"/>
      <protection locked="0"/>
    </xf>
    <xf numFmtId="0" fontId="77" fillId="28" borderId="38" xfId="234" applyFont="1" applyFill="1" applyBorder="1" applyAlignment="1">
      <alignment horizontal="left" vertical="top" wrapText="1"/>
    </xf>
    <xf numFmtId="0" fontId="77" fillId="28" borderId="38" xfId="45" applyFont="1" applyFill="1" applyBorder="1" applyAlignment="1">
      <alignment horizontal="center" vertical="center"/>
    </xf>
    <xf numFmtId="0" fontId="77" fillId="28" borderId="38" xfId="45" applyFont="1" applyFill="1" applyBorder="1" applyAlignment="1" applyProtection="1">
      <alignment horizontal="center" vertical="center" wrapText="1"/>
      <protection locked="0"/>
    </xf>
    <xf numFmtId="0" fontId="77" fillId="28" borderId="58" xfId="45" applyFont="1" applyFill="1" applyBorder="1" applyAlignment="1" applyProtection="1">
      <alignment horizontal="center" vertical="center" wrapText="1"/>
      <protection locked="0"/>
    </xf>
    <xf numFmtId="0" fontId="57" fillId="28" borderId="38" xfId="234" applyFont="1" applyFill="1" applyBorder="1" applyAlignment="1">
      <alignment horizontal="left" vertical="top" wrapText="1"/>
    </xf>
    <xf numFmtId="0" fontId="78" fillId="0" borderId="50" xfId="45" applyFont="1" applyBorder="1" applyAlignment="1">
      <alignment horizontal="center" vertical="top" wrapText="1"/>
    </xf>
    <xf numFmtId="0" fontId="77" fillId="0" borderId="58" xfId="45" applyFont="1" applyBorder="1" applyAlignment="1" applyProtection="1">
      <alignment horizontal="center" vertical="center" wrapText="1"/>
      <protection locked="0"/>
    </xf>
    <xf numFmtId="0" fontId="11" fillId="0" borderId="38" xfId="234" applyFont="1" applyBorder="1" applyAlignment="1">
      <alignment horizontal="left" vertical="top" wrapText="1"/>
    </xf>
    <xf numFmtId="0" fontId="89" fillId="0" borderId="58" xfId="45" applyFont="1" applyBorder="1" applyAlignment="1" applyProtection="1">
      <alignment horizontal="center" vertical="center" wrapText="1"/>
      <protection locked="0"/>
    </xf>
    <xf numFmtId="0" fontId="78" fillId="0" borderId="58" xfId="45" applyFont="1" applyBorder="1" applyAlignment="1" applyProtection="1">
      <alignment horizontal="center" vertical="center" wrapText="1"/>
      <protection locked="0"/>
    </xf>
    <xf numFmtId="0" fontId="92" fillId="0" borderId="58" xfId="45" applyFont="1" applyBorder="1" applyAlignment="1" applyProtection="1">
      <alignment horizontal="center" vertical="center" wrapText="1"/>
      <protection locked="0"/>
    </xf>
    <xf numFmtId="0" fontId="57" fillId="28" borderId="38" xfId="45" applyFont="1" applyFill="1" applyBorder="1" applyAlignment="1">
      <alignment horizontal="center" vertical="center" wrapText="1"/>
    </xf>
    <xf numFmtId="0" fontId="57" fillId="0" borderId="58" xfId="45" applyFont="1" applyBorder="1" applyAlignment="1" applyProtection="1">
      <alignment horizontal="center" vertical="center" wrapText="1"/>
      <protection locked="0"/>
    </xf>
    <xf numFmtId="0" fontId="78" fillId="0" borderId="50" xfId="233" applyFont="1" applyBorder="1" applyAlignment="1">
      <alignment horizontal="center" vertical="top" wrapText="1"/>
    </xf>
    <xf numFmtId="0" fontId="78" fillId="0" borderId="38" xfId="233" applyFont="1" applyBorder="1" applyAlignment="1" applyProtection="1">
      <alignment horizontal="center" vertical="center" wrapText="1"/>
      <protection locked="0"/>
    </xf>
    <xf numFmtId="0" fontId="78" fillId="0" borderId="58" xfId="233" applyFont="1" applyBorder="1" applyAlignment="1" applyProtection="1">
      <alignment horizontal="center" vertical="center" wrapText="1"/>
      <protection locked="0"/>
    </xf>
    <xf numFmtId="0" fontId="80" fillId="0" borderId="58" xfId="45" applyFont="1" applyBorder="1" applyAlignment="1" applyProtection="1">
      <alignment horizontal="center" wrapText="1"/>
      <protection locked="0"/>
    </xf>
    <xf numFmtId="0" fontId="77" fillId="0" borderId="58" xfId="45" applyFont="1" applyBorder="1" applyAlignment="1" applyProtection="1">
      <alignment horizontal="center" wrapText="1"/>
      <protection locked="0"/>
    </xf>
    <xf numFmtId="0" fontId="80" fillId="0" borderId="58" xfId="45" applyFont="1" applyBorder="1" applyAlignment="1" applyProtection="1">
      <alignment horizontal="center" vertical="center" wrapText="1"/>
      <protection locked="0"/>
    </xf>
    <xf numFmtId="0" fontId="57" fillId="0" borderId="38" xfId="33" applyFont="1" applyBorder="1" applyAlignment="1">
      <alignment horizontal="left" vertical="top" wrapText="1"/>
    </xf>
    <xf numFmtId="0" fontId="57" fillId="0" borderId="38" xfId="33" applyFont="1" applyBorder="1" applyAlignment="1">
      <alignment horizontal="center" vertical="center" wrapText="1"/>
    </xf>
    <xf numFmtId="0" fontId="57" fillId="0" borderId="50" xfId="45" applyFont="1" applyBorder="1" applyAlignment="1">
      <alignment horizontal="center" vertical="top" wrapText="1"/>
    </xf>
    <xf numFmtId="0" fontId="77" fillId="28" borderId="50" xfId="45" applyFont="1" applyFill="1" applyBorder="1" applyAlignment="1">
      <alignment horizontal="center" vertical="top" wrapText="1"/>
    </xf>
    <xf numFmtId="0" fontId="77" fillId="28" borderId="38" xfId="45" applyFont="1" applyFill="1" applyBorder="1" applyAlignment="1">
      <alignment horizontal="center" vertical="center" wrapText="1"/>
    </xf>
    <xf numFmtId="2" fontId="77" fillId="0" borderId="50" xfId="45" applyNumberFormat="1" applyFont="1" applyBorder="1" applyAlignment="1">
      <alignment horizontal="center" vertical="top" wrapText="1"/>
    </xf>
    <xf numFmtId="0" fontId="78" fillId="0" borderId="13" xfId="233" applyFont="1" applyBorder="1" applyAlignment="1" applyProtection="1">
      <alignment horizontal="center" vertical="center" wrapText="1"/>
      <protection locked="0"/>
    </xf>
    <xf numFmtId="0" fontId="77" fillId="0" borderId="50" xfId="233" applyFont="1" applyBorder="1" applyAlignment="1">
      <alignment horizontal="center" vertical="top" wrapText="1"/>
    </xf>
    <xf numFmtId="0" fontId="80" fillId="0" borderId="58" xfId="233" applyFont="1" applyBorder="1" applyAlignment="1" applyProtection="1">
      <alignment horizontal="center" vertical="center" wrapText="1"/>
      <protection locked="0"/>
    </xf>
    <xf numFmtId="2" fontId="57" fillId="0" borderId="50" xfId="45" applyNumberFormat="1" applyFont="1" applyBorder="1" applyAlignment="1">
      <alignment horizontal="center" vertical="top" wrapText="1"/>
    </xf>
    <xf numFmtId="0" fontId="77" fillId="0" borderId="38" xfId="45" applyFont="1" applyBorder="1" applyAlignment="1">
      <alignment vertical="top" wrapText="1"/>
    </xf>
    <xf numFmtId="0" fontId="80" fillId="0" borderId="38" xfId="52" applyFont="1" applyBorder="1" applyAlignment="1">
      <alignment vertical="top" wrapText="1"/>
    </xf>
    <xf numFmtId="0" fontId="80" fillId="0" borderId="38" xfId="45" applyFont="1" applyBorder="1" applyAlignment="1" applyProtection="1">
      <alignment horizontal="center" vertical="center" wrapText="1"/>
      <protection locked="0"/>
    </xf>
    <xf numFmtId="0" fontId="57" fillId="0" borderId="38" xfId="233" applyFont="1" applyBorder="1" applyAlignment="1">
      <alignment horizontal="center" vertical="center" wrapText="1"/>
    </xf>
    <xf numFmtId="0" fontId="57" fillId="0" borderId="38" xfId="233" applyFont="1" applyBorder="1" applyAlignment="1" applyProtection="1">
      <alignment horizontal="center" vertical="center" wrapText="1"/>
      <protection locked="0"/>
    </xf>
    <xf numFmtId="0" fontId="93" fillId="0" borderId="58" xfId="45" applyFont="1" applyBorder="1" applyAlignment="1" applyProtection="1">
      <alignment horizontal="center" vertical="center" wrapText="1"/>
      <protection locked="0"/>
    </xf>
    <xf numFmtId="0" fontId="63" fillId="0" borderId="4" xfId="193" applyFont="1" applyBorder="1" applyAlignment="1">
      <alignment horizontal="center" vertical="center"/>
    </xf>
    <xf numFmtId="0" fontId="63" fillId="0" borderId="4" xfId="193" applyFont="1" applyBorder="1" applyAlignment="1">
      <alignment horizontal="left" vertical="center" wrapText="1"/>
    </xf>
    <xf numFmtId="0" fontId="63" fillId="0" borderId="4" xfId="206" applyFont="1" applyBorder="1" applyAlignment="1">
      <alignment horizontal="center" vertical="center"/>
    </xf>
    <xf numFmtId="182" fontId="63" fillId="0" borderId="4" xfId="193" applyNumberFormat="1" applyFont="1" applyBorder="1" applyAlignment="1">
      <alignment horizontal="right" vertical="center"/>
    </xf>
    <xf numFmtId="0" fontId="63" fillId="0" borderId="0" xfId="193" applyFont="1"/>
    <xf numFmtId="0" fontId="63" fillId="0" borderId="4" xfId="193" quotePrefix="1" applyFont="1" applyBorder="1" applyAlignment="1">
      <alignment horizontal="justify" vertical="top" wrapText="1"/>
    </xf>
    <xf numFmtId="0" fontId="66" fillId="0" borderId="4" xfId="193" quotePrefix="1" applyFont="1" applyBorder="1" applyAlignment="1">
      <alignment horizontal="justify" vertical="top" wrapText="1"/>
    </xf>
    <xf numFmtId="0" fontId="15" fillId="0" borderId="0" xfId="45"/>
    <xf numFmtId="0" fontId="15" fillId="0" borderId="4" xfId="45" applyBorder="1" applyAlignment="1">
      <alignment horizontal="center"/>
    </xf>
    <xf numFmtId="182" fontId="15" fillId="0" borderId="4" xfId="45" applyNumberFormat="1" applyBorder="1" applyAlignment="1">
      <alignment horizontal="right"/>
    </xf>
    <xf numFmtId="43" fontId="15" fillId="0" borderId="0" xfId="45" applyNumberFormat="1"/>
    <xf numFmtId="0" fontId="15" fillId="0" borderId="28" xfId="45" applyBorder="1"/>
    <xf numFmtId="0" fontId="15" fillId="0" borderId="27" xfId="45" applyBorder="1" applyAlignment="1">
      <alignment horizontal="center"/>
    </xf>
    <xf numFmtId="182" fontId="15" fillId="0" borderId="27" xfId="45" applyNumberFormat="1" applyBorder="1" applyAlignment="1">
      <alignment horizontal="right"/>
    </xf>
    <xf numFmtId="0" fontId="30" fillId="0" borderId="56" xfId="45" applyFont="1" applyBorder="1" applyAlignment="1">
      <alignment horizontal="left" wrapText="1"/>
    </xf>
    <xf numFmtId="0" fontId="30" fillId="0" borderId="56" xfId="45" applyFont="1" applyBorder="1" applyAlignment="1">
      <alignment horizontal="center" wrapText="1"/>
    </xf>
    <xf numFmtId="182" fontId="30" fillId="0" borderId="56" xfId="45" applyNumberFormat="1" applyFont="1" applyBorder="1" applyAlignment="1">
      <alignment horizontal="right" wrapText="1"/>
    </xf>
    <xf numFmtId="0" fontId="77" fillId="0" borderId="38" xfId="0" applyFont="1" applyBorder="1" applyAlignment="1">
      <alignment vertical="top" wrapText="1"/>
    </xf>
    <xf numFmtId="0" fontId="77" fillId="0" borderId="38" xfId="0" applyFont="1" applyBorder="1" applyAlignment="1">
      <alignment vertical="top"/>
    </xf>
    <xf numFmtId="0" fontId="77" fillId="0" borderId="38" xfId="0" applyFont="1" applyBorder="1" applyAlignment="1">
      <alignment horizontal="left" vertical="center" wrapText="1"/>
    </xf>
    <xf numFmtId="0" fontId="77" fillId="0" borderId="38" xfId="24" applyFont="1" applyBorder="1" applyAlignment="1">
      <alignment horizontal="left" vertical="center"/>
    </xf>
    <xf numFmtId="2" fontId="77" fillId="0" borderId="38" xfId="24" applyNumberFormat="1" applyFont="1" applyBorder="1" applyAlignment="1">
      <alignment horizontal="left" vertical="center"/>
    </xf>
    <xf numFmtId="0" fontId="77" fillId="0" borderId="38" xfId="24" applyFont="1" applyBorder="1" applyAlignment="1">
      <alignment horizontal="left" vertical="center" wrapText="1"/>
    </xf>
    <xf numFmtId="0" fontId="77" fillId="0" borderId="38" xfId="235" applyFont="1" applyBorder="1" applyAlignment="1">
      <alignment horizontal="left" vertical="top" wrapText="1"/>
    </xf>
    <xf numFmtId="0" fontId="77" fillId="0" borderId="38" xfId="235" applyFont="1" applyBorder="1" applyAlignment="1">
      <alignment horizontal="center" wrapText="1"/>
    </xf>
    <xf numFmtId="165" fontId="77" fillId="0" borderId="38" xfId="232" applyFont="1" applyFill="1" applyBorder="1" applyAlignment="1" applyProtection="1">
      <protection locked="0"/>
    </xf>
    <xf numFmtId="165" fontId="77" fillId="0" borderId="38" xfId="232" applyFont="1" applyFill="1" applyBorder="1" applyAlignment="1" applyProtection="1"/>
    <xf numFmtId="0" fontId="16" fillId="0" borderId="56" xfId="45" applyFont="1" applyBorder="1" applyAlignment="1">
      <alignment horizontal="left" wrapText="1"/>
    </xf>
    <xf numFmtId="0" fontId="15" fillId="0" borderId="56" xfId="52" applyBorder="1" applyAlignment="1">
      <alignment vertical="center"/>
    </xf>
    <xf numFmtId="0" fontId="14" fillId="0" borderId="56" xfId="45" applyFont="1" applyBorder="1" applyAlignment="1">
      <alignment horizontal="left"/>
    </xf>
    <xf numFmtId="0" fontId="30" fillId="0" borderId="56" xfId="27" applyFont="1" applyBorder="1" applyAlignment="1">
      <alignment horizontal="center" wrapText="1"/>
    </xf>
    <xf numFmtId="0" fontId="15" fillId="6" borderId="56" xfId="55" applyFill="1" applyBorder="1" applyAlignment="1">
      <alignment horizontal="center"/>
    </xf>
    <xf numFmtId="182" fontId="15" fillId="6" borderId="56" xfId="55" applyNumberFormat="1" applyFill="1" applyBorder="1" applyAlignment="1">
      <alignment horizontal="right"/>
    </xf>
    <xf numFmtId="0" fontId="30" fillId="0" borderId="56" xfId="0" applyFont="1" applyBorder="1" applyAlignment="1">
      <alignment horizontal="left" wrapText="1"/>
    </xf>
    <xf numFmtId="0" fontId="30" fillId="0" borderId="56" xfId="0" applyFont="1" applyBorder="1" applyAlignment="1">
      <alignment horizontal="center" wrapText="1"/>
    </xf>
    <xf numFmtId="182" fontId="30" fillId="0" borderId="56" xfId="0" applyNumberFormat="1" applyFont="1" applyBorder="1" applyAlignment="1">
      <alignment horizontal="left" wrapText="1"/>
    </xf>
    <xf numFmtId="0" fontId="33" fillId="0" borderId="56" xfId="55" applyFont="1" applyBorder="1" applyAlignment="1">
      <alignment horizontal="justify" vertical="top" wrapText="1"/>
    </xf>
    <xf numFmtId="0" fontId="15" fillId="0" borderId="56" xfId="55" applyBorder="1" applyAlignment="1">
      <alignment horizontal="justify" vertical="top" wrapText="1"/>
    </xf>
    <xf numFmtId="0" fontId="33" fillId="6" borderId="56" xfId="55" applyFont="1" applyFill="1" applyBorder="1" applyAlignment="1">
      <alignment horizontal="justify" vertical="top" wrapText="1"/>
    </xf>
    <xf numFmtId="0" fontId="31" fillId="0" borderId="56" xfId="45" applyFont="1" applyBorder="1" applyAlignment="1">
      <alignment horizontal="left" wrapText="1"/>
    </xf>
    <xf numFmtId="0" fontId="59" fillId="0" borderId="3" xfId="193" applyFont="1" applyBorder="1" applyAlignment="1">
      <alignment horizontal="center"/>
    </xf>
    <xf numFmtId="182" fontId="59" fillId="0" borderId="5" xfId="193" applyNumberFormat="1" applyFont="1" applyBorder="1" applyAlignment="1">
      <alignment horizontal="right"/>
    </xf>
    <xf numFmtId="0" fontId="59" fillId="0" borderId="3" xfId="193" applyFont="1" applyBorder="1" applyAlignment="1">
      <alignment horizontal="center" vertical="center"/>
    </xf>
    <xf numFmtId="182" fontId="63" fillId="0" borderId="5" xfId="193" applyNumberFormat="1" applyFont="1" applyBorder="1" applyAlignment="1">
      <alignment horizontal="right"/>
    </xf>
    <xf numFmtId="0" fontId="64" fillId="0" borderId="3" xfId="194" applyFont="1" applyBorder="1" applyAlignment="1">
      <alignment horizontal="center" vertical="center"/>
    </xf>
    <xf numFmtId="0" fontId="61" fillId="0" borderId="3" xfId="193" applyFont="1" applyBorder="1" applyAlignment="1">
      <alignment horizontal="center"/>
    </xf>
    <xf numFmtId="0" fontId="59" fillId="0" borderId="3" xfId="193" applyFont="1" applyBorder="1"/>
    <xf numFmtId="2" fontId="59" fillId="0" borderId="3" xfId="193" applyNumberFormat="1" applyFont="1" applyBorder="1" applyAlignment="1">
      <alignment horizontal="center"/>
    </xf>
    <xf numFmtId="0" fontId="60" fillId="0" borderId="3" xfId="193" applyFont="1" applyBorder="1" applyAlignment="1">
      <alignment horizontal="center"/>
    </xf>
    <xf numFmtId="0" fontId="57" fillId="0" borderId="50" xfId="236" applyFont="1" applyBorder="1" applyAlignment="1">
      <alignment horizontal="center" vertical="center" wrapText="1"/>
    </xf>
    <xf numFmtId="0" fontId="80" fillId="0" borderId="38" xfId="236" applyFont="1" applyBorder="1" applyAlignment="1">
      <alignment vertical="center" wrapText="1"/>
    </xf>
    <xf numFmtId="0" fontId="57" fillId="0" borderId="38" xfId="236" applyFont="1" applyBorder="1" applyAlignment="1">
      <alignment vertical="center" wrapText="1"/>
    </xf>
    <xf numFmtId="182" fontId="59" fillId="0" borderId="5" xfId="193" applyNumberFormat="1" applyFont="1" applyBorder="1" applyAlignment="1">
      <alignment horizontal="right" vertical="top"/>
    </xf>
    <xf numFmtId="0" fontId="61" fillId="0" borderId="3" xfId="193" applyFont="1" applyBorder="1" applyAlignment="1">
      <alignment horizontal="center" vertical="top"/>
    </xf>
    <xf numFmtId="182" fontId="64" fillId="0" borderId="5" xfId="197" applyNumberFormat="1" applyFont="1" applyBorder="1" applyAlignment="1">
      <alignment horizontal="right" vertical="center" wrapText="1"/>
    </xf>
    <xf numFmtId="0" fontId="61" fillId="0" borderId="3" xfId="193" applyFont="1" applyBorder="1" applyAlignment="1">
      <alignment horizontal="center" vertical="center" wrapText="1"/>
    </xf>
    <xf numFmtId="182" fontId="61" fillId="0" borderId="5" xfId="193" quotePrefix="1" applyNumberFormat="1" applyFont="1" applyBorder="1" applyAlignment="1">
      <alignment horizontal="right" vertical="top" wrapText="1"/>
    </xf>
    <xf numFmtId="182" fontId="61" fillId="0" borderId="5" xfId="193" applyNumberFormat="1" applyFont="1" applyBorder="1" applyAlignment="1">
      <alignment horizontal="right" vertical="top" wrapText="1"/>
    </xf>
    <xf numFmtId="182" fontId="61" fillId="0" borderId="5" xfId="193" quotePrefix="1" applyNumberFormat="1" applyFont="1" applyBorder="1" applyAlignment="1">
      <alignment horizontal="right" vertical="center" wrapText="1"/>
    </xf>
    <xf numFmtId="182" fontId="61" fillId="0" borderId="5" xfId="193" applyNumberFormat="1" applyFont="1" applyBorder="1" applyAlignment="1">
      <alignment horizontal="right" vertical="center" wrapText="1"/>
    </xf>
    <xf numFmtId="2" fontId="64" fillId="0" borderId="3" xfId="197" applyNumberFormat="1" applyFont="1" applyBorder="1" applyAlignment="1">
      <alignment horizontal="center" vertical="center" wrapText="1"/>
    </xf>
    <xf numFmtId="0" fontId="66" fillId="0" borderId="3" xfId="193" applyFont="1" applyBorder="1" applyAlignment="1">
      <alignment horizontal="center" vertical="center" wrapText="1"/>
    </xf>
    <xf numFmtId="182" fontId="65" fillId="0" borderId="5" xfId="193" applyNumberFormat="1" applyFont="1" applyBorder="1" applyAlignment="1">
      <alignment horizontal="right" vertical="top"/>
    </xf>
    <xf numFmtId="182" fontId="61" fillId="0" borderId="5" xfId="193" applyNumberFormat="1" applyFont="1" applyBorder="1" applyAlignment="1">
      <alignment horizontal="right"/>
    </xf>
    <xf numFmtId="0" fontId="61" fillId="0" borderId="6" xfId="193" quotePrefix="1" applyFont="1" applyBorder="1" applyAlignment="1">
      <alignment horizontal="center"/>
    </xf>
    <xf numFmtId="0" fontId="70" fillId="0" borderId="7" xfId="193" applyFont="1" applyBorder="1" applyAlignment="1">
      <alignment horizontal="left" vertical="top" wrapText="1"/>
    </xf>
    <xf numFmtId="0" fontId="59" fillId="0" borderId="7" xfId="193" applyFont="1" applyBorder="1" applyAlignment="1">
      <alignment horizontal="center"/>
    </xf>
    <xf numFmtId="0" fontId="59" fillId="0" borderId="7" xfId="206" applyFont="1" applyBorder="1"/>
    <xf numFmtId="182" fontId="59" fillId="0" borderId="7" xfId="193" applyNumberFormat="1" applyFont="1" applyBorder="1" applyAlignment="1">
      <alignment horizontal="right"/>
    </xf>
    <xf numFmtId="182" fontId="60" fillId="0" borderId="26" xfId="193" applyNumberFormat="1" applyFont="1" applyBorder="1" applyAlignment="1">
      <alignment horizontal="right" vertical="top"/>
    </xf>
    <xf numFmtId="0" fontId="14" fillId="0" borderId="3" xfId="55" applyFont="1" applyBorder="1" applyAlignment="1">
      <alignment horizontal="center" vertical="center"/>
    </xf>
    <xf numFmtId="0" fontId="14" fillId="0" borderId="5" xfId="55" applyFont="1" applyBorder="1" applyAlignment="1">
      <alignment horizontal="center" vertical="center" wrapText="1"/>
    </xf>
    <xf numFmtId="167" fontId="14" fillId="0" borderId="3" xfId="56" applyNumberFormat="1" applyFont="1" applyBorder="1" applyAlignment="1">
      <alignment horizontal="center" vertical="top"/>
    </xf>
    <xf numFmtId="0" fontId="15" fillId="0" borderId="5" xfId="55" applyBorder="1" applyAlignment="1">
      <alignment horizontal="center" vertical="center" wrapText="1"/>
    </xf>
    <xf numFmtId="167" fontId="0" fillId="0" borderId="3" xfId="56" applyNumberFormat="1" applyFont="1" applyBorder="1" applyAlignment="1">
      <alignment horizontal="center" vertical="top"/>
    </xf>
    <xf numFmtId="182" fontId="15" fillId="0" borderId="5" xfId="55" applyNumberFormat="1" applyBorder="1" applyAlignment="1">
      <alignment horizontal="center" vertical="center" wrapText="1"/>
    </xf>
    <xf numFmtId="167" fontId="0" fillId="0" borderId="3" xfId="60" applyNumberFormat="1" applyFont="1" applyBorder="1" applyAlignment="1">
      <alignment horizontal="center" vertical="top" wrapText="1"/>
    </xf>
    <xf numFmtId="0" fontId="0" fillId="0" borderId="3" xfId="60" applyFont="1" applyBorder="1" applyAlignment="1">
      <alignment horizontal="center" vertical="center" wrapText="1"/>
    </xf>
    <xf numFmtId="0" fontId="0" fillId="0" borderId="3" xfId="60" applyFont="1" applyBorder="1" applyAlignment="1">
      <alignment horizontal="center" vertical="top" wrapText="1"/>
    </xf>
    <xf numFmtId="0" fontId="0" fillId="0" borderId="3" xfId="60" applyFont="1" applyBorder="1" applyAlignment="1">
      <alignment horizontal="center"/>
    </xf>
    <xf numFmtId="167" fontId="14" fillId="0" borderId="3" xfId="55" applyNumberFormat="1" applyFont="1" applyBorder="1" applyAlignment="1">
      <alignment horizontal="center" vertical="center"/>
    </xf>
    <xf numFmtId="0" fontId="14" fillId="0" borderId="3" xfId="59" applyFont="1" applyBorder="1" applyAlignment="1">
      <alignment horizontal="center" vertical="top" wrapText="1"/>
    </xf>
    <xf numFmtId="167" fontId="0" fillId="6" borderId="3" xfId="59" applyNumberFormat="1" applyFont="1" applyFill="1" applyBorder="1" applyAlignment="1">
      <alignment horizontal="center" vertical="top" wrapText="1"/>
    </xf>
    <xf numFmtId="0" fontId="12" fillId="6" borderId="3" xfId="59" applyFill="1" applyBorder="1" applyAlignment="1">
      <alignment horizontal="center" vertical="center" wrapText="1"/>
    </xf>
    <xf numFmtId="0" fontId="0" fillId="6" borderId="3" xfId="59" applyFont="1" applyFill="1" applyBorder="1" applyAlignment="1">
      <alignment horizontal="center" vertical="center"/>
    </xf>
    <xf numFmtId="1" fontId="0" fillId="6" borderId="3" xfId="59" applyNumberFormat="1" applyFont="1" applyFill="1" applyBorder="1" applyAlignment="1">
      <alignment horizontal="center" vertical="center" wrapText="1"/>
    </xf>
    <xf numFmtId="167" fontId="0" fillId="6" borderId="3" xfId="59" applyNumberFormat="1" applyFont="1" applyFill="1" applyBorder="1" applyAlignment="1">
      <alignment horizontal="right" vertical="center" wrapText="1"/>
    </xf>
    <xf numFmtId="167" fontId="0" fillId="6" borderId="3" xfId="59" applyNumberFormat="1" applyFont="1" applyFill="1" applyBorder="1" applyAlignment="1">
      <alignment horizontal="right" vertical="top" wrapText="1"/>
    </xf>
    <xf numFmtId="0" fontId="15" fillId="0" borderId="3" xfId="0" quotePrefix="1" applyFont="1" applyBorder="1" applyAlignment="1">
      <alignment horizontal="center" vertical="top" wrapText="1"/>
    </xf>
    <xf numFmtId="0" fontId="12" fillId="6" borderId="3" xfId="59" applyFill="1" applyBorder="1"/>
    <xf numFmtId="0" fontId="0" fillId="6" borderId="3" xfId="59" applyFont="1" applyFill="1" applyBorder="1" applyAlignment="1">
      <alignment horizontal="center" vertical="top" wrapText="1"/>
    </xf>
    <xf numFmtId="167" fontId="0" fillId="6" borderId="3" xfId="59" applyNumberFormat="1" applyFont="1" applyFill="1" applyBorder="1" applyAlignment="1">
      <alignment horizontal="center" vertical="center" wrapText="1"/>
    </xf>
    <xf numFmtId="167" fontId="15" fillId="6" borderId="3" xfId="55" applyNumberFormat="1" applyFill="1" applyBorder="1" applyAlignment="1">
      <alignment horizontal="center" vertical="top" wrapText="1"/>
    </xf>
    <xf numFmtId="182" fontId="14" fillId="0" borderId="5" xfId="55" applyNumberFormat="1" applyFont="1" applyBorder="1" applyAlignment="1">
      <alignment horizontal="center" vertical="center" wrapText="1"/>
    </xf>
    <xf numFmtId="179" fontId="15" fillId="5" borderId="3" xfId="0" applyNumberFormat="1" applyFont="1" applyFill="1" applyBorder="1" applyAlignment="1">
      <alignment horizontal="center" vertical="center" wrapText="1"/>
    </xf>
    <xf numFmtId="0" fontId="14" fillId="0" borderId="3" xfId="55" applyFont="1" applyBorder="1" applyAlignment="1">
      <alignment horizontal="center" vertical="center" wrapText="1"/>
    </xf>
    <xf numFmtId="0" fontId="14" fillId="0" borderId="5" xfId="55" applyFont="1" applyBorder="1"/>
    <xf numFmtId="167" fontId="0" fillId="6" borderId="3" xfId="55" applyNumberFormat="1" applyFont="1" applyFill="1" applyBorder="1" applyAlignment="1">
      <alignment horizontal="center" vertical="top" wrapText="1"/>
    </xf>
    <xf numFmtId="182" fontId="14" fillId="0" borderId="5" xfId="55" applyNumberFormat="1" applyFont="1" applyBorder="1" applyAlignment="1">
      <alignment horizontal="center"/>
    </xf>
    <xf numFmtId="0" fontId="15" fillId="0" borderId="62" xfId="55" applyBorder="1"/>
    <xf numFmtId="0" fontId="14" fillId="29" borderId="3" xfId="57" applyFont="1" applyFill="1" applyBorder="1" applyAlignment="1">
      <alignment horizontal="center" vertical="top" wrapText="1"/>
    </xf>
    <xf numFmtId="0" fontId="14" fillId="29" borderId="4" xfId="57" applyFont="1" applyFill="1" applyBorder="1" applyAlignment="1">
      <alignment horizontal="justify" vertical="center"/>
    </xf>
    <xf numFmtId="0" fontId="14" fillId="29" borderId="4" xfId="58" applyFont="1" applyFill="1" applyBorder="1" applyAlignment="1">
      <alignment horizontal="center" vertical="center"/>
    </xf>
    <xf numFmtId="182" fontId="14" fillId="29" borderId="4" xfId="58" applyNumberFormat="1" applyFont="1" applyFill="1" applyBorder="1" applyAlignment="1">
      <alignment horizontal="right" vertical="center"/>
    </xf>
    <xf numFmtId="0" fontId="14" fillId="29" borderId="5" xfId="58" applyFont="1" applyFill="1" applyBorder="1" applyAlignment="1">
      <alignment horizontal="center" vertical="center"/>
    </xf>
    <xf numFmtId="0" fontId="15" fillId="29" borderId="3" xfId="0" applyFont="1" applyFill="1" applyBorder="1" applyAlignment="1">
      <alignment horizontal="center" vertical="top" wrapText="1"/>
    </xf>
    <xf numFmtId="0" fontId="14" fillId="29" borderId="4" xfId="0" applyFont="1" applyFill="1" applyBorder="1" applyAlignment="1">
      <alignment horizontal="justify" vertical="top" wrapText="1"/>
    </xf>
    <xf numFmtId="166" fontId="15" fillId="29" borderId="4" xfId="0" applyNumberFormat="1" applyFont="1" applyFill="1" applyBorder="1" applyAlignment="1">
      <alignment horizontal="center" vertical="top" wrapText="1"/>
    </xf>
    <xf numFmtId="166" fontId="15" fillId="29" borderId="4" xfId="45" applyNumberFormat="1" applyFill="1" applyBorder="1" applyAlignment="1">
      <alignment horizontal="center" vertical="top" wrapText="1"/>
    </xf>
    <xf numFmtId="182" fontId="15" fillId="29" borderId="4" xfId="0" applyNumberFormat="1" applyFont="1" applyFill="1" applyBorder="1" applyAlignment="1">
      <alignment horizontal="right" vertical="top" wrapText="1"/>
    </xf>
    <xf numFmtId="0" fontId="14" fillId="29" borderId="5" xfId="55" applyFont="1" applyFill="1" applyBorder="1" applyAlignment="1">
      <alignment horizontal="center" vertical="center" wrapText="1"/>
    </xf>
    <xf numFmtId="0" fontId="14" fillId="29" borderId="3" xfId="59" applyFont="1" applyFill="1" applyBorder="1" applyAlignment="1">
      <alignment horizontal="center" vertical="top" wrapText="1"/>
    </xf>
    <xf numFmtId="0" fontId="14" fillId="29" borderId="4" xfId="59" applyFont="1" applyFill="1" applyBorder="1" applyAlignment="1">
      <alignment horizontal="justify" vertical="top" wrapText="1"/>
    </xf>
    <xf numFmtId="0" fontId="0" fillId="29" borderId="4" xfId="59" applyFont="1" applyFill="1" applyBorder="1" applyAlignment="1">
      <alignment horizontal="center"/>
    </xf>
    <xf numFmtId="182" fontId="0" fillId="29" borderId="4" xfId="59" applyNumberFormat="1" applyFont="1" applyFill="1" applyBorder="1" applyAlignment="1">
      <alignment horizontal="right"/>
    </xf>
    <xf numFmtId="182" fontId="0" fillId="29" borderId="5" xfId="59" applyNumberFormat="1" applyFont="1" applyFill="1" applyBorder="1" applyAlignment="1">
      <alignment horizontal="right"/>
    </xf>
    <xf numFmtId="0" fontId="14" fillId="29" borderId="3" xfId="59" applyFont="1" applyFill="1" applyBorder="1" applyAlignment="1">
      <alignment horizontal="justify" vertical="top" wrapText="1"/>
    </xf>
    <xf numFmtId="182" fontId="14" fillId="29" borderId="4" xfId="59" applyNumberFormat="1" applyFont="1" applyFill="1" applyBorder="1" applyAlignment="1">
      <alignment horizontal="right" vertical="top" wrapText="1"/>
    </xf>
    <xf numFmtId="182" fontId="14" fillId="29" borderId="5" xfId="59" applyNumberFormat="1" applyFont="1" applyFill="1" applyBorder="1" applyAlignment="1">
      <alignment horizontal="right" vertical="top" wrapText="1"/>
    </xf>
    <xf numFmtId="182" fontId="14" fillId="29" borderId="5" xfId="55" applyNumberFormat="1" applyFont="1" applyFill="1" applyBorder="1"/>
    <xf numFmtId="0" fontId="14" fillId="29" borderId="3" xfId="55" applyFont="1" applyFill="1" applyBorder="1" applyAlignment="1">
      <alignment horizontal="center" vertical="top" wrapText="1"/>
    </xf>
    <xf numFmtId="0" fontId="14" fillId="29" borderId="4" xfId="55" applyFont="1" applyFill="1" applyBorder="1" applyAlignment="1">
      <alignment horizontal="justify" vertical="top" wrapText="1"/>
    </xf>
    <xf numFmtId="0" fontId="15" fillId="29" borderId="4" xfId="55" applyFill="1" applyBorder="1" applyAlignment="1">
      <alignment horizontal="justify" vertical="top" wrapText="1"/>
    </xf>
    <xf numFmtId="182" fontId="15" fillId="29" borderId="4" xfId="55" applyNumberFormat="1" applyFill="1" applyBorder="1" applyAlignment="1">
      <alignment horizontal="right" vertical="top" wrapText="1"/>
    </xf>
    <xf numFmtId="0" fontId="14" fillId="29" borderId="5" xfId="55" applyFont="1" applyFill="1" applyBorder="1" applyAlignment="1">
      <alignment horizontal="center"/>
    </xf>
    <xf numFmtId="0" fontId="13" fillId="0" borderId="5" xfId="55" applyFont="1" applyBorder="1"/>
    <xf numFmtId="0" fontId="15" fillId="6" borderId="4" xfId="59" applyFont="1" applyFill="1" applyBorder="1" applyAlignment="1">
      <alignment horizontal="center" vertical="center"/>
    </xf>
    <xf numFmtId="180" fontId="15" fillId="0" borderId="3" xfId="0" applyNumberFormat="1" applyFont="1" applyBorder="1" applyAlignment="1">
      <alignment horizontal="center" vertical="top" wrapText="1"/>
    </xf>
    <xf numFmtId="0" fontId="86" fillId="30" borderId="38" xfId="0" applyFont="1" applyFill="1" applyBorder="1" applyAlignment="1">
      <alignment horizontal="center" vertical="top" wrapText="1"/>
    </xf>
    <xf numFmtId="0" fontId="35" fillId="34" borderId="50" xfId="45" applyFont="1" applyFill="1" applyBorder="1" applyAlignment="1">
      <alignment horizontal="center" vertical="top" wrapText="1"/>
    </xf>
    <xf numFmtId="0" fontId="35" fillId="34" borderId="38" xfId="45" applyFont="1" applyFill="1" applyBorder="1" applyAlignment="1">
      <alignment horizontal="left" vertical="top" wrapText="1"/>
    </xf>
    <xf numFmtId="0" fontId="2" fillId="0" borderId="0" xfId="257" applyAlignment="1" applyProtection="1">
      <alignment wrapText="1"/>
      <protection locked="0"/>
    </xf>
    <xf numFmtId="0" fontId="90" fillId="34" borderId="10" xfId="257" applyFont="1" applyFill="1" applyBorder="1" applyAlignment="1">
      <alignment horizontal="center" vertical="center" wrapText="1"/>
    </xf>
    <xf numFmtId="0" fontId="90" fillId="34" borderId="14" xfId="257" applyFont="1" applyFill="1" applyBorder="1" applyAlignment="1">
      <alignment horizontal="center" vertical="center" wrapText="1"/>
    </xf>
    <xf numFmtId="1" fontId="90" fillId="34" borderId="14" xfId="257" applyNumberFormat="1" applyFont="1" applyFill="1" applyBorder="1" applyAlignment="1">
      <alignment horizontal="center" vertical="center" wrapText="1"/>
    </xf>
    <xf numFmtId="1" fontId="90" fillId="34" borderId="78" xfId="257" applyNumberFormat="1" applyFont="1" applyFill="1" applyBorder="1" applyAlignment="1">
      <alignment horizontal="center" vertical="center" wrapText="1"/>
    </xf>
    <xf numFmtId="0" fontId="2" fillId="0" borderId="0" xfId="257" applyAlignment="1" applyProtection="1">
      <alignment horizontal="left" wrapText="1"/>
      <protection locked="0"/>
    </xf>
    <xf numFmtId="0" fontId="2" fillId="0" borderId="0" xfId="257" applyAlignment="1" applyProtection="1">
      <alignment horizontal="center" wrapText="1"/>
      <protection locked="0"/>
    </xf>
    <xf numFmtId="0" fontId="95" fillId="0" borderId="12" xfId="0" applyFont="1" applyBorder="1" applyAlignment="1">
      <alignment horizontal="left" vertical="top" wrapText="1"/>
    </xf>
    <xf numFmtId="0" fontId="77" fillId="28" borderId="48" xfId="45" applyFont="1" applyFill="1" applyBorder="1" applyAlignment="1" applyProtection="1">
      <alignment horizontal="center" vertical="center" wrapText="1"/>
      <protection locked="0"/>
    </xf>
    <xf numFmtId="0" fontId="77" fillId="28" borderId="4" xfId="45" applyFont="1" applyFill="1" applyBorder="1" applyAlignment="1" applyProtection="1">
      <alignment horizontal="center" vertical="center" wrapText="1"/>
      <protection locked="0"/>
    </xf>
    <xf numFmtId="0" fontId="80" fillId="0" borderId="38" xfId="45" applyFont="1" applyBorder="1" applyAlignment="1">
      <alignment horizontal="left" vertical="top" wrapText="1"/>
    </xf>
    <xf numFmtId="0" fontId="95" fillId="0" borderId="56" xfId="1" applyFont="1" applyBorder="1" applyAlignment="1">
      <alignment horizontal="left" vertical="top" wrapText="1"/>
    </xf>
    <xf numFmtId="43" fontId="99" fillId="0" borderId="56" xfId="258" applyFont="1" applyFill="1" applyBorder="1" applyAlignment="1" applyProtection="1">
      <alignment horizontal="left" vertical="top" wrapText="1"/>
      <protection locked="0"/>
    </xf>
    <xf numFmtId="0" fontId="95" fillId="0" borderId="56" xfId="1" applyFont="1" applyBorder="1" applyAlignment="1">
      <alignment horizontal="center" vertical="center" wrapText="1"/>
    </xf>
    <xf numFmtId="0" fontId="95" fillId="0" borderId="56" xfId="0" applyFont="1" applyBorder="1" applyAlignment="1">
      <alignment horizontal="left" vertical="top" wrapText="1"/>
    </xf>
    <xf numFmtId="2" fontId="94" fillId="0" borderId="56" xfId="1" applyNumberFormat="1" applyFont="1" applyBorder="1" applyAlignment="1">
      <alignment horizontal="left" vertical="top" wrapText="1"/>
    </xf>
    <xf numFmtId="2" fontId="94" fillId="0" borderId="56" xfId="0" applyNumberFormat="1" applyFont="1" applyBorder="1" applyAlignment="1">
      <alignment horizontal="left" vertical="top" wrapText="1"/>
    </xf>
    <xf numFmtId="0" fontId="101" fillId="34" borderId="50" xfId="45" applyFont="1" applyFill="1" applyBorder="1" applyAlignment="1">
      <alignment horizontal="center" vertical="top" wrapText="1"/>
    </xf>
    <xf numFmtId="0" fontId="102" fillId="34" borderId="51" xfId="45" applyFont="1" applyFill="1" applyBorder="1" applyAlignment="1">
      <alignment vertical="center"/>
    </xf>
    <xf numFmtId="0" fontId="102" fillId="0" borderId="0" xfId="233" applyFont="1" applyAlignment="1">
      <alignment vertical="center" wrapText="1"/>
    </xf>
    <xf numFmtId="0" fontId="101" fillId="34" borderId="37" xfId="45" applyFont="1" applyFill="1" applyBorder="1" applyAlignment="1">
      <alignment horizontal="left" vertical="top" wrapText="1"/>
    </xf>
    <xf numFmtId="0" fontId="77" fillId="0" borderId="48" xfId="45" applyFont="1" applyBorder="1" applyAlignment="1">
      <alignment horizontal="left" vertical="top" wrapText="1"/>
    </xf>
    <xf numFmtId="185" fontId="101" fillId="34" borderId="82" xfId="232" applyNumberFormat="1" applyFont="1" applyFill="1" applyBorder="1" applyAlignment="1">
      <alignment vertical="center"/>
    </xf>
    <xf numFmtId="185" fontId="35" fillId="29" borderId="47" xfId="232" applyNumberFormat="1" applyFont="1" applyFill="1" applyBorder="1" applyAlignment="1">
      <alignment horizontal="center" vertical="center" wrapText="1"/>
    </xf>
    <xf numFmtId="0" fontId="103" fillId="0" borderId="0" xfId="257" applyFont="1" applyAlignment="1" applyProtection="1">
      <alignment vertical="center" wrapText="1"/>
      <protection locked="0"/>
    </xf>
    <xf numFmtId="0" fontId="90" fillId="35" borderId="10" xfId="257" applyFont="1" applyFill="1" applyBorder="1" applyAlignment="1">
      <alignment vertical="center" wrapText="1"/>
    </xf>
    <xf numFmtId="43" fontId="90" fillId="35" borderId="14" xfId="258" applyFont="1" applyFill="1" applyBorder="1" applyAlignment="1" applyProtection="1">
      <alignment vertical="center" wrapText="1"/>
    </xf>
    <xf numFmtId="184" fontId="90" fillId="35" borderId="14" xfId="258" applyNumberFormat="1" applyFont="1" applyFill="1" applyBorder="1" applyAlignment="1" applyProtection="1">
      <alignment vertical="center" wrapText="1"/>
    </xf>
    <xf numFmtId="43" fontId="103" fillId="35" borderId="78" xfId="257" applyNumberFormat="1" applyFont="1" applyFill="1" applyBorder="1" applyAlignment="1" applyProtection="1">
      <alignment vertical="center" wrapText="1"/>
      <protection locked="0"/>
    </xf>
    <xf numFmtId="0" fontId="90" fillId="35" borderId="14" xfId="257" applyFont="1" applyFill="1" applyBorder="1" applyAlignment="1">
      <alignment horizontal="center" vertical="center" wrapText="1"/>
    </xf>
    <xf numFmtId="184" fontId="105" fillId="34" borderId="14" xfId="257" applyNumberFormat="1" applyFont="1" applyFill="1" applyBorder="1" applyAlignment="1" applyProtection="1">
      <alignment horizontal="center" vertical="center" wrapText="1"/>
      <protection locked="0"/>
    </xf>
    <xf numFmtId="0" fontId="105" fillId="34" borderId="78" xfId="257" applyFont="1" applyFill="1" applyBorder="1" applyAlignment="1" applyProtection="1">
      <alignment horizontal="center" vertical="center" wrapText="1"/>
      <protection locked="0"/>
    </xf>
    <xf numFmtId="0" fontId="106" fillId="0" borderId="0" xfId="257" applyFont="1" applyAlignment="1" applyProtection="1">
      <alignment wrapText="1"/>
      <protection locked="0"/>
    </xf>
    <xf numFmtId="0" fontId="107" fillId="0" borderId="0" xfId="233" applyFont="1" applyAlignment="1">
      <alignment vertical="center" wrapText="1"/>
    </xf>
    <xf numFmtId="2" fontId="57" fillId="0" borderId="50" xfId="233" applyNumberFormat="1" applyFont="1" applyBorder="1" applyAlignment="1">
      <alignment horizontal="center" vertical="top" wrapText="1"/>
    </xf>
    <xf numFmtId="0" fontId="77" fillId="0" borderId="85" xfId="45" applyFont="1" applyBorder="1" applyAlignment="1" applyProtection="1">
      <alignment horizontal="center" vertical="center" wrapText="1"/>
      <protection locked="0"/>
    </xf>
    <xf numFmtId="0" fontId="77" fillId="0" borderId="44" xfId="45" applyFont="1" applyBorder="1" applyAlignment="1">
      <alignment horizontal="center" vertical="center" wrapText="1"/>
    </xf>
    <xf numFmtId="0" fontId="77" fillId="0" borderId="45" xfId="45" applyFont="1" applyBorder="1" applyAlignment="1" applyProtection="1">
      <alignment horizontal="center" vertical="center" wrapText="1"/>
      <protection locked="0"/>
    </xf>
    <xf numFmtId="0" fontId="77" fillId="0" borderId="43" xfId="45" applyFont="1" applyBorder="1" applyAlignment="1" applyProtection="1">
      <alignment horizontal="center" vertical="center" wrapText="1"/>
      <protection locked="0"/>
    </xf>
    <xf numFmtId="0" fontId="77" fillId="0" borderId="48" xfId="45" applyFont="1" applyBorder="1" applyAlignment="1">
      <alignment horizontal="center" vertical="center" wrapText="1"/>
    </xf>
    <xf numFmtId="0" fontId="78" fillId="33" borderId="48" xfId="45" applyFont="1" applyFill="1" applyBorder="1" applyAlignment="1">
      <alignment horizontal="center" vertical="center"/>
    </xf>
    <xf numFmtId="0" fontId="78" fillId="33" borderId="48" xfId="45" applyFont="1" applyFill="1" applyBorder="1" applyAlignment="1">
      <alignment horizontal="left" vertical="center" wrapText="1"/>
    </xf>
    <xf numFmtId="0" fontId="78" fillId="33" borderId="48" xfId="45" applyFont="1" applyFill="1" applyBorder="1" applyAlignment="1" applyProtection="1">
      <alignment horizontal="center" vertical="center"/>
      <protection locked="0"/>
    </xf>
    <xf numFmtId="0" fontId="78" fillId="33" borderId="44" xfId="45" applyFont="1" applyFill="1" applyBorder="1" applyAlignment="1" applyProtection="1">
      <alignment horizontal="center" vertical="center"/>
      <protection locked="0"/>
    </xf>
    <xf numFmtId="0" fontId="59" fillId="0" borderId="86" xfId="193" applyFont="1" applyBorder="1" applyAlignment="1">
      <alignment horizontal="center" vertical="center"/>
    </xf>
    <xf numFmtId="0" fontId="59" fillId="0" borderId="86" xfId="193" applyFont="1" applyBorder="1" applyAlignment="1">
      <alignment horizontal="center"/>
    </xf>
    <xf numFmtId="0" fontId="61" fillId="0" borderId="86" xfId="193" applyFont="1" applyBorder="1" applyAlignment="1">
      <alignment horizontal="center"/>
    </xf>
    <xf numFmtId="0" fontId="59" fillId="0" borderId="86" xfId="193" applyFont="1" applyBorder="1"/>
    <xf numFmtId="2" fontId="59" fillId="0" borderId="86" xfId="193" applyNumberFormat="1" applyFont="1" applyBorder="1" applyAlignment="1">
      <alignment horizontal="center"/>
    </xf>
    <xf numFmtId="0" fontId="60" fillId="0" borderId="86" xfId="193" applyFont="1" applyBorder="1" applyAlignment="1">
      <alignment horizontal="center"/>
    </xf>
    <xf numFmtId="0" fontId="57" fillId="0" borderId="0" xfId="236" applyFont="1" applyAlignment="1">
      <alignment horizontal="center" vertical="center" wrapText="1"/>
    </xf>
    <xf numFmtId="0" fontId="60" fillId="0" borderId="0" xfId="193" applyFont="1" applyAlignment="1">
      <alignment horizontal="center"/>
    </xf>
    <xf numFmtId="0" fontId="63" fillId="0" borderId="86" xfId="193" applyFont="1" applyBorder="1" applyAlignment="1">
      <alignment horizontal="center" vertical="center"/>
    </xf>
    <xf numFmtId="0" fontId="58" fillId="0" borderId="86" xfId="193" applyFont="1" applyBorder="1" applyAlignment="1">
      <alignment horizontal="center"/>
    </xf>
    <xf numFmtId="0" fontId="61" fillId="0" borderId="86" xfId="193" applyFont="1" applyBorder="1" applyAlignment="1">
      <alignment horizontal="center" vertical="top"/>
    </xf>
    <xf numFmtId="0" fontId="61" fillId="0" borderId="86" xfId="193" applyFont="1" applyBorder="1" applyAlignment="1">
      <alignment horizontal="center" vertical="center" wrapText="1"/>
    </xf>
    <xf numFmtId="2" fontId="61" fillId="0" borderId="86" xfId="193" applyNumberFormat="1" applyFont="1" applyBorder="1" applyAlignment="1">
      <alignment horizontal="center" vertical="center" wrapText="1"/>
    </xf>
    <xf numFmtId="0" fontId="61" fillId="0" borderId="86" xfId="193" applyFont="1" applyBorder="1" applyAlignment="1">
      <alignment horizontal="center" vertical="top" wrapText="1"/>
    </xf>
    <xf numFmtId="0" fontId="62" fillId="0" borderId="86" xfId="193" applyFont="1" applyBorder="1" applyAlignment="1">
      <alignment horizontal="center" vertical="center"/>
    </xf>
    <xf numFmtId="2" fontId="64" fillId="0" borderId="86" xfId="197" applyNumberFormat="1" applyFont="1" applyBorder="1" applyAlignment="1">
      <alignment horizontal="center" vertical="center" wrapText="1"/>
    </xf>
    <xf numFmtId="0" fontId="66" fillId="0" borderId="86" xfId="193" applyFont="1" applyBorder="1" applyAlignment="1">
      <alignment horizontal="center" vertical="center" wrapText="1"/>
    </xf>
    <xf numFmtId="0" fontId="61" fillId="0" borderId="87" xfId="193" quotePrefix="1" applyFont="1" applyBorder="1" applyAlignment="1">
      <alignment horizontal="center"/>
    </xf>
    <xf numFmtId="0" fontId="81" fillId="0" borderId="0" xfId="233" applyFont="1" applyAlignment="1">
      <alignment horizontal="center" vertical="center"/>
    </xf>
    <xf numFmtId="0" fontId="58" fillId="36" borderId="3" xfId="193" applyFont="1" applyFill="1" applyBorder="1" applyAlignment="1">
      <alignment horizontal="center"/>
    </xf>
    <xf numFmtId="0" fontId="58" fillId="36" borderId="86" xfId="193" applyFont="1" applyFill="1" applyBorder="1" applyAlignment="1">
      <alignment horizontal="center"/>
    </xf>
    <xf numFmtId="0" fontId="58" fillId="36" borderId="4" xfId="193" applyFont="1" applyFill="1" applyBorder="1"/>
    <xf numFmtId="0" fontId="59" fillId="36" borderId="4" xfId="193" applyFont="1" applyFill="1" applyBorder="1" applyAlignment="1">
      <alignment horizontal="center"/>
    </xf>
    <xf numFmtId="0" fontId="59" fillId="36" borderId="4" xfId="206" applyFont="1" applyFill="1" applyBorder="1" applyAlignment="1">
      <alignment horizontal="center"/>
    </xf>
    <xf numFmtId="182" fontId="59" fillId="36" borderId="4" xfId="193" applyNumberFormat="1" applyFont="1" applyFill="1" applyBorder="1" applyAlignment="1">
      <alignment horizontal="right"/>
    </xf>
    <xf numFmtId="182" fontId="60" fillId="36" borderId="5" xfId="193" applyNumberFormat="1" applyFont="1" applyFill="1" applyBorder="1" applyAlignment="1">
      <alignment horizontal="right"/>
    </xf>
    <xf numFmtId="186" fontId="59" fillId="0" borderId="4" xfId="193" quotePrefix="1" applyNumberFormat="1" applyFont="1" applyBorder="1" applyAlignment="1">
      <alignment horizontal="right" vertical="top" wrapText="1"/>
    </xf>
    <xf numFmtId="186" fontId="63" fillId="0" borderId="5" xfId="193" applyNumberFormat="1" applyFont="1" applyBorder="1" applyAlignment="1">
      <alignment horizontal="right"/>
    </xf>
    <xf numFmtId="186" fontId="61" fillId="0" borderId="5" xfId="193" quotePrefix="1" applyNumberFormat="1" applyFont="1" applyBorder="1" applyAlignment="1">
      <alignment horizontal="right" vertical="top" wrapText="1"/>
    </xf>
    <xf numFmtId="182" fontId="63" fillId="0" borderId="88" xfId="0" applyNumberFormat="1" applyFont="1" applyBorder="1" applyAlignment="1">
      <alignment horizontal="right"/>
    </xf>
    <xf numFmtId="182" fontId="63" fillId="0" borderId="0" xfId="193" applyNumberFormat="1" applyFont="1" applyAlignment="1">
      <alignment horizontal="right"/>
    </xf>
    <xf numFmtId="0" fontId="82" fillId="33" borderId="47" xfId="45" applyFont="1" applyFill="1" applyBorder="1" applyAlignment="1">
      <alignment horizontal="center" vertical="center"/>
    </xf>
    <xf numFmtId="0" fontId="82" fillId="33" borderId="47" xfId="45" applyFont="1" applyFill="1" applyBorder="1" applyAlignment="1">
      <alignment horizontal="center" vertical="center" wrapText="1"/>
    </xf>
    <xf numFmtId="0" fontId="82" fillId="33" borderId="47" xfId="45" applyFont="1" applyFill="1" applyBorder="1" applyAlignment="1" applyProtection="1">
      <alignment horizontal="center" vertical="center"/>
      <protection locked="0"/>
    </xf>
    <xf numFmtId="0" fontId="82" fillId="33" borderId="89" xfId="45" applyFont="1" applyFill="1" applyBorder="1" applyAlignment="1" applyProtection="1">
      <alignment horizontal="center" vertical="center"/>
      <protection locked="0"/>
    </xf>
    <xf numFmtId="182" fontId="63" fillId="0" borderId="5" xfId="193" applyNumberFormat="1" applyFont="1" applyBorder="1" applyAlignment="1">
      <alignment horizontal="right" vertical="center"/>
    </xf>
    <xf numFmtId="0" fontId="30" fillId="0" borderId="86" xfId="45" applyFont="1" applyBorder="1" applyAlignment="1">
      <alignment horizontal="center" vertical="center"/>
    </xf>
    <xf numFmtId="0" fontId="30" fillId="0" borderId="0" xfId="45" applyFont="1" applyAlignment="1">
      <alignment horizontal="center" vertical="center"/>
    </xf>
    <xf numFmtId="0" fontId="14" fillId="0" borderId="86" xfId="45" applyFont="1" applyBorder="1" applyAlignment="1">
      <alignment horizontal="center"/>
    </xf>
    <xf numFmtId="0" fontId="30" fillId="0" borderId="86" xfId="45" applyFont="1" applyBorder="1" applyAlignment="1">
      <alignment horizontal="left" wrapText="1"/>
    </xf>
    <xf numFmtId="0" fontId="30" fillId="0" borderId="86" xfId="0" applyFont="1" applyBorder="1" applyAlignment="1">
      <alignment horizontal="center" vertical="center"/>
    </xf>
    <xf numFmtId="0" fontId="15" fillId="0" borderId="90" xfId="45" applyBorder="1"/>
    <xf numFmtId="0" fontId="30" fillId="0" borderId="86" xfId="0" applyFont="1" applyBorder="1" applyAlignment="1">
      <alignment horizontal="center" wrapText="1"/>
    </xf>
    <xf numFmtId="0" fontId="71" fillId="33" borderId="6" xfId="45" applyFont="1" applyFill="1" applyBorder="1" applyAlignment="1">
      <alignment horizontal="center" vertical="center"/>
    </xf>
    <xf numFmtId="0" fontId="71" fillId="33" borderId="87" xfId="45" applyFont="1" applyFill="1" applyBorder="1" applyAlignment="1">
      <alignment horizontal="center" vertical="center"/>
    </xf>
    <xf numFmtId="0" fontId="71" fillId="33" borderId="7" xfId="45" applyFont="1" applyFill="1" applyBorder="1" applyAlignment="1">
      <alignment horizontal="left" wrapText="1"/>
    </xf>
    <xf numFmtId="0" fontId="71" fillId="33" borderId="7" xfId="45" applyFont="1" applyFill="1" applyBorder="1" applyAlignment="1">
      <alignment horizontal="center" wrapText="1"/>
    </xf>
    <xf numFmtId="182" fontId="71" fillId="33" borderId="7" xfId="45" applyNumberFormat="1" applyFont="1" applyFill="1" applyBorder="1" applyAlignment="1">
      <alignment horizontal="right" wrapText="1"/>
    </xf>
    <xf numFmtId="182" fontId="71" fillId="33" borderId="26" xfId="45" applyNumberFormat="1" applyFont="1" applyFill="1" applyBorder="1" applyAlignment="1">
      <alignment horizontal="right" wrapText="1"/>
    </xf>
    <xf numFmtId="182" fontId="60" fillId="36" borderId="29" xfId="193" applyNumberFormat="1" applyFont="1" applyFill="1" applyBorder="1" applyAlignment="1">
      <alignment horizontal="right"/>
    </xf>
    <xf numFmtId="180" fontId="15" fillId="0" borderId="86" xfId="0" applyNumberFormat="1" applyFont="1" applyBorder="1" applyAlignment="1">
      <alignment horizontal="center" vertical="top" wrapText="1"/>
    </xf>
    <xf numFmtId="180" fontId="0" fillId="0" borderId="86" xfId="0" applyNumberFormat="1" applyBorder="1" applyAlignment="1">
      <alignment horizontal="center" vertical="top" wrapText="1"/>
    </xf>
    <xf numFmtId="180" fontId="0" fillId="0" borderId="0" xfId="0" applyNumberFormat="1" applyAlignment="1">
      <alignment horizontal="center" vertical="top" wrapText="1"/>
    </xf>
    <xf numFmtId="176" fontId="14" fillId="5" borderId="86" xfId="0" applyNumberFormat="1" applyFont="1" applyFill="1" applyBorder="1" applyAlignment="1">
      <alignment horizontal="center" vertical="center" wrapText="1"/>
    </xf>
    <xf numFmtId="0" fontId="1" fillId="0" borderId="0" xfId="260"/>
    <xf numFmtId="0" fontId="1" fillId="0" borderId="3" xfId="260" applyBorder="1"/>
    <xf numFmtId="0" fontId="1" fillId="0" borderId="4" xfId="260" applyBorder="1"/>
    <xf numFmtId="0" fontId="1" fillId="0" borderId="5" xfId="260" applyBorder="1"/>
    <xf numFmtId="0" fontId="110" fillId="5" borderId="3" xfId="260" applyFont="1" applyFill="1" applyBorder="1" applyAlignment="1">
      <alignment horizontal="center" vertical="center" wrapText="1"/>
    </xf>
    <xf numFmtId="0" fontId="111" fillId="5" borderId="4" xfId="260" applyFont="1" applyFill="1" applyBorder="1" applyAlignment="1">
      <alignment horizontal="center" vertical="center" wrapText="1"/>
    </xf>
    <xf numFmtId="0" fontId="110" fillId="5" borderId="4" xfId="260" applyFont="1" applyFill="1" applyBorder="1" applyAlignment="1">
      <alignment horizontal="center" vertical="center" wrapText="1"/>
    </xf>
    <xf numFmtId="43" fontId="112" fillId="5" borderId="4" xfId="261" applyFont="1" applyFill="1" applyBorder="1" applyAlignment="1">
      <alignment horizontal="center" vertical="center" wrapText="1"/>
    </xf>
    <xf numFmtId="43" fontId="112" fillId="5" borderId="5" xfId="261" applyFont="1" applyFill="1" applyBorder="1" applyAlignment="1">
      <alignment horizontal="center" vertical="center" wrapText="1"/>
    </xf>
    <xf numFmtId="0" fontId="112" fillId="5" borderId="4" xfId="260" applyFont="1" applyFill="1" applyBorder="1" applyAlignment="1">
      <alignment horizontal="left" vertical="center" wrapText="1"/>
    </xf>
    <xf numFmtId="0" fontId="112" fillId="5" borderId="4" xfId="260" applyFont="1" applyFill="1" applyBorder="1" applyAlignment="1">
      <alignment horizontal="center" vertical="center" wrapText="1"/>
    </xf>
    <xf numFmtId="43" fontId="110" fillId="5" borderId="4" xfId="261" applyFont="1" applyFill="1" applyBorder="1" applyAlignment="1">
      <alignment horizontal="center" vertical="center" wrapText="1"/>
    </xf>
    <xf numFmtId="43" fontId="113" fillId="5" borderId="5" xfId="261" applyFont="1" applyFill="1" applyBorder="1" applyAlignment="1">
      <alignment wrapText="1"/>
    </xf>
    <xf numFmtId="0" fontId="114" fillId="0" borderId="3" xfId="260" applyFont="1" applyBorder="1" applyAlignment="1">
      <alignment horizontal="center" vertical="center"/>
    </xf>
    <xf numFmtId="0" fontId="114" fillId="0" borderId="4" xfId="260" applyFont="1" applyBorder="1" applyAlignment="1">
      <alignment horizontal="justify" vertical="top"/>
    </xf>
    <xf numFmtId="0" fontId="114" fillId="0" borderId="4" xfId="260" applyFont="1" applyBorder="1" applyAlignment="1">
      <alignment horizontal="center" vertical="center"/>
    </xf>
    <xf numFmtId="0" fontId="114" fillId="0" borderId="4" xfId="260" applyFont="1" applyBorder="1" applyAlignment="1">
      <alignment horizontal="center" vertical="top" wrapText="1"/>
    </xf>
    <xf numFmtId="43" fontId="114" fillId="0" borderId="4" xfId="261" applyFont="1" applyBorder="1" applyAlignment="1">
      <alignment horizontal="center"/>
    </xf>
    <xf numFmtId="43" fontId="114" fillId="0" borderId="5" xfId="261" applyFont="1" applyBorder="1" applyAlignment="1">
      <alignment vertical="center"/>
    </xf>
    <xf numFmtId="0" fontId="114" fillId="0" borderId="4" xfId="260" applyFont="1" applyBorder="1" applyAlignment="1">
      <alignment horizontal="justify" vertical="top" wrapText="1"/>
    </xf>
    <xf numFmtId="185" fontId="0" fillId="0" borderId="4" xfId="261" applyNumberFormat="1" applyFont="1" applyBorder="1" applyAlignment="1">
      <alignment horizontal="center"/>
    </xf>
    <xf numFmtId="0" fontId="112" fillId="5" borderId="4" xfId="260" applyFont="1" applyFill="1" applyBorder="1" applyAlignment="1">
      <alignment horizontal="center" wrapText="1"/>
    </xf>
    <xf numFmtId="0" fontId="1" fillId="0" borderId="28" xfId="260" applyBorder="1" applyAlignment="1">
      <alignment horizontal="left" wrapText="1"/>
    </xf>
    <xf numFmtId="0" fontId="114" fillId="0" borderId="80" xfId="260" applyFont="1" applyBorder="1" applyAlignment="1">
      <alignment horizontal="center" vertical="center"/>
    </xf>
    <xf numFmtId="185" fontId="0" fillId="0" borderId="80" xfId="261" applyNumberFormat="1" applyFont="1" applyBorder="1" applyAlignment="1">
      <alignment horizontal="center"/>
    </xf>
    <xf numFmtId="0" fontId="120" fillId="5" borderId="3" xfId="0" applyFont="1" applyFill="1" applyBorder="1" applyAlignment="1">
      <alignment horizontal="center" wrapText="1"/>
    </xf>
    <xf numFmtId="0" fontId="119" fillId="5" borderId="4" xfId="0" applyFont="1" applyFill="1" applyBorder="1" applyAlignment="1">
      <alignment horizontal="left" wrapText="1"/>
    </xf>
    <xf numFmtId="0" fontId="121" fillId="5" borderId="4" xfId="0" applyFont="1" applyFill="1" applyBorder="1" applyAlignment="1">
      <alignment horizontal="center" wrapText="1"/>
    </xf>
    <xf numFmtId="0" fontId="121" fillId="5" borderId="88" xfId="0" applyFont="1" applyFill="1" applyBorder="1" applyAlignment="1">
      <alignment horizontal="center" wrapText="1"/>
    </xf>
    <xf numFmtId="43" fontId="121" fillId="38" borderId="88" xfId="261" applyFont="1" applyFill="1" applyBorder="1" applyAlignment="1">
      <alignment horizontal="center" wrapText="1"/>
    </xf>
    <xf numFmtId="43" fontId="121" fillId="5" borderId="5" xfId="261" applyFont="1" applyFill="1" applyBorder="1" applyAlignment="1">
      <alignment horizontal="center" wrapText="1"/>
    </xf>
    <xf numFmtId="0" fontId="114" fillId="37" borderId="3" xfId="0" applyFont="1" applyFill="1" applyBorder="1" applyAlignment="1">
      <alignment horizontal="center" wrapText="1"/>
    </xf>
    <xf numFmtId="0" fontId="117" fillId="37" borderId="4" xfId="0" applyFont="1" applyFill="1" applyBorder="1" applyAlignment="1">
      <alignment horizontal="left" wrapText="1"/>
    </xf>
    <xf numFmtId="0" fontId="114" fillId="37" borderId="4" xfId="0" applyFont="1" applyFill="1" applyBorder="1" applyAlignment="1">
      <alignment horizontal="center" wrapText="1"/>
    </xf>
    <xf numFmtId="0" fontId="114" fillId="37" borderId="5" xfId="0" applyFont="1" applyFill="1" applyBorder="1" applyAlignment="1">
      <alignment wrapText="1"/>
    </xf>
    <xf numFmtId="0" fontId="114" fillId="0" borderId="3" xfId="0" applyFont="1" applyBorder="1" applyAlignment="1">
      <alignment horizontal="center" wrapText="1"/>
    </xf>
    <xf numFmtId="0" fontId="117" fillId="0" borderId="4" xfId="0" applyFont="1" applyBorder="1" applyAlignment="1">
      <alignment horizontal="left" wrapText="1"/>
    </xf>
    <xf numFmtId="0" fontId="114" fillId="0" borderId="4" xfId="0" applyFont="1" applyBorder="1" applyAlignment="1">
      <alignment horizontal="center" wrapText="1"/>
    </xf>
    <xf numFmtId="0" fontId="114" fillId="0" borderId="88" xfId="0" applyFont="1" applyBorder="1" applyAlignment="1">
      <alignment horizontal="center" wrapText="1"/>
    </xf>
    <xf numFmtId="0" fontId="114" fillId="38" borderId="88" xfId="0" applyFont="1" applyFill="1" applyBorder="1" applyAlignment="1">
      <alignment horizontal="center" wrapText="1"/>
    </xf>
    <xf numFmtId="0" fontId="114" fillId="0" borderId="5" xfId="0" applyFont="1" applyBorder="1" applyAlignment="1">
      <alignment wrapText="1"/>
    </xf>
    <xf numFmtId="0" fontId="114" fillId="0" borderId="4" xfId="0" applyFont="1" applyBorder="1" applyAlignment="1">
      <alignment horizontal="left" wrapText="1"/>
    </xf>
    <xf numFmtId="43" fontId="114" fillId="38" borderId="88" xfId="261" applyFont="1" applyFill="1" applyBorder="1" applyAlignment="1">
      <alignment horizontal="center" wrapText="1"/>
    </xf>
    <xf numFmtId="43" fontId="114" fillId="0" borderId="5" xfId="261" applyFont="1" applyBorder="1" applyAlignment="1">
      <alignment wrapText="1"/>
    </xf>
    <xf numFmtId="0" fontId="123" fillId="0" borderId="4" xfId="0" applyFont="1" applyBorder="1" applyAlignment="1">
      <alignment horizontal="left" wrapText="1"/>
    </xf>
    <xf numFmtId="0" fontId="114" fillId="0" borderId="71" xfId="0" applyFont="1" applyBorder="1" applyAlignment="1">
      <alignment horizontal="center" wrapText="1"/>
    </xf>
    <xf numFmtId="43" fontId="114" fillId="38" borderId="71" xfId="261" applyFont="1" applyFill="1" applyBorder="1" applyAlignment="1">
      <alignment horizontal="center" wrapText="1"/>
    </xf>
    <xf numFmtId="1" fontId="114" fillId="0" borderId="3" xfId="0" applyNumberFormat="1" applyFont="1" applyBorder="1" applyAlignment="1">
      <alignment horizontal="center" wrapText="1"/>
    </xf>
    <xf numFmtId="1" fontId="117" fillId="0" borderId="4" xfId="0" applyNumberFormat="1" applyFont="1" applyBorder="1" applyAlignment="1">
      <alignment horizontal="left" wrapText="1"/>
    </xf>
    <xf numFmtId="1" fontId="114" fillId="0" borderId="4" xfId="0" applyNumberFormat="1" applyFont="1" applyBorder="1" applyAlignment="1">
      <alignment horizontal="center" wrapText="1"/>
    </xf>
    <xf numFmtId="1" fontId="114" fillId="0" borderId="88" xfId="0" applyNumberFormat="1" applyFont="1" applyBorder="1" applyAlignment="1">
      <alignment horizontal="center" wrapText="1"/>
    </xf>
    <xf numFmtId="43" fontId="114" fillId="38" borderId="4" xfId="261" applyFont="1" applyFill="1" applyBorder="1" applyAlignment="1">
      <alignment horizontal="center" wrapText="1"/>
    </xf>
    <xf numFmtId="43" fontId="114" fillId="0" borderId="4" xfId="261" applyFont="1" applyFill="1" applyBorder="1" applyAlignment="1">
      <alignment horizontal="center" wrapText="1"/>
    </xf>
    <xf numFmtId="43" fontId="114" fillId="0" borderId="4" xfId="261" applyFont="1" applyBorder="1" applyAlignment="1">
      <alignment wrapText="1"/>
    </xf>
    <xf numFmtId="0" fontId="109" fillId="34" borderId="3" xfId="260" applyFont="1" applyFill="1" applyBorder="1" applyAlignment="1">
      <alignment horizontal="center" vertical="center" wrapText="1"/>
    </xf>
    <xf numFmtId="0" fontId="109" fillId="34" borderId="4" xfId="260" applyFont="1" applyFill="1" applyBorder="1" applyAlignment="1">
      <alignment horizontal="center" vertical="center" wrapText="1"/>
    </xf>
    <xf numFmtId="43" fontId="94" fillId="34" borderId="4" xfId="261" applyFont="1" applyFill="1" applyBorder="1" applyAlignment="1">
      <alignment horizontal="center" vertical="center" wrapText="1"/>
    </xf>
    <xf numFmtId="43" fontId="94" fillId="34" borderId="5" xfId="261" applyFont="1" applyFill="1" applyBorder="1" applyAlignment="1">
      <alignment horizontal="center" vertical="center" wrapText="1"/>
    </xf>
    <xf numFmtId="0" fontId="118" fillId="34" borderId="3" xfId="260" applyFont="1" applyFill="1" applyBorder="1" applyAlignment="1">
      <alignment horizontal="center" vertical="center" wrapText="1"/>
    </xf>
    <xf numFmtId="43" fontId="118" fillId="34" borderId="5" xfId="261" applyFont="1" applyFill="1" applyBorder="1" applyAlignment="1" applyProtection="1">
      <alignment wrapText="1"/>
    </xf>
    <xf numFmtId="0" fontId="74" fillId="34" borderId="3" xfId="0" applyFont="1" applyFill="1" applyBorder="1" applyAlignment="1">
      <alignment horizontal="center" wrapText="1"/>
    </xf>
    <xf numFmtId="0" fontId="74" fillId="34" borderId="4" xfId="0" applyFont="1" applyFill="1" applyBorder="1" applyAlignment="1">
      <alignment horizontal="left" wrapText="1"/>
    </xf>
    <xf numFmtId="0" fontId="74" fillId="34" borderId="4" xfId="0" applyFont="1" applyFill="1" applyBorder="1" applyAlignment="1">
      <alignment horizontal="center" wrapText="1"/>
    </xf>
    <xf numFmtId="0" fontId="74" fillId="34" borderId="88" xfId="0" applyFont="1" applyFill="1" applyBorder="1" applyAlignment="1">
      <alignment horizontal="center" wrapText="1"/>
    </xf>
    <xf numFmtId="43" fontId="119" fillId="34" borderId="88" xfId="261" applyFont="1" applyFill="1" applyBorder="1" applyAlignment="1">
      <alignment horizontal="center" wrapText="1"/>
    </xf>
    <xf numFmtId="43" fontId="119" fillId="34" borderId="5" xfId="261" applyFont="1" applyFill="1" applyBorder="1" applyAlignment="1">
      <alignment horizontal="center" wrapText="1"/>
    </xf>
    <xf numFmtId="0" fontId="124" fillId="34" borderId="92" xfId="0" applyFont="1" applyFill="1" applyBorder="1" applyAlignment="1">
      <alignment horizontal="center" vertical="center" wrapText="1"/>
    </xf>
    <xf numFmtId="0" fontId="124" fillId="34" borderId="86" xfId="0" applyFont="1" applyFill="1" applyBorder="1" applyAlignment="1">
      <alignment horizontal="center" vertical="center" wrapText="1"/>
    </xf>
    <xf numFmtId="43" fontId="117" fillId="34" borderId="4" xfId="261" applyFont="1" applyFill="1" applyBorder="1" applyAlignment="1">
      <alignment wrapText="1"/>
    </xf>
    <xf numFmtId="0" fontId="90" fillId="0" borderId="59" xfId="257" applyFont="1" applyBorder="1" applyAlignment="1">
      <alignment horizontal="center" vertical="center" wrapText="1"/>
    </xf>
    <xf numFmtId="0" fontId="90" fillId="0" borderId="12" xfId="257" applyFont="1" applyBorder="1" applyAlignment="1">
      <alignment horizontal="left" vertical="top" wrapText="1"/>
    </xf>
    <xf numFmtId="0" fontId="103" fillId="0" borderId="60" xfId="257" applyFont="1" applyBorder="1" applyAlignment="1" applyProtection="1">
      <alignment horizontal="center" vertical="center" wrapText="1"/>
      <protection locked="0"/>
    </xf>
    <xf numFmtId="0" fontId="103" fillId="0" borderId="0" xfId="257" applyFont="1" applyAlignment="1" applyProtection="1">
      <alignment wrapText="1"/>
      <protection locked="0"/>
    </xf>
    <xf numFmtId="0" fontId="90" fillId="0" borderId="55" xfId="257" applyFont="1" applyBorder="1" applyAlignment="1">
      <alignment horizontal="center" vertical="center" wrapText="1"/>
    </xf>
    <xf numFmtId="0" fontId="90" fillId="0" borderId="56" xfId="257" applyFont="1" applyBorder="1" applyAlignment="1">
      <alignment horizontal="left" vertical="top" wrapText="1"/>
    </xf>
    <xf numFmtId="0" fontId="103" fillId="0" borderId="57" xfId="257" applyFont="1" applyBorder="1" applyAlignment="1" applyProtection="1">
      <alignment horizontal="center" vertical="center" wrapText="1"/>
      <protection locked="0"/>
    </xf>
    <xf numFmtId="0" fontId="90" fillId="0" borderId="79" xfId="257" applyFont="1" applyBorder="1" applyAlignment="1">
      <alignment horizontal="center" vertical="center" wrapText="1"/>
    </xf>
    <xf numFmtId="0" fontId="90" fillId="0" borderId="80" xfId="257" applyFont="1" applyBorder="1" applyAlignment="1">
      <alignment horizontal="left" vertical="top" wrapText="1"/>
    </xf>
    <xf numFmtId="0" fontId="103" fillId="0" borderId="81" xfId="257" applyFont="1" applyBorder="1" applyAlignment="1" applyProtection="1">
      <alignment horizontal="center" vertical="center" wrapText="1"/>
      <protection locked="0"/>
    </xf>
    <xf numFmtId="0" fontId="105" fillId="5" borderId="70" xfId="257" applyFont="1" applyFill="1" applyBorder="1" applyAlignment="1" applyProtection="1">
      <alignment horizontal="center" vertical="center" wrapText="1"/>
      <protection locked="0"/>
    </xf>
    <xf numFmtId="15" fontId="105" fillId="5" borderId="12" xfId="257" applyNumberFormat="1" applyFont="1" applyFill="1" applyBorder="1" applyAlignment="1" applyProtection="1">
      <alignment horizontal="center" vertical="center" wrapText="1"/>
      <protection locked="0"/>
    </xf>
    <xf numFmtId="0" fontId="105" fillId="5" borderId="72" xfId="257" applyFont="1" applyFill="1" applyBorder="1" applyAlignment="1" applyProtection="1">
      <alignment horizontal="center" vertical="center" wrapText="1"/>
      <protection locked="0"/>
    </xf>
    <xf numFmtId="0" fontId="105" fillId="5" borderId="56" xfId="257" applyFont="1" applyFill="1" applyBorder="1" applyAlignment="1" applyProtection="1">
      <alignment horizontal="center" vertical="center" wrapText="1"/>
      <protection locked="0"/>
    </xf>
    <xf numFmtId="0" fontId="105" fillId="5" borderId="90" xfId="257" applyFont="1" applyFill="1" applyBorder="1" applyAlignment="1" applyProtection="1">
      <alignment horizontal="center" vertical="center" wrapText="1"/>
      <protection locked="0"/>
    </xf>
    <xf numFmtId="0" fontId="105" fillId="5" borderId="80" xfId="257" applyFont="1" applyFill="1" applyBorder="1" applyAlignment="1" applyProtection="1">
      <alignment horizontal="center" vertical="center" wrapText="1"/>
      <protection locked="0"/>
    </xf>
    <xf numFmtId="0" fontId="105" fillId="5" borderId="74" xfId="257" applyFont="1" applyFill="1" applyBorder="1" applyAlignment="1" applyProtection="1">
      <alignment horizontal="center" vertical="center" wrapText="1"/>
      <protection locked="0"/>
    </xf>
    <xf numFmtId="0" fontId="105" fillId="5" borderId="76" xfId="257" applyFont="1" applyFill="1" applyBorder="1" applyAlignment="1" applyProtection="1">
      <alignment horizontal="center" vertical="center" wrapText="1"/>
      <protection locked="0"/>
    </xf>
    <xf numFmtId="43" fontId="11" fillId="5" borderId="12" xfId="258" applyFont="1" applyFill="1" applyBorder="1" applyAlignment="1" applyProtection="1">
      <alignment horizontal="center" vertical="center" wrapText="1"/>
    </xf>
    <xf numFmtId="9" fontId="128" fillId="0" borderId="12" xfId="257" applyNumberFormat="1" applyFont="1" applyBorder="1" applyAlignment="1" applyProtection="1">
      <alignment horizontal="center" vertical="center" wrapText="1"/>
      <protection locked="0"/>
    </xf>
    <xf numFmtId="43" fontId="128" fillId="0" borderId="12" xfId="257" applyNumberFormat="1" applyFont="1" applyBorder="1" applyAlignment="1" applyProtection="1">
      <alignment horizontal="center" vertical="center" wrapText="1"/>
      <protection locked="0"/>
    </xf>
    <xf numFmtId="184" fontId="128" fillId="0" borderId="12" xfId="258" applyNumberFormat="1" applyFont="1" applyBorder="1" applyAlignment="1" applyProtection="1">
      <alignment horizontal="center" vertical="center" wrapText="1"/>
      <protection locked="0"/>
    </xf>
    <xf numFmtId="43" fontId="11" fillId="5" borderId="56" xfId="258" applyFont="1" applyFill="1" applyBorder="1" applyAlignment="1" applyProtection="1">
      <alignment horizontal="center" vertical="center" wrapText="1"/>
    </xf>
    <xf numFmtId="9" fontId="128" fillId="0" borderId="56" xfId="257" applyNumberFormat="1" applyFont="1" applyBorder="1" applyAlignment="1" applyProtection="1">
      <alignment horizontal="center" vertical="center" wrapText="1"/>
      <protection locked="0"/>
    </xf>
    <xf numFmtId="43" fontId="128" fillId="0" borderId="56" xfId="257" applyNumberFormat="1" applyFont="1" applyBorder="1" applyAlignment="1" applyProtection="1">
      <alignment horizontal="center" vertical="center" wrapText="1"/>
      <protection locked="0"/>
    </xf>
    <xf numFmtId="184" fontId="128" fillId="0" borderId="56" xfId="258" applyNumberFormat="1" applyFont="1" applyBorder="1" applyAlignment="1" applyProtection="1">
      <alignment horizontal="center" vertical="center" wrapText="1"/>
      <protection locked="0"/>
    </xf>
    <xf numFmtId="43" fontId="11" fillId="5" borderId="80" xfId="258" applyFont="1" applyFill="1" applyBorder="1" applyAlignment="1" applyProtection="1">
      <alignment horizontal="center" vertical="center" wrapText="1"/>
    </xf>
    <xf numFmtId="9" fontId="128" fillId="0" borderId="80" xfId="257" applyNumberFormat="1" applyFont="1" applyBorder="1" applyAlignment="1" applyProtection="1">
      <alignment horizontal="center" vertical="center" wrapText="1"/>
      <protection locked="0"/>
    </xf>
    <xf numFmtId="43" fontId="128" fillId="0" borderId="80" xfId="257" applyNumberFormat="1" applyFont="1" applyBorder="1" applyAlignment="1" applyProtection="1">
      <alignment horizontal="center" vertical="center" wrapText="1"/>
      <protection locked="0"/>
    </xf>
    <xf numFmtId="184" fontId="128" fillId="0" borderId="80" xfId="258" applyNumberFormat="1" applyFont="1" applyBorder="1" applyAlignment="1" applyProtection="1">
      <alignment horizontal="center" vertical="center" wrapText="1"/>
      <protection locked="0"/>
    </xf>
    <xf numFmtId="0" fontId="77" fillId="0" borderId="37" xfId="45" applyFont="1" applyBorder="1" applyAlignment="1">
      <alignment horizontal="left" vertical="top" wrapText="1"/>
    </xf>
    <xf numFmtId="0" fontId="77" fillId="0" borderId="48" xfId="45" applyFont="1" applyBorder="1" applyAlignment="1">
      <alignment horizontal="center" vertical="center"/>
    </xf>
    <xf numFmtId="0" fontId="77" fillId="0" borderId="48" xfId="45" applyFont="1" applyBorder="1" applyAlignment="1" applyProtection="1">
      <alignment horizontal="center" vertical="center" wrapText="1"/>
      <protection locked="0"/>
    </xf>
    <xf numFmtId="0" fontId="35" fillId="34" borderId="93" xfId="45" applyFont="1" applyFill="1" applyBorder="1" applyAlignment="1">
      <alignment horizontal="left" vertical="top" wrapText="1"/>
    </xf>
    <xf numFmtId="0" fontId="77" fillId="0" borderId="52" xfId="45" applyFont="1" applyBorder="1" applyAlignment="1" applyProtection="1">
      <alignment horizontal="center" vertical="center" wrapText="1"/>
      <protection locked="0"/>
    </xf>
    <xf numFmtId="185" fontId="80" fillId="29" borderId="82" xfId="232" applyNumberFormat="1" applyFont="1" applyFill="1" applyBorder="1" applyAlignment="1">
      <alignment horizontal="center" vertical="center" wrapText="1"/>
    </xf>
    <xf numFmtId="0" fontId="80" fillId="29" borderId="82" xfId="233" applyFont="1" applyFill="1" applyBorder="1" applyAlignment="1">
      <alignment horizontal="center" vertical="center" wrapText="1"/>
    </xf>
    <xf numFmtId="0" fontId="35" fillId="0" borderId="50" xfId="45" applyFont="1" applyBorder="1" applyAlignment="1">
      <alignment horizontal="center" vertical="top" wrapText="1"/>
    </xf>
    <xf numFmtId="0" fontId="107" fillId="0" borderId="38" xfId="45" applyFont="1" applyBorder="1" applyAlignment="1">
      <alignment horizontal="left" vertical="top" wrapText="1"/>
    </xf>
    <xf numFmtId="0" fontId="107" fillId="0" borderId="58" xfId="45" applyFont="1" applyBorder="1" applyAlignment="1" applyProtection="1">
      <alignment horizontal="center" vertical="center" wrapText="1"/>
      <protection locked="0"/>
    </xf>
    <xf numFmtId="0" fontId="107" fillId="0" borderId="37" xfId="45" applyFont="1" applyBorder="1" applyAlignment="1">
      <alignment horizontal="left" vertical="top" wrapText="1"/>
    </xf>
    <xf numFmtId="0" fontId="107" fillId="0" borderId="52" xfId="45" applyFont="1" applyBorder="1" applyAlignment="1" applyProtection="1">
      <alignment horizontal="center" vertical="center" wrapText="1"/>
      <protection locked="0"/>
    </xf>
    <xf numFmtId="0" fontId="35" fillId="29" borderId="82" xfId="233" applyFont="1" applyFill="1" applyBorder="1" applyAlignment="1">
      <alignment horizontal="center" vertical="center" wrapText="1"/>
    </xf>
    <xf numFmtId="0" fontId="95" fillId="0" borderId="80" xfId="0" applyFont="1" applyBorder="1" applyAlignment="1">
      <alignment horizontal="left" vertical="top" wrapText="1"/>
    </xf>
    <xf numFmtId="0" fontId="95" fillId="0" borderId="80" xfId="1" applyFont="1" applyBorder="1" applyAlignment="1">
      <alignment horizontal="left" vertical="top" wrapText="1"/>
    </xf>
    <xf numFmtId="43" fontId="99" fillId="0" borderId="80" xfId="258" applyFont="1" applyFill="1" applyBorder="1" applyAlignment="1" applyProtection="1">
      <alignment horizontal="left" vertical="top" wrapText="1"/>
      <protection locked="0"/>
    </xf>
    <xf numFmtId="0" fontId="57" fillId="28" borderId="48" xfId="45" applyFont="1" applyFill="1" applyBorder="1" applyAlignment="1">
      <alignment horizontal="center" vertical="center" wrapText="1"/>
    </xf>
    <xf numFmtId="0" fontId="80" fillId="29" borderId="82" xfId="45" applyFont="1" applyFill="1" applyBorder="1" applyAlignment="1">
      <alignment horizontal="center" vertical="center" wrapText="1"/>
    </xf>
    <xf numFmtId="0" fontId="107" fillId="0" borderId="50" xfId="45" applyFont="1" applyBorder="1" applyAlignment="1">
      <alignment horizontal="center" vertical="top" wrapText="1"/>
    </xf>
    <xf numFmtId="0" fontId="35" fillId="29" borderId="48" xfId="45" applyFont="1" applyFill="1" applyBorder="1" applyAlignment="1">
      <alignment horizontal="center" vertical="center" wrapText="1"/>
    </xf>
    <xf numFmtId="0" fontId="77" fillId="0" borderId="45" xfId="45" applyFont="1" applyBorder="1" applyAlignment="1">
      <alignment horizontal="center" vertical="center" wrapText="1"/>
    </xf>
    <xf numFmtId="0" fontId="77" fillId="0" borderId="47" xfId="45" applyFont="1" applyBorder="1" applyAlignment="1">
      <alignment horizontal="left" vertical="top" wrapText="1"/>
    </xf>
    <xf numFmtId="0" fontId="77" fillId="0" borderId="4" xfId="45" applyFont="1" applyBorder="1" applyAlignment="1">
      <alignment horizontal="left" vertical="top" wrapText="1"/>
    </xf>
    <xf numFmtId="0" fontId="81" fillId="0" borderId="4" xfId="233" applyFont="1" applyBorder="1" applyAlignment="1">
      <alignment vertical="center" wrapText="1"/>
    </xf>
    <xf numFmtId="0" fontId="58" fillId="0" borderId="28" xfId="193" applyFont="1" applyBorder="1" applyAlignment="1">
      <alignment horizontal="center"/>
    </xf>
    <xf numFmtId="0" fontId="58" fillId="0" borderId="90" xfId="193" applyFont="1" applyBorder="1" applyAlignment="1">
      <alignment horizontal="center"/>
    </xf>
    <xf numFmtId="0" fontId="58" fillId="0" borderId="80" xfId="193" applyFont="1" applyBorder="1"/>
    <xf numFmtId="0" fontId="59" fillId="0" borderId="80" xfId="193" applyFont="1" applyBorder="1" applyAlignment="1">
      <alignment horizontal="center"/>
    </xf>
    <xf numFmtId="0" fontId="59" fillId="0" borderId="80" xfId="206" applyFont="1" applyBorder="1" applyAlignment="1">
      <alignment horizontal="center"/>
    </xf>
    <xf numFmtId="182" fontId="59" fillId="0" borderId="80" xfId="193" applyNumberFormat="1" applyFont="1" applyBorder="1" applyAlignment="1">
      <alignment horizontal="right"/>
    </xf>
    <xf numFmtId="182" fontId="60" fillId="0" borderId="29" xfId="193" applyNumberFormat="1" applyFont="1" applyBorder="1" applyAlignment="1">
      <alignment horizontal="right"/>
    </xf>
    <xf numFmtId="0" fontId="77" fillId="28" borderId="38" xfId="234" applyFont="1" applyFill="1" applyBorder="1" applyAlignment="1">
      <alignment horizontal="right" vertical="top" wrapText="1"/>
    </xf>
    <xf numFmtId="0" fontId="77" fillId="0" borderId="38" xfId="45" applyFont="1" applyBorder="1" applyAlignment="1">
      <alignment horizontal="right" vertical="top" wrapText="1"/>
    </xf>
    <xf numFmtId="43" fontId="99" fillId="0" borderId="56" xfId="258" applyFont="1" applyFill="1" applyBorder="1" applyAlignment="1" applyProtection="1">
      <alignment horizontal="left" vertical="center" wrapText="1"/>
      <protection locked="0"/>
    </xf>
    <xf numFmtId="43" fontId="57" fillId="28" borderId="38" xfId="45" applyNumberFormat="1" applyFont="1" applyFill="1" applyBorder="1" applyAlignment="1">
      <alignment horizontal="center" vertical="center" wrapText="1"/>
    </xf>
    <xf numFmtId="0" fontId="77" fillId="39" borderId="38" xfId="234" applyFont="1" applyFill="1" applyBorder="1" applyAlignment="1">
      <alignment horizontal="right" vertical="top" wrapText="1"/>
    </xf>
    <xf numFmtId="0" fontId="77" fillId="39" borderId="38" xfId="45" applyFont="1" applyFill="1" applyBorder="1" applyAlignment="1">
      <alignment horizontal="center" vertical="center"/>
    </xf>
    <xf numFmtId="0" fontId="77" fillId="39" borderId="38" xfId="45" applyFont="1" applyFill="1" applyBorder="1" applyAlignment="1" applyProtection="1">
      <alignment horizontal="center" vertical="center" wrapText="1"/>
      <protection locked="0"/>
    </xf>
    <xf numFmtId="0" fontId="77" fillId="40" borderId="38" xfId="45" applyFont="1" applyFill="1" applyBorder="1" applyAlignment="1" applyProtection="1">
      <alignment horizontal="center" vertical="center" wrapText="1"/>
      <protection locked="0"/>
    </xf>
    <xf numFmtId="0" fontId="77" fillId="40" borderId="38" xfId="45" applyFont="1" applyFill="1" applyBorder="1" applyAlignment="1">
      <alignment horizontal="center" vertical="center" wrapText="1"/>
    </xf>
    <xf numFmtId="0" fontId="77" fillId="39" borderId="58" xfId="45" applyFont="1" applyFill="1" applyBorder="1" applyAlignment="1" applyProtection="1">
      <alignment horizontal="center" vertical="center" wrapText="1"/>
      <protection locked="0"/>
    </xf>
    <xf numFmtId="0" fontId="77" fillId="0" borderId="38" xfId="45" applyFont="1" applyBorder="1" applyAlignment="1">
      <alignment horizontal="right" wrapText="1"/>
    </xf>
    <xf numFmtId="0" fontId="77" fillId="0" borderId="37" xfId="45" applyFont="1" applyBorder="1" applyAlignment="1">
      <alignment horizontal="right" wrapText="1"/>
    </xf>
    <xf numFmtId="0" fontId="77" fillId="0" borderId="35" xfId="45" applyFont="1" applyBorder="1" applyAlignment="1" applyProtection="1">
      <alignment horizontal="center" wrapText="1"/>
      <protection locked="0"/>
    </xf>
    <xf numFmtId="0" fontId="77" fillId="0" borderId="48" xfId="45" applyFont="1" applyBorder="1" applyAlignment="1">
      <alignment horizontal="center"/>
    </xf>
    <xf numFmtId="0" fontId="77" fillId="0" borderId="48" xfId="45" applyFont="1" applyBorder="1" applyAlignment="1" applyProtection="1">
      <alignment horizontal="center" wrapText="1"/>
      <protection locked="0"/>
    </xf>
    <xf numFmtId="0" fontId="77" fillId="0" borderId="93" xfId="45" applyFont="1" applyBorder="1" applyAlignment="1">
      <alignment horizontal="center"/>
    </xf>
    <xf numFmtId="0" fontId="77" fillId="0" borderId="93" xfId="45" applyFont="1" applyBorder="1" applyAlignment="1" applyProtection="1">
      <alignment horizontal="center" wrapText="1"/>
      <protection locked="0"/>
    </xf>
    <xf numFmtId="0" fontId="77" fillId="0" borderId="4" xfId="45" applyFont="1" applyBorder="1" applyAlignment="1">
      <alignment horizontal="center"/>
    </xf>
    <xf numFmtId="0" fontId="77" fillId="0" borderId="4" xfId="45" applyFont="1" applyBorder="1" applyAlignment="1" applyProtection="1">
      <alignment horizontal="center" wrapText="1"/>
      <protection locked="0"/>
    </xf>
    <xf numFmtId="0" fontId="1" fillId="0" borderId="0" xfId="257" applyFont="1" applyAlignment="1" applyProtection="1">
      <alignment wrapText="1"/>
      <protection locked="0"/>
    </xf>
    <xf numFmtId="0" fontId="104" fillId="34" borderId="63" xfId="257" applyFont="1" applyFill="1" applyBorder="1" applyAlignment="1">
      <alignment horizontal="center" vertical="center" wrapText="1"/>
    </xf>
    <xf numFmtId="0" fontId="104" fillId="34" borderId="65" xfId="257" applyFont="1" applyFill="1" applyBorder="1" applyAlignment="1">
      <alignment horizontal="center" vertical="center" wrapText="1"/>
    </xf>
    <xf numFmtId="0" fontId="104" fillId="34" borderId="66" xfId="257" applyFont="1" applyFill="1" applyBorder="1" applyAlignment="1">
      <alignment horizontal="center" vertical="center" wrapText="1"/>
    </xf>
    <xf numFmtId="0" fontId="90" fillId="33" borderId="63" xfId="257" applyFont="1" applyFill="1" applyBorder="1" applyAlignment="1" applyProtection="1">
      <alignment horizontal="center" vertical="center"/>
      <protection locked="0"/>
    </xf>
    <xf numFmtId="0" fontId="90" fillId="33" borderId="64" xfId="257" applyFont="1" applyFill="1" applyBorder="1" applyAlignment="1" applyProtection="1">
      <alignment horizontal="center" vertical="center"/>
      <protection locked="0"/>
    </xf>
    <xf numFmtId="0" fontId="125" fillId="33" borderId="63" xfId="257" applyFont="1" applyFill="1" applyBorder="1" applyAlignment="1" applyProtection="1">
      <alignment horizontal="center" vertical="center"/>
      <protection locked="0"/>
    </xf>
    <xf numFmtId="0" fontId="125" fillId="33" borderId="65" xfId="257" applyFont="1" applyFill="1" applyBorder="1" applyAlignment="1" applyProtection="1">
      <alignment horizontal="center" vertical="center"/>
      <protection locked="0"/>
    </xf>
    <xf numFmtId="0" fontId="125" fillId="33" borderId="66" xfId="257" applyFont="1" applyFill="1" applyBorder="1" applyAlignment="1" applyProtection="1">
      <alignment horizontal="center" vertical="center"/>
      <protection locked="0"/>
    </xf>
    <xf numFmtId="0" fontId="14" fillId="0" borderId="67" xfId="257" applyFont="1" applyBorder="1" applyAlignment="1" applyProtection="1">
      <alignment horizontal="center" vertical="center"/>
      <protection locked="0"/>
    </xf>
    <xf numFmtId="0" fontId="14" fillId="0" borderId="68" xfId="257" applyFont="1" applyBorder="1" applyAlignment="1" applyProtection="1">
      <alignment horizontal="center" vertical="center"/>
      <protection locked="0"/>
    </xf>
    <xf numFmtId="0" fontId="14" fillId="0" borderId="69" xfId="257" applyFont="1" applyBorder="1" applyAlignment="1" applyProtection="1">
      <alignment horizontal="center" vertical="center"/>
      <protection locked="0"/>
    </xf>
    <xf numFmtId="0" fontId="14" fillId="0" borderId="13" xfId="257" applyFont="1" applyBorder="1" applyAlignment="1" applyProtection="1">
      <alignment horizontal="center" vertical="center"/>
      <protection locked="0"/>
    </xf>
    <xf numFmtId="0" fontId="14" fillId="0" borderId="77" xfId="257" applyFont="1" applyBorder="1" applyAlignment="1" applyProtection="1">
      <alignment horizontal="center" vertical="center"/>
      <protection locked="0"/>
    </xf>
    <xf numFmtId="0" fontId="14" fillId="0" borderId="11" xfId="257" applyFont="1" applyBorder="1" applyAlignment="1" applyProtection="1">
      <alignment horizontal="center" vertical="center"/>
      <protection locked="0"/>
    </xf>
    <xf numFmtId="0" fontId="96" fillId="5" borderId="63" xfId="257" applyFont="1" applyFill="1" applyBorder="1" applyAlignment="1" applyProtection="1">
      <alignment horizontal="center" vertical="center" wrapText="1"/>
      <protection locked="0"/>
    </xf>
    <xf numFmtId="0" fontId="96" fillId="5" borderId="64" xfId="257" applyFont="1" applyFill="1" applyBorder="1" applyAlignment="1" applyProtection="1">
      <alignment horizontal="center" vertical="center" wrapText="1"/>
      <protection locked="0"/>
    </xf>
    <xf numFmtId="0" fontId="105" fillId="5" borderId="63" xfId="257" applyFont="1" applyFill="1" applyBorder="1" applyAlignment="1" applyProtection="1">
      <alignment horizontal="center" vertical="center" wrapText="1"/>
      <protection locked="0"/>
    </xf>
    <xf numFmtId="0" fontId="105" fillId="5" borderId="65" xfId="257" applyFont="1" applyFill="1" applyBorder="1" applyAlignment="1" applyProtection="1">
      <alignment horizontal="center" vertical="center" wrapText="1"/>
      <protection locked="0"/>
    </xf>
    <xf numFmtId="0" fontId="105" fillId="5" borderId="66" xfId="257" applyFont="1" applyFill="1" applyBorder="1" applyAlignment="1" applyProtection="1">
      <alignment horizontal="center" vertical="center" wrapText="1"/>
      <protection locked="0"/>
    </xf>
    <xf numFmtId="0" fontId="105" fillId="5" borderId="71" xfId="257" applyFont="1" applyFill="1" applyBorder="1" applyAlignment="1" applyProtection="1">
      <alignment horizontal="center" vertical="center" wrapText="1"/>
      <protection locked="0"/>
    </xf>
    <xf numFmtId="0" fontId="105" fillId="5" borderId="70" xfId="257" applyFont="1" applyFill="1" applyBorder="1" applyAlignment="1" applyProtection="1">
      <alignment horizontal="center" vertical="center" wrapText="1"/>
      <protection locked="0"/>
    </xf>
    <xf numFmtId="0" fontId="105" fillId="5" borderId="73" xfId="257" applyFont="1" applyFill="1" applyBorder="1" applyAlignment="1" applyProtection="1">
      <alignment horizontal="center" vertical="center" wrapText="1"/>
      <protection locked="0"/>
    </xf>
    <xf numFmtId="0" fontId="105" fillId="5" borderId="72" xfId="257" applyFont="1" applyFill="1" applyBorder="1" applyAlignment="1" applyProtection="1">
      <alignment horizontal="center" vertical="center" wrapText="1"/>
      <protection locked="0"/>
    </xf>
    <xf numFmtId="0" fontId="105" fillId="5" borderId="75" xfId="257" applyFont="1" applyFill="1" applyBorder="1" applyAlignment="1" applyProtection="1">
      <alignment horizontal="center" vertical="center" wrapText="1"/>
      <protection locked="0"/>
    </xf>
    <xf numFmtId="0" fontId="105" fillId="5" borderId="74" xfId="257" applyFont="1" applyFill="1" applyBorder="1" applyAlignment="1" applyProtection="1">
      <alignment horizontal="center" vertical="center" wrapText="1"/>
      <protection locked="0"/>
    </xf>
    <xf numFmtId="0" fontId="77" fillId="34" borderId="89" xfId="45" applyFont="1" applyFill="1" applyBorder="1" applyAlignment="1">
      <alignment horizontal="center" vertical="center"/>
    </xf>
    <xf numFmtId="0" fontId="77" fillId="34" borderId="0" xfId="45" applyFont="1" applyFill="1" applyAlignment="1">
      <alignment horizontal="center" vertical="center"/>
    </xf>
    <xf numFmtId="0" fontId="77" fillId="34" borderId="51" xfId="45" applyFont="1" applyFill="1" applyBorder="1" applyAlignment="1">
      <alignment horizontal="center" vertical="center"/>
    </xf>
    <xf numFmtId="0" fontId="35" fillId="29" borderId="63" xfId="233" applyFont="1" applyFill="1" applyBorder="1" applyAlignment="1" applyProtection="1">
      <alignment horizontal="center" vertical="center" wrapText="1"/>
      <protection locked="0"/>
    </xf>
    <xf numFmtId="0" fontId="35" fillId="29" borderId="65" xfId="233" applyFont="1" applyFill="1" applyBorder="1" applyAlignment="1" applyProtection="1">
      <alignment horizontal="center" vertical="center" wrapText="1"/>
      <protection locked="0"/>
    </xf>
    <xf numFmtId="0" fontId="35" fillId="29" borderId="64" xfId="233" applyFont="1" applyFill="1" applyBorder="1" applyAlignment="1" applyProtection="1">
      <alignment horizontal="center" vertical="center" wrapText="1"/>
      <protection locked="0"/>
    </xf>
    <xf numFmtId="0" fontId="107" fillId="34" borderId="44" xfId="45" applyFont="1" applyFill="1" applyBorder="1" applyAlignment="1">
      <alignment horizontal="center" vertical="center"/>
    </xf>
    <xf numFmtId="0" fontId="107" fillId="34" borderId="45" xfId="45" applyFont="1" applyFill="1" applyBorder="1" applyAlignment="1">
      <alignment horizontal="center" vertical="center"/>
    </xf>
    <xf numFmtId="0" fontId="107" fillId="34" borderId="51" xfId="45" applyFont="1" applyFill="1" applyBorder="1" applyAlignment="1">
      <alignment horizontal="center" vertical="center"/>
    </xf>
    <xf numFmtId="0" fontId="91" fillId="32" borderId="41" xfId="45" applyFont="1" applyFill="1" applyBorder="1" applyAlignment="1">
      <alignment horizontal="center" vertical="center" wrapText="1"/>
    </xf>
    <xf numFmtId="0" fontId="91" fillId="32" borderId="42" xfId="45" applyFont="1" applyFill="1" applyBorder="1" applyAlignment="1">
      <alignment horizontal="center" vertical="center" wrapText="1"/>
    </xf>
    <xf numFmtId="0" fontId="91" fillId="32" borderId="43" xfId="45" applyFont="1" applyFill="1" applyBorder="1" applyAlignment="1">
      <alignment horizontal="center" vertical="center" wrapText="1"/>
    </xf>
    <xf numFmtId="0" fontId="101" fillId="34" borderId="63" xfId="45" applyFont="1" applyFill="1" applyBorder="1" applyAlignment="1">
      <alignment horizontal="center" vertical="center"/>
    </xf>
    <xf numFmtId="0" fontId="101" fillId="34" borderId="65" xfId="45" applyFont="1" applyFill="1" applyBorder="1" applyAlignment="1">
      <alignment horizontal="center" vertical="center"/>
    </xf>
    <xf numFmtId="0" fontId="101" fillId="34" borderId="64" xfId="45" applyFont="1" applyFill="1" applyBorder="1" applyAlignment="1">
      <alignment horizontal="center" vertical="center"/>
    </xf>
    <xf numFmtId="0" fontId="77" fillId="34" borderId="44" xfId="45" applyFont="1" applyFill="1" applyBorder="1" applyAlignment="1">
      <alignment horizontal="center" vertical="center"/>
    </xf>
    <xf numFmtId="0" fontId="77" fillId="34" borderId="45" xfId="45" applyFont="1" applyFill="1" applyBorder="1" applyAlignment="1">
      <alignment horizontal="center" vertical="center"/>
    </xf>
    <xf numFmtId="0" fontId="35" fillId="29" borderId="94" xfId="45" applyFont="1" applyFill="1" applyBorder="1" applyAlignment="1" applyProtection="1">
      <alignment horizontal="center" vertical="center" wrapText="1"/>
      <protection locked="0"/>
    </xf>
    <xf numFmtId="0" fontId="35" fillId="29" borderId="95" xfId="45" applyFont="1" applyFill="1" applyBorder="1" applyAlignment="1" applyProtection="1">
      <alignment horizontal="center" vertical="center" wrapText="1"/>
      <protection locked="0"/>
    </xf>
    <xf numFmtId="0" fontId="35" fillId="29" borderId="96" xfId="45" applyFont="1" applyFill="1" applyBorder="1" applyAlignment="1" applyProtection="1">
      <alignment horizontal="center" vertical="center" wrapText="1"/>
      <protection locked="0"/>
    </xf>
    <xf numFmtId="0" fontId="80" fillId="29" borderId="46" xfId="233" applyFont="1" applyFill="1" applyBorder="1" applyAlignment="1" applyProtection="1">
      <alignment horizontal="center" vertical="center" wrapText="1"/>
      <protection locked="0"/>
    </xf>
    <xf numFmtId="0" fontId="80" fillId="29" borderId="83" xfId="233" applyFont="1" applyFill="1" applyBorder="1" applyAlignment="1" applyProtection="1">
      <alignment horizontal="center" vertical="center" wrapText="1"/>
      <protection locked="0"/>
    </xf>
    <xf numFmtId="0" fontId="80" fillId="29" borderId="84" xfId="233" applyFont="1" applyFill="1" applyBorder="1" applyAlignment="1" applyProtection="1">
      <alignment horizontal="center" vertical="center" wrapText="1"/>
      <protection locked="0"/>
    </xf>
    <xf numFmtId="0" fontId="35" fillId="29" borderId="37" xfId="233" applyFont="1" applyFill="1" applyBorder="1" applyAlignment="1" applyProtection="1">
      <alignment horizontal="center" vertical="center" wrapText="1"/>
      <protection locked="0"/>
    </xf>
    <xf numFmtId="0" fontId="35" fillId="29" borderId="85" xfId="233" applyFont="1" applyFill="1" applyBorder="1" applyAlignment="1" applyProtection="1">
      <alignment horizontal="center" vertical="center" wrapText="1"/>
      <protection locked="0"/>
    </xf>
    <xf numFmtId="0" fontId="35" fillId="29" borderId="46" xfId="233" applyFont="1" applyFill="1" applyBorder="1" applyAlignment="1" applyProtection="1">
      <alignment horizontal="center" vertical="center" wrapText="1"/>
      <protection locked="0"/>
    </xf>
    <xf numFmtId="0" fontId="35" fillId="29" borderId="83" xfId="233" applyFont="1" applyFill="1" applyBorder="1" applyAlignment="1" applyProtection="1">
      <alignment horizontal="center" vertical="center" wrapText="1"/>
      <protection locked="0"/>
    </xf>
    <xf numFmtId="0" fontId="35" fillId="29" borderId="84" xfId="233" applyFont="1" applyFill="1" applyBorder="1" applyAlignment="1" applyProtection="1">
      <alignment horizontal="center" vertical="center" wrapText="1"/>
      <protection locked="0"/>
    </xf>
    <xf numFmtId="0" fontId="91" fillId="32" borderId="63" xfId="45" applyFont="1" applyFill="1" applyBorder="1" applyAlignment="1">
      <alignment horizontal="center" vertical="center" wrapText="1"/>
    </xf>
    <xf numFmtId="0" fontId="91" fillId="32" borderId="65" xfId="45" applyFont="1" applyFill="1" applyBorder="1" applyAlignment="1">
      <alignment horizontal="center" vertical="center" wrapText="1"/>
    </xf>
    <xf numFmtId="0" fontId="91" fillId="32" borderId="64" xfId="45" applyFont="1" applyFill="1" applyBorder="1" applyAlignment="1">
      <alignment horizontal="center" vertical="center" wrapText="1"/>
    </xf>
    <xf numFmtId="182" fontId="61" fillId="0" borderId="29" xfId="193" applyNumberFormat="1" applyFont="1" applyBorder="1" applyAlignment="1">
      <alignment horizontal="center" vertical="center"/>
    </xf>
    <xf numFmtId="182" fontId="61" fillId="0" borderId="61" xfId="193" applyNumberFormat="1" applyFont="1" applyBorder="1" applyAlignment="1">
      <alignment horizontal="center" vertical="center"/>
    </xf>
    <xf numFmtId="182" fontId="61" fillId="0" borderId="60" xfId="193" applyNumberFormat="1" applyFont="1" applyBorder="1" applyAlignment="1">
      <alignment horizontal="center" vertical="center"/>
    </xf>
    <xf numFmtId="0" fontId="61" fillId="0" borderId="27" xfId="193" applyFont="1" applyBorder="1" applyAlignment="1">
      <alignment horizontal="center" vertical="center" wrapText="1"/>
    </xf>
    <xf numFmtId="0" fontId="61" fillId="0" borderId="39" xfId="193" applyFont="1" applyBorder="1" applyAlignment="1">
      <alignment horizontal="center" vertical="center" wrapText="1"/>
    </xf>
    <xf numFmtId="0" fontId="61" fillId="0" borderId="12" xfId="193" applyFont="1" applyBorder="1" applyAlignment="1">
      <alignment horizontal="center" vertical="center" wrapText="1"/>
    </xf>
    <xf numFmtId="0" fontId="61" fillId="0" borderId="27" xfId="206" applyFont="1" applyBorder="1" applyAlignment="1">
      <alignment vertical="center"/>
    </xf>
    <xf numFmtId="0" fontId="61" fillId="0" borderId="39" xfId="206" applyFont="1" applyBorder="1" applyAlignment="1">
      <alignment vertical="center"/>
    </xf>
    <xf numFmtId="0" fontId="61" fillId="0" borderId="12" xfId="206" applyFont="1" applyBorder="1" applyAlignment="1">
      <alignment vertical="center"/>
    </xf>
    <xf numFmtId="182" fontId="61" fillId="0" borderId="27" xfId="193" applyNumberFormat="1" applyFont="1" applyBorder="1" applyAlignment="1">
      <alignment vertical="center"/>
    </xf>
    <xf numFmtId="182" fontId="61" fillId="0" borderId="39" xfId="193" applyNumberFormat="1" applyFont="1" applyBorder="1" applyAlignment="1">
      <alignment vertical="center"/>
    </xf>
    <xf numFmtId="182" fontId="61" fillId="0" borderId="12" xfId="193" applyNumberFormat="1" applyFont="1" applyBorder="1" applyAlignment="1">
      <alignment vertical="center"/>
    </xf>
    <xf numFmtId="0" fontId="61" fillId="0" borderId="27" xfId="193" applyFont="1" applyBorder="1" applyAlignment="1">
      <alignment vertical="center"/>
    </xf>
    <xf numFmtId="0" fontId="61" fillId="0" borderId="39" xfId="193" applyFont="1" applyBorder="1" applyAlignment="1">
      <alignment vertical="center"/>
    </xf>
    <xf numFmtId="0" fontId="61" fillId="0" borderId="12" xfId="193" applyFont="1" applyBorder="1" applyAlignment="1">
      <alignment vertical="center"/>
    </xf>
    <xf numFmtId="0" fontId="61" fillId="0" borderId="27" xfId="193" applyFont="1" applyBorder="1" applyAlignment="1">
      <alignment horizontal="center" vertical="center"/>
    </xf>
    <xf numFmtId="0" fontId="61" fillId="0" borderId="39" xfId="193" applyFont="1" applyBorder="1" applyAlignment="1">
      <alignment horizontal="center" vertical="center"/>
    </xf>
    <xf numFmtId="0" fontId="61" fillId="0" borderId="12" xfId="193" applyFont="1" applyBorder="1" applyAlignment="1">
      <alignment horizontal="center" vertical="center"/>
    </xf>
    <xf numFmtId="0" fontId="61" fillId="0" borderId="27" xfId="206" applyFont="1" applyBorder="1" applyAlignment="1">
      <alignment horizontal="center" vertical="center"/>
    </xf>
    <xf numFmtId="0" fontId="61" fillId="0" borderId="39" xfId="206" applyFont="1" applyBorder="1" applyAlignment="1">
      <alignment horizontal="center" vertical="center"/>
    </xf>
    <xf numFmtId="0" fontId="61" fillId="0" borderId="12" xfId="206" applyFont="1" applyBorder="1" applyAlignment="1">
      <alignment horizontal="center" vertical="center"/>
    </xf>
    <xf numFmtId="182" fontId="61" fillId="0" borderId="27" xfId="193" applyNumberFormat="1" applyFont="1" applyBorder="1" applyAlignment="1">
      <alignment horizontal="center" vertical="center"/>
    </xf>
    <xf numFmtId="182" fontId="61" fillId="0" borderId="39" xfId="193" applyNumberFormat="1" applyFont="1" applyBorder="1" applyAlignment="1">
      <alignment horizontal="center" vertical="center"/>
    </xf>
    <xf numFmtId="182" fontId="61" fillId="0" borderId="12" xfId="193" applyNumberFormat="1" applyFont="1" applyBorder="1" applyAlignment="1">
      <alignment horizontal="center" vertical="center"/>
    </xf>
    <xf numFmtId="0" fontId="35" fillId="29" borderId="28" xfId="45" applyFont="1" applyFill="1" applyBorder="1" applyAlignment="1">
      <alignment horizontal="center" vertical="center" wrapText="1"/>
    </xf>
    <xf numFmtId="0" fontId="35" fillId="29" borderId="27" xfId="45" applyFont="1" applyFill="1" applyBorder="1" applyAlignment="1">
      <alignment horizontal="center" vertical="center" wrapText="1"/>
    </xf>
    <xf numFmtId="0" fontId="35" fillId="29" borderId="29" xfId="45" applyFont="1" applyFill="1" applyBorder="1" applyAlignment="1">
      <alignment horizontal="center" vertical="center" wrapText="1"/>
    </xf>
    <xf numFmtId="166" fontId="14" fillId="29" borderId="3" xfId="45" applyNumberFormat="1" applyFont="1" applyFill="1" applyBorder="1" applyAlignment="1">
      <alignment horizontal="center" vertical="top" wrapText="1"/>
    </xf>
    <xf numFmtId="0" fontId="0" fillId="29" borderId="4" xfId="0" applyFill="1" applyBorder="1"/>
    <xf numFmtId="0" fontId="105" fillId="33" borderId="30" xfId="260" applyFont="1" applyFill="1" applyBorder="1" applyAlignment="1">
      <alignment horizontal="center"/>
    </xf>
    <xf numFmtId="0" fontId="105" fillId="33" borderId="1" xfId="260" applyFont="1" applyFill="1" applyBorder="1" applyAlignment="1">
      <alignment horizontal="center"/>
    </xf>
    <xf numFmtId="0" fontId="105" fillId="33" borderId="2" xfId="260" applyFont="1" applyFill="1" applyBorder="1" applyAlignment="1">
      <alignment horizontal="center"/>
    </xf>
    <xf numFmtId="0" fontId="118" fillId="34" borderId="4" xfId="262" applyFont="1" applyFill="1" applyBorder="1" applyAlignment="1">
      <alignment vertical="center" wrapText="1"/>
    </xf>
    <xf numFmtId="0" fontId="105" fillId="35" borderId="30" xfId="0" applyFont="1" applyFill="1" applyBorder="1" applyAlignment="1">
      <alignment horizontal="center" wrapText="1"/>
    </xf>
    <xf numFmtId="0" fontId="105" fillId="35" borderId="1" xfId="0" applyFont="1" applyFill="1" applyBorder="1" applyAlignment="1">
      <alignment horizontal="center" wrapText="1"/>
    </xf>
    <xf numFmtId="0" fontId="105" fillId="35" borderId="91" xfId="0" applyFont="1" applyFill="1" applyBorder="1" applyAlignment="1">
      <alignment horizontal="center" wrapText="1"/>
    </xf>
    <xf numFmtId="0" fontId="105" fillId="35" borderId="2" xfId="0" applyFont="1" applyFill="1" applyBorder="1" applyAlignment="1">
      <alignment horizontal="center" wrapText="1"/>
    </xf>
    <xf numFmtId="0" fontId="124" fillId="34" borderId="88" xfId="0" applyFont="1" applyFill="1" applyBorder="1" applyAlignment="1">
      <alignment horizontal="center" vertical="center" wrapText="1"/>
    </xf>
    <xf numFmtId="0" fontId="124" fillId="34" borderId="92" xfId="0" applyFont="1" applyFill="1" applyBorder="1" applyAlignment="1">
      <alignment horizontal="center" vertical="center" wrapText="1"/>
    </xf>
    <xf numFmtId="0" fontId="86" fillId="30" borderId="38" xfId="0" applyFont="1" applyFill="1" applyBorder="1" applyAlignment="1">
      <alignment horizontal="center" wrapText="1"/>
    </xf>
    <xf numFmtId="0" fontId="86" fillId="31" borderId="38" xfId="0" applyFont="1" applyFill="1" applyBorder="1" applyAlignment="1">
      <alignment horizontal="center" vertical="center" wrapText="1"/>
    </xf>
    <xf numFmtId="0" fontId="87" fillId="0" borderId="38" xfId="0" applyFont="1" applyBorder="1" applyAlignment="1">
      <alignment horizontal="left" vertical="center" wrapText="1"/>
    </xf>
  </cellXfs>
  <cellStyles count="263">
    <cellStyle name="20% - Accent1 2" xfId="61" xr:uid="{00000000-0005-0000-0000-000000000000}"/>
    <cellStyle name="20% - Accent1 3" xfId="62" xr:uid="{00000000-0005-0000-0000-000001000000}"/>
    <cellStyle name="20% - Accent1 4" xfId="63" xr:uid="{00000000-0005-0000-0000-000002000000}"/>
    <cellStyle name="20% - Accent2 2" xfId="64" xr:uid="{00000000-0005-0000-0000-000003000000}"/>
    <cellStyle name="20% - Accent2 3" xfId="65" xr:uid="{00000000-0005-0000-0000-000004000000}"/>
    <cellStyle name="20% - Accent2 4" xfId="66" xr:uid="{00000000-0005-0000-0000-000005000000}"/>
    <cellStyle name="20% - Accent3 2" xfId="67" xr:uid="{00000000-0005-0000-0000-000006000000}"/>
    <cellStyle name="20% - Accent3 3" xfId="68" xr:uid="{00000000-0005-0000-0000-000007000000}"/>
    <cellStyle name="20% - Accent3 4" xfId="69" xr:uid="{00000000-0005-0000-0000-000008000000}"/>
    <cellStyle name="20% - Accent4 2" xfId="70" xr:uid="{00000000-0005-0000-0000-000009000000}"/>
    <cellStyle name="20% - Accent4 3" xfId="71" xr:uid="{00000000-0005-0000-0000-00000A000000}"/>
    <cellStyle name="20% - Accent4 4" xfId="72" xr:uid="{00000000-0005-0000-0000-00000B000000}"/>
    <cellStyle name="20% - Accent5 2" xfId="73" xr:uid="{00000000-0005-0000-0000-00000C000000}"/>
    <cellStyle name="20% - Accent5 3" xfId="74" xr:uid="{00000000-0005-0000-0000-00000D000000}"/>
    <cellStyle name="20% - Accent5 4" xfId="75" xr:uid="{00000000-0005-0000-0000-00000E000000}"/>
    <cellStyle name="20% - Accent6 2" xfId="76" xr:uid="{00000000-0005-0000-0000-00000F000000}"/>
    <cellStyle name="20% - Accent6 3" xfId="77" xr:uid="{00000000-0005-0000-0000-000010000000}"/>
    <cellStyle name="20% - Accent6 4" xfId="78" xr:uid="{00000000-0005-0000-0000-000011000000}"/>
    <cellStyle name="40% - Accent1 2" xfId="79" xr:uid="{00000000-0005-0000-0000-000012000000}"/>
    <cellStyle name="40% - Accent1 3" xfId="80" xr:uid="{00000000-0005-0000-0000-000013000000}"/>
    <cellStyle name="40% - Accent1 4" xfId="81" xr:uid="{00000000-0005-0000-0000-000014000000}"/>
    <cellStyle name="40% - Accent2 2" xfId="82" xr:uid="{00000000-0005-0000-0000-000015000000}"/>
    <cellStyle name="40% - Accent2 3" xfId="83" xr:uid="{00000000-0005-0000-0000-000016000000}"/>
    <cellStyle name="40% - Accent2 4" xfId="84" xr:uid="{00000000-0005-0000-0000-000017000000}"/>
    <cellStyle name="40% - Accent3 2" xfId="85" xr:uid="{00000000-0005-0000-0000-000018000000}"/>
    <cellStyle name="40% - Accent3 3" xfId="86" xr:uid="{00000000-0005-0000-0000-000019000000}"/>
    <cellStyle name="40% - Accent3 4" xfId="87" xr:uid="{00000000-0005-0000-0000-00001A000000}"/>
    <cellStyle name="40% - Accent4 2" xfId="88" xr:uid="{00000000-0005-0000-0000-00001B000000}"/>
    <cellStyle name="40% - Accent4 3" xfId="89" xr:uid="{00000000-0005-0000-0000-00001C000000}"/>
    <cellStyle name="40% - Accent4 4" xfId="90" xr:uid="{00000000-0005-0000-0000-00001D000000}"/>
    <cellStyle name="40% - Accent5 2" xfId="91" xr:uid="{00000000-0005-0000-0000-00001E000000}"/>
    <cellStyle name="40% - Accent5 3" xfId="92" xr:uid="{00000000-0005-0000-0000-00001F000000}"/>
    <cellStyle name="40% - Accent5 4" xfId="93" xr:uid="{00000000-0005-0000-0000-000020000000}"/>
    <cellStyle name="40% - Accent6 2" xfId="94" xr:uid="{00000000-0005-0000-0000-000021000000}"/>
    <cellStyle name="40% - Accent6 3" xfId="95" xr:uid="{00000000-0005-0000-0000-000022000000}"/>
    <cellStyle name="40% - Accent6 4" xfId="96" xr:uid="{00000000-0005-0000-0000-000023000000}"/>
    <cellStyle name="60% - Accent1 2" xfId="97" xr:uid="{00000000-0005-0000-0000-000024000000}"/>
    <cellStyle name="60% - Accent1 3" xfId="98" xr:uid="{00000000-0005-0000-0000-000025000000}"/>
    <cellStyle name="60% - Accent1 4" xfId="99" xr:uid="{00000000-0005-0000-0000-000026000000}"/>
    <cellStyle name="60% - Accent2 2" xfId="100" xr:uid="{00000000-0005-0000-0000-000027000000}"/>
    <cellStyle name="60% - Accent2 3" xfId="101" xr:uid="{00000000-0005-0000-0000-000028000000}"/>
    <cellStyle name="60% - Accent2 4" xfId="102" xr:uid="{00000000-0005-0000-0000-000029000000}"/>
    <cellStyle name="60% - Accent3 2" xfId="103" xr:uid="{00000000-0005-0000-0000-00002A000000}"/>
    <cellStyle name="60% - Accent3 3" xfId="104" xr:uid="{00000000-0005-0000-0000-00002B000000}"/>
    <cellStyle name="60% - Accent3 4" xfId="105" xr:uid="{00000000-0005-0000-0000-00002C000000}"/>
    <cellStyle name="60% - Accent4 2" xfId="106" xr:uid="{00000000-0005-0000-0000-00002D000000}"/>
    <cellStyle name="60% - Accent4 3" xfId="107" xr:uid="{00000000-0005-0000-0000-00002E000000}"/>
    <cellStyle name="60% - Accent4 4" xfId="108" xr:uid="{00000000-0005-0000-0000-00002F000000}"/>
    <cellStyle name="60% - Accent5 2" xfId="109" xr:uid="{00000000-0005-0000-0000-000030000000}"/>
    <cellStyle name="60% - Accent5 3" xfId="110" xr:uid="{00000000-0005-0000-0000-000031000000}"/>
    <cellStyle name="60% - Accent5 4" xfId="111" xr:uid="{00000000-0005-0000-0000-000032000000}"/>
    <cellStyle name="60% - Accent6 2" xfId="112" xr:uid="{00000000-0005-0000-0000-000033000000}"/>
    <cellStyle name="60% - Accent6 3" xfId="113" xr:uid="{00000000-0005-0000-0000-000034000000}"/>
    <cellStyle name="60% - Accent6 4" xfId="114" xr:uid="{00000000-0005-0000-0000-000035000000}"/>
    <cellStyle name="Accent1 2" xfId="115" xr:uid="{00000000-0005-0000-0000-000036000000}"/>
    <cellStyle name="Accent1 3" xfId="116" xr:uid="{00000000-0005-0000-0000-000037000000}"/>
    <cellStyle name="Accent1 4" xfId="117" xr:uid="{00000000-0005-0000-0000-000038000000}"/>
    <cellStyle name="Accent2 2" xfId="118" xr:uid="{00000000-0005-0000-0000-000039000000}"/>
    <cellStyle name="Accent2 3" xfId="119" xr:uid="{00000000-0005-0000-0000-00003A000000}"/>
    <cellStyle name="Accent2 4" xfId="120" xr:uid="{00000000-0005-0000-0000-00003B000000}"/>
    <cellStyle name="Accent3 - 60% 2" xfId="236" xr:uid="{00000000-0005-0000-0000-00003C000000}"/>
    <cellStyle name="Accent3 2" xfId="121" xr:uid="{00000000-0005-0000-0000-00003D000000}"/>
    <cellStyle name="Accent3 3" xfId="122" xr:uid="{00000000-0005-0000-0000-00003E000000}"/>
    <cellStyle name="Accent3 4" xfId="123" xr:uid="{00000000-0005-0000-0000-00003F000000}"/>
    <cellStyle name="Accent4 2" xfId="124" xr:uid="{00000000-0005-0000-0000-000040000000}"/>
    <cellStyle name="Accent4 3" xfId="125" xr:uid="{00000000-0005-0000-0000-000041000000}"/>
    <cellStyle name="Accent4 4" xfId="126" xr:uid="{00000000-0005-0000-0000-000042000000}"/>
    <cellStyle name="Accent5 2" xfId="127" xr:uid="{00000000-0005-0000-0000-000043000000}"/>
    <cellStyle name="Accent5 3" xfId="128" xr:uid="{00000000-0005-0000-0000-000044000000}"/>
    <cellStyle name="Accent5 4" xfId="129" xr:uid="{00000000-0005-0000-0000-000045000000}"/>
    <cellStyle name="Accent6 2" xfId="130" xr:uid="{00000000-0005-0000-0000-000046000000}"/>
    <cellStyle name="Accent6 3" xfId="131" xr:uid="{00000000-0005-0000-0000-000047000000}"/>
    <cellStyle name="Accent6 4" xfId="132" xr:uid="{00000000-0005-0000-0000-000048000000}"/>
    <cellStyle name="Bad 2" xfId="133" xr:uid="{00000000-0005-0000-0000-000049000000}"/>
    <cellStyle name="Bad 3" xfId="134" xr:uid="{00000000-0005-0000-0000-00004A000000}"/>
    <cellStyle name="Bad 4" xfId="135" xr:uid="{00000000-0005-0000-0000-00004B000000}"/>
    <cellStyle name="Calculation 2" xfId="136" xr:uid="{00000000-0005-0000-0000-00004C000000}"/>
    <cellStyle name="Calculation 2 2" xfId="209" xr:uid="{00000000-0005-0000-0000-00004D000000}"/>
    <cellStyle name="Calculation 3" xfId="137" xr:uid="{00000000-0005-0000-0000-00004E000000}"/>
    <cellStyle name="Calculation 3 2" xfId="210" xr:uid="{00000000-0005-0000-0000-00004F000000}"/>
    <cellStyle name="Calculation 4" xfId="138" xr:uid="{00000000-0005-0000-0000-000050000000}"/>
    <cellStyle name="Calculation 4 2" xfId="211" xr:uid="{00000000-0005-0000-0000-000051000000}"/>
    <cellStyle name="Check Cell 2" xfId="139" xr:uid="{00000000-0005-0000-0000-000052000000}"/>
    <cellStyle name="Check Cell 3" xfId="140" xr:uid="{00000000-0005-0000-0000-000053000000}"/>
    <cellStyle name="Check Cell 4" xfId="141" xr:uid="{00000000-0005-0000-0000-000054000000}"/>
    <cellStyle name="Comma" xfId="232" builtinId="3"/>
    <cellStyle name="Comma 10" xfId="196" xr:uid="{00000000-0005-0000-0000-000056000000}"/>
    <cellStyle name="Comma 11" xfId="2" xr:uid="{00000000-0005-0000-0000-000057000000}"/>
    <cellStyle name="Comma 11 3" xfId="3" xr:uid="{00000000-0005-0000-0000-000058000000}"/>
    <cellStyle name="Comma 12" xfId="199" xr:uid="{00000000-0005-0000-0000-000059000000}"/>
    <cellStyle name="Comma 13" xfId="258" xr:uid="{00000000-0005-0000-0000-00005A000000}"/>
    <cellStyle name="Comma 14" xfId="261" xr:uid="{00000000-0005-0000-0000-00005B000000}"/>
    <cellStyle name="Comma 2" xfId="4" xr:uid="{00000000-0005-0000-0000-00005C000000}"/>
    <cellStyle name="Comma 2 2" xfId="46" xr:uid="{00000000-0005-0000-0000-00005D000000}"/>
    <cellStyle name="Comma 2_Ball Room-RP-14.04.09" xfId="47" xr:uid="{00000000-0005-0000-0000-00005E000000}"/>
    <cellStyle name="Comma 3" xfId="5" xr:uid="{00000000-0005-0000-0000-00005F000000}"/>
    <cellStyle name="Comma 3 2" xfId="48" xr:uid="{00000000-0005-0000-0000-000060000000}"/>
    <cellStyle name="Comma 3 4" xfId="6" xr:uid="{00000000-0005-0000-0000-000061000000}"/>
    <cellStyle name="Comma 4" xfId="7" xr:uid="{00000000-0005-0000-0000-000062000000}"/>
    <cellStyle name="Comma 5" xfId="8" xr:uid="{00000000-0005-0000-0000-000063000000}"/>
    <cellStyle name="Comma 6" xfId="49" xr:uid="{00000000-0005-0000-0000-000064000000}"/>
    <cellStyle name="Comma 6 2" xfId="203" xr:uid="{00000000-0005-0000-0000-000065000000}"/>
    <cellStyle name="Comma 7" xfId="50" xr:uid="{00000000-0005-0000-0000-000066000000}"/>
    <cellStyle name="Comma 8" xfId="187" xr:uid="{00000000-0005-0000-0000-000067000000}"/>
    <cellStyle name="Comma 9" xfId="195" xr:uid="{00000000-0005-0000-0000-000068000000}"/>
    <cellStyle name="Comma 9 2" xfId="226" xr:uid="{00000000-0005-0000-0000-000069000000}"/>
    <cellStyle name="Comma 9 2 2" xfId="251" xr:uid="{00000000-0005-0000-0000-00006A000000}"/>
    <cellStyle name="Comma 9 3" xfId="243" xr:uid="{00000000-0005-0000-0000-00006B000000}"/>
    <cellStyle name="CSI" xfId="9" xr:uid="{00000000-0005-0000-0000-00006C000000}"/>
    <cellStyle name="Currency 2" xfId="51" xr:uid="{00000000-0005-0000-0000-00006D000000}"/>
    <cellStyle name="Description" xfId="10" xr:uid="{00000000-0005-0000-0000-00006E000000}"/>
    <cellStyle name="Excel Built-in Normal" xfId="188" xr:uid="{00000000-0005-0000-0000-00006F000000}"/>
    <cellStyle name="Excel Built-in Normal 2" xfId="189" xr:uid="{00000000-0005-0000-0000-000070000000}"/>
    <cellStyle name="Excel Built-in Normal 3" xfId="190" xr:uid="{00000000-0005-0000-0000-000071000000}"/>
    <cellStyle name="Excel Built-in Normal_R2_FINAL MEP BOQ_ELECTRONIC CITY" xfId="191" xr:uid="{00000000-0005-0000-0000-000072000000}"/>
    <cellStyle name="Explanatory Text 2" xfId="142" xr:uid="{00000000-0005-0000-0000-000073000000}"/>
    <cellStyle name="Explanatory Text 3" xfId="143" xr:uid="{00000000-0005-0000-0000-000074000000}"/>
    <cellStyle name="Explanatory Text 4" xfId="144" xr:uid="{00000000-0005-0000-0000-000075000000}"/>
    <cellStyle name="Foottitle" xfId="11" xr:uid="{00000000-0005-0000-0000-000076000000}"/>
    <cellStyle name="Good 2" xfId="145" xr:uid="{00000000-0005-0000-0000-000077000000}"/>
    <cellStyle name="Good 3" xfId="146" xr:uid="{00000000-0005-0000-0000-000078000000}"/>
    <cellStyle name="Good 4" xfId="147" xr:uid="{00000000-0005-0000-0000-000079000000}"/>
    <cellStyle name="header" xfId="12" xr:uid="{00000000-0005-0000-0000-00007A000000}"/>
    <cellStyle name="Heading 1 2" xfId="148" xr:uid="{00000000-0005-0000-0000-00007B000000}"/>
    <cellStyle name="Heading 1 3" xfId="149" xr:uid="{00000000-0005-0000-0000-00007C000000}"/>
    <cellStyle name="Heading 1 4" xfId="150" xr:uid="{00000000-0005-0000-0000-00007D000000}"/>
    <cellStyle name="Heading 2 2" xfId="151" xr:uid="{00000000-0005-0000-0000-00007E000000}"/>
    <cellStyle name="Heading 2 3" xfId="152" xr:uid="{00000000-0005-0000-0000-00007F000000}"/>
    <cellStyle name="Heading 2 4" xfId="153" xr:uid="{00000000-0005-0000-0000-000080000000}"/>
    <cellStyle name="Heading 3 2" xfId="154" xr:uid="{00000000-0005-0000-0000-000081000000}"/>
    <cellStyle name="Heading 3 3" xfId="155" xr:uid="{00000000-0005-0000-0000-000082000000}"/>
    <cellStyle name="Heading 3 4" xfId="156" xr:uid="{00000000-0005-0000-0000-000083000000}"/>
    <cellStyle name="Heading 4 2" xfId="157" xr:uid="{00000000-0005-0000-0000-000084000000}"/>
    <cellStyle name="Heading 4 3" xfId="158" xr:uid="{00000000-0005-0000-0000-000085000000}"/>
    <cellStyle name="Heading 4 4" xfId="159" xr:uid="{00000000-0005-0000-0000-000086000000}"/>
    <cellStyle name="Input 2" xfId="160" xr:uid="{00000000-0005-0000-0000-000087000000}"/>
    <cellStyle name="Input 2 2" xfId="212" xr:uid="{00000000-0005-0000-0000-000088000000}"/>
    <cellStyle name="Input 3" xfId="161" xr:uid="{00000000-0005-0000-0000-000089000000}"/>
    <cellStyle name="Input 3 2" xfId="213" xr:uid="{00000000-0005-0000-0000-00008A000000}"/>
    <cellStyle name="Input 4" xfId="162" xr:uid="{00000000-0005-0000-0000-00008B000000}"/>
    <cellStyle name="Input 4 2" xfId="214" xr:uid="{00000000-0005-0000-0000-00008C000000}"/>
    <cellStyle name="k" xfId="13" xr:uid="{00000000-0005-0000-0000-00008D000000}"/>
    <cellStyle name="L" xfId="14" xr:uid="{00000000-0005-0000-0000-00008E000000}"/>
    <cellStyle name="Length" xfId="15" xr:uid="{00000000-0005-0000-0000-00008F000000}"/>
    <cellStyle name="Linked Cell 2" xfId="163" xr:uid="{00000000-0005-0000-0000-000090000000}"/>
    <cellStyle name="Linked Cell 3" xfId="164" xr:uid="{00000000-0005-0000-0000-000091000000}"/>
    <cellStyle name="Linked Cell 4" xfId="165" xr:uid="{00000000-0005-0000-0000-000092000000}"/>
    <cellStyle name="M" xfId="16" xr:uid="{00000000-0005-0000-0000-000093000000}"/>
    <cellStyle name="M-0" xfId="17" xr:uid="{00000000-0005-0000-0000-000094000000}"/>
    <cellStyle name="MainDescription" xfId="18" xr:uid="{00000000-0005-0000-0000-000095000000}"/>
    <cellStyle name="Measure" xfId="19" xr:uid="{00000000-0005-0000-0000-000096000000}"/>
    <cellStyle name="m-o" xfId="20" xr:uid="{00000000-0005-0000-0000-000097000000}"/>
    <cellStyle name="n" xfId="21" xr:uid="{00000000-0005-0000-0000-000098000000}"/>
    <cellStyle name="Neutral 2" xfId="166" xr:uid="{00000000-0005-0000-0000-000099000000}"/>
    <cellStyle name="Neutral 3" xfId="167" xr:uid="{00000000-0005-0000-0000-00009A000000}"/>
    <cellStyle name="Neutral 4" xfId="168" xr:uid="{00000000-0005-0000-0000-00009B000000}"/>
    <cellStyle name="Normal" xfId="0" builtinId="0"/>
    <cellStyle name="Normal 10" xfId="45" xr:uid="{00000000-0005-0000-0000-00009D000000}"/>
    <cellStyle name="Normal 10 2" xfId="235" xr:uid="{00000000-0005-0000-0000-00009E000000}"/>
    <cellStyle name="Normal 11" xfId="193" xr:uid="{00000000-0005-0000-0000-00009F000000}"/>
    <cellStyle name="Normal 11 2" xfId="22" xr:uid="{00000000-0005-0000-0000-0000A0000000}"/>
    <cellStyle name="Normal 11 3" xfId="207" xr:uid="{00000000-0005-0000-0000-0000A1000000}"/>
    <cellStyle name="Normal 11 3 2" xfId="206" xr:uid="{00000000-0005-0000-0000-0000A2000000}"/>
    <cellStyle name="Normal 11 3 2 2" xfId="229" xr:uid="{00000000-0005-0000-0000-0000A3000000}"/>
    <cellStyle name="Normal 11 3 2 2 2" xfId="254" xr:uid="{00000000-0005-0000-0000-0000A4000000}"/>
    <cellStyle name="Normal 11 3 2 3" xfId="246" xr:uid="{00000000-0005-0000-0000-0000A5000000}"/>
    <cellStyle name="Normal 11 3 3" xfId="230" xr:uid="{00000000-0005-0000-0000-0000A6000000}"/>
    <cellStyle name="Normal 11 3 3 2" xfId="255" xr:uid="{00000000-0005-0000-0000-0000A7000000}"/>
    <cellStyle name="Normal 11 3 4" xfId="247" xr:uid="{00000000-0005-0000-0000-0000A8000000}"/>
    <cellStyle name="Normal 11 4" xfId="225" xr:uid="{00000000-0005-0000-0000-0000A9000000}"/>
    <cellStyle name="Normal 11 4 2" xfId="250" xr:uid="{00000000-0005-0000-0000-0000AA000000}"/>
    <cellStyle name="Normal 11 5" xfId="242" xr:uid="{00000000-0005-0000-0000-0000AB000000}"/>
    <cellStyle name="Normal 12" xfId="198" xr:uid="{00000000-0005-0000-0000-0000AC000000}"/>
    <cellStyle name="Normal 13" xfId="23" xr:uid="{00000000-0005-0000-0000-0000AD000000}"/>
    <cellStyle name="Normal 14" xfId="238" xr:uid="{00000000-0005-0000-0000-0000AE000000}"/>
    <cellStyle name="Normal 15" xfId="257" xr:uid="{00000000-0005-0000-0000-0000AF000000}"/>
    <cellStyle name="Normal 16" xfId="260" xr:uid="{00000000-0005-0000-0000-0000B0000000}"/>
    <cellStyle name="Normal 2" xfId="1" xr:uid="{00000000-0005-0000-0000-0000B1000000}"/>
    <cellStyle name="Normal 2 2" xfId="24" xr:uid="{00000000-0005-0000-0000-0000B2000000}"/>
    <cellStyle name="Normal 2_2nd RA Bill For Civil Interior Work 090110" xfId="237" xr:uid="{00000000-0005-0000-0000-0000B3000000}"/>
    <cellStyle name="Normal 3" xfId="52" xr:uid="{00000000-0005-0000-0000-0000B4000000}"/>
    <cellStyle name="Normal 3 2" xfId="202" xr:uid="{00000000-0005-0000-0000-0000B5000000}"/>
    <cellStyle name="Normal 3 3" xfId="259" xr:uid="{00000000-0005-0000-0000-0000B6000000}"/>
    <cellStyle name="Normal 3 8" xfId="262" xr:uid="{00000000-0005-0000-0000-0000B7000000}"/>
    <cellStyle name="Normal 4" xfId="25" xr:uid="{00000000-0005-0000-0000-0000B8000000}"/>
    <cellStyle name="Normal 4 2" xfId="26" xr:uid="{00000000-0005-0000-0000-0000B9000000}"/>
    <cellStyle name="Normal 5" xfId="53" xr:uid="{00000000-0005-0000-0000-0000BA000000}"/>
    <cellStyle name="Normal 6" xfId="27" xr:uid="{00000000-0005-0000-0000-0000BB000000}"/>
    <cellStyle name="Normal 7" xfId="169" xr:uid="{00000000-0005-0000-0000-0000BC000000}"/>
    <cellStyle name="Normal 8" xfId="170" xr:uid="{00000000-0005-0000-0000-0000BD000000}"/>
    <cellStyle name="Normal 8 2" xfId="201" xr:uid="{00000000-0005-0000-0000-0000BE000000}"/>
    <cellStyle name="Normal 8 2 2" xfId="205" xr:uid="{00000000-0005-0000-0000-0000BF000000}"/>
    <cellStyle name="Normal 8 2 2 2" xfId="208" xr:uid="{00000000-0005-0000-0000-0000C0000000}"/>
    <cellStyle name="Normal 8 2 2 2 2" xfId="231" xr:uid="{00000000-0005-0000-0000-0000C1000000}"/>
    <cellStyle name="Normal 8 2 2 2 2 2" xfId="256" xr:uid="{00000000-0005-0000-0000-0000C2000000}"/>
    <cellStyle name="Normal 8 2 2 2 3" xfId="248" xr:uid="{00000000-0005-0000-0000-0000C3000000}"/>
    <cellStyle name="Normal 8 2 2 3" xfId="228" xr:uid="{00000000-0005-0000-0000-0000C4000000}"/>
    <cellStyle name="Normal 8 2 2 3 2" xfId="253" xr:uid="{00000000-0005-0000-0000-0000C5000000}"/>
    <cellStyle name="Normal 8 2 2 4" xfId="245" xr:uid="{00000000-0005-0000-0000-0000C6000000}"/>
    <cellStyle name="Normal 8 2 3" xfId="227" xr:uid="{00000000-0005-0000-0000-0000C7000000}"/>
    <cellStyle name="Normal 8 2 3 2" xfId="252" xr:uid="{00000000-0005-0000-0000-0000C8000000}"/>
    <cellStyle name="Normal 8 2 4" xfId="244" xr:uid="{00000000-0005-0000-0000-0000C9000000}"/>
    <cellStyle name="Normal 8 3" xfId="215" xr:uid="{00000000-0005-0000-0000-0000CA000000}"/>
    <cellStyle name="Normal 8 3 2" xfId="249" xr:uid="{00000000-0005-0000-0000-0000CB000000}"/>
    <cellStyle name="Normal 8 4" xfId="241" xr:uid="{00000000-0005-0000-0000-0000CC000000}"/>
    <cellStyle name="Normal 9" xfId="55" xr:uid="{00000000-0005-0000-0000-0000CD000000}"/>
    <cellStyle name="Normal 9 2" xfId="171" xr:uid="{00000000-0005-0000-0000-0000CE000000}"/>
    <cellStyle name="Normal_BOQ-30 08 (2)" xfId="194" xr:uid="{00000000-0005-0000-0000-0000CF000000}"/>
    <cellStyle name="Normal_costing sheet" xfId="233" xr:uid="{00000000-0005-0000-0000-0000D0000000}"/>
    <cellStyle name="Normal_costing sheet 2" xfId="239" xr:uid="{00000000-0005-0000-0000-0000D1000000}"/>
    <cellStyle name="Normal_ele.boq.l.t" xfId="197" xr:uid="{00000000-0005-0000-0000-0000D2000000}"/>
    <cellStyle name="Normal_Fire Protection_5" xfId="57" xr:uid="{00000000-0005-0000-0000-0000D3000000}"/>
    <cellStyle name="Normal_Fire Protection_6" xfId="60" xr:uid="{00000000-0005-0000-0000-0000D4000000}"/>
    <cellStyle name="Normal_FIRE1-BOQ" xfId="56" xr:uid="{00000000-0005-0000-0000-0000D5000000}"/>
    <cellStyle name="Normal_fp-boq4" xfId="59" xr:uid="{00000000-0005-0000-0000-0000D6000000}"/>
    <cellStyle name="Normal_KFC-TOTAL MALL-BANGLORE-BOQ-060309" xfId="234" xr:uid="{00000000-0005-0000-0000-0000D7000000}"/>
    <cellStyle name="Normal_Part -II-Fire Prot" xfId="58" xr:uid="{00000000-0005-0000-0000-0000D8000000}"/>
    <cellStyle name="Note 2" xfId="172" xr:uid="{00000000-0005-0000-0000-0000D9000000}"/>
    <cellStyle name="Note 2 2" xfId="216" xr:uid="{00000000-0005-0000-0000-0000DA000000}"/>
    <cellStyle name="Note 3" xfId="173" xr:uid="{00000000-0005-0000-0000-0000DB000000}"/>
    <cellStyle name="Note 3 2" xfId="217" xr:uid="{00000000-0005-0000-0000-0000DC000000}"/>
    <cellStyle name="Note 4" xfId="174" xr:uid="{00000000-0005-0000-0000-0000DD000000}"/>
    <cellStyle name="Note 4 2" xfId="218" xr:uid="{00000000-0005-0000-0000-0000DE000000}"/>
    <cellStyle name="Nr" xfId="28" xr:uid="{00000000-0005-0000-0000-0000DF000000}"/>
    <cellStyle name="Output 2" xfId="175" xr:uid="{00000000-0005-0000-0000-0000E0000000}"/>
    <cellStyle name="Output 2 2" xfId="219" xr:uid="{00000000-0005-0000-0000-0000E1000000}"/>
    <cellStyle name="Output 3" xfId="176" xr:uid="{00000000-0005-0000-0000-0000E2000000}"/>
    <cellStyle name="Output 3 2" xfId="220" xr:uid="{00000000-0005-0000-0000-0000E3000000}"/>
    <cellStyle name="Output 4" xfId="177" xr:uid="{00000000-0005-0000-0000-0000E4000000}"/>
    <cellStyle name="Output 4 2" xfId="221" xr:uid="{00000000-0005-0000-0000-0000E5000000}"/>
    <cellStyle name="Percent 2" xfId="54" xr:uid="{00000000-0005-0000-0000-0000E6000000}"/>
    <cellStyle name="Percent 2 2" xfId="204" xr:uid="{00000000-0005-0000-0000-0000E7000000}"/>
    <cellStyle name="Percent 3" xfId="200" xr:uid="{00000000-0005-0000-0000-0000E8000000}"/>
    <cellStyle name="Rate" xfId="29" xr:uid="{00000000-0005-0000-0000-0000E9000000}"/>
    <cellStyle name="RateBold" xfId="30" xr:uid="{00000000-0005-0000-0000-0000EA000000}"/>
    <cellStyle name="Rupees" xfId="31" xr:uid="{00000000-0005-0000-0000-0000EB000000}"/>
    <cellStyle name="Section Title" xfId="32" xr:uid="{00000000-0005-0000-0000-0000EC000000}"/>
    <cellStyle name="Style 1" xfId="33" xr:uid="{00000000-0005-0000-0000-0000ED000000}"/>
    <cellStyle name="Style 1 2" xfId="34" xr:uid="{00000000-0005-0000-0000-0000EE000000}"/>
    <cellStyle name="Style_20_1" xfId="192" xr:uid="{00000000-0005-0000-0000-0000EF000000}"/>
    <cellStyle name="Subtitle" xfId="35" xr:uid="{00000000-0005-0000-0000-0000F0000000}"/>
    <cellStyle name="Subtotal" xfId="36" xr:uid="{00000000-0005-0000-0000-0000F1000000}"/>
    <cellStyle name="Subtotal 2" xfId="240" xr:uid="{00000000-0005-0000-0000-0000F2000000}"/>
    <cellStyle name="sum" xfId="37" xr:uid="{00000000-0005-0000-0000-0000F3000000}"/>
    <cellStyle name="sum8" xfId="38" xr:uid="{00000000-0005-0000-0000-0000F4000000}"/>
    <cellStyle name="Summary_back" xfId="39" xr:uid="{00000000-0005-0000-0000-0000F5000000}"/>
    <cellStyle name="Title 2" xfId="178" xr:uid="{00000000-0005-0000-0000-0000F6000000}"/>
    <cellStyle name="Title 3" xfId="179" xr:uid="{00000000-0005-0000-0000-0000F7000000}"/>
    <cellStyle name="Title 4" xfId="180" xr:uid="{00000000-0005-0000-0000-0000F8000000}"/>
    <cellStyle name="Title Row" xfId="40" xr:uid="{00000000-0005-0000-0000-0000F9000000}"/>
    <cellStyle name="Total 2" xfId="181" xr:uid="{00000000-0005-0000-0000-0000FA000000}"/>
    <cellStyle name="Total 2 2" xfId="222" xr:uid="{00000000-0005-0000-0000-0000FB000000}"/>
    <cellStyle name="Total 3" xfId="182" xr:uid="{00000000-0005-0000-0000-0000FC000000}"/>
    <cellStyle name="Total 3 2" xfId="223" xr:uid="{00000000-0005-0000-0000-0000FD000000}"/>
    <cellStyle name="Total 4" xfId="183" xr:uid="{00000000-0005-0000-0000-0000FE000000}"/>
    <cellStyle name="Total 4 2" xfId="224" xr:uid="{00000000-0005-0000-0000-0000FF000000}"/>
    <cellStyle name="totalbold" xfId="41" xr:uid="{00000000-0005-0000-0000-000000010000}"/>
    <cellStyle name="uni" xfId="42" xr:uid="{00000000-0005-0000-0000-000001010000}"/>
    <cellStyle name="Unit" xfId="43" xr:uid="{00000000-0005-0000-0000-000002010000}"/>
    <cellStyle name="v" xfId="44" xr:uid="{00000000-0005-0000-0000-000003010000}"/>
    <cellStyle name="Warning Text 2" xfId="184" xr:uid="{00000000-0005-0000-0000-000004010000}"/>
    <cellStyle name="Warning Text 3" xfId="185" xr:uid="{00000000-0005-0000-0000-000005010000}"/>
    <cellStyle name="Warning Text 4" xfId="186" xr:uid="{00000000-0005-0000-0000-000006010000}"/>
  </cellStyles>
  <dxfs count="0"/>
  <tableStyles count="0" defaultTableStyle="TableStyleMedium9" defaultPivotStyle="PivotStyleLight16"/>
  <colors>
    <mruColors>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650454</xdr:colOff>
      <xdr:row>0</xdr:row>
      <xdr:rowOff>87730</xdr:rowOff>
    </xdr:from>
    <xdr:to>
      <xdr:col>7</xdr:col>
      <xdr:colOff>1892467</xdr:colOff>
      <xdr:row>5</xdr:row>
      <xdr:rowOff>218726</xdr:rowOff>
    </xdr:to>
    <xdr:pic>
      <xdr:nvPicPr>
        <xdr:cNvPr id="2" name="Picture 1">
          <a:extLst>
            <a:ext uri="{FF2B5EF4-FFF2-40B4-BE49-F238E27FC236}">
              <a16:creationId xmlns:a16="http://schemas.microsoft.com/office/drawing/2014/main" id="{B96BBD73-CF37-482B-8021-924B6484A7AC}"/>
            </a:ext>
          </a:extLst>
        </xdr:cNvPr>
        <xdr:cNvPicPr>
          <a:picLocks noChangeAspect="1"/>
        </xdr:cNvPicPr>
      </xdr:nvPicPr>
      <xdr:blipFill>
        <a:blip xmlns:r="http://schemas.openxmlformats.org/officeDocument/2006/relationships" r:embed="rId1"/>
        <a:stretch>
          <a:fillRect/>
        </a:stretch>
      </xdr:blipFill>
      <xdr:spPr>
        <a:xfrm>
          <a:off x="7963399" y="87730"/>
          <a:ext cx="2382506" cy="1797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504825</xdr:colOff>
      <xdr:row>216</xdr:row>
      <xdr:rowOff>0</xdr:rowOff>
    </xdr:from>
    <xdr:to>
      <xdr:col>7</xdr:col>
      <xdr:colOff>581025</xdr:colOff>
      <xdr:row>216</xdr:row>
      <xdr:rowOff>202967</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12144375" y="50396775"/>
          <a:ext cx="76200" cy="202967"/>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giserver\08306%20-%20taj%20dwaraka\Implementation\Cost%20plan\Finishes%20-Taj%20Dwarka%20-%20An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ashant\2005\05117%20-%20Mindspace%20Hyderabad\Implementation\CP%20A\CP%20A%20-%20Stage%202\05117%20CP%20-%20Estimate%20sheet%20-%20Stage%20B%20-%20R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DHA\RADHA\radha\mis9899\consoli\sept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ADHA\RADHA\mis9798\MAR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mohd_nazim\Downloads\BOQ.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is\current\Morgan%20Stanley\Project%20Budget\030625_GKC%20Bluebook%20(A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STORAGE\2010\10%20208%20I%20Mantri%20%20Pinnacle%20at%20Bangalore\Implementation\Cost%20Plan\Ball%20Park%20Estimate%20-%20Stage%201\Workings\Measurement%20-%20Mantri%20-%20G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Basement Budget"/>
      <sheetName val="RECAPITULATION"/>
      <sheetName val="Rate analysis"/>
      <sheetName val="Break up Sheet"/>
      <sheetName val="Fee Rate Summary"/>
      <sheetName val="ORDER BOOKING"/>
      <sheetName val="Materials Cost"/>
      <sheetName val="Old"/>
      <sheetName val="10. &amp; 11. Rate Code &amp; BQ"/>
      <sheetName val="Main-Material"/>
      <sheetName val="RES STEEL TO"/>
      <sheetName val="COLUMN"/>
      <sheetName val="B &amp; C - M - ccp"/>
      <sheetName val="SUmmary-RMZ"/>
      <sheetName val="RMZ Summary"/>
      <sheetName val="sept-plan"/>
      <sheetName val="Fin Sum"/>
      <sheetName val="Fill this out first..."/>
      <sheetName val="Micro"/>
      <sheetName val="Macro"/>
      <sheetName val="Scaff-Rose"/>
      <sheetName val="CASHFLOWS"/>
      <sheetName val="SUMMARY"/>
      <sheetName val="Site Dev BOQ"/>
      <sheetName val="Staff Forecast spread"/>
      <sheetName val="Field Values"/>
      <sheetName val="A"/>
      <sheetName val="Sheet2"/>
      <sheetName val="dyes"/>
      <sheetName val="Sheet3"/>
      <sheetName val="UTILITY"/>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Costing"/>
      <sheetName val="BOQ_Direct_selling cost"/>
      <sheetName val="Stress Calculation"/>
      <sheetName val="VIWSCo1"/>
      <sheetName val="IO List"/>
      <sheetName val="MN T.B."/>
      <sheetName val="TBAL9697 -group wise  sdpl"/>
      <sheetName val="database"/>
      <sheetName val="Coalmine"/>
      <sheetName val="A1-Continuous"/>
      <sheetName val="BLK2"/>
      <sheetName val="BLK3"/>
      <sheetName val="E &amp; R"/>
      <sheetName val="radar"/>
      <sheetName val="UG"/>
      <sheetName val="starter"/>
      <sheetName val="Preside"/>
      <sheetName val="Summary_Local"/>
      <sheetName val="factor sheet"/>
      <sheetName val="RA"/>
      <sheetName val="Factor_Sheet"/>
      <sheetName val="Exp."/>
      <sheetName val="Factors"/>
      <sheetName val="INDIGINEOUS ITEMS "/>
      <sheetName val="col-reinft1"/>
      <sheetName val="Config"/>
      <sheetName val="Break Dw"/>
      <sheetName val="Load Details(B1)"/>
      <sheetName val="SPT vs PHI"/>
      <sheetName val="Civil Boq"/>
      <sheetName val="Bed Class"/>
      <sheetName val="Cd"/>
      <sheetName val="BS"/>
      <sheetName val="Capex"/>
      <sheetName val="Sheet1"/>
      <sheetName val="PART-I_(2)"/>
      <sheetName val="final_abstract"/>
      <sheetName val="Design"/>
      <sheetName val="PA- Consutant "/>
      <sheetName val="Debits as on 12.04.08"/>
      <sheetName val="THK"/>
      <sheetName val="Data"/>
      <sheetName val="Lead"/>
      <sheetName val="Analy_7-10"/>
      <sheetName val="INDORAMA Group June 02"/>
      <sheetName val="FitOutConfCentre"/>
      <sheetName val="BOQ (2)"/>
      <sheetName val="GBW"/>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Approved MTD Proj #'s"/>
      <sheetName val="Build-up"/>
      <sheetName val="FORM7"/>
      <sheetName val="RCC,Ret. Wall"/>
      <sheetName val="RA 4 Challan Summary "/>
      <sheetName val="p&amp;m"/>
      <sheetName val="Labour productivity"/>
      <sheetName val="labour coeff"/>
      <sheetName val="COST"/>
      <sheetName val="Formulas"/>
      <sheetName val="MES-SEC"/>
      <sheetName val="beam-reinft-IIInd floor"/>
      <sheetName val="For Bill-04 PS"/>
      <sheetName val="VCH-SLC"/>
      <sheetName val="Supplier"/>
      <sheetName val="Sheet3 (2)"/>
      <sheetName val="대외공문"/>
      <sheetName val="INPUT-DATA1"/>
      <sheetName val="Desgn(zone I)"/>
      <sheetName val="M B-QtyRecn"/>
      <sheetName val="Rates"/>
      <sheetName val="PH data"/>
      <sheetName val="labour"/>
      <sheetName val="Details (3)"/>
      <sheetName val="Mat.Cost"/>
      <sheetName val="Quotation"/>
      <sheetName val="Sqn _Main_ Abs"/>
      <sheetName val="CABLE DATA"/>
      <sheetName val="gen"/>
      <sheetName val="Staff Acco."/>
      <sheetName val="Section Catalogue"/>
      <sheetName val="#REF!"/>
      <sheetName val="目录"/>
      <sheetName val="Basement_Budget"/>
      <sheetName val="Rate_analysis"/>
      <sheetName val="Fee_Rate_Summary"/>
      <sheetName val="Materials_Cost"/>
      <sheetName val="Break_up_Sheet"/>
      <sheetName val="RES_STEEL_TO"/>
      <sheetName val="10__&amp;_11__Rate_Code_&amp;_BQ"/>
      <sheetName val="B_&amp;_C_-_M_-_ccp"/>
      <sheetName val="RMZ_Summary"/>
      <sheetName val="Fin_Sum"/>
      <sheetName val="Fill_this_out_first___"/>
      <sheetName val="Site_Dev_BOQ"/>
      <sheetName val="Staff_Forecast_spread"/>
      <sheetName val="Field_Values"/>
      <sheetName val="INDORAMA_Group_June_02"/>
      <sheetName val="Pipe_Supports"/>
      <sheetName val="RCC,Ret__Wall"/>
      <sheetName val="RA_4_Challan_Summary_"/>
      <sheetName val="Labour_productivity"/>
      <sheetName val="labour_coeff"/>
      <sheetName val="PART-I_(2)1"/>
      <sheetName val="final_abstract1"/>
      <sheetName val="Fee_Rate_Summary1"/>
      <sheetName val="Basement_Budget1"/>
      <sheetName val="Rate_analysis1"/>
      <sheetName val="Materials_Cost1"/>
      <sheetName val="Break_up_Sheet1"/>
      <sheetName val="RES_STEEL_TO1"/>
      <sheetName val="10__&amp;_11__Rate_Code_&amp;_BQ1"/>
      <sheetName val="B_&amp;_C_-_M_-_ccp1"/>
      <sheetName val="RMZ_Summary1"/>
      <sheetName val="Fin_Sum1"/>
      <sheetName val="Fill_this_out_first___1"/>
      <sheetName val="Site_Dev_BOQ1"/>
      <sheetName val="Staff_Forecast_spread1"/>
      <sheetName val="Field_Values1"/>
      <sheetName val="INDORAMA_Group_June_021"/>
      <sheetName val="Pipe_Supports1"/>
      <sheetName val="RCC,Ret__Wall1"/>
      <sheetName val="RA_4_Challan_Summary_1"/>
      <sheetName val="Labour_productivity1"/>
      <sheetName val="labour_coeff1"/>
      <sheetName val="BOQ_Direct_selling_cost"/>
      <sheetName val="MASTER_RATE_ANALYSIS"/>
      <sheetName val="Stress_Calculation"/>
      <sheetName val="IO_List"/>
      <sheetName val="Structure_Bills_Qty"/>
      <sheetName val="Builtup_Area"/>
      <sheetName val="Cop_-VGN"/>
      <sheetName val="Materials_"/>
      <sheetName val="MN_T_B_"/>
      <sheetName val="Exp_"/>
      <sheetName val="INDIGINEOUS_ITEMS_"/>
      <sheetName val="E_&amp;_R"/>
      <sheetName val="Civil_Boq"/>
      <sheetName val="Lowside"/>
      <sheetName val="Measurements"/>
      <sheetName val="Tables"/>
      <sheetName val="Flooring"/>
      <sheetName val="Ceilings"/>
      <sheetName val="ACAD Finishes"/>
      <sheetName val="Site Details"/>
      <sheetName val="Chair"/>
      <sheetName val="Site Area Statement"/>
      <sheetName val="Doors"/>
      <sheetName val="Estimate"/>
      <sheetName val="GR.slab-reinft"/>
      <sheetName val="SCHEDULE"/>
      <sheetName val="lookup"/>
      <sheetName val="선수금"/>
      <sheetName val="jobhist"/>
      <sheetName val="Code"/>
      <sheetName val="Set"/>
      <sheetName val="Summary_Bank"/>
      <sheetName val="Staircase "/>
      <sheetName val="Voucher"/>
      <sheetName val="TBAL9697_-group_wise__sdpl"/>
      <sheetName val="Break_Dw"/>
      <sheetName val="Load_Details(B1)"/>
      <sheetName val="SPT_vs_PHI"/>
      <sheetName val="PA-_Consutant_"/>
      <sheetName val="Debits_as_on_12_04_08"/>
      <sheetName val="Desgn(zone_I)"/>
      <sheetName val="Bed_Class"/>
      <sheetName val="PART-I_(2)2"/>
      <sheetName val="final_abstract2"/>
      <sheetName val="Structure_Bills_Qty1"/>
      <sheetName val="Builtup_Area1"/>
      <sheetName val="MASTER_RATE_ANALYSIS1"/>
      <sheetName val="Cop_-VGN1"/>
      <sheetName val="Materials_1"/>
      <sheetName val="MN_T_B_1"/>
      <sheetName val="BOQ_Direct_selling_cost1"/>
      <sheetName val="Stress_Calculation1"/>
      <sheetName val="IO_List1"/>
      <sheetName val="E_&amp;_R1"/>
      <sheetName val="Exp_1"/>
      <sheetName val="INDIGINEOUS_ITEMS_1"/>
      <sheetName val="TBAL9697_-group_wise__sdpl1"/>
      <sheetName val="Break_Dw1"/>
      <sheetName val="Load_Details(B1)1"/>
      <sheetName val="SPT_vs_PHI1"/>
      <sheetName val="Civil_Boq1"/>
      <sheetName val="PA-_Consutant_1"/>
      <sheetName val="Debits_as_on_12_04_081"/>
      <sheetName val="Desgn(zone_I)1"/>
      <sheetName val="Bed_Class1"/>
      <sheetName val="PART-I_(2)3"/>
      <sheetName val="final_abstract3"/>
      <sheetName val="Fee_Rate_Summary2"/>
      <sheetName val="Basement_Budget2"/>
      <sheetName val="Rate_analysis2"/>
      <sheetName val="Materials_Cost2"/>
      <sheetName val="10__&amp;_11__Rate_Code_&amp;_BQ2"/>
      <sheetName val="Break_up_Sheet2"/>
      <sheetName val="B_&amp;_C_-_M_-_ccp2"/>
      <sheetName val="RES_STEEL_TO2"/>
      <sheetName val="RMZ_Summary2"/>
      <sheetName val="Pipe_Supports2"/>
      <sheetName val="Field_Values2"/>
      <sheetName val="Fin_Sum2"/>
      <sheetName val="Fill_this_out_first___2"/>
      <sheetName val="Site_Dev_BOQ2"/>
      <sheetName val="Staff_Forecast_spread2"/>
      <sheetName val="Structure_Bills_Qty2"/>
      <sheetName val="Builtup_Area2"/>
      <sheetName val="MASTER_RATE_ANALYSIS2"/>
      <sheetName val="Cop_-VGN2"/>
      <sheetName val="Materials_2"/>
      <sheetName val="MN_T_B_2"/>
      <sheetName val="BOQ_Direct_selling_cost2"/>
      <sheetName val="Stress_Calculation2"/>
      <sheetName val="IO_List2"/>
      <sheetName val="E_&amp;_R2"/>
      <sheetName val="factor_sheet1"/>
      <sheetName val="Exp_2"/>
      <sheetName val="INDIGINEOUS_ITEMS_2"/>
      <sheetName val="TBAL9697_-group_wise__sdpl2"/>
      <sheetName val="Break_Dw2"/>
      <sheetName val="Load_Details(B1)2"/>
      <sheetName val="SPT_vs_PHI2"/>
      <sheetName val="Civil_Boq2"/>
      <sheetName val="PA-_Consutant_2"/>
      <sheetName val="Debits_as_on_12_04_082"/>
      <sheetName val="INDORAMA_Group_June_022"/>
      <sheetName val="Desgn(zone_I)2"/>
      <sheetName val="Bed_Class2"/>
      <sheetName val="PART-I_(2)4"/>
      <sheetName val="final_abstract4"/>
      <sheetName val="Fee_Rate_Summary3"/>
      <sheetName val="Basement_Budget3"/>
      <sheetName val="Rate_analysis3"/>
      <sheetName val="Materials_Cost3"/>
      <sheetName val="10__&amp;_11__Rate_Code_&amp;_BQ3"/>
      <sheetName val="Break_up_Sheet3"/>
      <sheetName val="B_&amp;_C_-_M_-_ccp3"/>
      <sheetName val="RES_STEEL_TO3"/>
      <sheetName val="RMZ_Summary3"/>
      <sheetName val="Pipe_Supports3"/>
      <sheetName val="Field_Values3"/>
      <sheetName val="Fin_Sum3"/>
      <sheetName val="Fill_this_out_first___3"/>
      <sheetName val="Site_Dev_BOQ3"/>
      <sheetName val="Staff_Forecast_spread3"/>
      <sheetName val="Structure_Bills_Qty3"/>
      <sheetName val="Builtup_Area3"/>
      <sheetName val="MASTER_RATE_ANALYSIS3"/>
      <sheetName val="Cop_-VGN3"/>
      <sheetName val="Materials_3"/>
      <sheetName val="MN_T_B_3"/>
      <sheetName val="BOQ_Direct_selling_cost3"/>
      <sheetName val="Stress_Calculation3"/>
      <sheetName val="IO_List3"/>
      <sheetName val="E_&amp;_R3"/>
      <sheetName val="Exp_3"/>
      <sheetName val="INDIGINEOUS_ITEMS_3"/>
      <sheetName val="TBAL9697_-group_wise__sdpl3"/>
      <sheetName val="Break_Dw3"/>
      <sheetName val="Load_Details(B1)3"/>
      <sheetName val="SPT_vs_PHI3"/>
      <sheetName val="Civil_Boq3"/>
      <sheetName val="PA-_Consutant_3"/>
      <sheetName val="Debits_as_on_12_04_083"/>
      <sheetName val="INDORAMA_Group_June_023"/>
      <sheetName val="Desgn(zone_I)3"/>
      <sheetName val="Bed_Class3"/>
      <sheetName val="M_B-QtyRecn"/>
      <sheetName val="PART-I_(2)5"/>
      <sheetName val="final_abstract5"/>
      <sheetName val="Fee_Rate_Summary4"/>
      <sheetName val="Basement_Budget4"/>
      <sheetName val="Rate_analysis4"/>
      <sheetName val="Materials_Cost4"/>
      <sheetName val="10__&amp;_11__Rate_Code_&amp;_BQ4"/>
      <sheetName val="Break_up_Sheet4"/>
      <sheetName val="B_&amp;_C_-_M_-_ccp4"/>
      <sheetName val="RES_STEEL_TO4"/>
      <sheetName val="RMZ_Summary4"/>
      <sheetName val="Pipe_Supports4"/>
      <sheetName val="Field_Values4"/>
      <sheetName val="Fin_Sum4"/>
      <sheetName val="Fill_this_out_first___4"/>
      <sheetName val="Site_Dev_BOQ4"/>
      <sheetName val="Staff_Forecast_spread4"/>
      <sheetName val="Structure_Bills_Qty4"/>
      <sheetName val="Builtup_Area4"/>
      <sheetName val="MASTER_RATE_ANALYSIS4"/>
      <sheetName val="Cop_-VGN4"/>
      <sheetName val="Materials_4"/>
      <sheetName val="MN_T_B_4"/>
      <sheetName val="BOQ_Direct_selling_cost4"/>
      <sheetName val="Stress_Calculation4"/>
      <sheetName val="IO_List4"/>
      <sheetName val="E_&amp;_R4"/>
      <sheetName val="factor_sheet2"/>
      <sheetName val="Exp_4"/>
      <sheetName val="INDIGINEOUS_ITEMS_4"/>
      <sheetName val="TBAL9697_-group_wise__sdpl4"/>
      <sheetName val="Break_Dw4"/>
      <sheetName val="Load_Details(B1)4"/>
      <sheetName val="SPT_vs_PHI4"/>
      <sheetName val="Civil_Boq4"/>
      <sheetName val="PA-_Consutant_4"/>
      <sheetName val="Debits_as_on_12_04_084"/>
      <sheetName val="INDORAMA_Group_June_024"/>
      <sheetName val="Desgn(zone_I)4"/>
      <sheetName val="Bed_Class4"/>
      <sheetName val="M_B-QtyRecn1"/>
      <sheetName val="Interior"/>
      <sheetName val="parametry"/>
      <sheetName val="VARIABLE"/>
      <sheetName val="det_est"/>
      <sheetName val="#REF"/>
      <sheetName val="Aseet1998"/>
      <sheetName val="PACK (B)"/>
      <sheetName val="M-Book for Conc"/>
      <sheetName val="M-Book for FW"/>
      <sheetName val="Delhi"/>
      <sheetName val="Pr.-hist."/>
      <sheetName val="협조전"/>
      <sheetName val="RES-PLANNING"/>
      <sheetName val="INPUT SHEET"/>
      <sheetName val="Rates-May-14"/>
      <sheetName val="Project Budget Worksheet"/>
      <sheetName val="concrete"/>
      <sheetName val="CPIPE"/>
      <sheetName val="BOQ civil"/>
      <sheetName val="Material "/>
      <sheetName val="office"/>
      <sheetName val="Lab"/>
      <sheetName val="Material&amp;equipment"/>
      <sheetName val="BOQ-Tower"/>
      <sheetName val="QS Name"/>
      <sheetName val="CANDY BOQ"/>
      <sheetName val="BOQ_(2)"/>
      <sheetName val="ACAD_Finishes"/>
      <sheetName val="Site_Details"/>
      <sheetName val="Site_Area_Statement"/>
      <sheetName val="Balustrade"/>
      <sheetName val="CFForecast detail"/>
      <sheetName val="ORDER_BOOKING"/>
      <sheetName val="Approved_MTD_Proj_#'s"/>
      <sheetName val="beam-reinft-IIInd_floor"/>
      <sheetName val="For_Bill-04_PS"/>
      <sheetName val="Sheet3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sheetData sheetId="418"/>
      <sheetData sheetId="419"/>
      <sheetData sheetId="420"/>
      <sheetData sheetId="421" refreshError="1"/>
      <sheetData sheetId="422" refreshError="1"/>
      <sheetData sheetId="423"/>
      <sheetData sheetId="424"/>
      <sheetData sheetId="425"/>
      <sheetData sheetId="426"/>
      <sheetData sheetId="4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Elemental Summary"/>
      <sheetName val="Sum"/>
      <sheetName val="Detail"/>
      <sheetName val="Assumption"/>
      <sheetName val="Areas"/>
      <sheetName val="horizontal"/>
      <sheetName val="CFForecast detail"/>
      <sheetName val="B1"/>
      <sheetName val="Site Dev BOQ"/>
      <sheetName val="Balustrade"/>
      <sheetName val="HEAD"/>
      <sheetName val="Design"/>
      <sheetName val="GBW"/>
      <sheetName val="Data"/>
      <sheetName val="Supplier"/>
      <sheetName val="Break up Sheet"/>
      <sheetName val="Voucher"/>
      <sheetName val="TBAL9697 -group wise  sdpl"/>
      <sheetName val="WORK TABLE"/>
      <sheetName val="concrete"/>
      <sheetName val="switch"/>
      <sheetName val="girder"/>
      <sheetName val="Fin Sum"/>
      <sheetName val="template"/>
      <sheetName val="Sheet2"/>
      <sheetName val="Citrix"/>
      <sheetName val="Sheet1"/>
      <sheetName val="PHE"/>
      <sheetName val="sept-plan"/>
      <sheetName val="RES-PLANNING"/>
      <sheetName val="Builtup Area"/>
      <sheetName val="BASIS -DEC 08"/>
      <sheetName val="Pay_Sep06"/>
      <sheetName val="final abstract"/>
      <sheetName val="Main-Material"/>
      <sheetName val="beam-reinft"/>
      <sheetName val="IO LIST"/>
      <sheetName val="9. Package split - Cost "/>
      <sheetName val="Civil Boq"/>
      <sheetName val="Assumption Inputs"/>
      <sheetName val="WACC Calculation"/>
      <sheetName val="PRECAST lightconc-II"/>
      <sheetName val="98Price"/>
      <sheetName val="hyperstatic-3"/>
      <sheetName val="Varthur 1"/>
      <sheetName val="경비공통"/>
      <sheetName val="Elemental_Summary"/>
      <sheetName val="Fin_Sum"/>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Elemental Summary"/>
      <sheetName val="Detail"/>
      <sheetName val="Classif"/>
      <sheetName val="Assumption"/>
      <sheetName val="Areas"/>
      <sheetName val="Area cal"/>
      <sheetName val="Staircase"/>
      <sheetName val="Perimeter"/>
      <sheetName val="Sheet1"/>
      <sheetName val="girder"/>
      <sheetName val="Rocker"/>
      <sheetName val="B1"/>
      <sheetName val="CFForecast detail"/>
      <sheetName val="key dates"/>
      <sheetName val="Actuals"/>
      <sheetName val="CABLERET"/>
      <sheetName val="SECPROP"/>
      <sheetName val="05117 CP - Estimate sheet - Sta"/>
      <sheetName val="Summary"/>
      <sheetName val="BLOCK-A (MEA.SHEET)"/>
      <sheetName val="Design"/>
      <sheetName val="factors"/>
      <sheetName val="A-Property"/>
      <sheetName val="DC details (2)"/>
      <sheetName val="DSLP"/>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man maint"/>
      <sheetName val="coimbatore"/>
      <sheetName val="PRASAD"/>
      <sheetName val="paipay"/>
      <sheetName val="MIS"/>
      <sheetName val="CRtbobpljuly"/>
      <sheetName val="TBOBPLJul98"/>
      <sheetName val="CORPN OCT"/>
      <sheetName val="inout consol-nov"/>
      <sheetName val="inout consol (2)"/>
      <sheetName val="AS ON DT EXPS Mar"/>
      <sheetName val="J_fix asst"/>
      <sheetName val="J_fix asst sdpl"/>
      <sheetName val="f a_obpl"/>
      <sheetName val="J_fix asst obpl"/>
      <sheetName val="J_fix asst scc"/>
      <sheetName val="J_fix asst ripl"/>
      <sheetName val="fa-pl &amp; mach-site"/>
      <sheetName val="fa-veh"/>
      <sheetName val="fa_off eqp"/>
      <sheetName val="fa_fur&amp; fix"/>
      <sheetName val="fa_comp"/>
      <sheetName val="omantopaz"/>
      <sheetName val="I_Con WIP (2)"/>
      <sheetName val="TBAL9596 -IIIIRUN"/>
      <sheetName val="TBCRSsdpl July98"/>
      <sheetName val="TBSDPLJuly98"/>
      <sheetName val="G-1"/>
      <sheetName val="Other Proj Schdl"/>
      <sheetName val="OT CLIENTS"/>
      <sheetName val="inout consol July 98"/>
      <sheetName val="consol flow"/>
      <sheetName val="A_EQUITY-OBPL"/>
      <sheetName val="B_Equity-sdpl INC"/>
      <sheetName val="inout consol wkg"/>
      <sheetName val="inout consol WKNG"/>
      <sheetName val="B_Sheet 97"/>
      <sheetName val="P&amp;L 97 "/>
      <sheetName val="B_Sheet 97-BEXP"/>
      <sheetName val="P&amp;L 97 -BEXP"/>
      <sheetName val="consol flows"/>
      <sheetName val="G-1_sdpl_work"/>
      <sheetName val="G_1_obpl_Work"/>
      <sheetName val="sdpl_oth Liab"/>
      <sheetName val="obpl-oth liab"/>
      <sheetName val="I-Wip-ot (2)"/>
      <sheetName val="I-Wip-ot"/>
      <sheetName val="detail WIP (2)"/>
      <sheetName val="detail G-1"/>
      <sheetName val="TBCRS"/>
      <sheetName val="sobha menon ac"/>
      <sheetName val="pnc ac"/>
      <sheetName val="FIXREG-VEH"/>
      <sheetName val="FIXREG-P&amp;M-SITE"/>
      <sheetName val="fix -p &amp; M -SCC"/>
      <sheetName val="C_fix asst"/>
      <sheetName val="D fix asst scdl "/>
      <sheetName val="creditors tb obpl"/>
      <sheetName val="TBAL9697 -group wise  sdpl"/>
      <sheetName val="TBAL9697 -group wise "/>
      <sheetName val="salestax9697-AR"/>
      <sheetName val="crs -G-1"/>
      <sheetName val="TBAL9697 -group wise  onpl"/>
      <sheetName val="B_Sheet 97-OBPL"/>
      <sheetName val="B_Sheet 97 sdpl"/>
      <sheetName val="TBAL9697 -group wise  sdpl2"/>
      <sheetName val="TBCRSSdplmar98"/>
      <sheetName val="TB9798OBPL07"/>
      <sheetName val="D_Loan  Prom"/>
      <sheetName val="E_Bank Loan"/>
      <sheetName val="F_Adv-Client"/>
      <sheetName val="G_work Cap "/>
      <sheetName val="H_land adv"/>
      <sheetName val="detai Wip 2"/>
      <sheetName val="detai Wip I "/>
      <sheetName val="WIP"/>
      <sheetName val="J_Con WIP"/>
      <sheetName val="K_L_Oth Co "/>
      <sheetName val="fix asst_Obpl"/>
      <sheetName val="fixass-scc-obpl"/>
      <sheetName val="TBAL9697 _group wise  sdpl"/>
      <sheetName val="[sept98.xlsUomantopaz"/>
      <sheetName val="TBS_x0004_PLJuly98"/>
      <sheetName val="[sept98.xls_x001d_B_Sheet 97"/>
      <sheetName val="_sept98.xlsUomantopaz"/>
      <sheetName val="_sept98.xls_x001d_B_Sheet 97"/>
      <sheetName val="TBS_x005f_x0004_PLJuly98"/>
      <sheetName val="_sept98.xls_x005f_x001d_B_Sheet 97"/>
      <sheetName val="Boq"/>
      <sheetName val="[sept98.xls_x005f_x001d_B_Sheet 97"/>
      <sheetName val="CODE"/>
      <sheetName val="Design"/>
      <sheetName val="PRECAST lightconc-II"/>
      <sheetName val="TBS_x005f_x005f_x005f_x0004_PLJuly98"/>
      <sheetName val="_sept98.xls_x005f_x005f_x005f_x001d_B_Sheet"/>
      <sheetName val="[sept98.xls_x005f_x005f_x005f_x001d_B_Sheet"/>
      <sheetName val="Staff Acco."/>
      <sheetName val="SITE OVERHEADS"/>
      <sheetName val="Data"/>
      <sheetName val="salestax9697-t_x0000_"/>
      <sheetName val="crs -G-1_x001a__x0000__x0000_TBAL9697 -group wise"/>
      <sheetName val="salestax9697-t?"/>
      <sheetName val="crs -G-1_x001a_??TBAL9697 -group wise"/>
      <sheetName val="Sheet1"/>
      <sheetName val="Boq Block A"/>
      <sheetName val="Project Details.."/>
      <sheetName val="[sept98.xls࡝sdpl_oth Liab"/>
      <sheetName val="RCC,Ret. Wall"/>
      <sheetName val="scurve calc (2)"/>
      <sheetName val="LIST OF MAKES"/>
      <sheetName val="PULSATOR"/>
      <sheetName val="Precalculation"/>
      <sheetName val="Sheet3"/>
      <sheetName val="_sept98.xls࡝sdpl_oth Liab"/>
      <sheetName val="salestax9697-t"/>
      <sheetName val="crs -G-1_x001a_"/>
      <sheetName val="salestax9697-t_"/>
      <sheetName val="crs -G-1_x001a___TBAL9697 -group wise"/>
      <sheetName val="TBS_x005f_x005f_x005f_x005f_x005f_x005f_x005f_x0004_PLJ"/>
      <sheetName val="_sept98.xls_x005f_x005f_x005f_x005f_x005f_x005f_x"/>
      <sheetName val="salestax9697-t_x005f_x0000_"/>
      <sheetName val="crs -G-1_x005f_x001a__x005f_x0000__x005f_x0000_TB"/>
      <sheetName val="crs -G-1_x005f_x001a___TBAL9697 -grou"/>
      <sheetName val="final abstract"/>
      <sheetName val="TOS-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214">
          <cell r="A214" t="str">
            <v>ADMINISTRATIVE &amp; MANAGEMENT EXPENSES</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
      <sheetName val="TBCRSsdpl"/>
      <sheetName val="TB9798OBPL03"/>
      <sheetName val="TBCRSobpl"/>
      <sheetName val="TB9798OBPL06 (2)"/>
      <sheetName val="TBL9798SDPL03"/>
      <sheetName val="CORPN OCT"/>
      <sheetName val="inout consol-nov"/>
      <sheetName val="inout consol (2)"/>
      <sheetName val="AS ON DT EXPS Mar"/>
      <sheetName val="fa-pl &amp; mach-site"/>
      <sheetName val="fa-veh"/>
      <sheetName val="fa_comp"/>
      <sheetName val="fa_off eqp"/>
      <sheetName val="fa_fur&amp; fix"/>
      <sheetName val="fa-pl &amp; mach-Off"/>
      <sheetName val="B_Equity-sdpl INC"/>
      <sheetName val="inout consol wkg"/>
      <sheetName val="inout consol WKNG"/>
      <sheetName val="B_Sheet 97"/>
      <sheetName val="P&amp;L 97 "/>
      <sheetName val="B_Sheet 97-BEXP"/>
      <sheetName val="P&amp;L 97 -BEXP"/>
      <sheetName val="consol flows"/>
      <sheetName val="A_EQUITY-OBPL"/>
      <sheetName val="G-1_sdpl_work"/>
      <sheetName val="G_1_obpl_Work"/>
      <sheetName val="sdpl_oth Liab"/>
      <sheetName val="obpl-oth liab"/>
      <sheetName val="G-1"/>
      <sheetName val="G_land advance"/>
      <sheetName val="I-Wip-ot (2)"/>
      <sheetName val="I-Wip-ot"/>
      <sheetName val="detail WIP (2)"/>
      <sheetName val="detail G-1"/>
      <sheetName val="TBCRS"/>
      <sheetName val="sobha menon ac"/>
      <sheetName val="pnc ac"/>
      <sheetName val="FIXREG-VEH"/>
      <sheetName val="FIXREG-P&amp;M-SITE"/>
      <sheetName val="fix -p &amp; M -SCC"/>
      <sheetName val="C_fix asst"/>
      <sheetName val="D fix asst scdl "/>
      <sheetName val="creditors tb obpl"/>
      <sheetName val="TBAL9697 -group wise  sdpl"/>
      <sheetName val="TBAL9697 -group wise "/>
      <sheetName val="salestax9697-AR"/>
      <sheetName val="crs -G-1"/>
      <sheetName val="TBAL9697 -group wise  onpl"/>
      <sheetName val="B_Sheet 97-OBPL"/>
      <sheetName val="B_Sheet 97 sdpl"/>
      <sheetName val="TBAL9697 -group wise  sdpl2"/>
      <sheetName val="inout consol jan"/>
      <sheetName val="consol flow"/>
      <sheetName val="D_Loan  Prom"/>
      <sheetName val="E_Bank Loan"/>
      <sheetName val="F_Adv-Client"/>
      <sheetName val="G_work Cap"/>
      <sheetName val="H_land adv-dec"/>
      <sheetName val="J_Con WIP"/>
      <sheetName val="detail J"/>
      <sheetName val="L_Oth Co"/>
      <sheetName val="K_fix asst  "/>
      <sheetName val="fixass-scc-obpl"/>
      <sheetName val="C_fix asst-SDPL "/>
      <sheetName val="TBAL9697 _group wise  sdpl"/>
      <sheetName val="inout consol okg"/>
      <sheetName val="detail OIP (2)"/>
      <sheetName val="FIXRE_-P&amp;M-SITE"/>
      <sheetName val="D fix ysst scdl "/>
      <sheetName val="G-±"/>
      <sheetName val="FIXREG-P&amp;M-QITE"/>
      <sheetName val="cre`itors tb obpl"/>
      <sheetName val="3AL9697 -group wise  onpl"/>
      <sheetName val="3‰AL9697 -group wise  onpl"/>
      <sheetName val=""/>
      <sheetName val="L_Oth Bo"/>
      <sheetName val="Boq"/>
      <sheetName val="Civil Boq"/>
      <sheetName val="Project-Material "/>
      <sheetName val="Staff Acco."/>
      <sheetName val="STEEL"/>
      <sheetName val="p&amp;m"/>
      <sheetName val="Sheet3"/>
      <sheetName val="SITE OVERHEADS"/>
      <sheetName val="Boq Block A"/>
      <sheetName val="PRECAST lightconc-II"/>
      <sheetName val="PL"/>
      <sheetName val="Sheet1"/>
      <sheetName val="1. PayRec"/>
      <sheetName val="sept-plan"/>
      <sheetName val="Cashflow projection"/>
      <sheetName val="SPT vs PHI"/>
      <sheetName val="Blr hire"/>
      <sheetName val="FORM7"/>
      <sheetName val="factors"/>
      <sheetName val="key dates"/>
      <sheetName val="Actuals"/>
      <sheetName val="Main-Material"/>
      <sheetName val="Design"/>
      <sheetName val="TBL9798_x0010_DPL03"/>
      <sheetName val="CORPN O_x0000_T"/>
      <sheetName val="ino4t conso,-nov"/>
      <sheetName val="(nout co,sol (2)"/>
      <sheetName val="VCH-SLC"/>
      <sheetName val="Supplier"/>
      <sheetName val="G_1_obpl_x000b_Wori"/>
      <sheetName val="_x0003_dpl_oth Lia`"/>
      <sheetName val=".bpl,oth lia "/>
      <sheetName val="G_,and adv nce"/>
      <sheetName val="I,Wip-ot  2)"/>
      <sheetName val="I-Rip-Lt"/>
      <sheetName val="det!il WIP (2)"/>
      <sheetName val="de4ail G-1"/>
      <sheetName val="T@CRS"/>
      <sheetName val="sobha mennn ac"/>
      <sheetName val="FIPREG-P&amp;M-SITE"/>
      <sheetName val="C_&amp;ix asst"/>
      <sheetName val="TBAL9697 _x000d_grotp wise "/>
      <sheetName val="G_1_obpl_x005f_x000b_Wori"/>
      <sheetName val="_x005f_x0003_dpl_oth Lia`"/>
      <sheetName val="TBAL9697 _x005f_x000d_grotp wise "/>
      <sheetName val="St.co.91.5lvl"/>
      <sheetName val="PCC"/>
      <sheetName val="Labor abs-NMR"/>
      <sheetName val="G-�"/>
      <sheetName val="3�AL9697 -group wise  onpl"/>
      <sheetName val="A-General"/>
      <sheetName val="INPUT SHEET"/>
      <sheetName val="Names&amp;Cases"/>
      <sheetName val="Build-up"/>
      <sheetName val="PRW"/>
      <sheetName val="analysis"/>
      <sheetName val="Precalculation"/>
      <sheetName val="Headings"/>
      <sheetName val="data"/>
      <sheetName val="Sun E Type"/>
      <sheetName val="目录"/>
      <sheetName val="Fin Sum"/>
      <sheetName val="R2"/>
      <sheetName val="template"/>
      <sheetName val="Inventory"/>
      <sheetName val="CORPN O?T"/>
      <sheetName val="MAR98"/>
      <sheetName val="Stress Calculation"/>
      <sheetName val="환율"/>
      <sheetName val="3MLKQ"/>
      <sheetName val="TB9798OBPL06_(2)"/>
      <sheetName val="CORPN_OCT"/>
      <sheetName val="inout_consol-nov"/>
      <sheetName val="inout_consol_(2)"/>
      <sheetName val="AS_ON_DT_EXPS_Mar"/>
      <sheetName val="fa-pl_&amp;_mach-site"/>
      <sheetName val="fa_off_eqp"/>
      <sheetName val="fa_fur&amp;_fix"/>
      <sheetName val="fa-pl_&amp;_mach-Off"/>
      <sheetName val="B_Equity-sdpl_INC"/>
      <sheetName val="inout_consol_wkg"/>
      <sheetName val="inout_consol_WKNG"/>
      <sheetName val="B_Sheet_97"/>
      <sheetName val="P&amp;L_97_"/>
      <sheetName val="B_Sheet_97-BEXP"/>
      <sheetName val="P&amp;L_97_-BEXP"/>
      <sheetName val="consol_flows"/>
      <sheetName val="sdpl_oth_Liab"/>
      <sheetName val="obpl-oth_liab"/>
      <sheetName val="G_land_advance"/>
      <sheetName val="I-Wip-ot_(2)"/>
      <sheetName val="detail_WIP_(2)"/>
      <sheetName val="detail_G-1"/>
      <sheetName val="sobha_menon_ac"/>
      <sheetName val="pnc_ac"/>
      <sheetName val="fix_-p_&amp;_M_-SCC"/>
      <sheetName val="C_fix_asst"/>
      <sheetName val="D_fix_asst_scdl_"/>
      <sheetName val="creditors_tb_obpl"/>
      <sheetName val="TBAL9697_-group_wise__sdpl"/>
      <sheetName val="TBAL9697_-group_wise_"/>
      <sheetName val="crs_-G-1"/>
      <sheetName val="TBAL9697_-group_wise__onpl"/>
      <sheetName val="B_Sheet_97-OBPL"/>
      <sheetName val="B_Sheet_97_sdpl"/>
      <sheetName val="TBAL9697_-group_wise__sdpl2"/>
      <sheetName val="inout_consol_jan"/>
      <sheetName val="consol_flow"/>
      <sheetName val="D_Loan__Prom"/>
      <sheetName val="E_Bank_Loan"/>
      <sheetName val="G_work_Cap"/>
      <sheetName val="H_land_adv-dec"/>
      <sheetName val="J_Con_WIP"/>
      <sheetName val="detail_J"/>
      <sheetName val="L_Oth_Co"/>
      <sheetName val="K_fix_asst__"/>
      <sheetName val="C_fix_asst-SDPL_"/>
      <sheetName val="TBAL9697__group_wise__sdpl"/>
      <sheetName val="inout_consol_okg"/>
      <sheetName val="detail_OIP_(2)"/>
      <sheetName val="D_fix_ysst_scdl_"/>
      <sheetName val="cre`itors_tb_obpl"/>
      <sheetName val="3AL9697_-group_wise__onpl"/>
      <sheetName val="3‰AL9697_-group_wise__onpl"/>
      <sheetName val="L_Oth_Bo"/>
      <sheetName val="Civil_Boq"/>
      <sheetName val="Staff_Acco_"/>
      <sheetName val="SITE_OVERHEADS"/>
      <sheetName val="PRECAST_lightconc-II"/>
      <sheetName val="CCTV_EST1"/>
      <sheetName val="TBL9798_x005f_x0010_DPL03"/>
      <sheetName val="CORPN O_x005f_x0000_T"/>
      <sheetName val="External"/>
      <sheetName val="SUPPLY -Sanitary Fixtures"/>
      <sheetName val="ITEMS FOR CIVIL TENDER"/>
      <sheetName val="BS1"/>
      <sheetName val="gen"/>
      <sheetName val="Input"/>
      <sheetName val="Control"/>
      <sheetName val="TBAL9697 _x000a_grotp wise "/>
      <sheetName val="Pay_Sep06"/>
      <sheetName val="Costing"/>
      <sheetName val="labour coeff"/>
      <sheetName val="beam-reinft"/>
      <sheetName val="Shuttering Analysis"/>
      <sheetName val="General P+M"/>
      <sheetName val="Curing Analysis "/>
      <sheetName val="Concrete P+M ( RMC )"/>
      <sheetName val="P+M ( SMC )"/>
      <sheetName val="P+M -EW"/>
      <sheetName val="P&amp;L - AD"/>
      <sheetName val="1__PayRec"/>
      <sheetName val="Boq_Block_A"/>
      <sheetName val="Cashflow_projection"/>
      <sheetName val="G_1_obpl_x005f_x005f_x005f_x000b_Wori"/>
      <sheetName val="_x005f_x005f_x005f_x0003_dpl_oth Lia`"/>
      <sheetName val="TBAL9697 _x005f_x005f_x005f_x000d_grotp wis"/>
      <sheetName val="CASHFLOWS"/>
      <sheetName val="Annex"/>
      <sheetName val="CORPN O"/>
      <sheetName val="CORPN O_T"/>
      <sheetName val="nanjprofit"/>
      <sheetName val="Fin. Assumpt. - Sensitivities"/>
      <sheetName val="LOAD SHEET "/>
      <sheetName val="Fill this out first..."/>
      <sheetName val="Labour productivity"/>
      <sheetName val="RCC,Ret. Wall"/>
      <sheetName val="Basic"/>
      <sheetName val="Labour"/>
      <sheetName val="Area &amp; Cate. Master"/>
      <sheetName val="SILICATE"/>
      <sheetName val="Bill No.5"/>
      <sheetName val="Detail"/>
      <sheetName val="TBAL9697 _grotp wise "/>
      <sheetName val="DG "/>
      <sheetName val="GBW"/>
      <sheetName val="Fee Rate Summary"/>
      <sheetName val="Name List"/>
      <sheetName val="11B "/>
      <sheetName val="12A"/>
      <sheetName val="12B"/>
      <sheetName val="2A"/>
      <sheetName val="2B"/>
      <sheetName val="2C"/>
      <sheetName val="2D"/>
      <sheetName val="2E"/>
      <sheetName val="2F"/>
      <sheetName val="2G"/>
      <sheetName val="2H"/>
      <sheetName val="3A"/>
      <sheetName val="3B"/>
      <sheetName val="4"/>
      <sheetName val="6B"/>
      <sheetName val="7A"/>
      <sheetName val="7B"/>
      <sheetName val="8A"/>
      <sheetName val="8B"/>
      <sheetName val="9A"/>
      <sheetName val="9B"/>
      <sheetName val="9C"/>
      <sheetName val="9D"/>
      <sheetName val="9E"/>
      <sheetName val="9F"/>
      <sheetName val="9G"/>
      <sheetName val="9H"/>
      <sheetName val="9I"/>
      <sheetName val="9J"/>
      <sheetName val="9K"/>
      <sheetName val="1"/>
      <sheetName val="BOQ (2)"/>
      <sheetName val="basic-data"/>
      <sheetName val="mem-property"/>
      <sheetName val="DLC lookups"/>
      <sheetName val="Structure Bills Qty"/>
      <sheetName val="Detail 1A"/>
      <sheetName val="Rate"/>
      <sheetName val="Sheet2"/>
      <sheetName val="keyword"/>
      <sheetName val="Config"/>
      <sheetName val="Break Dw"/>
      <sheetName val="Driveway Beams"/>
      <sheetName val="RA-markate"/>
      <sheetName val="dBase"/>
      <sheetName val="Quote Sheet"/>
      <sheetName val="d-safe DELUXE"/>
      <sheetName val="Works - Quote Sheet"/>
      <sheetName val="IO LIST"/>
      <sheetName val="TBAL9697 _x005f_x000d_grotp wis"/>
      <sheetName val="TBAL9697  grotp wise "/>
      <sheetName val="#REF"/>
      <sheetName val="Sheet 1"/>
      <sheetName val="3BPA00132-5-3 W plan HVPNL"/>
      <sheetName val="Mix Design"/>
      <sheetName val="std-rates"/>
      <sheetName val="TBL9798_x005f_x005f_x005f_x0010_DPL03"/>
      <sheetName val="CORPN O_x005f_x005f_x005f_x0000_T"/>
      <sheetName val="220 11  BS "/>
      <sheetName val="TBAL9697 _x005f_x000a_grotp wise "/>
      <sheetName val="입력"/>
      <sheetName val="inWords"/>
      <sheetName val="Cat A Change Control"/>
      <sheetName val="#REF!"/>
      <sheetName val="concrete"/>
      <sheetName val="Boq-Con"/>
      <sheetName val="Break up Sheet"/>
      <sheetName val="Manmaster"/>
      <sheetName val="Summary of P &amp; M"/>
      <sheetName val="FITZ MORT 94"/>
      <sheetName val="BLOCK-A (MEA.SHEET)"/>
      <sheetName val="ISO.Reconcilation Statment"/>
      <sheetName val="AVG pur rate"/>
      <sheetName val="crews"/>
      <sheetName val="Capex-fixed"/>
      <sheetName val="NLD - Assum"/>
      <sheetName val="Pivots"/>
      <sheetName val="LIST OF MAKES"/>
      <sheetName val="Civil Works"/>
      <sheetName val="Assumption Inputs"/>
      <sheetName val="pol-60"/>
      <sheetName val="tie beam"/>
      <sheetName val="COST"/>
      <sheetName val="SICAM"/>
      <sheetName val="A1-Continuous"/>
      <sheetName val="총괄표"/>
      <sheetName val="細目"/>
      <sheetName val="2004"/>
      <sheetName val="Form 6"/>
      <sheetName val="acevsSp (ABC)"/>
      <sheetName val="A.O.R."/>
      <sheetName val="MRATES"/>
      <sheetName val="3�AL9697_-group_wise__onpl"/>
      <sheetName val="Project-Material_"/>
      <sheetName val="TB9798OBPL06_(2)16"/>
      <sheetName val="CORPN_OCT16"/>
      <sheetName val="inout_consol-nov16"/>
      <sheetName val="inout_consol_(2)16"/>
      <sheetName val="AS_ON_DT_EXPS_Mar16"/>
      <sheetName val="fa-pl_&amp;_mach-site16"/>
      <sheetName val="fa_off_eqp16"/>
      <sheetName val="fa_fur&amp;_fix16"/>
      <sheetName val="fa-pl_&amp;_mach-Off16"/>
      <sheetName val="B_Equity-sdpl_INC16"/>
      <sheetName val="inout_consol_wkg16"/>
      <sheetName val="inout_consol_WKNG16"/>
      <sheetName val="B_Sheet_9716"/>
      <sheetName val="P&amp;L_97_16"/>
      <sheetName val="B_Sheet_97-BEXP16"/>
      <sheetName val="P&amp;L_97_-BEXP16"/>
      <sheetName val="consol_flows16"/>
      <sheetName val="sdpl_oth_Liab16"/>
      <sheetName val="obpl-oth_liab16"/>
      <sheetName val="G_land_advance16"/>
      <sheetName val="I-Wip-ot_(2)16"/>
      <sheetName val="detail_WIP_(2)16"/>
      <sheetName val="detail_G-116"/>
      <sheetName val="sobha_menon_ac16"/>
      <sheetName val="pnc_ac16"/>
      <sheetName val="fix_-p_&amp;_M_-SCC16"/>
      <sheetName val="C_fix_asst16"/>
      <sheetName val="D_fix_asst_scdl_16"/>
      <sheetName val="creditors_tb_obpl16"/>
      <sheetName val="TBAL9697_-group_wise__sdpl17"/>
      <sheetName val="TBAL9697_-group_wise_16"/>
      <sheetName val="crs_-G-116"/>
      <sheetName val="TBAL9697_-group_wise__onpl16"/>
      <sheetName val="B_Sheet_97-OBPL16"/>
      <sheetName val="B_Sheet_97_sdpl16"/>
      <sheetName val="TBAL9697_-group_wise__sdpl216"/>
      <sheetName val="inout_consol_jan16"/>
      <sheetName val="consol_flow16"/>
      <sheetName val="D_Loan__Prom16"/>
      <sheetName val="E_Bank_Loan16"/>
      <sheetName val="G_work_Cap16"/>
      <sheetName val="H_land_adv-dec16"/>
      <sheetName val="J_Con_WIP16"/>
      <sheetName val="detail_J16"/>
      <sheetName val="L_Oth_Co16"/>
      <sheetName val="K_fix_asst__16"/>
      <sheetName val="C_fix_asst-SDPL_16"/>
      <sheetName val="TBAL9697__group_wise__sdpl16"/>
      <sheetName val="inout_consol_okg16"/>
      <sheetName val="detail_OIP_(2)16"/>
      <sheetName val="D_fix_ysst_scdl_16"/>
      <sheetName val="cre`itors_tb_obpl16"/>
      <sheetName val="3AL9697_-group_wise__onpl16"/>
      <sheetName val="3‰AL9697_-group_wise__onpl16"/>
      <sheetName val="L_Oth_Bo16"/>
      <sheetName val="Civil_Boq16"/>
      <sheetName val="3�AL9697_-group_wise__onpl16"/>
      <sheetName val="Staff_Acco_16"/>
      <sheetName val="SITE_OVERHEADS16"/>
      <sheetName val="Boq_Block_A16"/>
      <sheetName val="Project-Material_16"/>
      <sheetName val="TB9798OBPL06_(2)9"/>
      <sheetName val="CORPN_OCT9"/>
      <sheetName val="inout_consol-nov9"/>
      <sheetName val="inout_consol_(2)9"/>
      <sheetName val="AS_ON_DT_EXPS_Mar9"/>
      <sheetName val="fa-pl_&amp;_mach-site9"/>
      <sheetName val="fa_off_eqp9"/>
      <sheetName val="fa_fur&amp;_fix9"/>
      <sheetName val="fa-pl_&amp;_mach-Off9"/>
      <sheetName val="B_Equity-sdpl_INC9"/>
      <sheetName val="inout_consol_wkg9"/>
      <sheetName val="inout_consol_WKNG9"/>
      <sheetName val="B_Sheet_979"/>
      <sheetName val="P&amp;L_97_9"/>
      <sheetName val="B_Sheet_97-BEXP9"/>
      <sheetName val="P&amp;L_97_-BEXP9"/>
      <sheetName val="consol_flows9"/>
      <sheetName val="sdpl_oth_Liab9"/>
      <sheetName val="obpl-oth_liab9"/>
      <sheetName val="G_land_advance9"/>
      <sheetName val="I-Wip-ot_(2)9"/>
      <sheetName val="detail_WIP_(2)9"/>
      <sheetName val="detail_G-19"/>
      <sheetName val="sobha_menon_ac9"/>
      <sheetName val="pnc_ac9"/>
      <sheetName val="fix_-p_&amp;_M_-SCC9"/>
      <sheetName val="C_fix_asst9"/>
      <sheetName val="D_fix_asst_scdl_9"/>
      <sheetName val="creditors_tb_obpl9"/>
      <sheetName val="TBAL9697_-group_wise__sdpl10"/>
      <sheetName val="TBAL9697_-group_wise_9"/>
      <sheetName val="crs_-G-19"/>
      <sheetName val="TBAL9697_-group_wise__onpl9"/>
      <sheetName val="B_Sheet_97-OBPL9"/>
      <sheetName val="B_Sheet_97_sdpl9"/>
      <sheetName val="TBAL9697_-group_wise__sdpl29"/>
      <sheetName val="inout_consol_jan9"/>
      <sheetName val="consol_flow9"/>
      <sheetName val="D_Loan__Prom9"/>
      <sheetName val="E_Bank_Loan9"/>
      <sheetName val="G_work_Cap9"/>
      <sheetName val="H_land_adv-dec9"/>
      <sheetName val="J_Con_WIP9"/>
      <sheetName val="detail_J9"/>
      <sheetName val="L_Oth_Co9"/>
      <sheetName val="K_fix_asst__9"/>
      <sheetName val="C_fix_asst-SDPL_9"/>
      <sheetName val="TBAL9697__group_wise__sdpl9"/>
      <sheetName val="inout_consol_okg9"/>
      <sheetName val="detail_OIP_(2)9"/>
      <sheetName val="D_fix_ysst_scdl_9"/>
      <sheetName val="cre`itors_tb_obpl9"/>
      <sheetName val="3AL9697_-group_wise__onpl9"/>
      <sheetName val="3‰AL9697_-group_wise__onpl9"/>
      <sheetName val="L_Oth_Bo9"/>
      <sheetName val="Civil_Boq9"/>
      <sheetName val="3�AL9697_-group_wise__onpl9"/>
      <sheetName val="Staff_Acco_9"/>
      <sheetName val="SITE_OVERHEADS9"/>
      <sheetName val="Boq_Block_A9"/>
      <sheetName val="Project-Material_9"/>
      <sheetName val="TB9798OBPL06_(2)1"/>
      <sheetName val="CORPN_OCT1"/>
      <sheetName val="inout_consol-nov1"/>
      <sheetName val="inout_consol_(2)1"/>
      <sheetName val="AS_ON_DT_EXPS_Mar1"/>
      <sheetName val="fa-pl_&amp;_mach-site1"/>
      <sheetName val="fa_off_eqp1"/>
      <sheetName val="fa_fur&amp;_fix1"/>
      <sheetName val="fa-pl_&amp;_mach-Off1"/>
      <sheetName val="B_Equity-sdpl_INC1"/>
      <sheetName val="inout_consol_wkg1"/>
      <sheetName val="inout_consol_WKNG1"/>
      <sheetName val="B_Sheet_971"/>
      <sheetName val="P&amp;L_97_1"/>
      <sheetName val="B_Sheet_97-BEXP1"/>
      <sheetName val="P&amp;L_97_-BEXP1"/>
      <sheetName val="consol_flows1"/>
      <sheetName val="sdpl_oth_Liab1"/>
      <sheetName val="obpl-oth_liab1"/>
      <sheetName val="G_land_advance1"/>
      <sheetName val="I-Wip-ot_(2)1"/>
      <sheetName val="detail_WIP_(2)1"/>
      <sheetName val="detail_G-11"/>
      <sheetName val="sobha_menon_ac1"/>
      <sheetName val="pnc_ac1"/>
      <sheetName val="fix_-p_&amp;_M_-SCC1"/>
      <sheetName val="C_fix_asst1"/>
      <sheetName val="D_fix_asst_scdl_1"/>
      <sheetName val="creditors_tb_obpl1"/>
      <sheetName val="TBAL9697_-group_wise__sdpl1"/>
      <sheetName val="TBAL9697_-group_wise_1"/>
      <sheetName val="crs_-G-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row r="34">
          <cell r="A34" t="str">
            <v>Investments Govt Securities</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re Pumps"/>
      <sheetName val="B - E"/>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CS"/>
      <sheetName val="Estimate"/>
      <sheetName val="Cost summary"/>
      <sheetName val="Headings"/>
      <sheetName val="PANEL ANNEXURE"/>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FACTOR"/>
      <sheetName val="Sheet1"/>
      <sheetName val="dBase"/>
      <sheetName val="Indices"/>
      <sheetName val="Lead"/>
      <sheetName val="E150-4"/>
      <sheetName val="PRECAST lightconc-II"/>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Testing"/>
      <sheetName val="ESTIMATE for approval"/>
      <sheetName val="Conc"/>
      <sheetName val="Masters"/>
      <sheetName val="Fin"/>
      <sheetName val="Area"/>
      <sheetName val="Intro"/>
      <sheetName val="월선수금"/>
      <sheetName val="Timesheet"/>
      <sheetName val="final estimate"/>
      <sheetName val="HPL"/>
      <sheetName val="Fill this out first..."/>
      <sheetName val="预算"/>
      <sheetName val="X rate"/>
      <sheetName val="Base data Security Procedures"/>
      <sheetName val="Fin. Assumpt. - Sensitivities"/>
      <sheetName val="Macro1"/>
      <sheetName val="Template-Design Devt Estimate"/>
      <sheetName val="Staff Acco."/>
      <sheetName val="BOQ"/>
      <sheetName val="Project Budget Worksheet"/>
      <sheetName val="Codes"/>
      <sheetName val="horizontal"/>
      <sheetName val="RMZ Summary"/>
      <sheetName val="96수출"/>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controllers"/>
      <sheetName val="graph"/>
      <sheetName val="Summary US$"/>
      <sheetName val="Summary Local $"/>
      <sheetName val="Allocation"/>
      <sheetName val="listing"/>
      <sheetName val="S01"/>
      <sheetName val="S02"/>
      <sheetName val="S03"/>
      <sheetName val="S04"/>
      <sheetName val="S05"/>
      <sheetName val="S06"/>
      <sheetName val="S07"/>
      <sheetName val="S08"/>
      <sheetName val="S09"/>
      <sheetName val="S10"/>
      <sheetName val="S11"/>
      <sheetName val="S12"/>
      <sheetName val="S13"/>
      <sheetName val="S14"/>
      <sheetName val="S15"/>
      <sheetName val="S16"/>
      <sheetName val="S17"/>
      <sheetName val="S18"/>
      <sheetName val="S19"/>
      <sheetName val="S20"/>
      <sheetName val="S21"/>
      <sheetName val="S22"/>
      <sheetName val="S23"/>
      <sheetName val="S24"/>
      <sheetName val="S25"/>
      <sheetName val="S26"/>
      <sheetName val="S27"/>
      <sheetName val="S28"/>
      <sheetName val="S29"/>
      <sheetName val="S30"/>
      <sheetName val="S31"/>
      <sheetName val="S32"/>
      <sheetName val="S33"/>
      <sheetName val="S34"/>
      <sheetName val="S35"/>
      <sheetName val="S36"/>
      <sheetName val="S37"/>
      <sheetName val="S38"/>
      <sheetName val="S39"/>
      <sheetName val="S40"/>
      <sheetName val="S41"/>
      <sheetName val="S42"/>
      <sheetName val="S43"/>
      <sheetName val="S44"/>
      <sheetName val="S45"/>
      <sheetName val="S46"/>
      <sheetName val="S47"/>
      <sheetName val="S48"/>
      <sheetName val="S49"/>
      <sheetName val="S50"/>
      <sheetName val="S51"/>
      <sheetName val="S52"/>
      <sheetName val="S53"/>
      <sheetName val="S54"/>
      <sheetName val="S55"/>
      <sheetName val="S56"/>
      <sheetName val="S57"/>
      <sheetName val="S58"/>
      <sheetName val="S59"/>
      <sheetName val="S60"/>
      <sheetName val="S62"/>
      <sheetName val="S63"/>
      <sheetName val="S64"/>
      <sheetName val="Project Budget Worksheet"/>
      <sheetName val="Quick Reference Guide"/>
      <sheetName val="030625_GKC Bluebook (AC)"/>
      <sheetName val="Pay_Sep06"/>
      <sheetName val="INPUT SHEET"/>
      <sheetName val="RES-PLANNING"/>
      <sheetName val="Lead"/>
      <sheetName val="oresreqsum"/>
      <sheetName val="Builtup Area"/>
      <sheetName val="CFForecast detail"/>
      <sheetName val="Extra Item"/>
      <sheetName val="FORM7"/>
      <sheetName val="Fill this out first..."/>
      <sheetName val="DEPTH CHART (ORR) L.S."/>
      <sheetName val="TBAL9697 -group wise  sdpl"/>
      <sheetName val="Material "/>
      <sheetName val="Labour &amp; Plant"/>
      <sheetName val="Fin Sum"/>
      <sheetName val="Voucher"/>
      <sheetName val="Basement Budget"/>
      <sheetName val="IO LIST"/>
      <sheetName val="Database"/>
      <sheetName val="SCHEDULE"/>
      <sheetName val="schedule nos"/>
      <sheetName val="dBase"/>
      <sheetName val="Design"/>
      <sheetName val="Headings"/>
      <sheetName val="Mechanical"/>
      <sheetName val="SALIENT"/>
      <sheetName val="Data"/>
      <sheetName val="Construction"/>
      <sheetName val="Publicbuilding"/>
      <sheetName val="Detail"/>
      <sheetName val="Break up Sheet"/>
      <sheetName val="Block A - BOQ"/>
      <sheetName val="Non-Factory"/>
      <sheetName val="analysis"/>
      <sheetName val="BASIS -DEC 08"/>
      <sheetName val="Rate Analysis"/>
      <sheetName val="loadcal"/>
      <sheetName val="BOQ-Part1"/>
      <sheetName val="3. Elemental Summary"/>
      <sheetName val="12a. CFTable"/>
      <sheetName val="Cashflow projection"/>
      <sheetName val="1-Internal electrical"/>
      <sheetName val="Cost Index"/>
      <sheetName val="GBW"/>
      <sheetName val="MPR_PA_1"/>
      <sheetName val="Fin. Assumpt. - Sensitivities"/>
      <sheetName val="Estimate"/>
      <sheetName val="Meas.-Hotel Part"/>
      <sheetName val="ABP inputs"/>
      <sheetName val="Synergy Sales Budget"/>
      <sheetName val="07016, Master List-Major Minor"/>
      <sheetName val="Discount &amp; Margin"/>
      <sheetName val="Basic Rates"/>
      <sheetName val="PS1"/>
      <sheetName val="Loads"/>
      <sheetName val="WORK TABLE"/>
      <sheetName val="Data sheet"/>
      <sheetName val="X rate"/>
      <sheetName val="maing1"/>
      <sheetName val="Material"/>
      <sheetName val="NPV"/>
    </sheetNames>
    <sheetDataSet>
      <sheetData sheetId="0">
        <row r="1">
          <cell r="A1" t="str">
            <v>MORGAN STANLEY DEAN WITTER</v>
          </cell>
        </row>
      </sheetData>
      <sheetData sheetId="1">
        <row r="1">
          <cell r="A1" t="str">
            <v>MORGAN STANLEY DEAN WITTER</v>
          </cell>
        </row>
      </sheetData>
      <sheetData sheetId="2">
        <row r="1">
          <cell r="A1" t="str">
            <v>MORGAN STANLEY DEAN WITTER</v>
          </cell>
        </row>
      </sheetData>
      <sheetData sheetId="3">
        <row r="1">
          <cell r="A1" t="str">
            <v>MORGAN STANLEY DEAN WITTER</v>
          </cell>
        </row>
      </sheetData>
      <sheetData sheetId="4">
        <row r="1">
          <cell r="A1" t="str">
            <v>MORGAN STANLEY DEAN WITTER</v>
          </cell>
        </row>
      </sheetData>
      <sheetData sheetId="5">
        <row r="1">
          <cell r="A1" t="str">
            <v>MORGAN STANLEY DEAN WITTER</v>
          </cell>
        </row>
      </sheetData>
      <sheetData sheetId="6">
        <row r="1">
          <cell r="A1" t="str">
            <v>MORGAN STANLEY DEAN WITTER</v>
          </cell>
        </row>
      </sheetData>
      <sheetData sheetId="7">
        <row r="1">
          <cell r="A1" t="str">
            <v>MORGAN STANLEY DEAN WITTER</v>
          </cell>
        </row>
      </sheetData>
      <sheetData sheetId="8">
        <row r="1">
          <cell r="A1" t="str">
            <v>MORGAN STANLEY DEAN WITTER</v>
          </cell>
        </row>
      </sheetData>
      <sheetData sheetId="9">
        <row r="1">
          <cell r="A1" t="str">
            <v>MORGAN STANLEY DEAN WITTER</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A1" t="str">
            <v>MORGAN STANLEY DEAN WITTER</v>
          </cell>
        </row>
      </sheetData>
      <sheetData sheetId="63">
        <row r="1">
          <cell r="A1" t="str">
            <v>MORGAN STANLEY DEAN WITTER</v>
          </cell>
        </row>
      </sheetData>
      <sheetData sheetId="64">
        <row r="1">
          <cell r="A1" t="str">
            <v>MORGAN STANLEY DEAN WITTER</v>
          </cell>
        </row>
      </sheetData>
      <sheetData sheetId="65">
        <row r="1">
          <cell r="A1" t="str">
            <v>MORGAN STANLEY DEAN WITTER</v>
          </cell>
        </row>
      </sheetData>
      <sheetData sheetId="66">
        <row r="1">
          <cell r="A1" t="str">
            <v>MORGAN STANLEY DEAN WITTER</v>
          </cell>
        </row>
      </sheetData>
      <sheetData sheetId="67">
        <row r="1">
          <cell r="A1" t="str">
            <v>MORGAN STANLEY DEAN WITTER</v>
          </cell>
        </row>
      </sheetData>
      <sheetData sheetId="68">
        <row r="1">
          <cell r="A1" t="str">
            <v>MORGAN STANLEY DEAN WITTER</v>
          </cell>
        </row>
      </sheetData>
      <sheetData sheetId="69">
        <row r="1">
          <cell r="A1" t="str">
            <v>MORGAN STANLEY DEAN WITTER</v>
          </cell>
        </row>
      </sheetData>
      <sheetData sheetId="70" refreshError="1">
        <row r="1">
          <cell r="A1" t="str">
            <v>MORGAN STANLEY DEAN WITTER</v>
          </cell>
        </row>
        <row r="2">
          <cell r="A2" t="str">
            <v>WORLDWIDE CORPORATE SERVICES</v>
          </cell>
        </row>
        <row r="3">
          <cell r="A3" t="str">
            <v>Project Budget Worksheet</v>
          </cell>
          <cell r="F3">
            <v>48</v>
          </cell>
        </row>
        <row r="5">
          <cell r="A5" t="str">
            <v>CAT.</v>
          </cell>
          <cell r="B5" t="str">
            <v>TITLE</v>
          </cell>
          <cell r="C5" t="str">
            <v>WORKING NOTES</v>
          </cell>
          <cell r="D5" t="str">
            <v>VENDOR</v>
          </cell>
          <cell r="F5" t="str">
            <v>BUDGET</v>
          </cell>
          <cell r="H5" t="str">
            <v>MER IN US$</v>
          </cell>
        </row>
        <row r="6">
          <cell r="F6" t="str">
            <v>in INR</v>
          </cell>
        </row>
        <row r="7">
          <cell r="B7" t="str">
            <v>CONSTRUCTION COSTS</v>
          </cell>
          <cell r="C7" t="str">
            <v>(Note:  Refer to CM's contract for fee scale; A&amp;E should reflect proposals)</v>
          </cell>
        </row>
        <row r="8">
          <cell r="A8">
            <v>1</v>
          </cell>
          <cell r="B8" t="str">
            <v>DEMOLITION</v>
          </cell>
          <cell r="F8">
            <v>0</v>
          </cell>
          <cell r="H8">
            <v>0</v>
          </cell>
        </row>
        <row r="9">
          <cell r="A9">
            <v>4</v>
          </cell>
          <cell r="B9" t="str">
            <v>MASONRY/CONCRETE</v>
          </cell>
          <cell r="F9">
            <v>0</v>
          </cell>
          <cell r="H9">
            <v>0</v>
          </cell>
        </row>
        <row r="10">
          <cell r="A10">
            <v>3</v>
          </cell>
          <cell r="B10" t="str">
            <v>STRUCTURAL STEEL/IRON</v>
          </cell>
          <cell r="F10">
            <v>0</v>
          </cell>
          <cell r="H10">
            <v>0</v>
          </cell>
        </row>
        <row r="11">
          <cell r="A11">
            <v>5</v>
          </cell>
          <cell r="B11" t="str">
            <v>DRYWALL</v>
          </cell>
          <cell r="F11">
            <v>0</v>
          </cell>
          <cell r="H11">
            <v>0</v>
          </cell>
        </row>
        <row r="12">
          <cell r="A12">
            <v>6</v>
          </cell>
          <cell r="B12" t="str">
            <v>WATERPROOFING</v>
          </cell>
          <cell r="F12">
            <v>0</v>
          </cell>
          <cell r="H12">
            <v>0</v>
          </cell>
        </row>
        <row r="13">
          <cell r="A13">
            <v>901</v>
          </cell>
          <cell r="B13" t="str">
            <v>LANDSCAPING</v>
          </cell>
          <cell r="F13">
            <v>480000</v>
          </cell>
          <cell r="H13">
            <v>10000</v>
          </cell>
        </row>
        <row r="14">
          <cell r="A14">
            <v>902</v>
          </cell>
          <cell r="B14" t="str">
            <v>EXTERIOR SIGNAGE</v>
          </cell>
          <cell r="F14">
            <v>1000080</v>
          </cell>
          <cell r="H14">
            <v>20835</v>
          </cell>
        </row>
        <row r="15">
          <cell r="A15">
            <v>903</v>
          </cell>
          <cell r="B15" t="str">
            <v>TOILET, BATH &amp; LAUNDRY ACCESSORY</v>
          </cell>
          <cell r="F15">
            <v>2304000</v>
          </cell>
          <cell r="H15">
            <v>48000</v>
          </cell>
        </row>
        <row r="16">
          <cell r="A16">
            <v>8</v>
          </cell>
          <cell r="B16" t="str">
            <v>ELECTRICAL</v>
          </cell>
          <cell r="F16">
            <v>27538080</v>
          </cell>
          <cell r="H16">
            <v>573710</v>
          </cell>
        </row>
        <row r="17">
          <cell r="A17">
            <v>904</v>
          </cell>
          <cell r="B17" t="str">
            <v>UPS SYSTEM</v>
          </cell>
          <cell r="F17">
            <v>3144960</v>
          </cell>
          <cell r="H17">
            <v>65520</v>
          </cell>
        </row>
        <row r="18">
          <cell r="A18">
            <v>9</v>
          </cell>
          <cell r="B18" t="str">
            <v>HVAC</v>
          </cell>
          <cell r="F18">
            <v>23922240</v>
          </cell>
          <cell r="H18">
            <v>498380</v>
          </cell>
        </row>
        <row r="19">
          <cell r="A19">
            <v>10</v>
          </cell>
          <cell r="B19" t="str">
            <v>PLUMBING</v>
          </cell>
          <cell r="F19">
            <v>0</v>
          </cell>
          <cell r="H19">
            <v>0</v>
          </cell>
        </row>
        <row r="20">
          <cell r="A20">
            <v>11</v>
          </cell>
          <cell r="B20" t="str">
            <v>SPRINKLERS</v>
          </cell>
          <cell r="F20">
            <v>9500160</v>
          </cell>
          <cell r="H20">
            <v>197920</v>
          </cell>
        </row>
        <row r="21">
          <cell r="A21">
            <v>12</v>
          </cell>
          <cell r="B21" t="str">
            <v>FIREPROOFING</v>
          </cell>
          <cell r="F21">
            <v>0</v>
          </cell>
          <cell r="H21">
            <v>0</v>
          </cell>
        </row>
        <row r="22">
          <cell r="A22">
            <v>13</v>
          </cell>
          <cell r="B22" t="str">
            <v>DEMOUNTABLE PARTITIONS</v>
          </cell>
          <cell r="F22">
            <v>5400000</v>
          </cell>
          <cell r="H22">
            <v>112500</v>
          </cell>
        </row>
        <row r="23">
          <cell r="A23">
            <v>15</v>
          </cell>
          <cell r="B23" t="str">
            <v>MILLWORK/WOODWORKING</v>
          </cell>
          <cell r="F23">
            <v>0</v>
          </cell>
          <cell r="H23">
            <v>0</v>
          </cell>
        </row>
        <row r="24">
          <cell r="A24">
            <v>16</v>
          </cell>
          <cell r="B24" t="str">
            <v>METAL/GLASS</v>
          </cell>
          <cell r="F24">
            <v>0</v>
          </cell>
          <cell r="H24">
            <v>0</v>
          </cell>
        </row>
        <row r="25">
          <cell r="A25">
            <v>18</v>
          </cell>
          <cell r="B25" t="str">
            <v>CEILINGS</v>
          </cell>
          <cell r="F25">
            <v>0</v>
          </cell>
          <cell r="H25">
            <v>0</v>
          </cell>
        </row>
        <row r="26">
          <cell r="A26">
            <v>19</v>
          </cell>
          <cell r="B26" t="str">
            <v>DOORS</v>
          </cell>
          <cell r="F26">
            <v>1920000</v>
          </cell>
          <cell r="H26">
            <v>40000</v>
          </cell>
        </row>
        <row r="27">
          <cell r="A27">
            <v>20</v>
          </cell>
          <cell r="B27" t="str">
            <v>HARDWARE</v>
          </cell>
          <cell r="F27">
            <v>0</v>
          </cell>
          <cell r="H27">
            <v>0</v>
          </cell>
        </row>
        <row r="28">
          <cell r="A28">
            <v>21</v>
          </cell>
          <cell r="B28" t="str">
            <v>LIGHTING</v>
          </cell>
          <cell r="F28">
            <v>0</v>
          </cell>
          <cell r="H28">
            <v>0</v>
          </cell>
        </row>
        <row r="29">
          <cell r="A29">
            <v>24</v>
          </cell>
          <cell r="B29" t="str">
            <v>CERAMIC TILE</v>
          </cell>
          <cell r="F29">
            <v>0</v>
          </cell>
          <cell r="H29">
            <v>0</v>
          </cell>
        </row>
        <row r="30">
          <cell r="A30">
            <v>26</v>
          </cell>
          <cell r="B30" t="str">
            <v>RAISED FLOORS</v>
          </cell>
          <cell r="F30">
            <v>3000000</v>
          </cell>
          <cell r="H30">
            <v>62500</v>
          </cell>
        </row>
        <row r="31">
          <cell r="A31">
            <v>27</v>
          </cell>
          <cell r="B31" t="str">
            <v>PAINT/WALLCOVER</v>
          </cell>
          <cell r="F31">
            <v>3840000</v>
          </cell>
          <cell r="H31">
            <v>80000</v>
          </cell>
        </row>
        <row r="32">
          <cell r="A32">
            <v>35</v>
          </cell>
          <cell r="B32" t="str">
            <v>LABOR - CM</v>
          </cell>
          <cell r="F32">
            <v>0</v>
          </cell>
          <cell r="H32">
            <v>0</v>
          </cell>
        </row>
        <row r="33">
          <cell r="A33">
            <v>37</v>
          </cell>
          <cell r="B33" t="str">
            <v>SECURITY</v>
          </cell>
          <cell r="F33">
            <v>9200160</v>
          </cell>
          <cell r="H33">
            <v>191670</v>
          </cell>
        </row>
        <row r="34">
          <cell r="A34">
            <v>60</v>
          </cell>
          <cell r="B34" t="str">
            <v>MISCELLANEOUS SPECIALTIES</v>
          </cell>
          <cell r="F34">
            <v>1440000</v>
          </cell>
          <cell r="H34">
            <v>30000</v>
          </cell>
        </row>
        <row r="35">
          <cell r="A35">
            <v>63</v>
          </cell>
          <cell r="B35" t="str">
            <v>TELEPHONE/DATA CABLING</v>
          </cell>
          <cell r="F35">
            <v>6550080</v>
          </cell>
          <cell r="H35">
            <v>136460</v>
          </cell>
        </row>
        <row r="36">
          <cell r="A36">
            <v>73</v>
          </cell>
          <cell r="B36" t="str">
            <v>MARBLE FLOOR FOR RECEPTION</v>
          </cell>
          <cell r="F36">
            <v>0</v>
          </cell>
          <cell r="H36">
            <v>0</v>
          </cell>
        </row>
        <row r="37">
          <cell r="A37">
            <v>75</v>
          </cell>
          <cell r="B37" t="str">
            <v>ALLOWANCES</v>
          </cell>
          <cell r="F37">
            <v>0</v>
          </cell>
          <cell r="H37">
            <v>0</v>
          </cell>
        </row>
        <row r="38">
          <cell r="A38" t="str">
            <v>32i</v>
          </cell>
          <cell r="B38" t="str">
            <v>CONTINGENCY</v>
          </cell>
          <cell r="F38">
            <v>4022016</v>
          </cell>
          <cell r="H38">
            <v>83792</v>
          </cell>
        </row>
        <row r="39">
          <cell r="A39">
            <v>31</v>
          </cell>
          <cell r="B39" t="str">
            <v>GENERAL CONDITIONS  -</v>
          </cell>
          <cell r="F39">
            <v>500160</v>
          </cell>
          <cell r="H39">
            <v>10420</v>
          </cell>
        </row>
        <row r="40">
          <cell r="A40">
            <v>33</v>
          </cell>
          <cell r="B40" t="str">
            <v xml:space="preserve">FEE  - </v>
          </cell>
          <cell r="F40">
            <v>2200080</v>
          </cell>
          <cell r="H40">
            <v>45835</v>
          </cell>
        </row>
        <row r="41">
          <cell r="A41" t="str">
            <v>31a</v>
          </cell>
          <cell r="B41" t="str">
            <v xml:space="preserve">INSURANCE  -  </v>
          </cell>
          <cell r="F41">
            <v>0</v>
          </cell>
          <cell r="H41">
            <v>0</v>
          </cell>
        </row>
        <row r="42">
          <cell r="A42">
            <v>30</v>
          </cell>
          <cell r="B42" t="str">
            <v>FILINGS AND PERMITS</v>
          </cell>
          <cell r="F42">
            <v>500160</v>
          </cell>
          <cell r="H42">
            <v>10420</v>
          </cell>
        </row>
        <row r="43">
          <cell r="A43" t="str">
            <v>34a</v>
          </cell>
          <cell r="B43" t="str">
            <v>CONSULTANTS - INTERIOR ARCHITECT</v>
          </cell>
          <cell r="F43">
            <v>2649984</v>
          </cell>
          <cell r="H43">
            <v>55208</v>
          </cell>
        </row>
        <row r="44">
          <cell r="A44" t="str">
            <v>34b</v>
          </cell>
          <cell r="B44" t="str">
            <v>CONSULTANTS - M&amp;E ENGINEER</v>
          </cell>
          <cell r="F44">
            <v>1249920</v>
          </cell>
          <cell r="H44">
            <v>26040</v>
          </cell>
        </row>
        <row r="45">
          <cell r="A45" t="str">
            <v>34c</v>
          </cell>
          <cell r="B45" t="str">
            <v>CONSULTANTS - PM</v>
          </cell>
          <cell r="F45">
            <v>2300016</v>
          </cell>
          <cell r="H45">
            <v>47917</v>
          </cell>
        </row>
        <row r="46">
          <cell r="A46" t="str">
            <v>34d</v>
          </cell>
          <cell r="B46" t="str">
            <v>CONSULTANTS - QS + CONSTRUCTION MANAGER</v>
          </cell>
          <cell r="F46">
            <v>8320800</v>
          </cell>
          <cell r="H46">
            <v>173350</v>
          </cell>
        </row>
        <row r="48">
          <cell r="B48" t="str">
            <v>CONSTRUCTION SUBTOTAL</v>
          </cell>
          <cell r="F48">
            <v>0</v>
          </cell>
          <cell r="H48">
            <v>0</v>
          </cell>
        </row>
        <row r="50">
          <cell r="B50" t="str">
            <v>FURNITURE &amp; FIXTURES</v>
          </cell>
          <cell r="C50" t="str">
            <v>(e.g. carpet, furniture[purchased thru Facilities], window treatments, appliances, etc.)</v>
          </cell>
        </row>
        <row r="51">
          <cell r="A51">
            <v>25</v>
          </cell>
          <cell r="B51" t="str">
            <v>CARPET</v>
          </cell>
          <cell r="F51">
            <v>4000320</v>
          </cell>
          <cell r="H51">
            <v>83340</v>
          </cell>
        </row>
        <row r="52">
          <cell r="A52">
            <v>28</v>
          </cell>
          <cell r="B52" t="str">
            <v>FURNITURE</v>
          </cell>
          <cell r="C52" t="str">
            <v>(see attached for breakdown)</v>
          </cell>
          <cell r="F52">
            <v>28100160</v>
          </cell>
          <cell r="H52">
            <v>585420</v>
          </cell>
        </row>
        <row r="53">
          <cell r="A53" t="str">
            <v>32ii</v>
          </cell>
          <cell r="B53" t="str">
            <v>CONTINGENCY</v>
          </cell>
          <cell r="F53">
            <v>1482048</v>
          </cell>
          <cell r="H53">
            <v>30876</v>
          </cell>
        </row>
        <row r="55">
          <cell r="B55" t="str">
            <v>FURNITURE &amp; FIXTURES SUBTOTAL</v>
          </cell>
          <cell r="F55">
            <v>0</v>
          </cell>
          <cell r="H55">
            <v>0</v>
          </cell>
        </row>
        <row r="57">
          <cell r="B57" t="str">
            <v>EQUIPMENT</v>
          </cell>
          <cell r="C57" t="str">
            <v>(moveable, not considered a leasehold improvement)</v>
          </cell>
        </row>
        <row r="58">
          <cell r="A58">
            <v>29</v>
          </cell>
          <cell r="B58" t="str">
            <v>APPLIANCES</v>
          </cell>
          <cell r="F58">
            <v>0</v>
          </cell>
          <cell r="H58">
            <v>0</v>
          </cell>
        </row>
        <row r="59">
          <cell r="A59">
            <v>911</v>
          </cell>
          <cell r="B59" t="str">
            <v>MAILROOM</v>
          </cell>
          <cell r="F59">
            <v>3000000</v>
          </cell>
          <cell r="H59">
            <v>62500</v>
          </cell>
        </row>
        <row r="60">
          <cell r="A60">
            <v>912</v>
          </cell>
          <cell r="B60" t="str">
            <v>COMPACTUS</v>
          </cell>
          <cell r="F60">
            <v>500160</v>
          </cell>
          <cell r="H60">
            <v>10420</v>
          </cell>
        </row>
        <row r="61">
          <cell r="A61">
            <v>913</v>
          </cell>
          <cell r="B61" t="str">
            <v>BMS</v>
          </cell>
          <cell r="F61">
            <v>2496000</v>
          </cell>
          <cell r="H61">
            <v>52000</v>
          </cell>
        </row>
        <row r="62">
          <cell r="A62">
            <v>914</v>
          </cell>
          <cell r="B62" t="str">
            <v>GENERATORS</v>
          </cell>
          <cell r="F62">
            <v>6741120</v>
          </cell>
          <cell r="H62">
            <v>140440</v>
          </cell>
        </row>
        <row r="63">
          <cell r="A63">
            <v>915</v>
          </cell>
          <cell r="B63" t="str">
            <v>GYM</v>
          </cell>
          <cell r="F63">
            <v>2400000</v>
          </cell>
          <cell r="H63">
            <v>50000</v>
          </cell>
        </row>
        <row r="64">
          <cell r="A64">
            <v>49</v>
          </cell>
          <cell r="B64" t="str">
            <v>A/V EQUIPMENT</v>
          </cell>
          <cell r="F64">
            <v>4400160</v>
          </cell>
          <cell r="H64">
            <v>91670</v>
          </cell>
        </row>
        <row r="65">
          <cell r="A65">
            <v>83</v>
          </cell>
          <cell r="B65" t="str">
            <v>CORPORATE SVS. EQUIPMENT</v>
          </cell>
          <cell r="C65" t="str">
            <v>CAFÉ Equipment</v>
          </cell>
          <cell r="F65">
            <v>1500000</v>
          </cell>
          <cell r="H65">
            <v>31250</v>
          </cell>
        </row>
        <row r="66">
          <cell r="A66">
            <v>916</v>
          </cell>
          <cell r="B66" t="str">
            <v>CONTINGENCY</v>
          </cell>
          <cell r="F66">
            <v>2103744</v>
          </cell>
          <cell r="H66">
            <v>43828</v>
          </cell>
        </row>
        <row r="68">
          <cell r="B68" t="str">
            <v xml:space="preserve"> EQUIPMENT SUBTOTAL</v>
          </cell>
          <cell r="F68">
            <v>0</v>
          </cell>
          <cell r="H68">
            <v>0</v>
          </cell>
        </row>
        <row r="71">
          <cell r="B71" t="str">
            <v>CAPITALIZED TOTAL</v>
          </cell>
          <cell r="F71">
            <v>0</v>
          </cell>
          <cell r="H71">
            <v>0</v>
          </cell>
        </row>
        <row r="74">
          <cell r="B74" t="str">
            <v>EXPENSED COSTS</v>
          </cell>
        </row>
        <row r="75">
          <cell r="F75">
            <v>0</v>
          </cell>
          <cell r="H75">
            <v>0</v>
          </cell>
        </row>
        <row r="76">
          <cell r="A76">
            <v>2</v>
          </cell>
          <cell r="B76" t="str">
            <v>ASBESTOS REMOVAL</v>
          </cell>
          <cell r="F76">
            <v>0</v>
          </cell>
          <cell r="H76">
            <v>0</v>
          </cell>
        </row>
        <row r="77">
          <cell r="A77" t="str">
            <v>28Z</v>
          </cell>
          <cell r="B77" t="str">
            <v>ARTWORK</v>
          </cell>
          <cell r="F77">
            <v>0</v>
          </cell>
          <cell r="H77">
            <v>0</v>
          </cell>
        </row>
        <row r="78">
          <cell r="A78">
            <v>38</v>
          </cell>
          <cell r="B78" t="str">
            <v>MISCELLANEOUS EXPENSED COSTS</v>
          </cell>
          <cell r="C78" t="str">
            <v>(e.g., refinishing, interior signage, rental furniture, etc.)</v>
          </cell>
          <cell r="F78">
            <v>0</v>
          </cell>
          <cell r="H78">
            <v>0</v>
          </cell>
        </row>
        <row r="79">
          <cell r="A79">
            <v>39</v>
          </cell>
          <cell r="B79" t="str">
            <v>CARPENTRY</v>
          </cell>
          <cell r="F79">
            <v>0</v>
          </cell>
          <cell r="H79">
            <v>0</v>
          </cell>
        </row>
        <row r="80">
          <cell r="A80">
            <v>40</v>
          </cell>
          <cell r="B80" t="str">
            <v>MOVING COSTS</v>
          </cell>
          <cell r="F80">
            <v>1000320</v>
          </cell>
          <cell r="H80">
            <v>20840</v>
          </cell>
        </row>
        <row r="81">
          <cell r="A81">
            <v>41</v>
          </cell>
          <cell r="B81" t="str">
            <v>CLEANING SERVICES</v>
          </cell>
          <cell r="F81">
            <v>0</v>
          </cell>
          <cell r="H81">
            <v>0</v>
          </cell>
        </row>
        <row r="82">
          <cell r="A82">
            <v>42</v>
          </cell>
          <cell r="B82" t="str">
            <v>BUILDING SERVICES</v>
          </cell>
          <cell r="F82">
            <v>0</v>
          </cell>
          <cell r="H82">
            <v>0</v>
          </cell>
        </row>
        <row r="83">
          <cell r="A83">
            <v>43</v>
          </cell>
          <cell r="B83" t="str">
            <v>AFTER-HOURS A/C</v>
          </cell>
          <cell r="F83">
            <v>0</v>
          </cell>
          <cell r="H83">
            <v>0</v>
          </cell>
        </row>
        <row r="84">
          <cell r="A84">
            <v>44</v>
          </cell>
          <cell r="B84" t="str">
            <v>WRITE-OFF TENANT IMPROVEMENTS</v>
          </cell>
          <cell r="F84">
            <v>0</v>
          </cell>
          <cell r="H84">
            <v>0</v>
          </cell>
        </row>
        <row r="85">
          <cell r="A85">
            <v>50</v>
          </cell>
          <cell r="B85" t="str">
            <v>BLUEPRINTS</v>
          </cell>
          <cell r="F85">
            <v>0</v>
          </cell>
          <cell r="H85">
            <v>0</v>
          </cell>
        </row>
        <row r="86">
          <cell r="A86">
            <v>101</v>
          </cell>
          <cell r="B86" t="str">
            <v>OTHER EXPENSES (I.e., in Japan all expenditures &lt; 10,000yen should be expensed)</v>
          </cell>
          <cell r="F86">
            <v>0</v>
          </cell>
          <cell r="H86">
            <v>0</v>
          </cell>
        </row>
        <row r="87">
          <cell r="A87">
            <v>102</v>
          </cell>
          <cell r="B87" t="str">
            <v>TRAVEL</v>
          </cell>
          <cell r="C87" t="str">
            <v>Travel</v>
          </cell>
          <cell r="F87">
            <v>8640000</v>
          </cell>
          <cell r="H87">
            <v>180000</v>
          </cell>
        </row>
        <row r="88">
          <cell r="A88" t="str">
            <v>921a</v>
          </cell>
          <cell r="B88" t="str">
            <v>IN-HOUSE CONSULTANT (PM)</v>
          </cell>
          <cell r="F88">
            <v>4900800</v>
          </cell>
          <cell r="H88">
            <v>102100</v>
          </cell>
        </row>
        <row r="89">
          <cell r="A89" t="str">
            <v>921b</v>
          </cell>
          <cell r="B89" t="str">
            <v>IN-HOUSE CONSULTANT (CSEI)</v>
          </cell>
          <cell r="F89">
            <v>2400000</v>
          </cell>
          <cell r="H89">
            <v>50000</v>
          </cell>
        </row>
        <row r="90">
          <cell r="A90" t="str">
            <v>921c</v>
          </cell>
          <cell r="B90" t="str">
            <v>IN-HOUSE CONSULTANT (E-SPACE)</v>
          </cell>
          <cell r="C90" t="str">
            <v>LONDON CAD</v>
          </cell>
          <cell r="F90">
            <v>201600</v>
          </cell>
          <cell r="H90">
            <v>4200</v>
          </cell>
        </row>
        <row r="91">
          <cell r="A91" t="str">
            <v>921d</v>
          </cell>
          <cell r="B91" t="str">
            <v>IN-HOUSE CONSULTANT (CABLING)</v>
          </cell>
          <cell r="F91">
            <v>960000</v>
          </cell>
          <cell r="H91">
            <v>20000</v>
          </cell>
        </row>
        <row r="92">
          <cell r="A92">
            <v>922</v>
          </cell>
          <cell r="B92" t="str">
            <v>LEGAL COUNSEL</v>
          </cell>
          <cell r="F92">
            <v>960000</v>
          </cell>
          <cell r="H92">
            <v>20000</v>
          </cell>
        </row>
        <row r="93">
          <cell r="A93">
            <v>103</v>
          </cell>
          <cell r="B93" t="str">
            <v>Cost for Acqusition of Required Space</v>
          </cell>
          <cell r="F93">
            <v>0</v>
          </cell>
          <cell r="H93">
            <v>0</v>
          </cell>
        </row>
        <row r="94">
          <cell r="A94">
            <v>923</v>
          </cell>
          <cell r="B94" t="str">
            <v>CONTINGENCY</v>
          </cell>
          <cell r="F94">
            <v>942240</v>
          </cell>
          <cell r="H94">
            <v>19630</v>
          </cell>
        </row>
        <row r="96">
          <cell r="B96" t="str">
            <v xml:space="preserve"> EXPENSED TOTAL</v>
          </cell>
          <cell r="F96">
            <v>0</v>
          </cell>
          <cell r="H96">
            <v>0</v>
          </cell>
        </row>
        <row r="98">
          <cell r="B98" t="str">
            <v>TOTAL   (Excluding VAT charges)</v>
          </cell>
          <cell r="F98">
            <v>0</v>
          </cell>
          <cell r="H98">
            <v>0</v>
          </cell>
        </row>
        <row r="100">
          <cell r="B100" t="str">
            <v>VAT CHARGES   (EUROPE/ASIA)</v>
          </cell>
          <cell r="D100" t="str">
            <v>RATE</v>
          </cell>
        </row>
        <row r="101">
          <cell r="A101">
            <v>999</v>
          </cell>
          <cell r="B101" t="str">
            <v>VAT Taxes @ 0 % rate</v>
          </cell>
          <cell r="F101">
            <v>1401600</v>
          </cell>
          <cell r="H101">
            <v>29200</v>
          </cell>
        </row>
        <row r="102">
          <cell r="B102" t="str">
            <v>VAT Recovery</v>
          </cell>
        </row>
        <row r="103">
          <cell r="B103" t="str">
            <v>VAT CHARGES</v>
          </cell>
          <cell r="F103">
            <v>0</v>
          </cell>
          <cell r="H103">
            <v>0</v>
          </cell>
        </row>
        <row r="106">
          <cell r="B106" t="str">
            <v>TOTAL (Including VAT charges)</v>
          </cell>
          <cell r="F106">
            <v>199113168</v>
          </cell>
          <cell r="H106">
            <v>4148191</v>
          </cell>
        </row>
      </sheetData>
      <sheetData sheetId="71">
        <row r="1">
          <cell r="A1" t="str">
            <v>MORGAN STANLEY DEAN WITTER</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Sum"/>
      <sheetName val="Floor&amp;Ceiling Finishes"/>
      <sheetName val="Wall Finishes"/>
      <sheetName val="Wall"/>
      <sheetName val="Other Items"/>
      <sheetName val="Sheet2"/>
      <sheetName val="Doors"/>
      <sheetName val="Assumption"/>
      <sheetName val="Civil Boq"/>
      <sheetName val="InputPO_Del"/>
      <sheetName val="Footings"/>
      <sheetName val="Extra Item"/>
      <sheetName val="Pay_Sep06"/>
      <sheetName val="Project Budget Worksheet"/>
      <sheetName val="Detail"/>
      <sheetName val="IO LIST"/>
      <sheetName val="13. Steel - Ratio"/>
      <sheetName val="Material "/>
      <sheetName val="Window"/>
      <sheetName val="Break up Sheet"/>
      <sheetName val="Micro"/>
      <sheetName val="Macro"/>
      <sheetName val="Scaff-Rose"/>
      <sheetName val="analysis-superstructure"/>
      <sheetName val="SBI(Siliguri)"/>
      <sheetName val="wordsdata"/>
      <sheetName val="WORK TABLE"/>
      <sheetName val="Data sheet"/>
      <sheetName val="Site Dev BOQ"/>
      <sheetName val="RCC,Ret. Wall"/>
      <sheetName val="sept-plan"/>
      <sheetName val="Main-Material"/>
      <sheetName val="foot"/>
      <sheetName val="GM &amp; TA"/>
      <sheetName val="Sheet1"/>
      <sheetName val="Summary year Plan"/>
      <sheetName val="Basement Budget"/>
      <sheetName val="INPUT SHEET"/>
      <sheetName val="RES-PLANNING"/>
      <sheetName val="Wire"/>
      <sheetName val="RA-markate"/>
      <sheetName val="switch"/>
      <sheetName val="girder"/>
      <sheetName val="BOQ_Direct_selling cost"/>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4" zoomScale="76" zoomScaleNormal="76" zoomScalePageLayoutView="80" workbookViewId="0">
      <selection activeCell="K11" sqref="K11"/>
    </sheetView>
  </sheetViews>
  <sheetFormatPr defaultColWidth="9.26953125" defaultRowHeight="14.5"/>
  <cols>
    <col min="1" max="1" width="5" style="432" customWidth="1"/>
    <col min="2" max="2" width="23.1796875" style="437" customWidth="1"/>
    <col min="3" max="3" width="22.26953125" style="432" customWidth="1"/>
    <col min="4" max="4" width="10.1796875" style="438" bestFit="1" customWidth="1"/>
    <col min="5" max="5" width="21" style="438" customWidth="1"/>
    <col min="6" max="6" width="20.81640625" style="432" customWidth="1"/>
    <col min="7" max="7" width="15.81640625" style="432" customWidth="1"/>
    <col min="8" max="8" width="33.81640625" style="432" customWidth="1"/>
    <col min="9" max="9" width="9.26953125" style="432"/>
    <col min="10" max="10" width="10.26953125" style="432" bestFit="1" customWidth="1"/>
    <col min="11" max="252" width="9.26953125" style="432"/>
    <col min="253" max="253" width="13.453125" style="432" customWidth="1"/>
    <col min="254" max="254" width="85.7265625" style="432" customWidth="1"/>
    <col min="255" max="255" width="18.26953125" style="432" bestFit="1" customWidth="1"/>
    <col min="256" max="256" width="13.7265625" style="432" bestFit="1" customWidth="1"/>
    <col min="257" max="257" width="13.453125" style="432" customWidth="1"/>
    <col min="258" max="258" width="8.453125" style="432" bestFit="1" customWidth="1"/>
    <col min="259" max="259" width="11.26953125" style="432" bestFit="1" customWidth="1"/>
    <col min="260" max="508" width="9.26953125" style="432"/>
    <col min="509" max="509" width="13.453125" style="432" customWidth="1"/>
    <col min="510" max="510" width="85.7265625" style="432" customWidth="1"/>
    <col min="511" max="511" width="18.26953125" style="432" bestFit="1" customWidth="1"/>
    <col min="512" max="512" width="13.7265625" style="432" bestFit="1" customWidth="1"/>
    <col min="513" max="513" width="13.453125" style="432" customWidth="1"/>
    <col min="514" max="514" width="8.453125" style="432" bestFit="1" customWidth="1"/>
    <col min="515" max="515" width="11.26953125" style="432" bestFit="1" customWidth="1"/>
    <col min="516" max="764" width="9.26953125" style="432"/>
    <col min="765" max="765" width="13.453125" style="432" customWidth="1"/>
    <col min="766" max="766" width="85.7265625" style="432" customWidth="1"/>
    <col min="767" max="767" width="18.26953125" style="432" bestFit="1" customWidth="1"/>
    <col min="768" max="768" width="13.7265625" style="432" bestFit="1" customWidth="1"/>
    <col min="769" max="769" width="13.453125" style="432" customWidth="1"/>
    <col min="770" max="770" width="8.453125" style="432" bestFit="1" customWidth="1"/>
    <col min="771" max="771" width="11.26953125" style="432" bestFit="1" customWidth="1"/>
    <col min="772" max="1020" width="9.26953125" style="432"/>
    <col min="1021" max="1021" width="13.453125" style="432" customWidth="1"/>
    <col min="1022" max="1022" width="85.7265625" style="432" customWidth="1"/>
    <col min="1023" max="1023" width="18.26953125" style="432" bestFit="1" customWidth="1"/>
    <col min="1024" max="1024" width="13.7265625" style="432" bestFit="1" customWidth="1"/>
    <col min="1025" max="1025" width="13.453125" style="432" customWidth="1"/>
    <col min="1026" max="1026" width="8.453125" style="432" bestFit="1" customWidth="1"/>
    <col min="1027" max="1027" width="11.26953125" style="432" bestFit="1" customWidth="1"/>
    <col min="1028" max="1276" width="9.26953125" style="432"/>
    <col min="1277" max="1277" width="13.453125" style="432" customWidth="1"/>
    <col min="1278" max="1278" width="85.7265625" style="432" customWidth="1"/>
    <col min="1279" max="1279" width="18.26953125" style="432" bestFit="1" customWidth="1"/>
    <col min="1280" max="1280" width="13.7265625" style="432" bestFit="1" customWidth="1"/>
    <col min="1281" max="1281" width="13.453125" style="432" customWidth="1"/>
    <col min="1282" max="1282" width="8.453125" style="432" bestFit="1" customWidth="1"/>
    <col min="1283" max="1283" width="11.26953125" style="432" bestFit="1" customWidth="1"/>
    <col min="1284" max="1532" width="9.26953125" style="432"/>
    <col min="1533" max="1533" width="13.453125" style="432" customWidth="1"/>
    <col min="1534" max="1534" width="85.7265625" style="432" customWidth="1"/>
    <col min="1535" max="1535" width="18.26953125" style="432" bestFit="1" customWidth="1"/>
    <col min="1536" max="1536" width="13.7265625" style="432" bestFit="1" customWidth="1"/>
    <col min="1537" max="1537" width="13.453125" style="432" customWidth="1"/>
    <col min="1538" max="1538" width="8.453125" style="432" bestFit="1" customWidth="1"/>
    <col min="1539" max="1539" width="11.26953125" style="432" bestFit="1" customWidth="1"/>
    <col min="1540" max="1788" width="9.26953125" style="432"/>
    <col min="1789" max="1789" width="13.453125" style="432" customWidth="1"/>
    <col min="1790" max="1790" width="85.7265625" style="432" customWidth="1"/>
    <col min="1791" max="1791" width="18.26953125" style="432" bestFit="1" customWidth="1"/>
    <col min="1792" max="1792" width="13.7265625" style="432" bestFit="1" customWidth="1"/>
    <col min="1793" max="1793" width="13.453125" style="432" customWidth="1"/>
    <col min="1794" max="1794" width="8.453125" style="432" bestFit="1" customWidth="1"/>
    <col min="1795" max="1795" width="11.26953125" style="432" bestFit="1" customWidth="1"/>
    <col min="1796" max="2044" width="9.26953125" style="432"/>
    <col min="2045" max="2045" width="13.453125" style="432" customWidth="1"/>
    <col min="2046" max="2046" width="85.7265625" style="432" customWidth="1"/>
    <col min="2047" max="2047" width="18.26953125" style="432" bestFit="1" customWidth="1"/>
    <col min="2048" max="2048" width="13.7265625" style="432" bestFit="1" customWidth="1"/>
    <col min="2049" max="2049" width="13.453125" style="432" customWidth="1"/>
    <col min="2050" max="2050" width="8.453125" style="432" bestFit="1" customWidth="1"/>
    <col min="2051" max="2051" width="11.26953125" style="432" bestFit="1" customWidth="1"/>
    <col min="2052" max="2300" width="9.26953125" style="432"/>
    <col min="2301" max="2301" width="13.453125" style="432" customWidth="1"/>
    <col min="2302" max="2302" width="85.7265625" style="432" customWidth="1"/>
    <col min="2303" max="2303" width="18.26953125" style="432" bestFit="1" customWidth="1"/>
    <col min="2304" max="2304" width="13.7265625" style="432" bestFit="1" customWidth="1"/>
    <col min="2305" max="2305" width="13.453125" style="432" customWidth="1"/>
    <col min="2306" max="2306" width="8.453125" style="432" bestFit="1" customWidth="1"/>
    <col min="2307" max="2307" width="11.26953125" style="432" bestFit="1" customWidth="1"/>
    <col min="2308" max="2556" width="9.26953125" style="432"/>
    <col min="2557" max="2557" width="13.453125" style="432" customWidth="1"/>
    <col min="2558" max="2558" width="85.7265625" style="432" customWidth="1"/>
    <col min="2559" max="2559" width="18.26953125" style="432" bestFit="1" customWidth="1"/>
    <col min="2560" max="2560" width="13.7265625" style="432" bestFit="1" customWidth="1"/>
    <col min="2561" max="2561" width="13.453125" style="432" customWidth="1"/>
    <col min="2562" max="2562" width="8.453125" style="432" bestFit="1" customWidth="1"/>
    <col min="2563" max="2563" width="11.26953125" style="432" bestFit="1" customWidth="1"/>
    <col min="2564" max="2812" width="9.26953125" style="432"/>
    <col min="2813" max="2813" width="13.453125" style="432" customWidth="1"/>
    <col min="2814" max="2814" width="85.7265625" style="432" customWidth="1"/>
    <col min="2815" max="2815" width="18.26953125" style="432" bestFit="1" customWidth="1"/>
    <col min="2816" max="2816" width="13.7265625" style="432" bestFit="1" customWidth="1"/>
    <col min="2817" max="2817" width="13.453125" style="432" customWidth="1"/>
    <col min="2818" max="2818" width="8.453125" style="432" bestFit="1" customWidth="1"/>
    <col min="2819" max="2819" width="11.26953125" style="432" bestFit="1" customWidth="1"/>
    <col min="2820" max="3068" width="9.26953125" style="432"/>
    <col min="3069" max="3069" width="13.453125" style="432" customWidth="1"/>
    <col min="3070" max="3070" width="85.7265625" style="432" customWidth="1"/>
    <col min="3071" max="3071" width="18.26953125" style="432" bestFit="1" customWidth="1"/>
    <col min="3072" max="3072" width="13.7265625" style="432" bestFit="1" customWidth="1"/>
    <col min="3073" max="3073" width="13.453125" style="432" customWidth="1"/>
    <col min="3074" max="3074" width="8.453125" style="432" bestFit="1" customWidth="1"/>
    <col min="3075" max="3075" width="11.26953125" style="432" bestFit="1" customWidth="1"/>
    <col min="3076" max="3324" width="9.26953125" style="432"/>
    <col min="3325" max="3325" width="13.453125" style="432" customWidth="1"/>
    <col min="3326" max="3326" width="85.7265625" style="432" customWidth="1"/>
    <col min="3327" max="3327" width="18.26953125" style="432" bestFit="1" customWidth="1"/>
    <col min="3328" max="3328" width="13.7265625" style="432" bestFit="1" customWidth="1"/>
    <col min="3329" max="3329" width="13.453125" style="432" customWidth="1"/>
    <col min="3330" max="3330" width="8.453125" style="432" bestFit="1" customWidth="1"/>
    <col min="3331" max="3331" width="11.26953125" style="432" bestFit="1" customWidth="1"/>
    <col min="3332" max="3580" width="9.26953125" style="432"/>
    <col min="3581" max="3581" width="13.453125" style="432" customWidth="1"/>
    <col min="3582" max="3582" width="85.7265625" style="432" customWidth="1"/>
    <col min="3583" max="3583" width="18.26953125" style="432" bestFit="1" customWidth="1"/>
    <col min="3584" max="3584" width="13.7265625" style="432" bestFit="1" customWidth="1"/>
    <col min="3585" max="3585" width="13.453125" style="432" customWidth="1"/>
    <col min="3586" max="3586" width="8.453125" style="432" bestFit="1" customWidth="1"/>
    <col min="3587" max="3587" width="11.26953125" style="432" bestFit="1" customWidth="1"/>
    <col min="3588" max="3836" width="9.26953125" style="432"/>
    <col min="3837" max="3837" width="13.453125" style="432" customWidth="1"/>
    <col min="3838" max="3838" width="85.7265625" style="432" customWidth="1"/>
    <col min="3839" max="3839" width="18.26953125" style="432" bestFit="1" customWidth="1"/>
    <col min="3840" max="3840" width="13.7265625" style="432" bestFit="1" customWidth="1"/>
    <col min="3841" max="3841" width="13.453125" style="432" customWidth="1"/>
    <col min="3842" max="3842" width="8.453125" style="432" bestFit="1" customWidth="1"/>
    <col min="3843" max="3843" width="11.26953125" style="432" bestFit="1" customWidth="1"/>
    <col min="3844" max="4092" width="9.26953125" style="432"/>
    <col min="4093" max="4093" width="13.453125" style="432" customWidth="1"/>
    <col min="4094" max="4094" width="85.7265625" style="432" customWidth="1"/>
    <col min="4095" max="4095" width="18.26953125" style="432" bestFit="1" customWidth="1"/>
    <col min="4096" max="4096" width="13.7265625" style="432" bestFit="1" customWidth="1"/>
    <col min="4097" max="4097" width="13.453125" style="432" customWidth="1"/>
    <col min="4098" max="4098" width="8.453125" style="432" bestFit="1" customWidth="1"/>
    <col min="4099" max="4099" width="11.26953125" style="432" bestFit="1" customWidth="1"/>
    <col min="4100" max="4348" width="9.26953125" style="432"/>
    <col min="4349" max="4349" width="13.453125" style="432" customWidth="1"/>
    <col min="4350" max="4350" width="85.7265625" style="432" customWidth="1"/>
    <col min="4351" max="4351" width="18.26953125" style="432" bestFit="1" customWidth="1"/>
    <col min="4352" max="4352" width="13.7265625" style="432" bestFit="1" customWidth="1"/>
    <col min="4353" max="4353" width="13.453125" style="432" customWidth="1"/>
    <col min="4354" max="4354" width="8.453125" style="432" bestFit="1" customWidth="1"/>
    <col min="4355" max="4355" width="11.26953125" style="432" bestFit="1" customWidth="1"/>
    <col min="4356" max="4604" width="9.26953125" style="432"/>
    <col min="4605" max="4605" width="13.453125" style="432" customWidth="1"/>
    <col min="4606" max="4606" width="85.7265625" style="432" customWidth="1"/>
    <col min="4607" max="4607" width="18.26953125" style="432" bestFit="1" customWidth="1"/>
    <col min="4608" max="4608" width="13.7265625" style="432" bestFit="1" customWidth="1"/>
    <col min="4609" max="4609" width="13.453125" style="432" customWidth="1"/>
    <col min="4610" max="4610" width="8.453125" style="432" bestFit="1" customWidth="1"/>
    <col min="4611" max="4611" width="11.26953125" style="432" bestFit="1" customWidth="1"/>
    <col min="4612" max="4860" width="9.26953125" style="432"/>
    <col min="4861" max="4861" width="13.453125" style="432" customWidth="1"/>
    <col min="4862" max="4862" width="85.7265625" style="432" customWidth="1"/>
    <col min="4863" max="4863" width="18.26953125" style="432" bestFit="1" customWidth="1"/>
    <col min="4864" max="4864" width="13.7265625" style="432" bestFit="1" customWidth="1"/>
    <col min="4865" max="4865" width="13.453125" style="432" customWidth="1"/>
    <col min="4866" max="4866" width="8.453125" style="432" bestFit="1" customWidth="1"/>
    <col min="4867" max="4867" width="11.26953125" style="432" bestFit="1" customWidth="1"/>
    <col min="4868" max="5116" width="9.26953125" style="432"/>
    <col min="5117" max="5117" width="13.453125" style="432" customWidth="1"/>
    <col min="5118" max="5118" width="85.7265625" style="432" customWidth="1"/>
    <col min="5119" max="5119" width="18.26953125" style="432" bestFit="1" customWidth="1"/>
    <col min="5120" max="5120" width="13.7265625" style="432" bestFit="1" customWidth="1"/>
    <col min="5121" max="5121" width="13.453125" style="432" customWidth="1"/>
    <col min="5122" max="5122" width="8.453125" style="432" bestFit="1" customWidth="1"/>
    <col min="5123" max="5123" width="11.26953125" style="432" bestFit="1" customWidth="1"/>
    <col min="5124" max="5372" width="9.26953125" style="432"/>
    <col min="5373" max="5373" width="13.453125" style="432" customWidth="1"/>
    <col min="5374" max="5374" width="85.7265625" style="432" customWidth="1"/>
    <col min="5375" max="5375" width="18.26953125" style="432" bestFit="1" customWidth="1"/>
    <col min="5376" max="5376" width="13.7265625" style="432" bestFit="1" customWidth="1"/>
    <col min="5377" max="5377" width="13.453125" style="432" customWidth="1"/>
    <col min="5378" max="5378" width="8.453125" style="432" bestFit="1" customWidth="1"/>
    <col min="5379" max="5379" width="11.26953125" style="432" bestFit="1" customWidth="1"/>
    <col min="5380" max="5628" width="9.26953125" style="432"/>
    <col min="5629" max="5629" width="13.453125" style="432" customWidth="1"/>
    <col min="5630" max="5630" width="85.7265625" style="432" customWidth="1"/>
    <col min="5631" max="5631" width="18.26953125" style="432" bestFit="1" customWidth="1"/>
    <col min="5632" max="5632" width="13.7265625" style="432" bestFit="1" customWidth="1"/>
    <col min="5633" max="5633" width="13.453125" style="432" customWidth="1"/>
    <col min="5634" max="5634" width="8.453125" style="432" bestFit="1" customWidth="1"/>
    <col min="5635" max="5635" width="11.26953125" style="432" bestFit="1" customWidth="1"/>
    <col min="5636" max="5884" width="9.26953125" style="432"/>
    <col min="5885" max="5885" width="13.453125" style="432" customWidth="1"/>
    <col min="5886" max="5886" width="85.7265625" style="432" customWidth="1"/>
    <col min="5887" max="5887" width="18.26953125" style="432" bestFit="1" customWidth="1"/>
    <col min="5888" max="5888" width="13.7265625" style="432" bestFit="1" customWidth="1"/>
    <col min="5889" max="5889" width="13.453125" style="432" customWidth="1"/>
    <col min="5890" max="5890" width="8.453125" style="432" bestFit="1" customWidth="1"/>
    <col min="5891" max="5891" width="11.26953125" style="432" bestFit="1" customWidth="1"/>
    <col min="5892" max="6140" width="9.26953125" style="432"/>
    <col min="6141" max="6141" width="13.453125" style="432" customWidth="1"/>
    <col min="6142" max="6142" width="85.7265625" style="432" customWidth="1"/>
    <col min="6143" max="6143" width="18.26953125" style="432" bestFit="1" customWidth="1"/>
    <col min="6144" max="6144" width="13.7265625" style="432" bestFit="1" customWidth="1"/>
    <col min="6145" max="6145" width="13.453125" style="432" customWidth="1"/>
    <col min="6146" max="6146" width="8.453125" style="432" bestFit="1" customWidth="1"/>
    <col min="6147" max="6147" width="11.26953125" style="432" bestFit="1" customWidth="1"/>
    <col min="6148" max="6396" width="9.26953125" style="432"/>
    <col min="6397" max="6397" width="13.453125" style="432" customWidth="1"/>
    <col min="6398" max="6398" width="85.7265625" style="432" customWidth="1"/>
    <col min="6399" max="6399" width="18.26953125" style="432" bestFit="1" customWidth="1"/>
    <col min="6400" max="6400" width="13.7265625" style="432" bestFit="1" customWidth="1"/>
    <col min="6401" max="6401" width="13.453125" style="432" customWidth="1"/>
    <col min="6402" max="6402" width="8.453125" style="432" bestFit="1" customWidth="1"/>
    <col min="6403" max="6403" width="11.26953125" style="432" bestFit="1" customWidth="1"/>
    <col min="6404" max="6652" width="9.26953125" style="432"/>
    <col min="6653" max="6653" width="13.453125" style="432" customWidth="1"/>
    <col min="6654" max="6654" width="85.7265625" style="432" customWidth="1"/>
    <col min="6655" max="6655" width="18.26953125" style="432" bestFit="1" customWidth="1"/>
    <col min="6656" max="6656" width="13.7265625" style="432" bestFit="1" customWidth="1"/>
    <col min="6657" max="6657" width="13.453125" style="432" customWidth="1"/>
    <col min="6658" max="6658" width="8.453125" style="432" bestFit="1" customWidth="1"/>
    <col min="6659" max="6659" width="11.26953125" style="432" bestFit="1" customWidth="1"/>
    <col min="6660" max="6908" width="9.26953125" style="432"/>
    <col min="6909" max="6909" width="13.453125" style="432" customWidth="1"/>
    <col min="6910" max="6910" width="85.7265625" style="432" customWidth="1"/>
    <col min="6911" max="6911" width="18.26953125" style="432" bestFit="1" customWidth="1"/>
    <col min="6912" max="6912" width="13.7265625" style="432" bestFit="1" customWidth="1"/>
    <col min="6913" max="6913" width="13.453125" style="432" customWidth="1"/>
    <col min="6914" max="6914" width="8.453125" style="432" bestFit="1" customWidth="1"/>
    <col min="6915" max="6915" width="11.26953125" style="432" bestFit="1" customWidth="1"/>
    <col min="6916" max="7164" width="9.26953125" style="432"/>
    <col min="7165" max="7165" width="13.453125" style="432" customWidth="1"/>
    <col min="7166" max="7166" width="85.7265625" style="432" customWidth="1"/>
    <col min="7167" max="7167" width="18.26953125" style="432" bestFit="1" customWidth="1"/>
    <col min="7168" max="7168" width="13.7265625" style="432" bestFit="1" customWidth="1"/>
    <col min="7169" max="7169" width="13.453125" style="432" customWidth="1"/>
    <col min="7170" max="7170" width="8.453125" style="432" bestFit="1" customWidth="1"/>
    <col min="7171" max="7171" width="11.26953125" style="432" bestFit="1" customWidth="1"/>
    <col min="7172" max="7420" width="9.26953125" style="432"/>
    <col min="7421" max="7421" width="13.453125" style="432" customWidth="1"/>
    <col min="7422" max="7422" width="85.7265625" style="432" customWidth="1"/>
    <col min="7423" max="7423" width="18.26953125" style="432" bestFit="1" customWidth="1"/>
    <col min="7424" max="7424" width="13.7265625" style="432" bestFit="1" customWidth="1"/>
    <col min="7425" max="7425" width="13.453125" style="432" customWidth="1"/>
    <col min="7426" max="7426" width="8.453125" style="432" bestFit="1" customWidth="1"/>
    <col min="7427" max="7427" width="11.26953125" style="432" bestFit="1" customWidth="1"/>
    <col min="7428" max="7676" width="9.26953125" style="432"/>
    <col min="7677" max="7677" width="13.453125" style="432" customWidth="1"/>
    <col min="7678" max="7678" width="85.7265625" style="432" customWidth="1"/>
    <col min="7679" max="7679" width="18.26953125" style="432" bestFit="1" customWidth="1"/>
    <col min="7680" max="7680" width="13.7265625" style="432" bestFit="1" customWidth="1"/>
    <col min="7681" max="7681" width="13.453125" style="432" customWidth="1"/>
    <col min="7682" max="7682" width="8.453125" style="432" bestFit="1" customWidth="1"/>
    <col min="7683" max="7683" width="11.26953125" style="432" bestFit="1" customWidth="1"/>
    <col min="7684" max="7932" width="9.26953125" style="432"/>
    <col min="7933" max="7933" width="13.453125" style="432" customWidth="1"/>
    <col min="7934" max="7934" width="85.7265625" style="432" customWidth="1"/>
    <col min="7935" max="7935" width="18.26953125" style="432" bestFit="1" customWidth="1"/>
    <col min="7936" max="7936" width="13.7265625" style="432" bestFit="1" customWidth="1"/>
    <col min="7937" max="7937" width="13.453125" style="432" customWidth="1"/>
    <col min="7938" max="7938" width="8.453125" style="432" bestFit="1" customWidth="1"/>
    <col min="7939" max="7939" width="11.26953125" style="432" bestFit="1" customWidth="1"/>
    <col min="7940" max="8188" width="9.26953125" style="432"/>
    <col min="8189" max="8189" width="13.453125" style="432" customWidth="1"/>
    <col min="8190" max="8190" width="85.7265625" style="432" customWidth="1"/>
    <col min="8191" max="8191" width="18.26953125" style="432" bestFit="1" customWidth="1"/>
    <col min="8192" max="8192" width="13.7265625" style="432" bestFit="1" customWidth="1"/>
    <col min="8193" max="8193" width="13.453125" style="432" customWidth="1"/>
    <col min="8194" max="8194" width="8.453125" style="432" bestFit="1" customWidth="1"/>
    <col min="8195" max="8195" width="11.26953125" style="432" bestFit="1" customWidth="1"/>
    <col min="8196" max="8444" width="9.26953125" style="432"/>
    <col min="8445" max="8445" width="13.453125" style="432" customWidth="1"/>
    <col min="8446" max="8446" width="85.7265625" style="432" customWidth="1"/>
    <col min="8447" max="8447" width="18.26953125" style="432" bestFit="1" customWidth="1"/>
    <col min="8448" max="8448" width="13.7265625" style="432" bestFit="1" customWidth="1"/>
    <col min="8449" max="8449" width="13.453125" style="432" customWidth="1"/>
    <col min="8450" max="8450" width="8.453125" style="432" bestFit="1" customWidth="1"/>
    <col min="8451" max="8451" width="11.26953125" style="432" bestFit="1" customWidth="1"/>
    <col min="8452" max="8700" width="9.26953125" style="432"/>
    <col min="8701" max="8701" width="13.453125" style="432" customWidth="1"/>
    <col min="8702" max="8702" width="85.7265625" style="432" customWidth="1"/>
    <col min="8703" max="8703" width="18.26953125" style="432" bestFit="1" customWidth="1"/>
    <col min="8704" max="8704" width="13.7265625" style="432" bestFit="1" customWidth="1"/>
    <col min="8705" max="8705" width="13.453125" style="432" customWidth="1"/>
    <col min="8706" max="8706" width="8.453125" style="432" bestFit="1" customWidth="1"/>
    <col min="8707" max="8707" width="11.26953125" style="432" bestFit="1" customWidth="1"/>
    <col min="8708" max="8956" width="9.26953125" style="432"/>
    <col min="8957" max="8957" width="13.453125" style="432" customWidth="1"/>
    <col min="8958" max="8958" width="85.7265625" style="432" customWidth="1"/>
    <col min="8959" max="8959" width="18.26953125" style="432" bestFit="1" customWidth="1"/>
    <col min="8960" max="8960" width="13.7265625" style="432" bestFit="1" customWidth="1"/>
    <col min="8961" max="8961" width="13.453125" style="432" customWidth="1"/>
    <col min="8962" max="8962" width="8.453125" style="432" bestFit="1" customWidth="1"/>
    <col min="8963" max="8963" width="11.26953125" style="432" bestFit="1" customWidth="1"/>
    <col min="8964" max="9212" width="9.26953125" style="432"/>
    <col min="9213" max="9213" width="13.453125" style="432" customWidth="1"/>
    <col min="9214" max="9214" width="85.7265625" style="432" customWidth="1"/>
    <col min="9215" max="9215" width="18.26953125" style="432" bestFit="1" customWidth="1"/>
    <col min="9216" max="9216" width="13.7265625" style="432" bestFit="1" customWidth="1"/>
    <col min="9217" max="9217" width="13.453125" style="432" customWidth="1"/>
    <col min="9218" max="9218" width="8.453125" style="432" bestFit="1" customWidth="1"/>
    <col min="9219" max="9219" width="11.26953125" style="432" bestFit="1" customWidth="1"/>
    <col min="9220" max="9468" width="9.26953125" style="432"/>
    <col min="9469" max="9469" width="13.453125" style="432" customWidth="1"/>
    <col min="9470" max="9470" width="85.7265625" style="432" customWidth="1"/>
    <col min="9471" max="9471" width="18.26953125" style="432" bestFit="1" customWidth="1"/>
    <col min="9472" max="9472" width="13.7265625" style="432" bestFit="1" customWidth="1"/>
    <col min="9473" max="9473" width="13.453125" style="432" customWidth="1"/>
    <col min="9474" max="9474" width="8.453125" style="432" bestFit="1" customWidth="1"/>
    <col min="9475" max="9475" width="11.26953125" style="432" bestFit="1" customWidth="1"/>
    <col min="9476" max="9724" width="9.26953125" style="432"/>
    <col min="9725" max="9725" width="13.453125" style="432" customWidth="1"/>
    <col min="9726" max="9726" width="85.7265625" style="432" customWidth="1"/>
    <col min="9727" max="9727" width="18.26953125" style="432" bestFit="1" customWidth="1"/>
    <col min="9728" max="9728" width="13.7265625" style="432" bestFit="1" customWidth="1"/>
    <col min="9729" max="9729" width="13.453125" style="432" customWidth="1"/>
    <col min="9730" max="9730" width="8.453125" style="432" bestFit="1" customWidth="1"/>
    <col min="9731" max="9731" width="11.26953125" style="432" bestFit="1" customWidth="1"/>
    <col min="9732" max="9980" width="9.26953125" style="432"/>
    <col min="9981" max="9981" width="13.453125" style="432" customWidth="1"/>
    <col min="9982" max="9982" width="85.7265625" style="432" customWidth="1"/>
    <col min="9983" max="9983" width="18.26953125" style="432" bestFit="1" customWidth="1"/>
    <col min="9984" max="9984" width="13.7265625" style="432" bestFit="1" customWidth="1"/>
    <col min="9985" max="9985" width="13.453125" style="432" customWidth="1"/>
    <col min="9986" max="9986" width="8.453125" style="432" bestFit="1" customWidth="1"/>
    <col min="9987" max="9987" width="11.26953125" style="432" bestFit="1" customWidth="1"/>
    <col min="9988" max="10236" width="9.26953125" style="432"/>
    <col min="10237" max="10237" width="13.453125" style="432" customWidth="1"/>
    <col min="10238" max="10238" width="85.7265625" style="432" customWidth="1"/>
    <col min="10239" max="10239" width="18.26953125" style="432" bestFit="1" customWidth="1"/>
    <col min="10240" max="10240" width="13.7265625" style="432" bestFit="1" customWidth="1"/>
    <col min="10241" max="10241" width="13.453125" style="432" customWidth="1"/>
    <col min="10242" max="10242" width="8.453125" style="432" bestFit="1" customWidth="1"/>
    <col min="10243" max="10243" width="11.26953125" style="432" bestFit="1" customWidth="1"/>
    <col min="10244" max="10492" width="9.26953125" style="432"/>
    <col min="10493" max="10493" width="13.453125" style="432" customWidth="1"/>
    <col min="10494" max="10494" width="85.7265625" style="432" customWidth="1"/>
    <col min="10495" max="10495" width="18.26953125" style="432" bestFit="1" customWidth="1"/>
    <col min="10496" max="10496" width="13.7265625" style="432" bestFit="1" customWidth="1"/>
    <col min="10497" max="10497" width="13.453125" style="432" customWidth="1"/>
    <col min="10498" max="10498" width="8.453125" style="432" bestFit="1" customWidth="1"/>
    <col min="10499" max="10499" width="11.26953125" style="432" bestFit="1" customWidth="1"/>
    <col min="10500" max="10748" width="9.26953125" style="432"/>
    <col min="10749" max="10749" width="13.453125" style="432" customWidth="1"/>
    <col min="10750" max="10750" width="85.7265625" style="432" customWidth="1"/>
    <col min="10751" max="10751" width="18.26953125" style="432" bestFit="1" customWidth="1"/>
    <col min="10752" max="10752" width="13.7265625" style="432" bestFit="1" customWidth="1"/>
    <col min="10753" max="10753" width="13.453125" style="432" customWidth="1"/>
    <col min="10754" max="10754" width="8.453125" style="432" bestFit="1" customWidth="1"/>
    <col min="10755" max="10755" width="11.26953125" style="432" bestFit="1" customWidth="1"/>
    <col min="10756" max="11004" width="9.26953125" style="432"/>
    <col min="11005" max="11005" width="13.453125" style="432" customWidth="1"/>
    <col min="11006" max="11006" width="85.7265625" style="432" customWidth="1"/>
    <col min="11007" max="11007" width="18.26953125" style="432" bestFit="1" customWidth="1"/>
    <col min="11008" max="11008" width="13.7265625" style="432" bestFit="1" customWidth="1"/>
    <col min="11009" max="11009" width="13.453125" style="432" customWidth="1"/>
    <col min="11010" max="11010" width="8.453125" style="432" bestFit="1" customWidth="1"/>
    <col min="11011" max="11011" width="11.26953125" style="432" bestFit="1" customWidth="1"/>
    <col min="11012" max="11260" width="9.26953125" style="432"/>
    <col min="11261" max="11261" width="13.453125" style="432" customWidth="1"/>
    <col min="11262" max="11262" width="85.7265625" style="432" customWidth="1"/>
    <col min="11263" max="11263" width="18.26953125" style="432" bestFit="1" customWidth="1"/>
    <col min="11264" max="11264" width="13.7265625" style="432" bestFit="1" customWidth="1"/>
    <col min="11265" max="11265" width="13.453125" style="432" customWidth="1"/>
    <col min="11266" max="11266" width="8.453125" style="432" bestFit="1" customWidth="1"/>
    <col min="11267" max="11267" width="11.26953125" style="432" bestFit="1" customWidth="1"/>
    <col min="11268" max="11516" width="9.26953125" style="432"/>
    <col min="11517" max="11517" width="13.453125" style="432" customWidth="1"/>
    <col min="11518" max="11518" width="85.7265625" style="432" customWidth="1"/>
    <col min="11519" max="11519" width="18.26953125" style="432" bestFit="1" customWidth="1"/>
    <col min="11520" max="11520" width="13.7265625" style="432" bestFit="1" customWidth="1"/>
    <col min="11521" max="11521" width="13.453125" style="432" customWidth="1"/>
    <col min="11522" max="11522" width="8.453125" style="432" bestFit="1" customWidth="1"/>
    <col min="11523" max="11523" width="11.26953125" style="432" bestFit="1" customWidth="1"/>
    <col min="11524" max="11772" width="9.26953125" style="432"/>
    <col min="11773" max="11773" width="13.453125" style="432" customWidth="1"/>
    <col min="11774" max="11774" width="85.7265625" style="432" customWidth="1"/>
    <col min="11775" max="11775" width="18.26953125" style="432" bestFit="1" customWidth="1"/>
    <col min="11776" max="11776" width="13.7265625" style="432" bestFit="1" customWidth="1"/>
    <col min="11777" max="11777" width="13.453125" style="432" customWidth="1"/>
    <col min="11778" max="11778" width="8.453125" style="432" bestFit="1" customWidth="1"/>
    <col min="11779" max="11779" width="11.26953125" style="432" bestFit="1" customWidth="1"/>
    <col min="11780" max="12028" width="9.26953125" style="432"/>
    <col min="12029" max="12029" width="13.453125" style="432" customWidth="1"/>
    <col min="12030" max="12030" width="85.7265625" style="432" customWidth="1"/>
    <col min="12031" max="12031" width="18.26953125" style="432" bestFit="1" customWidth="1"/>
    <col min="12032" max="12032" width="13.7265625" style="432" bestFit="1" customWidth="1"/>
    <col min="12033" max="12033" width="13.453125" style="432" customWidth="1"/>
    <col min="12034" max="12034" width="8.453125" style="432" bestFit="1" customWidth="1"/>
    <col min="12035" max="12035" width="11.26953125" style="432" bestFit="1" customWidth="1"/>
    <col min="12036" max="12284" width="9.26953125" style="432"/>
    <col min="12285" max="12285" width="13.453125" style="432" customWidth="1"/>
    <col min="12286" max="12286" width="85.7265625" style="432" customWidth="1"/>
    <col min="12287" max="12287" width="18.26953125" style="432" bestFit="1" customWidth="1"/>
    <col min="12288" max="12288" width="13.7265625" style="432" bestFit="1" customWidth="1"/>
    <col min="12289" max="12289" width="13.453125" style="432" customWidth="1"/>
    <col min="12290" max="12290" width="8.453125" style="432" bestFit="1" customWidth="1"/>
    <col min="12291" max="12291" width="11.26953125" style="432" bestFit="1" customWidth="1"/>
    <col min="12292" max="12540" width="9.26953125" style="432"/>
    <col min="12541" max="12541" width="13.453125" style="432" customWidth="1"/>
    <col min="12542" max="12542" width="85.7265625" style="432" customWidth="1"/>
    <col min="12543" max="12543" width="18.26953125" style="432" bestFit="1" customWidth="1"/>
    <col min="12544" max="12544" width="13.7265625" style="432" bestFit="1" customWidth="1"/>
    <col min="12545" max="12545" width="13.453125" style="432" customWidth="1"/>
    <col min="12546" max="12546" width="8.453125" style="432" bestFit="1" customWidth="1"/>
    <col min="12547" max="12547" width="11.26953125" style="432" bestFit="1" customWidth="1"/>
    <col min="12548" max="12796" width="9.26953125" style="432"/>
    <col min="12797" max="12797" width="13.453125" style="432" customWidth="1"/>
    <col min="12798" max="12798" width="85.7265625" style="432" customWidth="1"/>
    <col min="12799" max="12799" width="18.26953125" style="432" bestFit="1" customWidth="1"/>
    <col min="12800" max="12800" width="13.7265625" style="432" bestFit="1" customWidth="1"/>
    <col min="12801" max="12801" width="13.453125" style="432" customWidth="1"/>
    <col min="12802" max="12802" width="8.453125" style="432" bestFit="1" customWidth="1"/>
    <col min="12803" max="12803" width="11.26953125" style="432" bestFit="1" customWidth="1"/>
    <col min="12804" max="13052" width="9.26953125" style="432"/>
    <col min="13053" max="13053" width="13.453125" style="432" customWidth="1"/>
    <col min="13054" max="13054" width="85.7265625" style="432" customWidth="1"/>
    <col min="13055" max="13055" width="18.26953125" style="432" bestFit="1" customWidth="1"/>
    <col min="13056" max="13056" width="13.7265625" style="432" bestFit="1" customWidth="1"/>
    <col min="13057" max="13057" width="13.453125" style="432" customWidth="1"/>
    <col min="13058" max="13058" width="8.453125" style="432" bestFit="1" customWidth="1"/>
    <col min="13059" max="13059" width="11.26953125" style="432" bestFit="1" customWidth="1"/>
    <col min="13060" max="13308" width="9.26953125" style="432"/>
    <col min="13309" max="13309" width="13.453125" style="432" customWidth="1"/>
    <col min="13310" max="13310" width="85.7265625" style="432" customWidth="1"/>
    <col min="13311" max="13311" width="18.26953125" style="432" bestFit="1" customWidth="1"/>
    <col min="13312" max="13312" width="13.7265625" style="432" bestFit="1" customWidth="1"/>
    <col min="13313" max="13313" width="13.453125" style="432" customWidth="1"/>
    <col min="13314" max="13314" width="8.453125" style="432" bestFit="1" customWidth="1"/>
    <col min="13315" max="13315" width="11.26953125" style="432" bestFit="1" customWidth="1"/>
    <col min="13316" max="13564" width="9.26953125" style="432"/>
    <col min="13565" max="13565" width="13.453125" style="432" customWidth="1"/>
    <col min="13566" max="13566" width="85.7265625" style="432" customWidth="1"/>
    <col min="13567" max="13567" width="18.26953125" style="432" bestFit="1" customWidth="1"/>
    <col min="13568" max="13568" width="13.7265625" style="432" bestFit="1" customWidth="1"/>
    <col min="13569" max="13569" width="13.453125" style="432" customWidth="1"/>
    <col min="13570" max="13570" width="8.453125" style="432" bestFit="1" customWidth="1"/>
    <col min="13571" max="13571" width="11.26953125" style="432" bestFit="1" customWidth="1"/>
    <col min="13572" max="13820" width="9.26953125" style="432"/>
    <col min="13821" max="13821" width="13.453125" style="432" customWidth="1"/>
    <col min="13822" max="13822" width="85.7265625" style="432" customWidth="1"/>
    <col min="13823" max="13823" width="18.26953125" style="432" bestFit="1" customWidth="1"/>
    <col min="13824" max="13824" width="13.7265625" style="432" bestFit="1" customWidth="1"/>
    <col min="13825" max="13825" width="13.453125" style="432" customWidth="1"/>
    <col min="13826" max="13826" width="8.453125" style="432" bestFit="1" customWidth="1"/>
    <col min="13827" max="13827" width="11.26953125" style="432" bestFit="1" customWidth="1"/>
    <col min="13828" max="14076" width="9.26953125" style="432"/>
    <col min="14077" max="14077" width="13.453125" style="432" customWidth="1"/>
    <col min="14078" max="14078" width="85.7265625" style="432" customWidth="1"/>
    <col min="14079" max="14079" width="18.26953125" style="432" bestFit="1" customWidth="1"/>
    <col min="14080" max="14080" width="13.7265625" style="432" bestFit="1" customWidth="1"/>
    <col min="14081" max="14081" width="13.453125" style="432" customWidth="1"/>
    <col min="14082" max="14082" width="8.453125" style="432" bestFit="1" customWidth="1"/>
    <col min="14083" max="14083" width="11.26953125" style="432" bestFit="1" customWidth="1"/>
    <col min="14084" max="14332" width="9.26953125" style="432"/>
    <col min="14333" max="14333" width="13.453125" style="432" customWidth="1"/>
    <col min="14334" max="14334" width="85.7265625" style="432" customWidth="1"/>
    <col min="14335" max="14335" width="18.26953125" style="432" bestFit="1" customWidth="1"/>
    <col min="14336" max="14336" width="13.7265625" style="432" bestFit="1" customWidth="1"/>
    <col min="14337" max="14337" width="13.453125" style="432" customWidth="1"/>
    <col min="14338" max="14338" width="8.453125" style="432" bestFit="1" customWidth="1"/>
    <col min="14339" max="14339" width="11.26953125" style="432" bestFit="1" customWidth="1"/>
    <col min="14340" max="14588" width="9.26953125" style="432"/>
    <col min="14589" max="14589" width="13.453125" style="432" customWidth="1"/>
    <col min="14590" max="14590" width="85.7265625" style="432" customWidth="1"/>
    <col min="14591" max="14591" width="18.26953125" style="432" bestFit="1" customWidth="1"/>
    <col min="14592" max="14592" width="13.7265625" style="432" bestFit="1" customWidth="1"/>
    <col min="14593" max="14593" width="13.453125" style="432" customWidth="1"/>
    <col min="14594" max="14594" width="8.453125" style="432" bestFit="1" customWidth="1"/>
    <col min="14595" max="14595" width="11.26953125" style="432" bestFit="1" customWidth="1"/>
    <col min="14596" max="14844" width="9.26953125" style="432"/>
    <col min="14845" max="14845" width="13.453125" style="432" customWidth="1"/>
    <col min="14846" max="14846" width="85.7265625" style="432" customWidth="1"/>
    <col min="14847" max="14847" width="18.26953125" style="432" bestFit="1" customWidth="1"/>
    <col min="14848" max="14848" width="13.7265625" style="432" bestFit="1" customWidth="1"/>
    <col min="14849" max="14849" width="13.453125" style="432" customWidth="1"/>
    <col min="14850" max="14850" width="8.453125" style="432" bestFit="1" customWidth="1"/>
    <col min="14851" max="14851" width="11.26953125" style="432" bestFit="1" customWidth="1"/>
    <col min="14852" max="15100" width="9.26953125" style="432"/>
    <col min="15101" max="15101" width="13.453125" style="432" customWidth="1"/>
    <col min="15102" max="15102" width="85.7265625" style="432" customWidth="1"/>
    <col min="15103" max="15103" width="18.26953125" style="432" bestFit="1" customWidth="1"/>
    <col min="15104" max="15104" width="13.7265625" style="432" bestFit="1" customWidth="1"/>
    <col min="15105" max="15105" width="13.453125" style="432" customWidth="1"/>
    <col min="15106" max="15106" width="8.453125" style="432" bestFit="1" customWidth="1"/>
    <col min="15107" max="15107" width="11.26953125" style="432" bestFit="1" customWidth="1"/>
    <col min="15108" max="15356" width="9.26953125" style="432"/>
    <col min="15357" max="15357" width="13.453125" style="432" customWidth="1"/>
    <col min="15358" max="15358" width="85.7265625" style="432" customWidth="1"/>
    <col min="15359" max="15359" width="18.26953125" style="432" bestFit="1" customWidth="1"/>
    <col min="15360" max="15360" width="13.7265625" style="432" bestFit="1" customWidth="1"/>
    <col min="15361" max="15361" width="13.453125" style="432" customWidth="1"/>
    <col min="15362" max="15362" width="8.453125" style="432" bestFit="1" customWidth="1"/>
    <col min="15363" max="15363" width="11.26953125" style="432" bestFit="1" customWidth="1"/>
    <col min="15364" max="15612" width="9.26953125" style="432"/>
    <col min="15613" max="15613" width="13.453125" style="432" customWidth="1"/>
    <col min="15614" max="15614" width="85.7265625" style="432" customWidth="1"/>
    <col min="15615" max="15615" width="18.26953125" style="432" bestFit="1" customWidth="1"/>
    <col min="15616" max="15616" width="13.7265625" style="432" bestFit="1" customWidth="1"/>
    <col min="15617" max="15617" width="13.453125" style="432" customWidth="1"/>
    <col min="15618" max="15618" width="8.453125" style="432" bestFit="1" customWidth="1"/>
    <col min="15619" max="15619" width="11.26953125" style="432" bestFit="1" customWidth="1"/>
    <col min="15620" max="15868" width="9.26953125" style="432"/>
    <col min="15869" max="15869" width="13.453125" style="432" customWidth="1"/>
    <col min="15870" max="15870" width="85.7265625" style="432" customWidth="1"/>
    <col min="15871" max="15871" width="18.26953125" style="432" bestFit="1" customWidth="1"/>
    <col min="15872" max="15872" width="13.7265625" style="432" bestFit="1" customWidth="1"/>
    <col min="15873" max="15873" width="13.453125" style="432" customWidth="1"/>
    <col min="15874" max="15874" width="8.453125" style="432" bestFit="1" customWidth="1"/>
    <col min="15875" max="15875" width="11.26953125" style="432" bestFit="1" customWidth="1"/>
    <col min="15876" max="16124" width="9.26953125" style="432"/>
    <col min="16125" max="16125" width="13.453125" style="432" customWidth="1"/>
    <col min="16126" max="16126" width="85.7265625" style="432" customWidth="1"/>
    <col min="16127" max="16127" width="18.26953125" style="432" bestFit="1" customWidth="1"/>
    <col min="16128" max="16128" width="13.7265625" style="432" bestFit="1" customWidth="1"/>
    <col min="16129" max="16129" width="13.453125" style="432" customWidth="1"/>
    <col min="16130" max="16130" width="8.453125" style="432" bestFit="1" customWidth="1"/>
    <col min="16131" max="16131" width="11.26953125" style="432" bestFit="1" customWidth="1"/>
    <col min="16132" max="16384" width="9.26953125" style="432"/>
  </cols>
  <sheetData>
    <row r="1" spans="1:13" ht="30.75" customHeight="1" thickBot="1">
      <c r="A1" s="683" t="s">
        <v>1103</v>
      </c>
      <c r="B1" s="684"/>
      <c r="C1" s="685" t="s">
        <v>1333</v>
      </c>
      <c r="D1" s="686"/>
      <c r="E1" s="686"/>
      <c r="F1" s="687"/>
      <c r="G1" s="688"/>
      <c r="H1" s="689"/>
    </row>
    <row r="2" spans="1:13" ht="25.15" customHeight="1" thickBot="1">
      <c r="A2" s="694" t="s">
        <v>1104</v>
      </c>
      <c r="B2" s="695"/>
      <c r="C2" s="696" t="s">
        <v>1368</v>
      </c>
      <c r="D2" s="697"/>
      <c r="E2" s="697"/>
      <c r="F2" s="698"/>
      <c r="G2" s="690"/>
      <c r="H2" s="691"/>
      <c r="M2" s="679"/>
    </row>
    <row r="3" spans="1:13" ht="24.4" customHeight="1" thickBot="1">
      <c r="A3" s="694" t="s">
        <v>1123</v>
      </c>
      <c r="B3" s="695"/>
      <c r="C3" s="609" t="s">
        <v>1366</v>
      </c>
      <c r="D3" s="699" t="s">
        <v>1105</v>
      </c>
      <c r="E3" s="700"/>
      <c r="F3" s="610"/>
      <c r="G3" s="690"/>
      <c r="H3" s="691"/>
    </row>
    <row r="4" spans="1:13" ht="24.4" customHeight="1" thickBot="1">
      <c r="A4" s="694" t="s">
        <v>1106</v>
      </c>
      <c r="B4" s="695"/>
      <c r="C4" s="611">
        <v>950</v>
      </c>
      <c r="D4" s="701" t="s">
        <v>1107</v>
      </c>
      <c r="E4" s="702"/>
      <c r="F4" s="612"/>
      <c r="G4" s="690"/>
      <c r="H4" s="691"/>
    </row>
    <row r="5" spans="1:13" ht="27.4" customHeight="1" thickBot="1">
      <c r="A5" s="694" t="s">
        <v>1331</v>
      </c>
      <c r="B5" s="695"/>
      <c r="C5" s="613">
        <v>950</v>
      </c>
      <c r="D5" s="701" t="s">
        <v>1332</v>
      </c>
      <c r="E5" s="702"/>
      <c r="F5" s="614" t="s">
        <v>1367</v>
      </c>
      <c r="G5" s="690"/>
      <c r="H5" s="691"/>
    </row>
    <row r="6" spans="1:13" ht="24" customHeight="1" thickBot="1">
      <c r="A6" s="694" t="s">
        <v>1108</v>
      </c>
      <c r="B6" s="695"/>
      <c r="C6" s="615"/>
      <c r="D6" s="703" t="s">
        <v>1109</v>
      </c>
      <c r="E6" s="704"/>
      <c r="F6" s="616"/>
      <c r="G6" s="692"/>
      <c r="H6" s="693"/>
    </row>
    <row r="7" spans="1:13" ht="31.5" thickBot="1">
      <c r="A7" s="433" t="s">
        <v>1110</v>
      </c>
      <c r="B7" s="434" t="s">
        <v>0</v>
      </c>
      <c r="C7" s="435" t="s">
        <v>3</v>
      </c>
      <c r="D7" s="435" t="s">
        <v>1111</v>
      </c>
      <c r="E7" s="435" t="s">
        <v>1112</v>
      </c>
      <c r="F7" s="435" t="s">
        <v>1113</v>
      </c>
      <c r="G7" s="435" t="s">
        <v>1114</v>
      </c>
      <c r="H7" s="436" t="s">
        <v>1115</v>
      </c>
    </row>
    <row r="8" spans="1:13" s="602" customFormat="1" ht="33" customHeight="1">
      <c r="A8" s="599">
        <v>1</v>
      </c>
      <c r="B8" s="600" t="s">
        <v>1116</v>
      </c>
      <c r="C8" s="617">
        <f>INTERIOR!G292</f>
        <v>1245663.25</v>
      </c>
      <c r="D8" s="618">
        <v>0.18</v>
      </c>
      <c r="E8" s="619">
        <f t="shared" ref="E8:E13" si="0">C8*D8</f>
        <v>224219.38499999998</v>
      </c>
      <c r="F8" s="619">
        <f>E8+C8</f>
        <v>1469882.635</v>
      </c>
      <c r="G8" s="620">
        <f>F8/C4</f>
        <v>1547.2448789473685</v>
      </c>
      <c r="H8" s="601"/>
    </row>
    <row r="9" spans="1:13" s="602" customFormat="1" ht="33" customHeight="1">
      <c r="A9" s="603">
        <v>2</v>
      </c>
      <c r="B9" s="604" t="s">
        <v>1117</v>
      </c>
      <c r="C9" s="621">
        <f>ELECTRICAL!G281</f>
        <v>320250</v>
      </c>
      <c r="D9" s="622">
        <v>0.18</v>
      </c>
      <c r="E9" s="623">
        <f t="shared" si="0"/>
        <v>57645</v>
      </c>
      <c r="F9" s="619">
        <f t="shared" ref="F9:F13" si="1">E9+C9</f>
        <v>377895</v>
      </c>
      <c r="G9" s="624">
        <f>F9/C4</f>
        <v>397.7842105263158</v>
      </c>
      <c r="H9" s="605"/>
    </row>
    <row r="10" spans="1:13" s="602" customFormat="1" ht="33" customHeight="1">
      <c r="A10" s="603">
        <v>3</v>
      </c>
      <c r="B10" s="604" t="s">
        <v>1118</v>
      </c>
      <c r="C10" s="621">
        <f>'HVAC HIGH SIDE'!G13</f>
        <v>0</v>
      </c>
      <c r="D10" s="622">
        <v>0.28000000000000003</v>
      </c>
      <c r="E10" s="623">
        <f t="shared" si="0"/>
        <v>0</v>
      </c>
      <c r="F10" s="619">
        <f t="shared" si="1"/>
        <v>0</v>
      </c>
      <c r="G10" s="624">
        <f>F10/C4</f>
        <v>0</v>
      </c>
      <c r="H10" s="605"/>
    </row>
    <row r="11" spans="1:13" s="602" customFormat="1" ht="33" customHeight="1">
      <c r="A11" s="603">
        <v>4</v>
      </c>
      <c r="B11" s="604" t="s">
        <v>1119</v>
      </c>
      <c r="C11" s="621">
        <f>'HVAC HIGH SIDE'!G52</f>
        <v>0</v>
      </c>
      <c r="D11" s="622">
        <v>0.18</v>
      </c>
      <c r="E11" s="623">
        <f t="shared" si="0"/>
        <v>0</v>
      </c>
      <c r="F11" s="619">
        <f t="shared" si="1"/>
        <v>0</v>
      </c>
      <c r="G11" s="624">
        <f>F11/C4</f>
        <v>0</v>
      </c>
      <c r="H11" s="605"/>
    </row>
    <row r="12" spans="1:13" s="602" customFormat="1" ht="33" customHeight="1">
      <c r="A12" s="603">
        <v>5</v>
      </c>
      <c r="B12" s="604" t="s">
        <v>1120</v>
      </c>
      <c r="C12" s="621">
        <f>PLUMBING!G217</f>
        <v>117970</v>
      </c>
      <c r="D12" s="622">
        <v>0.18</v>
      </c>
      <c r="E12" s="623">
        <f t="shared" si="0"/>
        <v>21234.6</v>
      </c>
      <c r="F12" s="619">
        <f t="shared" si="1"/>
        <v>139204.6</v>
      </c>
      <c r="G12" s="624">
        <f>F12/C4</f>
        <v>146.53115789473685</v>
      </c>
      <c r="H12" s="605"/>
    </row>
    <row r="13" spans="1:13" s="602" customFormat="1" ht="33" customHeight="1">
      <c r="A13" s="603">
        <v>6</v>
      </c>
      <c r="B13" s="604" t="s">
        <v>1121</v>
      </c>
      <c r="C13" s="621">
        <f>'Fire Protection'!F198</f>
        <v>106570</v>
      </c>
      <c r="D13" s="622">
        <v>0.18</v>
      </c>
      <c r="E13" s="623">
        <f t="shared" si="0"/>
        <v>19182.599999999999</v>
      </c>
      <c r="F13" s="619">
        <f t="shared" si="1"/>
        <v>125752.6</v>
      </c>
      <c r="G13" s="624">
        <f>F13/C4</f>
        <v>132.37115789473685</v>
      </c>
      <c r="H13" s="605"/>
    </row>
    <row r="14" spans="1:13" s="602" customFormat="1" ht="33" customHeight="1" thickBot="1">
      <c r="A14" s="606"/>
      <c r="B14" s="607"/>
      <c r="C14" s="625"/>
      <c r="D14" s="626"/>
      <c r="E14" s="627"/>
      <c r="F14" s="619"/>
      <c r="G14" s="628"/>
      <c r="H14" s="608"/>
    </row>
    <row r="15" spans="1:13" s="456" customFormat="1" ht="26.9" customHeight="1" thickBot="1">
      <c r="A15" s="457"/>
      <c r="B15" s="461" t="s">
        <v>1122</v>
      </c>
      <c r="C15" s="458"/>
      <c r="D15" s="457"/>
      <c r="E15" s="458"/>
      <c r="F15" s="458">
        <f>SUM(F8:F14)</f>
        <v>2112734.835</v>
      </c>
      <c r="G15" s="459">
        <f>F15/C5</f>
        <v>2223.931405263158</v>
      </c>
      <c r="H15" s="460"/>
    </row>
    <row r="16" spans="1:13" s="464" customFormat="1" ht="34.5" customHeight="1" thickBot="1">
      <c r="A16" s="680" t="s">
        <v>1334</v>
      </c>
      <c r="B16" s="681"/>
      <c r="C16" s="681"/>
      <c r="D16" s="681"/>
      <c r="E16" s="682"/>
      <c r="F16" s="462">
        <f>F15-C6</f>
        <v>2112734.835</v>
      </c>
      <c r="G16" s="462">
        <f>F16/C5</f>
        <v>2223.931405263158</v>
      </c>
      <c r="H16" s="463"/>
    </row>
  </sheetData>
  <mergeCells count="14">
    <mergeCell ref="A16:E16"/>
    <mergeCell ref="A1:B1"/>
    <mergeCell ref="C1:F1"/>
    <mergeCell ref="G1:H6"/>
    <mergeCell ref="A2:B2"/>
    <mergeCell ref="C2:F2"/>
    <mergeCell ref="A3:B3"/>
    <mergeCell ref="D3:E3"/>
    <mergeCell ref="A4:B4"/>
    <mergeCell ref="D4:E4"/>
    <mergeCell ref="A6:B6"/>
    <mergeCell ref="D6:E6"/>
    <mergeCell ref="A5:B5"/>
    <mergeCell ref="D5:E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8"/>
  <sheetViews>
    <sheetView zoomScale="85" zoomScaleNormal="84" workbookViewId="0">
      <pane xSplit="1" ySplit="2" topLeftCell="B51" activePane="bottomRight" state="frozen"/>
      <selection pane="topRight" activeCell="B1" sqref="B1"/>
      <selection pane="bottomLeft" activeCell="A4" sqref="A4"/>
      <selection pane="bottomRight" activeCell="I51" sqref="I51"/>
    </sheetView>
  </sheetViews>
  <sheetFormatPr defaultRowHeight="15.5"/>
  <cols>
    <col min="1" max="1" width="11.453125" style="177" customWidth="1"/>
    <col min="2" max="2" width="21.7265625" style="183" customWidth="1"/>
    <col min="3" max="3" width="70.453125" style="178" customWidth="1"/>
    <col min="4" max="4" width="7.81640625" style="180" bestFit="1" customWidth="1"/>
    <col min="5" max="5" width="9.54296875" style="180" customWidth="1"/>
    <col min="6" max="6" width="9" style="180" bestFit="1" customWidth="1"/>
    <col min="7" max="7" width="15.54296875" style="237" customWidth="1"/>
    <col min="8" max="8" width="20.81640625" style="237" bestFit="1" customWidth="1"/>
    <col min="9" max="9" width="19.54296875" style="174" customWidth="1"/>
    <col min="10" max="242" width="9.1796875" style="174"/>
    <col min="243" max="243" width="8.7265625" style="174" customWidth="1"/>
    <col min="244" max="244" width="34.81640625" style="174" customWidth="1"/>
    <col min="245" max="245" width="101" style="174" customWidth="1"/>
    <col min="246" max="246" width="14.7265625" style="174" customWidth="1"/>
    <col min="247" max="247" width="12.1796875" style="174" customWidth="1"/>
    <col min="248" max="248" width="7.1796875" style="174" customWidth="1"/>
    <col min="249" max="249" width="11.26953125" style="174" customWidth="1"/>
    <col min="250" max="250" width="19.1796875" style="174" customWidth="1"/>
    <col min="251" max="251" width="9.1796875" style="174"/>
    <col min="252" max="252" width="13.7265625" style="174" customWidth="1"/>
    <col min="253" max="253" width="9.1796875" style="174"/>
    <col min="254" max="254" width="13.7265625" style="174" customWidth="1"/>
    <col min="255" max="498" width="9.1796875" style="174"/>
    <col min="499" max="499" width="8.7265625" style="174" customWidth="1"/>
    <col min="500" max="500" width="34.81640625" style="174" customWidth="1"/>
    <col min="501" max="501" width="101" style="174" customWidth="1"/>
    <col min="502" max="502" width="14.7265625" style="174" customWidth="1"/>
    <col min="503" max="503" width="12.1796875" style="174" customWidth="1"/>
    <col min="504" max="504" width="7.1796875" style="174" customWidth="1"/>
    <col min="505" max="505" width="11.26953125" style="174" customWidth="1"/>
    <col min="506" max="506" width="19.1796875" style="174" customWidth="1"/>
    <col min="507" max="507" width="9.1796875" style="174"/>
    <col min="508" max="508" width="13.7265625" style="174" customWidth="1"/>
    <col min="509" max="509" width="9.1796875" style="174"/>
    <col min="510" max="510" width="13.7265625" style="174" customWidth="1"/>
    <col min="511" max="754" width="9.1796875" style="174"/>
    <col min="755" max="755" width="8.7265625" style="174" customWidth="1"/>
    <col min="756" max="756" width="34.81640625" style="174" customWidth="1"/>
    <col min="757" max="757" width="101" style="174" customWidth="1"/>
    <col min="758" max="758" width="14.7265625" style="174" customWidth="1"/>
    <col min="759" max="759" width="12.1796875" style="174" customWidth="1"/>
    <col min="760" max="760" width="7.1796875" style="174" customWidth="1"/>
    <col min="761" max="761" width="11.26953125" style="174" customWidth="1"/>
    <col min="762" max="762" width="19.1796875" style="174" customWidth="1"/>
    <col min="763" max="763" width="9.1796875" style="174"/>
    <col min="764" max="764" width="13.7265625" style="174" customWidth="1"/>
    <col min="765" max="765" width="9.1796875" style="174"/>
    <col min="766" max="766" width="13.7265625" style="174" customWidth="1"/>
    <col min="767" max="1010" width="9.1796875" style="174"/>
    <col min="1011" max="1011" width="8.7265625" style="174" customWidth="1"/>
    <col min="1012" max="1012" width="34.81640625" style="174" customWidth="1"/>
    <col min="1013" max="1013" width="101" style="174" customWidth="1"/>
    <col min="1014" max="1014" width="14.7265625" style="174" customWidth="1"/>
    <col min="1015" max="1015" width="12.1796875" style="174" customWidth="1"/>
    <col min="1016" max="1016" width="7.1796875" style="174" customWidth="1"/>
    <col min="1017" max="1017" width="11.26953125" style="174" customWidth="1"/>
    <col min="1018" max="1018" width="19.1796875" style="174" customWidth="1"/>
    <col min="1019" max="1019" width="9.1796875" style="174"/>
    <col min="1020" max="1020" width="13.7265625" style="174" customWidth="1"/>
    <col min="1021" max="1021" width="9.1796875" style="174"/>
    <col min="1022" max="1022" width="13.7265625" style="174" customWidth="1"/>
    <col min="1023" max="1266" width="9.1796875" style="174"/>
    <col min="1267" max="1267" width="8.7265625" style="174" customWidth="1"/>
    <col min="1268" max="1268" width="34.81640625" style="174" customWidth="1"/>
    <col min="1269" max="1269" width="101" style="174" customWidth="1"/>
    <col min="1270" max="1270" width="14.7265625" style="174" customWidth="1"/>
    <col min="1271" max="1271" width="12.1796875" style="174" customWidth="1"/>
    <col min="1272" max="1272" width="7.1796875" style="174" customWidth="1"/>
    <col min="1273" max="1273" width="11.26953125" style="174" customWidth="1"/>
    <col min="1274" max="1274" width="19.1796875" style="174" customWidth="1"/>
    <col min="1275" max="1275" width="9.1796875" style="174"/>
    <col min="1276" max="1276" width="13.7265625" style="174" customWidth="1"/>
    <col min="1277" max="1277" width="9.1796875" style="174"/>
    <col min="1278" max="1278" width="13.7265625" style="174" customWidth="1"/>
    <col min="1279" max="1522" width="9.1796875" style="174"/>
    <col min="1523" max="1523" width="8.7265625" style="174" customWidth="1"/>
    <col min="1524" max="1524" width="34.81640625" style="174" customWidth="1"/>
    <col min="1525" max="1525" width="101" style="174" customWidth="1"/>
    <col min="1526" max="1526" width="14.7265625" style="174" customWidth="1"/>
    <col min="1527" max="1527" width="12.1796875" style="174" customWidth="1"/>
    <col min="1528" max="1528" width="7.1796875" style="174" customWidth="1"/>
    <col min="1529" max="1529" width="11.26953125" style="174" customWidth="1"/>
    <col min="1530" max="1530" width="19.1796875" style="174" customWidth="1"/>
    <col min="1531" max="1531" width="9.1796875" style="174"/>
    <col min="1532" max="1532" width="13.7265625" style="174" customWidth="1"/>
    <col min="1533" max="1533" width="9.1796875" style="174"/>
    <col min="1534" max="1534" width="13.7265625" style="174" customWidth="1"/>
    <col min="1535" max="1778" width="9.1796875" style="174"/>
    <col min="1779" max="1779" width="8.7265625" style="174" customWidth="1"/>
    <col min="1780" max="1780" width="34.81640625" style="174" customWidth="1"/>
    <col min="1781" max="1781" width="101" style="174" customWidth="1"/>
    <col min="1782" max="1782" width="14.7265625" style="174" customWidth="1"/>
    <col min="1783" max="1783" width="12.1796875" style="174" customWidth="1"/>
    <col min="1784" max="1784" width="7.1796875" style="174" customWidth="1"/>
    <col min="1785" max="1785" width="11.26953125" style="174" customWidth="1"/>
    <col min="1786" max="1786" width="19.1796875" style="174" customWidth="1"/>
    <col min="1787" max="1787" width="9.1796875" style="174"/>
    <col min="1788" max="1788" width="13.7265625" style="174" customWidth="1"/>
    <col min="1789" max="1789" width="9.1796875" style="174"/>
    <col min="1790" max="1790" width="13.7265625" style="174" customWidth="1"/>
    <col min="1791" max="2034" width="9.1796875" style="174"/>
    <col min="2035" max="2035" width="8.7265625" style="174" customWidth="1"/>
    <col min="2036" max="2036" width="34.81640625" style="174" customWidth="1"/>
    <col min="2037" max="2037" width="101" style="174" customWidth="1"/>
    <col min="2038" max="2038" width="14.7265625" style="174" customWidth="1"/>
    <col min="2039" max="2039" width="12.1796875" style="174" customWidth="1"/>
    <col min="2040" max="2040" width="7.1796875" style="174" customWidth="1"/>
    <col min="2041" max="2041" width="11.26953125" style="174" customWidth="1"/>
    <col min="2042" max="2042" width="19.1796875" style="174" customWidth="1"/>
    <col min="2043" max="2043" width="9.1796875" style="174"/>
    <col min="2044" max="2044" width="13.7265625" style="174" customWidth="1"/>
    <col min="2045" max="2045" width="9.1796875" style="174"/>
    <col min="2046" max="2046" width="13.7265625" style="174" customWidth="1"/>
    <col min="2047" max="2290" width="9.1796875" style="174"/>
    <col min="2291" max="2291" width="8.7265625" style="174" customWidth="1"/>
    <col min="2292" max="2292" width="34.81640625" style="174" customWidth="1"/>
    <col min="2293" max="2293" width="101" style="174" customWidth="1"/>
    <col min="2294" max="2294" width="14.7265625" style="174" customWidth="1"/>
    <col min="2295" max="2295" width="12.1796875" style="174" customWidth="1"/>
    <col min="2296" max="2296" width="7.1796875" style="174" customWidth="1"/>
    <col min="2297" max="2297" width="11.26953125" style="174" customWidth="1"/>
    <col min="2298" max="2298" width="19.1796875" style="174" customWidth="1"/>
    <col min="2299" max="2299" width="9.1796875" style="174"/>
    <col min="2300" max="2300" width="13.7265625" style="174" customWidth="1"/>
    <col min="2301" max="2301" width="9.1796875" style="174"/>
    <col min="2302" max="2302" width="13.7265625" style="174" customWidth="1"/>
    <col min="2303" max="2546" width="9.1796875" style="174"/>
    <col min="2547" max="2547" width="8.7265625" style="174" customWidth="1"/>
    <col min="2548" max="2548" width="34.81640625" style="174" customWidth="1"/>
    <col min="2549" max="2549" width="101" style="174" customWidth="1"/>
    <col min="2550" max="2550" width="14.7265625" style="174" customWidth="1"/>
    <col min="2551" max="2551" width="12.1796875" style="174" customWidth="1"/>
    <col min="2552" max="2552" width="7.1796875" style="174" customWidth="1"/>
    <col min="2553" max="2553" width="11.26953125" style="174" customWidth="1"/>
    <col min="2554" max="2554" width="19.1796875" style="174" customWidth="1"/>
    <col min="2555" max="2555" width="9.1796875" style="174"/>
    <col min="2556" max="2556" width="13.7265625" style="174" customWidth="1"/>
    <col min="2557" max="2557" width="9.1796875" style="174"/>
    <col min="2558" max="2558" width="13.7265625" style="174" customWidth="1"/>
    <col min="2559" max="2802" width="9.1796875" style="174"/>
    <col min="2803" max="2803" width="8.7265625" style="174" customWidth="1"/>
    <col min="2804" max="2804" width="34.81640625" style="174" customWidth="1"/>
    <col min="2805" max="2805" width="101" style="174" customWidth="1"/>
    <col min="2806" max="2806" width="14.7265625" style="174" customWidth="1"/>
    <col min="2807" max="2807" width="12.1796875" style="174" customWidth="1"/>
    <col min="2808" max="2808" width="7.1796875" style="174" customWidth="1"/>
    <col min="2809" max="2809" width="11.26953125" style="174" customWidth="1"/>
    <col min="2810" max="2810" width="19.1796875" style="174" customWidth="1"/>
    <col min="2811" max="2811" width="9.1796875" style="174"/>
    <col min="2812" max="2812" width="13.7265625" style="174" customWidth="1"/>
    <col min="2813" max="2813" width="9.1796875" style="174"/>
    <col min="2814" max="2814" width="13.7265625" style="174" customWidth="1"/>
    <col min="2815" max="3058" width="9.1796875" style="174"/>
    <col min="3059" max="3059" width="8.7265625" style="174" customWidth="1"/>
    <col min="3060" max="3060" width="34.81640625" style="174" customWidth="1"/>
    <col min="3061" max="3061" width="101" style="174" customWidth="1"/>
    <col min="3062" max="3062" width="14.7265625" style="174" customWidth="1"/>
    <col min="3063" max="3063" width="12.1796875" style="174" customWidth="1"/>
    <col min="3064" max="3064" width="7.1796875" style="174" customWidth="1"/>
    <col min="3065" max="3065" width="11.26953125" style="174" customWidth="1"/>
    <col min="3066" max="3066" width="19.1796875" style="174" customWidth="1"/>
    <col min="3067" max="3067" width="9.1796875" style="174"/>
    <col min="3068" max="3068" width="13.7265625" style="174" customWidth="1"/>
    <col min="3069" max="3069" width="9.1796875" style="174"/>
    <col min="3070" max="3070" width="13.7265625" style="174" customWidth="1"/>
    <col min="3071" max="3314" width="9.1796875" style="174"/>
    <col min="3315" max="3315" width="8.7265625" style="174" customWidth="1"/>
    <col min="3316" max="3316" width="34.81640625" style="174" customWidth="1"/>
    <col min="3317" max="3317" width="101" style="174" customWidth="1"/>
    <col min="3318" max="3318" width="14.7265625" style="174" customWidth="1"/>
    <col min="3319" max="3319" width="12.1796875" style="174" customWidth="1"/>
    <col min="3320" max="3320" width="7.1796875" style="174" customWidth="1"/>
    <col min="3321" max="3321" width="11.26953125" style="174" customWidth="1"/>
    <col min="3322" max="3322" width="19.1796875" style="174" customWidth="1"/>
    <col min="3323" max="3323" width="9.1796875" style="174"/>
    <col min="3324" max="3324" width="13.7265625" style="174" customWidth="1"/>
    <col min="3325" max="3325" width="9.1796875" style="174"/>
    <col min="3326" max="3326" width="13.7265625" style="174" customWidth="1"/>
    <col min="3327" max="3570" width="9.1796875" style="174"/>
    <col min="3571" max="3571" width="8.7265625" style="174" customWidth="1"/>
    <col min="3572" max="3572" width="34.81640625" style="174" customWidth="1"/>
    <col min="3573" max="3573" width="101" style="174" customWidth="1"/>
    <col min="3574" max="3574" width="14.7265625" style="174" customWidth="1"/>
    <col min="3575" max="3575" width="12.1796875" style="174" customWidth="1"/>
    <col min="3576" max="3576" width="7.1796875" style="174" customWidth="1"/>
    <col min="3577" max="3577" width="11.26953125" style="174" customWidth="1"/>
    <col min="3578" max="3578" width="19.1796875" style="174" customWidth="1"/>
    <col min="3579" max="3579" width="9.1796875" style="174"/>
    <col min="3580" max="3580" width="13.7265625" style="174" customWidth="1"/>
    <col min="3581" max="3581" width="9.1796875" style="174"/>
    <col min="3582" max="3582" width="13.7265625" style="174" customWidth="1"/>
    <col min="3583" max="3826" width="9.1796875" style="174"/>
    <col min="3827" max="3827" width="8.7265625" style="174" customWidth="1"/>
    <col min="3828" max="3828" width="34.81640625" style="174" customWidth="1"/>
    <col min="3829" max="3829" width="101" style="174" customWidth="1"/>
    <col min="3830" max="3830" width="14.7265625" style="174" customWidth="1"/>
    <col min="3831" max="3831" width="12.1796875" style="174" customWidth="1"/>
    <col min="3832" max="3832" width="7.1796875" style="174" customWidth="1"/>
    <col min="3833" max="3833" width="11.26953125" style="174" customWidth="1"/>
    <col min="3834" max="3834" width="19.1796875" style="174" customWidth="1"/>
    <col min="3835" max="3835" width="9.1796875" style="174"/>
    <col min="3836" max="3836" width="13.7265625" style="174" customWidth="1"/>
    <col min="3837" max="3837" width="9.1796875" style="174"/>
    <col min="3838" max="3838" width="13.7265625" style="174" customWidth="1"/>
    <col min="3839" max="4082" width="9.1796875" style="174"/>
    <col min="4083" max="4083" width="8.7265625" style="174" customWidth="1"/>
    <col min="4084" max="4084" width="34.81640625" style="174" customWidth="1"/>
    <col min="4085" max="4085" width="101" style="174" customWidth="1"/>
    <col min="4086" max="4086" width="14.7265625" style="174" customWidth="1"/>
    <col min="4087" max="4087" width="12.1796875" style="174" customWidth="1"/>
    <col min="4088" max="4088" width="7.1796875" style="174" customWidth="1"/>
    <col min="4089" max="4089" width="11.26953125" style="174" customWidth="1"/>
    <col min="4090" max="4090" width="19.1796875" style="174" customWidth="1"/>
    <col min="4091" max="4091" width="9.1796875" style="174"/>
    <col min="4092" max="4092" width="13.7265625" style="174" customWidth="1"/>
    <col min="4093" max="4093" width="9.1796875" style="174"/>
    <col min="4094" max="4094" width="13.7265625" style="174" customWidth="1"/>
    <col min="4095" max="4338" width="9.1796875" style="174"/>
    <col min="4339" max="4339" width="8.7265625" style="174" customWidth="1"/>
    <col min="4340" max="4340" width="34.81640625" style="174" customWidth="1"/>
    <col min="4341" max="4341" width="101" style="174" customWidth="1"/>
    <col min="4342" max="4342" width="14.7265625" style="174" customWidth="1"/>
    <col min="4343" max="4343" width="12.1796875" style="174" customWidth="1"/>
    <col min="4344" max="4344" width="7.1796875" style="174" customWidth="1"/>
    <col min="4345" max="4345" width="11.26953125" style="174" customWidth="1"/>
    <col min="4346" max="4346" width="19.1796875" style="174" customWidth="1"/>
    <col min="4347" max="4347" width="9.1796875" style="174"/>
    <col min="4348" max="4348" width="13.7265625" style="174" customWidth="1"/>
    <col min="4349" max="4349" width="9.1796875" style="174"/>
    <col min="4350" max="4350" width="13.7265625" style="174" customWidth="1"/>
    <col min="4351" max="4594" width="9.1796875" style="174"/>
    <col min="4595" max="4595" width="8.7265625" style="174" customWidth="1"/>
    <col min="4596" max="4596" width="34.81640625" style="174" customWidth="1"/>
    <col min="4597" max="4597" width="101" style="174" customWidth="1"/>
    <col min="4598" max="4598" width="14.7265625" style="174" customWidth="1"/>
    <col min="4599" max="4599" width="12.1796875" style="174" customWidth="1"/>
    <col min="4600" max="4600" width="7.1796875" style="174" customWidth="1"/>
    <col min="4601" max="4601" width="11.26953125" style="174" customWidth="1"/>
    <col min="4602" max="4602" width="19.1796875" style="174" customWidth="1"/>
    <col min="4603" max="4603" width="9.1796875" style="174"/>
    <col min="4604" max="4604" width="13.7265625" style="174" customWidth="1"/>
    <col min="4605" max="4605" width="9.1796875" style="174"/>
    <col min="4606" max="4606" width="13.7265625" style="174" customWidth="1"/>
    <col min="4607" max="4850" width="9.1796875" style="174"/>
    <col min="4851" max="4851" width="8.7265625" style="174" customWidth="1"/>
    <col min="4852" max="4852" width="34.81640625" style="174" customWidth="1"/>
    <col min="4853" max="4853" width="101" style="174" customWidth="1"/>
    <col min="4854" max="4854" width="14.7265625" style="174" customWidth="1"/>
    <col min="4855" max="4855" width="12.1796875" style="174" customWidth="1"/>
    <col min="4856" max="4856" width="7.1796875" style="174" customWidth="1"/>
    <col min="4857" max="4857" width="11.26953125" style="174" customWidth="1"/>
    <col min="4858" max="4858" width="19.1796875" style="174" customWidth="1"/>
    <col min="4859" max="4859" width="9.1796875" style="174"/>
    <col min="4860" max="4860" width="13.7265625" style="174" customWidth="1"/>
    <col min="4861" max="4861" width="9.1796875" style="174"/>
    <col min="4862" max="4862" width="13.7265625" style="174" customWidth="1"/>
    <col min="4863" max="5106" width="9.1796875" style="174"/>
    <col min="5107" max="5107" width="8.7265625" style="174" customWidth="1"/>
    <col min="5108" max="5108" width="34.81640625" style="174" customWidth="1"/>
    <col min="5109" max="5109" width="101" style="174" customWidth="1"/>
    <col min="5110" max="5110" width="14.7265625" style="174" customWidth="1"/>
    <col min="5111" max="5111" width="12.1796875" style="174" customWidth="1"/>
    <col min="5112" max="5112" width="7.1796875" style="174" customWidth="1"/>
    <col min="5113" max="5113" width="11.26953125" style="174" customWidth="1"/>
    <col min="5114" max="5114" width="19.1796875" style="174" customWidth="1"/>
    <col min="5115" max="5115" width="9.1796875" style="174"/>
    <col min="5116" max="5116" width="13.7265625" style="174" customWidth="1"/>
    <col min="5117" max="5117" width="9.1796875" style="174"/>
    <col min="5118" max="5118" width="13.7265625" style="174" customWidth="1"/>
    <col min="5119" max="5362" width="9.1796875" style="174"/>
    <col min="5363" max="5363" width="8.7265625" style="174" customWidth="1"/>
    <col min="5364" max="5364" width="34.81640625" style="174" customWidth="1"/>
    <col min="5365" max="5365" width="101" style="174" customWidth="1"/>
    <col min="5366" max="5366" width="14.7265625" style="174" customWidth="1"/>
    <col min="5367" max="5367" width="12.1796875" style="174" customWidth="1"/>
    <col min="5368" max="5368" width="7.1796875" style="174" customWidth="1"/>
    <col min="5369" max="5369" width="11.26953125" style="174" customWidth="1"/>
    <col min="5370" max="5370" width="19.1796875" style="174" customWidth="1"/>
    <col min="5371" max="5371" width="9.1796875" style="174"/>
    <col min="5372" max="5372" width="13.7265625" style="174" customWidth="1"/>
    <col min="5373" max="5373" width="9.1796875" style="174"/>
    <col min="5374" max="5374" width="13.7265625" style="174" customWidth="1"/>
    <col min="5375" max="5618" width="9.1796875" style="174"/>
    <col min="5619" max="5619" width="8.7265625" style="174" customWidth="1"/>
    <col min="5620" max="5620" width="34.81640625" style="174" customWidth="1"/>
    <col min="5621" max="5621" width="101" style="174" customWidth="1"/>
    <col min="5622" max="5622" width="14.7265625" style="174" customWidth="1"/>
    <col min="5623" max="5623" width="12.1796875" style="174" customWidth="1"/>
    <col min="5624" max="5624" width="7.1796875" style="174" customWidth="1"/>
    <col min="5625" max="5625" width="11.26953125" style="174" customWidth="1"/>
    <col min="5626" max="5626" width="19.1796875" style="174" customWidth="1"/>
    <col min="5627" max="5627" width="9.1796875" style="174"/>
    <col min="5628" max="5628" width="13.7265625" style="174" customWidth="1"/>
    <col min="5629" max="5629" width="9.1796875" style="174"/>
    <col min="5630" max="5630" width="13.7265625" style="174" customWidth="1"/>
    <col min="5631" max="5874" width="9.1796875" style="174"/>
    <col min="5875" max="5875" width="8.7265625" style="174" customWidth="1"/>
    <col min="5876" max="5876" width="34.81640625" style="174" customWidth="1"/>
    <col min="5877" max="5877" width="101" style="174" customWidth="1"/>
    <col min="5878" max="5878" width="14.7265625" style="174" customWidth="1"/>
    <col min="5879" max="5879" width="12.1796875" style="174" customWidth="1"/>
    <col min="5880" max="5880" width="7.1796875" style="174" customWidth="1"/>
    <col min="5881" max="5881" width="11.26953125" style="174" customWidth="1"/>
    <col min="5882" max="5882" width="19.1796875" style="174" customWidth="1"/>
    <col min="5883" max="5883" width="9.1796875" style="174"/>
    <col min="5884" max="5884" width="13.7265625" style="174" customWidth="1"/>
    <col min="5885" max="5885" width="9.1796875" style="174"/>
    <col min="5886" max="5886" width="13.7265625" style="174" customWidth="1"/>
    <col min="5887" max="6130" width="9.1796875" style="174"/>
    <col min="6131" max="6131" width="8.7265625" style="174" customWidth="1"/>
    <col min="6132" max="6132" width="34.81640625" style="174" customWidth="1"/>
    <col min="6133" max="6133" width="101" style="174" customWidth="1"/>
    <col min="6134" max="6134" width="14.7265625" style="174" customWidth="1"/>
    <col min="6135" max="6135" width="12.1796875" style="174" customWidth="1"/>
    <col min="6136" max="6136" width="7.1796875" style="174" customWidth="1"/>
    <col min="6137" max="6137" width="11.26953125" style="174" customWidth="1"/>
    <col min="6138" max="6138" width="19.1796875" style="174" customWidth="1"/>
    <col min="6139" max="6139" width="9.1796875" style="174"/>
    <col min="6140" max="6140" width="13.7265625" style="174" customWidth="1"/>
    <col min="6141" max="6141" width="9.1796875" style="174"/>
    <col min="6142" max="6142" width="13.7265625" style="174" customWidth="1"/>
    <col min="6143" max="6386" width="9.1796875" style="174"/>
    <col min="6387" max="6387" width="8.7265625" style="174" customWidth="1"/>
    <col min="6388" max="6388" width="34.81640625" style="174" customWidth="1"/>
    <col min="6389" max="6389" width="101" style="174" customWidth="1"/>
    <col min="6390" max="6390" width="14.7265625" style="174" customWidth="1"/>
    <col min="6391" max="6391" width="12.1796875" style="174" customWidth="1"/>
    <col min="6392" max="6392" width="7.1796875" style="174" customWidth="1"/>
    <col min="6393" max="6393" width="11.26953125" style="174" customWidth="1"/>
    <col min="6394" max="6394" width="19.1796875" style="174" customWidth="1"/>
    <col min="6395" max="6395" width="9.1796875" style="174"/>
    <col min="6396" max="6396" width="13.7265625" style="174" customWidth="1"/>
    <col min="6397" max="6397" width="9.1796875" style="174"/>
    <col min="6398" max="6398" width="13.7265625" style="174" customWidth="1"/>
    <col min="6399" max="6642" width="9.1796875" style="174"/>
    <col min="6643" max="6643" width="8.7265625" style="174" customWidth="1"/>
    <col min="6644" max="6644" width="34.81640625" style="174" customWidth="1"/>
    <col min="6645" max="6645" width="101" style="174" customWidth="1"/>
    <col min="6646" max="6646" width="14.7265625" style="174" customWidth="1"/>
    <col min="6647" max="6647" width="12.1796875" style="174" customWidth="1"/>
    <col min="6648" max="6648" width="7.1796875" style="174" customWidth="1"/>
    <col min="6649" max="6649" width="11.26953125" style="174" customWidth="1"/>
    <col min="6650" max="6650" width="19.1796875" style="174" customWidth="1"/>
    <col min="6651" max="6651" width="9.1796875" style="174"/>
    <col min="6652" max="6652" width="13.7265625" style="174" customWidth="1"/>
    <col min="6653" max="6653" width="9.1796875" style="174"/>
    <col min="6654" max="6654" width="13.7265625" style="174" customWidth="1"/>
    <col min="6655" max="6898" width="9.1796875" style="174"/>
    <col min="6899" max="6899" width="8.7265625" style="174" customWidth="1"/>
    <col min="6900" max="6900" width="34.81640625" style="174" customWidth="1"/>
    <col min="6901" max="6901" width="101" style="174" customWidth="1"/>
    <col min="6902" max="6902" width="14.7265625" style="174" customWidth="1"/>
    <col min="6903" max="6903" width="12.1796875" style="174" customWidth="1"/>
    <col min="6904" max="6904" width="7.1796875" style="174" customWidth="1"/>
    <col min="6905" max="6905" width="11.26953125" style="174" customWidth="1"/>
    <col min="6906" max="6906" width="19.1796875" style="174" customWidth="1"/>
    <col min="6907" max="6907" width="9.1796875" style="174"/>
    <col min="6908" max="6908" width="13.7265625" style="174" customWidth="1"/>
    <col min="6909" max="6909" width="9.1796875" style="174"/>
    <col min="6910" max="6910" width="13.7265625" style="174" customWidth="1"/>
    <col min="6911" max="7154" width="9.1796875" style="174"/>
    <col min="7155" max="7155" width="8.7265625" style="174" customWidth="1"/>
    <col min="7156" max="7156" width="34.81640625" style="174" customWidth="1"/>
    <col min="7157" max="7157" width="101" style="174" customWidth="1"/>
    <col min="7158" max="7158" width="14.7265625" style="174" customWidth="1"/>
    <col min="7159" max="7159" width="12.1796875" style="174" customWidth="1"/>
    <col min="7160" max="7160" width="7.1796875" style="174" customWidth="1"/>
    <col min="7161" max="7161" width="11.26953125" style="174" customWidth="1"/>
    <col min="7162" max="7162" width="19.1796875" style="174" customWidth="1"/>
    <col min="7163" max="7163" width="9.1796875" style="174"/>
    <col min="7164" max="7164" width="13.7265625" style="174" customWidth="1"/>
    <col min="7165" max="7165" width="9.1796875" style="174"/>
    <col min="7166" max="7166" width="13.7265625" style="174" customWidth="1"/>
    <col min="7167" max="7410" width="9.1796875" style="174"/>
    <col min="7411" max="7411" width="8.7265625" style="174" customWidth="1"/>
    <col min="7412" max="7412" width="34.81640625" style="174" customWidth="1"/>
    <col min="7413" max="7413" width="101" style="174" customWidth="1"/>
    <col min="7414" max="7414" width="14.7265625" style="174" customWidth="1"/>
    <col min="7415" max="7415" width="12.1796875" style="174" customWidth="1"/>
    <col min="7416" max="7416" width="7.1796875" style="174" customWidth="1"/>
    <col min="7417" max="7417" width="11.26953125" style="174" customWidth="1"/>
    <col min="7418" max="7418" width="19.1796875" style="174" customWidth="1"/>
    <col min="7419" max="7419" width="9.1796875" style="174"/>
    <col min="7420" max="7420" width="13.7265625" style="174" customWidth="1"/>
    <col min="7421" max="7421" width="9.1796875" style="174"/>
    <col min="7422" max="7422" width="13.7265625" style="174" customWidth="1"/>
    <col min="7423" max="7666" width="9.1796875" style="174"/>
    <col min="7667" max="7667" width="8.7265625" style="174" customWidth="1"/>
    <col min="7668" max="7668" width="34.81640625" style="174" customWidth="1"/>
    <col min="7669" max="7669" width="101" style="174" customWidth="1"/>
    <col min="7670" max="7670" width="14.7265625" style="174" customWidth="1"/>
    <col min="7671" max="7671" width="12.1796875" style="174" customWidth="1"/>
    <col min="7672" max="7672" width="7.1796875" style="174" customWidth="1"/>
    <col min="7673" max="7673" width="11.26953125" style="174" customWidth="1"/>
    <col min="7674" max="7674" width="19.1796875" style="174" customWidth="1"/>
    <col min="7675" max="7675" width="9.1796875" style="174"/>
    <col min="7676" max="7676" width="13.7265625" style="174" customWidth="1"/>
    <col min="7677" max="7677" width="9.1796875" style="174"/>
    <col min="7678" max="7678" width="13.7265625" style="174" customWidth="1"/>
    <col min="7679" max="7922" width="9.1796875" style="174"/>
    <col min="7923" max="7923" width="8.7265625" style="174" customWidth="1"/>
    <col min="7924" max="7924" width="34.81640625" style="174" customWidth="1"/>
    <col min="7925" max="7925" width="101" style="174" customWidth="1"/>
    <col min="7926" max="7926" width="14.7265625" style="174" customWidth="1"/>
    <col min="7927" max="7927" width="12.1796875" style="174" customWidth="1"/>
    <col min="7928" max="7928" width="7.1796875" style="174" customWidth="1"/>
    <col min="7929" max="7929" width="11.26953125" style="174" customWidth="1"/>
    <col min="7930" max="7930" width="19.1796875" style="174" customWidth="1"/>
    <col min="7931" max="7931" width="9.1796875" style="174"/>
    <col min="7932" max="7932" width="13.7265625" style="174" customWidth="1"/>
    <col min="7933" max="7933" width="9.1796875" style="174"/>
    <col min="7934" max="7934" width="13.7265625" style="174" customWidth="1"/>
    <col min="7935" max="8178" width="9.1796875" style="174"/>
    <col min="8179" max="8179" width="8.7265625" style="174" customWidth="1"/>
    <col min="8180" max="8180" width="34.81640625" style="174" customWidth="1"/>
    <col min="8181" max="8181" width="101" style="174" customWidth="1"/>
    <col min="8182" max="8182" width="14.7265625" style="174" customWidth="1"/>
    <col min="8183" max="8183" width="12.1796875" style="174" customWidth="1"/>
    <col min="8184" max="8184" width="7.1796875" style="174" customWidth="1"/>
    <col min="8185" max="8185" width="11.26953125" style="174" customWidth="1"/>
    <col min="8186" max="8186" width="19.1796875" style="174" customWidth="1"/>
    <col min="8187" max="8187" width="9.1796875" style="174"/>
    <col min="8188" max="8188" width="13.7265625" style="174" customWidth="1"/>
    <col min="8189" max="8189" width="9.1796875" style="174"/>
    <col min="8190" max="8190" width="13.7265625" style="174" customWidth="1"/>
    <col min="8191" max="8434" width="9.1796875" style="174"/>
    <col min="8435" max="8435" width="8.7265625" style="174" customWidth="1"/>
    <col min="8436" max="8436" width="34.81640625" style="174" customWidth="1"/>
    <col min="8437" max="8437" width="101" style="174" customWidth="1"/>
    <col min="8438" max="8438" width="14.7265625" style="174" customWidth="1"/>
    <col min="8439" max="8439" width="12.1796875" style="174" customWidth="1"/>
    <col min="8440" max="8440" width="7.1796875" style="174" customWidth="1"/>
    <col min="8441" max="8441" width="11.26953125" style="174" customWidth="1"/>
    <col min="8442" max="8442" width="19.1796875" style="174" customWidth="1"/>
    <col min="8443" max="8443" width="9.1796875" style="174"/>
    <col min="8444" max="8444" width="13.7265625" style="174" customWidth="1"/>
    <col min="8445" max="8445" width="9.1796875" style="174"/>
    <col min="8446" max="8446" width="13.7265625" style="174" customWidth="1"/>
    <col min="8447" max="8690" width="9.1796875" style="174"/>
    <col min="8691" max="8691" width="8.7265625" style="174" customWidth="1"/>
    <col min="8692" max="8692" width="34.81640625" style="174" customWidth="1"/>
    <col min="8693" max="8693" width="101" style="174" customWidth="1"/>
    <col min="8694" max="8694" width="14.7265625" style="174" customWidth="1"/>
    <col min="8695" max="8695" width="12.1796875" style="174" customWidth="1"/>
    <col min="8696" max="8696" width="7.1796875" style="174" customWidth="1"/>
    <col min="8697" max="8697" width="11.26953125" style="174" customWidth="1"/>
    <col min="8698" max="8698" width="19.1796875" style="174" customWidth="1"/>
    <col min="8699" max="8699" width="9.1796875" style="174"/>
    <col min="8700" max="8700" width="13.7265625" style="174" customWidth="1"/>
    <col min="8701" max="8701" width="9.1796875" style="174"/>
    <col min="8702" max="8702" width="13.7265625" style="174" customWidth="1"/>
    <col min="8703" max="8946" width="9.1796875" style="174"/>
    <col min="8947" max="8947" width="8.7265625" style="174" customWidth="1"/>
    <col min="8948" max="8948" width="34.81640625" style="174" customWidth="1"/>
    <col min="8949" max="8949" width="101" style="174" customWidth="1"/>
    <col min="8950" max="8950" width="14.7265625" style="174" customWidth="1"/>
    <col min="8951" max="8951" width="12.1796875" style="174" customWidth="1"/>
    <col min="8952" max="8952" width="7.1796875" style="174" customWidth="1"/>
    <col min="8953" max="8953" width="11.26953125" style="174" customWidth="1"/>
    <col min="8954" max="8954" width="19.1796875" style="174" customWidth="1"/>
    <col min="8955" max="8955" width="9.1796875" style="174"/>
    <col min="8956" max="8956" width="13.7265625" style="174" customWidth="1"/>
    <col min="8957" max="8957" width="9.1796875" style="174"/>
    <col min="8958" max="8958" width="13.7265625" style="174" customWidth="1"/>
    <col min="8959" max="9202" width="9.1796875" style="174"/>
    <col min="9203" max="9203" width="8.7265625" style="174" customWidth="1"/>
    <col min="9204" max="9204" width="34.81640625" style="174" customWidth="1"/>
    <col min="9205" max="9205" width="101" style="174" customWidth="1"/>
    <col min="9206" max="9206" width="14.7265625" style="174" customWidth="1"/>
    <col min="9207" max="9207" width="12.1796875" style="174" customWidth="1"/>
    <col min="9208" max="9208" width="7.1796875" style="174" customWidth="1"/>
    <col min="9209" max="9209" width="11.26953125" style="174" customWidth="1"/>
    <col min="9210" max="9210" width="19.1796875" style="174" customWidth="1"/>
    <col min="9211" max="9211" width="9.1796875" style="174"/>
    <col min="9212" max="9212" width="13.7265625" style="174" customWidth="1"/>
    <col min="9213" max="9213" width="9.1796875" style="174"/>
    <col min="9214" max="9214" width="13.7265625" style="174" customWidth="1"/>
    <col min="9215" max="9458" width="9.1796875" style="174"/>
    <col min="9459" max="9459" width="8.7265625" style="174" customWidth="1"/>
    <col min="9460" max="9460" width="34.81640625" style="174" customWidth="1"/>
    <col min="9461" max="9461" width="101" style="174" customWidth="1"/>
    <col min="9462" max="9462" width="14.7265625" style="174" customWidth="1"/>
    <col min="9463" max="9463" width="12.1796875" style="174" customWidth="1"/>
    <col min="9464" max="9464" width="7.1796875" style="174" customWidth="1"/>
    <col min="9465" max="9465" width="11.26953125" style="174" customWidth="1"/>
    <col min="9466" max="9466" width="19.1796875" style="174" customWidth="1"/>
    <col min="9467" max="9467" width="9.1796875" style="174"/>
    <col min="9468" max="9468" width="13.7265625" style="174" customWidth="1"/>
    <col min="9469" max="9469" width="9.1796875" style="174"/>
    <col min="9470" max="9470" width="13.7265625" style="174" customWidth="1"/>
    <col min="9471" max="9714" width="9.1796875" style="174"/>
    <col min="9715" max="9715" width="8.7265625" style="174" customWidth="1"/>
    <col min="9716" max="9716" width="34.81640625" style="174" customWidth="1"/>
    <col min="9717" max="9717" width="101" style="174" customWidth="1"/>
    <col min="9718" max="9718" width="14.7265625" style="174" customWidth="1"/>
    <col min="9719" max="9719" width="12.1796875" style="174" customWidth="1"/>
    <col min="9720" max="9720" width="7.1796875" style="174" customWidth="1"/>
    <col min="9721" max="9721" width="11.26953125" style="174" customWidth="1"/>
    <col min="9722" max="9722" width="19.1796875" style="174" customWidth="1"/>
    <col min="9723" max="9723" width="9.1796875" style="174"/>
    <col min="9724" max="9724" width="13.7265625" style="174" customWidth="1"/>
    <col min="9725" max="9725" width="9.1796875" style="174"/>
    <col min="9726" max="9726" width="13.7265625" style="174" customWidth="1"/>
    <col min="9727" max="9970" width="9.1796875" style="174"/>
    <col min="9971" max="9971" width="8.7265625" style="174" customWidth="1"/>
    <col min="9972" max="9972" width="34.81640625" style="174" customWidth="1"/>
    <col min="9973" max="9973" width="101" style="174" customWidth="1"/>
    <col min="9974" max="9974" width="14.7265625" style="174" customWidth="1"/>
    <col min="9975" max="9975" width="12.1796875" style="174" customWidth="1"/>
    <col min="9976" max="9976" width="7.1796875" style="174" customWidth="1"/>
    <col min="9977" max="9977" width="11.26953125" style="174" customWidth="1"/>
    <col min="9978" max="9978" width="19.1796875" style="174" customWidth="1"/>
    <col min="9979" max="9979" width="9.1796875" style="174"/>
    <col min="9980" max="9980" width="13.7265625" style="174" customWidth="1"/>
    <col min="9981" max="9981" width="9.1796875" style="174"/>
    <col min="9982" max="9982" width="13.7265625" style="174" customWidth="1"/>
    <col min="9983" max="10226" width="9.1796875" style="174"/>
    <col min="10227" max="10227" width="8.7265625" style="174" customWidth="1"/>
    <col min="10228" max="10228" width="34.81640625" style="174" customWidth="1"/>
    <col min="10229" max="10229" width="101" style="174" customWidth="1"/>
    <col min="10230" max="10230" width="14.7265625" style="174" customWidth="1"/>
    <col min="10231" max="10231" width="12.1796875" style="174" customWidth="1"/>
    <col min="10232" max="10232" width="7.1796875" style="174" customWidth="1"/>
    <col min="10233" max="10233" width="11.26953125" style="174" customWidth="1"/>
    <col min="10234" max="10234" width="19.1796875" style="174" customWidth="1"/>
    <col min="10235" max="10235" width="9.1796875" style="174"/>
    <col min="10236" max="10236" width="13.7265625" style="174" customWidth="1"/>
    <col min="10237" max="10237" width="9.1796875" style="174"/>
    <col min="10238" max="10238" width="13.7265625" style="174" customWidth="1"/>
    <col min="10239" max="10482" width="9.1796875" style="174"/>
    <col min="10483" max="10483" width="8.7265625" style="174" customWidth="1"/>
    <col min="10484" max="10484" width="34.81640625" style="174" customWidth="1"/>
    <col min="10485" max="10485" width="101" style="174" customWidth="1"/>
    <col min="10486" max="10486" width="14.7265625" style="174" customWidth="1"/>
    <col min="10487" max="10487" width="12.1796875" style="174" customWidth="1"/>
    <col min="10488" max="10488" width="7.1796875" style="174" customWidth="1"/>
    <col min="10489" max="10489" width="11.26953125" style="174" customWidth="1"/>
    <col min="10490" max="10490" width="19.1796875" style="174" customWidth="1"/>
    <col min="10491" max="10491" width="9.1796875" style="174"/>
    <col min="10492" max="10492" width="13.7265625" style="174" customWidth="1"/>
    <col min="10493" max="10493" width="9.1796875" style="174"/>
    <col min="10494" max="10494" width="13.7265625" style="174" customWidth="1"/>
    <col min="10495" max="10738" width="9.1796875" style="174"/>
    <col min="10739" max="10739" width="8.7265625" style="174" customWidth="1"/>
    <col min="10740" max="10740" width="34.81640625" style="174" customWidth="1"/>
    <col min="10741" max="10741" width="101" style="174" customWidth="1"/>
    <col min="10742" max="10742" width="14.7265625" style="174" customWidth="1"/>
    <col min="10743" max="10743" width="12.1796875" style="174" customWidth="1"/>
    <col min="10744" max="10744" width="7.1796875" style="174" customWidth="1"/>
    <col min="10745" max="10745" width="11.26953125" style="174" customWidth="1"/>
    <col min="10746" max="10746" width="19.1796875" style="174" customWidth="1"/>
    <col min="10747" max="10747" width="9.1796875" style="174"/>
    <col min="10748" max="10748" width="13.7265625" style="174" customWidth="1"/>
    <col min="10749" max="10749" width="9.1796875" style="174"/>
    <col min="10750" max="10750" width="13.7265625" style="174" customWidth="1"/>
    <col min="10751" max="10994" width="9.1796875" style="174"/>
    <col min="10995" max="10995" width="8.7265625" style="174" customWidth="1"/>
    <col min="10996" max="10996" width="34.81640625" style="174" customWidth="1"/>
    <col min="10997" max="10997" width="101" style="174" customWidth="1"/>
    <col min="10998" max="10998" width="14.7265625" style="174" customWidth="1"/>
    <col min="10999" max="10999" width="12.1796875" style="174" customWidth="1"/>
    <col min="11000" max="11000" width="7.1796875" style="174" customWidth="1"/>
    <col min="11001" max="11001" width="11.26953125" style="174" customWidth="1"/>
    <col min="11002" max="11002" width="19.1796875" style="174" customWidth="1"/>
    <col min="11003" max="11003" width="9.1796875" style="174"/>
    <col min="11004" max="11004" width="13.7265625" style="174" customWidth="1"/>
    <col min="11005" max="11005" width="9.1796875" style="174"/>
    <col min="11006" max="11006" width="13.7265625" style="174" customWidth="1"/>
    <col min="11007" max="11250" width="9.1796875" style="174"/>
    <col min="11251" max="11251" width="8.7265625" style="174" customWidth="1"/>
    <col min="11252" max="11252" width="34.81640625" style="174" customWidth="1"/>
    <col min="11253" max="11253" width="101" style="174" customWidth="1"/>
    <col min="11254" max="11254" width="14.7265625" style="174" customWidth="1"/>
    <col min="11255" max="11255" width="12.1796875" style="174" customWidth="1"/>
    <col min="11256" max="11256" width="7.1796875" style="174" customWidth="1"/>
    <col min="11257" max="11257" width="11.26953125" style="174" customWidth="1"/>
    <col min="11258" max="11258" width="19.1796875" style="174" customWidth="1"/>
    <col min="11259" max="11259" width="9.1796875" style="174"/>
    <col min="11260" max="11260" width="13.7265625" style="174" customWidth="1"/>
    <col min="11261" max="11261" width="9.1796875" style="174"/>
    <col min="11262" max="11262" width="13.7265625" style="174" customWidth="1"/>
    <col min="11263" max="11506" width="9.1796875" style="174"/>
    <col min="11507" max="11507" width="8.7265625" style="174" customWidth="1"/>
    <col min="11508" max="11508" width="34.81640625" style="174" customWidth="1"/>
    <col min="11509" max="11509" width="101" style="174" customWidth="1"/>
    <col min="11510" max="11510" width="14.7265625" style="174" customWidth="1"/>
    <col min="11511" max="11511" width="12.1796875" style="174" customWidth="1"/>
    <col min="11512" max="11512" width="7.1796875" style="174" customWidth="1"/>
    <col min="11513" max="11513" width="11.26953125" style="174" customWidth="1"/>
    <col min="11514" max="11514" width="19.1796875" style="174" customWidth="1"/>
    <col min="11515" max="11515" width="9.1796875" style="174"/>
    <col min="11516" max="11516" width="13.7265625" style="174" customWidth="1"/>
    <col min="11517" max="11517" width="9.1796875" style="174"/>
    <col min="11518" max="11518" width="13.7265625" style="174" customWidth="1"/>
    <col min="11519" max="11762" width="9.1796875" style="174"/>
    <col min="11763" max="11763" width="8.7265625" style="174" customWidth="1"/>
    <col min="11764" max="11764" width="34.81640625" style="174" customWidth="1"/>
    <col min="11765" max="11765" width="101" style="174" customWidth="1"/>
    <col min="11766" max="11766" width="14.7265625" style="174" customWidth="1"/>
    <col min="11767" max="11767" width="12.1796875" style="174" customWidth="1"/>
    <col min="11768" max="11768" width="7.1796875" style="174" customWidth="1"/>
    <col min="11769" max="11769" width="11.26953125" style="174" customWidth="1"/>
    <col min="11770" max="11770" width="19.1796875" style="174" customWidth="1"/>
    <col min="11771" max="11771" width="9.1796875" style="174"/>
    <col min="11772" max="11772" width="13.7265625" style="174" customWidth="1"/>
    <col min="11773" max="11773" width="9.1796875" style="174"/>
    <col min="11774" max="11774" width="13.7265625" style="174" customWidth="1"/>
    <col min="11775" max="12018" width="9.1796875" style="174"/>
    <col min="12019" max="12019" width="8.7265625" style="174" customWidth="1"/>
    <col min="12020" max="12020" width="34.81640625" style="174" customWidth="1"/>
    <col min="12021" max="12021" width="101" style="174" customWidth="1"/>
    <col min="12022" max="12022" width="14.7265625" style="174" customWidth="1"/>
    <col min="12023" max="12023" width="12.1796875" style="174" customWidth="1"/>
    <col min="12024" max="12024" width="7.1796875" style="174" customWidth="1"/>
    <col min="12025" max="12025" width="11.26953125" style="174" customWidth="1"/>
    <col min="12026" max="12026" width="19.1796875" style="174" customWidth="1"/>
    <col min="12027" max="12027" width="9.1796875" style="174"/>
    <col min="12028" max="12028" width="13.7265625" style="174" customWidth="1"/>
    <col min="12029" max="12029" width="9.1796875" style="174"/>
    <col min="12030" max="12030" width="13.7265625" style="174" customWidth="1"/>
    <col min="12031" max="12274" width="9.1796875" style="174"/>
    <col min="12275" max="12275" width="8.7265625" style="174" customWidth="1"/>
    <col min="12276" max="12276" width="34.81640625" style="174" customWidth="1"/>
    <col min="12277" max="12277" width="101" style="174" customWidth="1"/>
    <col min="12278" max="12278" width="14.7265625" style="174" customWidth="1"/>
    <col min="12279" max="12279" width="12.1796875" style="174" customWidth="1"/>
    <col min="12280" max="12280" width="7.1796875" style="174" customWidth="1"/>
    <col min="12281" max="12281" width="11.26953125" style="174" customWidth="1"/>
    <col min="12282" max="12282" width="19.1796875" style="174" customWidth="1"/>
    <col min="12283" max="12283" width="9.1796875" style="174"/>
    <col min="12284" max="12284" width="13.7265625" style="174" customWidth="1"/>
    <col min="12285" max="12285" width="9.1796875" style="174"/>
    <col min="12286" max="12286" width="13.7265625" style="174" customWidth="1"/>
    <col min="12287" max="12530" width="9.1796875" style="174"/>
    <col min="12531" max="12531" width="8.7265625" style="174" customWidth="1"/>
    <col min="12532" max="12532" width="34.81640625" style="174" customWidth="1"/>
    <col min="12533" max="12533" width="101" style="174" customWidth="1"/>
    <col min="12534" max="12534" width="14.7265625" style="174" customWidth="1"/>
    <col min="12535" max="12535" width="12.1796875" style="174" customWidth="1"/>
    <col min="12536" max="12536" width="7.1796875" style="174" customWidth="1"/>
    <col min="12537" max="12537" width="11.26953125" style="174" customWidth="1"/>
    <col min="12538" max="12538" width="19.1796875" style="174" customWidth="1"/>
    <col min="12539" max="12539" width="9.1796875" style="174"/>
    <col min="12540" max="12540" width="13.7265625" style="174" customWidth="1"/>
    <col min="12541" max="12541" width="9.1796875" style="174"/>
    <col min="12542" max="12542" width="13.7265625" style="174" customWidth="1"/>
    <col min="12543" max="12786" width="9.1796875" style="174"/>
    <col min="12787" max="12787" width="8.7265625" style="174" customWidth="1"/>
    <col min="12788" max="12788" width="34.81640625" style="174" customWidth="1"/>
    <col min="12789" max="12789" width="101" style="174" customWidth="1"/>
    <col min="12790" max="12790" width="14.7265625" style="174" customWidth="1"/>
    <col min="12791" max="12791" width="12.1796875" style="174" customWidth="1"/>
    <col min="12792" max="12792" width="7.1796875" style="174" customWidth="1"/>
    <col min="12793" max="12793" width="11.26953125" style="174" customWidth="1"/>
    <col min="12794" max="12794" width="19.1796875" style="174" customWidth="1"/>
    <col min="12795" max="12795" width="9.1796875" style="174"/>
    <col min="12796" max="12796" width="13.7265625" style="174" customWidth="1"/>
    <col min="12797" max="12797" width="9.1796875" style="174"/>
    <col min="12798" max="12798" width="13.7265625" style="174" customWidth="1"/>
    <col min="12799" max="13042" width="9.1796875" style="174"/>
    <col min="13043" max="13043" width="8.7265625" style="174" customWidth="1"/>
    <col min="13044" max="13044" width="34.81640625" style="174" customWidth="1"/>
    <col min="13045" max="13045" width="101" style="174" customWidth="1"/>
    <col min="13046" max="13046" width="14.7265625" style="174" customWidth="1"/>
    <col min="13047" max="13047" width="12.1796875" style="174" customWidth="1"/>
    <col min="13048" max="13048" width="7.1796875" style="174" customWidth="1"/>
    <col min="13049" max="13049" width="11.26953125" style="174" customWidth="1"/>
    <col min="13050" max="13050" width="19.1796875" style="174" customWidth="1"/>
    <col min="13051" max="13051" width="9.1796875" style="174"/>
    <col min="13052" max="13052" width="13.7265625" style="174" customWidth="1"/>
    <col min="13053" max="13053" width="9.1796875" style="174"/>
    <col min="13054" max="13054" width="13.7265625" style="174" customWidth="1"/>
    <col min="13055" max="13298" width="9.1796875" style="174"/>
    <col min="13299" max="13299" width="8.7265625" style="174" customWidth="1"/>
    <col min="13300" max="13300" width="34.81640625" style="174" customWidth="1"/>
    <col min="13301" max="13301" width="101" style="174" customWidth="1"/>
    <col min="13302" max="13302" width="14.7265625" style="174" customWidth="1"/>
    <col min="13303" max="13303" width="12.1796875" style="174" customWidth="1"/>
    <col min="13304" max="13304" width="7.1796875" style="174" customWidth="1"/>
    <col min="13305" max="13305" width="11.26953125" style="174" customWidth="1"/>
    <col min="13306" max="13306" width="19.1796875" style="174" customWidth="1"/>
    <col min="13307" max="13307" width="9.1796875" style="174"/>
    <col min="13308" max="13308" width="13.7265625" style="174" customWidth="1"/>
    <col min="13309" max="13309" width="9.1796875" style="174"/>
    <col min="13310" max="13310" width="13.7265625" style="174" customWidth="1"/>
    <col min="13311" max="13554" width="9.1796875" style="174"/>
    <col min="13555" max="13555" width="8.7265625" style="174" customWidth="1"/>
    <col min="13556" max="13556" width="34.81640625" style="174" customWidth="1"/>
    <col min="13557" max="13557" width="101" style="174" customWidth="1"/>
    <col min="13558" max="13558" width="14.7265625" style="174" customWidth="1"/>
    <col min="13559" max="13559" width="12.1796875" style="174" customWidth="1"/>
    <col min="13560" max="13560" width="7.1796875" style="174" customWidth="1"/>
    <col min="13561" max="13561" width="11.26953125" style="174" customWidth="1"/>
    <col min="13562" max="13562" width="19.1796875" style="174" customWidth="1"/>
    <col min="13563" max="13563" width="9.1796875" style="174"/>
    <col min="13564" max="13564" width="13.7265625" style="174" customWidth="1"/>
    <col min="13565" max="13565" width="9.1796875" style="174"/>
    <col min="13566" max="13566" width="13.7265625" style="174" customWidth="1"/>
    <col min="13567" max="13810" width="9.1796875" style="174"/>
    <col min="13811" max="13811" width="8.7265625" style="174" customWidth="1"/>
    <col min="13812" max="13812" width="34.81640625" style="174" customWidth="1"/>
    <col min="13813" max="13813" width="101" style="174" customWidth="1"/>
    <col min="13814" max="13814" width="14.7265625" style="174" customWidth="1"/>
    <col min="13815" max="13815" width="12.1796875" style="174" customWidth="1"/>
    <col min="13816" max="13816" width="7.1796875" style="174" customWidth="1"/>
    <col min="13817" max="13817" width="11.26953125" style="174" customWidth="1"/>
    <col min="13818" max="13818" width="19.1796875" style="174" customWidth="1"/>
    <col min="13819" max="13819" width="9.1796875" style="174"/>
    <col min="13820" max="13820" width="13.7265625" style="174" customWidth="1"/>
    <col min="13821" max="13821" width="9.1796875" style="174"/>
    <col min="13822" max="13822" width="13.7265625" style="174" customWidth="1"/>
    <col min="13823" max="14066" width="9.1796875" style="174"/>
    <col min="14067" max="14067" width="8.7265625" style="174" customWidth="1"/>
    <col min="14068" max="14068" width="34.81640625" style="174" customWidth="1"/>
    <col min="14069" max="14069" width="101" style="174" customWidth="1"/>
    <col min="14070" max="14070" width="14.7265625" style="174" customWidth="1"/>
    <col min="14071" max="14071" width="12.1796875" style="174" customWidth="1"/>
    <col min="14072" max="14072" width="7.1796875" style="174" customWidth="1"/>
    <col min="14073" max="14073" width="11.26953125" style="174" customWidth="1"/>
    <col min="14074" max="14074" width="19.1796875" style="174" customWidth="1"/>
    <col min="14075" max="14075" width="9.1796875" style="174"/>
    <col min="14076" max="14076" width="13.7265625" style="174" customWidth="1"/>
    <col min="14077" max="14077" width="9.1796875" style="174"/>
    <col min="14078" max="14078" width="13.7265625" style="174" customWidth="1"/>
    <col min="14079" max="14322" width="9.1796875" style="174"/>
    <col min="14323" max="14323" width="8.7265625" style="174" customWidth="1"/>
    <col min="14324" max="14324" width="34.81640625" style="174" customWidth="1"/>
    <col min="14325" max="14325" width="101" style="174" customWidth="1"/>
    <col min="14326" max="14326" width="14.7265625" style="174" customWidth="1"/>
    <col min="14327" max="14327" width="12.1796875" style="174" customWidth="1"/>
    <col min="14328" max="14328" width="7.1796875" style="174" customWidth="1"/>
    <col min="14329" max="14329" width="11.26953125" style="174" customWidth="1"/>
    <col min="14330" max="14330" width="19.1796875" style="174" customWidth="1"/>
    <col min="14331" max="14331" width="9.1796875" style="174"/>
    <col min="14332" max="14332" width="13.7265625" style="174" customWidth="1"/>
    <col min="14333" max="14333" width="9.1796875" style="174"/>
    <col min="14334" max="14334" width="13.7265625" style="174" customWidth="1"/>
    <col min="14335" max="14578" width="9.1796875" style="174"/>
    <col min="14579" max="14579" width="8.7265625" style="174" customWidth="1"/>
    <col min="14580" max="14580" width="34.81640625" style="174" customWidth="1"/>
    <col min="14581" max="14581" width="101" style="174" customWidth="1"/>
    <col min="14582" max="14582" width="14.7265625" style="174" customWidth="1"/>
    <col min="14583" max="14583" width="12.1796875" style="174" customWidth="1"/>
    <col min="14584" max="14584" width="7.1796875" style="174" customWidth="1"/>
    <col min="14585" max="14585" width="11.26953125" style="174" customWidth="1"/>
    <col min="14586" max="14586" width="19.1796875" style="174" customWidth="1"/>
    <col min="14587" max="14587" width="9.1796875" style="174"/>
    <col min="14588" max="14588" width="13.7265625" style="174" customWidth="1"/>
    <col min="14589" max="14589" width="9.1796875" style="174"/>
    <col min="14590" max="14590" width="13.7265625" style="174" customWidth="1"/>
    <col min="14591" max="14834" width="9.1796875" style="174"/>
    <col min="14835" max="14835" width="8.7265625" style="174" customWidth="1"/>
    <col min="14836" max="14836" width="34.81640625" style="174" customWidth="1"/>
    <col min="14837" max="14837" width="101" style="174" customWidth="1"/>
    <col min="14838" max="14838" width="14.7265625" style="174" customWidth="1"/>
    <col min="14839" max="14839" width="12.1796875" style="174" customWidth="1"/>
    <col min="14840" max="14840" width="7.1796875" style="174" customWidth="1"/>
    <col min="14841" max="14841" width="11.26953125" style="174" customWidth="1"/>
    <col min="14842" max="14842" width="19.1796875" style="174" customWidth="1"/>
    <col min="14843" max="14843" width="9.1796875" style="174"/>
    <col min="14844" max="14844" width="13.7265625" style="174" customWidth="1"/>
    <col min="14845" max="14845" width="9.1796875" style="174"/>
    <col min="14846" max="14846" width="13.7265625" style="174" customWidth="1"/>
    <col min="14847" max="15090" width="9.1796875" style="174"/>
    <col min="15091" max="15091" width="8.7265625" style="174" customWidth="1"/>
    <col min="15092" max="15092" width="34.81640625" style="174" customWidth="1"/>
    <col min="15093" max="15093" width="101" style="174" customWidth="1"/>
    <col min="15094" max="15094" width="14.7265625" style="174" customWidth="1"/>
    <col min="15095" max="15095" width="12.1796875" style="174" customWidth="1"/>
    <col min="15096" max="15096" width="7.1796875" style="174" customWidth="1"/>
    <col min="15097" max="15097" width="11.26953125" style="174" customWidth="1"/>
    <col min="15098" max="15098" width="19.1796875" style="174" customWidth="1"/>
    <col min="15099" max="15099" width="9.1796875" style="174"/>
    <col min="15100" max="15100" width="13.7265625" style="174" customWidth="1"/>
    <col min="15101" max="15101" width="9.1796875" style="174"/>
    <col min="15102" max="15102" width="13.7265625" style="174" customWidth="1"/>
    <col min="15103" max="15346" width="9.1796875" style="174"/>
    <col min="15347" max="15347" width="8.7265625" style="174" customWidth="1"/>
    <col min="15348" max="15348" width="34.81640625" style="174" customWidth="1"/>
    <col min="15349" max="15349" width="101" style="174" customWidth="1"/>
    <col min="15350" max="15350" width="14.7265625" style="174" customWidth="1"/>
    <col min="15351" max="15351" width="12.1796875" style="174" customWidth="1"/>
    <col min="15352" max="15352" width="7.1796875" style="174" customWidth="1"/>
    <col min="15353" max="15353" width="11.26953125" style="174" customWidth="1"/>
    <col min="15354" max="15354" width="19.1796875" style="174" customWidth="1"/>
    <col min="15355" max="15355" width="9.1796875" style="174"/>
    <col min="15356" max="15356" width="13.7265625" style="174" customWidth="1"/>
    <col min="15357" max="15357" width="9.1796875" style="174"/>
    <col min="15358" max="15358" width="13.7265625" style="174" customWidth="1"/>
    <col min="15359" max="15602" width="9.1796875" style="174"/>
    <col min="15603" max="15603" width="8.7265625" style="174" customWidth="1"/>
    <col min="15604" max="15604" width="34.81640625" style="174" customWidth="1"/>
    <col min="15605" max="15605" width="101" style="174" customWidth="1"/>
    <col min="15606" max="15606" width="14.7265625" style="174" customWidth="1"/>
    <col min="15607" max="15607" width="12.1796875" style="174" customWidth="1"/>
    <col min="15608" max="15608" width="7.1796875" style="174" customWidth="1"/>
    <col min="15609" max="15609" width="11.26953125" style="174" customWidth="1"/>
    <col min="15610" max="15610" width="19.1796875" style="174" customWidth="1"/>
    <col min="15611" max="15611" width="9.1796875" style="174"/>
    <col min="15612" max="15612" width="13.7265625" style="174" customWidth="1"/>
    <col min="15613" max="15613" width="9.1796875" style="174"/>
    <col min="15614" max="15614" width="13.7265625" style="174" customWidth="1"/>
    <col min="15615" max="15858" width="9.1796875" style="174"/>
    <col min="15859" max="15859" width="8.7265625" style="174" customWidth="1"/>
    <col min="15860" max="15860" width="34.81640625" style="174" customWidth="1"/>
    <col min="15861" max="15861" width="101" style="174" customWidth="1"/>
    <col min="15862" max="15862" width="14.7265625" style="174" customWidth="1"/>
    <col min="15863" max="15863" width="12.1796875" style="174" customWidth="1"/>
    <col min="15864" max="15864" width="7.1796875" style="174" customWidth="1"/>
    <col min="15865" max="15865" width="11.26953125" style="174" customWidth="1"/>
    <col min="15866" max="15866" width="19.1796875" style="174" customWidth="1"/>
    <col min="15867" max="15867" width="9.1796875" style="174"/>
    <col min="15868" max="15868" width="13.7265625" style="174" customWidth="1"/>
    <col min="15869" max="15869" width="9.1796875" style="174"/>
    <col min="15870" max="15870" width="13.7265625" style="174" customWidth="1"/>
    <col min="15871" max="16114" width="9.1796875" style="174"/>
    <col min="16115" max="16115" width="8.7265625" style="174" customWidth="1"/>
    <col min="16116" max="16116" width="34.81640625" style="174" customWidth="1"/>
    <col min="16117" max="16117" width="101" style="174" customWidth="1"/>
    <col min="16118" max="16118" width="14.7265625" style="174" customWidth="1"/>
    <col min="16119" max="16119" width="12.1796875" style="174" customWidth="1"/>
    <col min="16120" max="16120" width="7.1796875" style="174" customWidth="1"/>
    <col min="16121" max="16121" width="11.26953125" style="174" customWidth="1"/>
    <col min="16122" max="16122" width="19.1796875" style="174" customWidth="1"/>
    <col min="16123" max="16123" width="9.1796875" style="174"/>
    <col min="16124" max="16124" width="13.7265625" style="174" customWidth="1"/>
    <col min="16125" max="16125" width="9.1796875" style="174"/>
    <col min="16126" max="16126" width="13.7265625" style="174" customWidth="1"/>
    <col min="16127" max="16384" width="9.1796875" style="174"/>
  </cols>
  <sheetData>
    <row r="1" spans="1:8" s="173" customFormat="1" ht="26">
      <c r="A1" s="714" t="s">
        <v>1275</v>
      </c>
      <c r="B1" s="715"/>
      <c r="C1" s="715"/>
      <c r="D1" s="715"/>
      <c r="E1" s="715"/>
      <c r="F1" s="715"/>
      <c r="G1" s="715"/>
      <c r="H1" s="716"/>
    </row>
    <row r="2" spans="1:8" s="173" customFormat="1">
      <c r="A2" s="472" t="s">
        <v>115</v>
      </c>
      <c r="B2" s="473" t="s">
        <v>1223</v>
      </c>
      <c r="C2" s="473" t="s">
        <v>498</v>
      </c>
      <c r="D2" s="472" t="s">
        <v>1</v>
      </c>
      <c r="E2" s="474" t="s">
        <v>285</v>
      </c>
      <c r="F2" s="474" t="s">
        <v>1055</v>
      </c>
      <c r="G2" s="472" t="s">
        <v>499</v>
      </c>
      <c r="H2" s="475" t="s">
        <v>500</v>
      </c>
    </row>
    <row r="3" spans="1:8" s="465" customFormat="1" ht="18.5">
      <c r="A3" s="430">
        <v>1</v>
      </c>
      <c r="B3" s="431"/>
      <c r="C3" s="431" t="s">
        <v>1059</v>
      </c>
      <c r="D3" s="711"/>
      <c r="E3" s="712"/>
      <c r="F3" s="712"/>
      <c r="G3" s="712"/>
      <c r="H3" s="713"/>
    </row>
    <row r="4" spans="1:8" ht="93">
      <c r="A4" s="260">
        <v>1.01</v>
      </c>
      <c r="B4" s="248" t="s">
        <v>504</v>
      </c>
      <c r="C4" s="248" t="s">
        <v>505</v>
      </c>
      <c r="D4" s="179" t="s">
        <v>503</v>
      </c>
      <c r="E4" s="235">
        <v>20</v>
      </c>
      <c r="F4" s="235">
        <v>15</v>
      </c>
      <c r="G4" s="238">
        <f>F4*E4</f>
        <v>300</v>
      </c>
      <c r="H4" s="261"/>
    </row>
    <row r="5" spans="1:8" ht="46.5">
      <c r="A5" s="260">
        <f>A4+0.01</f>
        <v>1.02</v>
      </c>
      <c r="B5" s="248" t="s">
        <v>506</v>
      </c>
      <c r="C5" s="248" t="s">
        <v>507</v>
      </c>
      <c r="D5" s="179" t="s">
        <v>682</v>
      </c>
      <c r="E5" s="235">
        <v>1</v>
      </c>
      <c r="F5" s="235">
        <v>500</v>
      </c>
      <c r="G5" s="238">
        <f t="shared" ref="G5:G24" si="0">F5*E5</f>
        <v>500</v>
      </c>
      <c r="H5" s="262"/>
    </row>
    <row r="6" spans="1:8" ht="46.5">
      <c r="A6" s="260">
        <f t="shared" ref="A6:A24" si="1">A5+0.01</f>
        <v>1.03</v>
      </c>
      <c r="B6" s="248" t="s">
        <v>508</v>
      </c>
      <c r="C6" s="248" t="s">
        <v>509</v>
      </c>
      <c r="D6" s="179" t="s">
        <v>682</v>
      </c>
      <c r="E6" s="235">
        <v>1</v>
      </c>
      <c r="F6" s="235">
        <v>750</v>
      </c>
      <c r="G6" s="238">
        <f t="shared" si="0"/>
        <v>750</v>
      </c>
      <c r="H6" s="262"/>
    </row>
    <row r="7" spans="1:8" ht="46.5">
      <c r="A7" s="260">
        <f t="shared" si="1"/>
        <v>1.04</v>
      </c>
      <c r="B7" s="248" t="s">
        <v>510</v>
      </c>
      <c r="C7" s="248" t="s">
        <v>511</v>
      </c>
      <c r="D7" s="179" t="s">
        <v>549</v>
      </c>
      <c r="E7" s="235">
        <v>0</v>
      </c>
      <c r="F7" s="235">
        <v>10</v>
      </c>
      <c r="G7" s="238">
        <f t="shared" si="0"/>
        <v>0</v>
      </c>
      <c r="H7" s="262"/>
    </row>
    <row r="8" spans="1:8" ht="46.5">
      <c r="A8" s="260">
        <f t="shared" si="1"/>
        <v>1.05</v>
      </c>
      <c r="B8" s="248" t="s">
        <v>512</v>
      </c>
      <c r="C8" s="248" t="s">
        <v>513</v>
      </c>
      <c r="D8" s="179" t="s">
        <v>549</v>
      </c>
      <c r="E8" s="235">
        <v>0</v>
      </c>
      <c r="F8" s="235">
        <v>10</v>
      </c>
      <c r="G8" s="238">
        <f t="shared" si="0"/>
        <v>0</v>
      </c>
      <c r="H8" s="262"/>
    </row>
    <row r="9" spans="1:8" ht="31">
      <c r="A9" s="260">
        <f t="shared" si="1"/>
        <v>1.06</v>
      </c>
      <c r="B9" s="248" t="s">
        <v>1100</v>
      </c>
      <c r="C9" s="248" t="s">
        <v>514</v>
      </c>
      <c r="D9" s="179" t="s">
        <v>503</v>
      </c>
      <c r="E9" s="235">
        <v>0</v>
      </c>
      <c r="F9" s="235">
        <v>10</v>
      </c>
      <c r="G9" s="238">
        <f t="shared" si="0"/>
        <v>0</v>
      </c>
      <c r="H9" s="262"/>
    </row>
    <row r="10" spans="1:8" ht="31">
      <c r="A10" s="260">
        <f t="shared" si="1"/>
        <v>1.07</v>
      </c>
      <c r="B10" s="248" t="s">
        <v>515</v>
      </c>
      <c r="C10" s="248" t="s">
        <v>516</v>
      </c>
      <c r="D10" s="179" t="s">
        <v>503</v>
      </c>
      <c r="E10" s="235">
        <v>950</v>
      </c>
      <c r="F10" s="235">
        <v>15</v>
      </c>
      <c r="G10" s="238">
        <f t="shared" si="0"/>
        <v>14250</v>
      </c>
      <c r="H10" s="262"/>
    </row>
    <row r="11" spans="1:8" ht="46.5">
      <c r="A11" s="260">
        <f t="shared" si="1"/>
        <v>1.08</v>
      </c>
      <c r="B11" s="248" t="s">
        <v>517</v>
      </c>
      <c r="C11" s="248" t="s">
        <v>518</v>
      </c>
      <c r="D11" s="179" t="s">
        <v>503</v>
      </c>
      <c r="E11" s="235">
        <v>0</v>
      </c>
      <c r="F11" s="235">
        <v>15</v>
      </c>
      <c r="G11" s="238">
        <f t="shared" si="0"/>
        <v>0</v>
      </c>
      <c r="H11" s="262"/>
    </row>
    <row r="12" spans="1:8" ht="46.5">
      <c r="A12" s="260">
        <f t="shared" si="1"/>
        <v>1.0900000000000001</v>
      </c>
      <c r="B12" s="248" t="s">
        <v>519</v>
      </c>
      <c r="C12" s="248" t="s">
        <v>520</v>
      </c>
      <c r="D12" s="179" t="s">
        <v>503</v>
      </c>
      <c r="E12" s="235">
        <v>0</v>
      </c>
      <c r="F12" s="235">
        <v>10</v>
      </c>
      <c r="G12" s="238">
        <f t="shared" si="0"/>
        <v>0</v>
      </c>
      <c r="H12" s="262"/>
    </row>
    <row r="13" spans="1:8" ht="31">
      <c r="A13" s="290">
        <f t="shared" si="1"/>
        <v>1.1000000000000001</v>
      </c>
      <c r="B13" s="248" t="s">
        <v>521</v>
      </c>
      <c r="C13" s="248" t="s">
        <v>522</v>
      </c>
      <c r="D13" s="179" t="s">
        <v>503</v>
      </c>
      <c r="E13" s="235">
        <v>0</v>
      </c>
      <c r="F13" s="235">
        <v>10</v>
      </c>
      <c r="G13" s="238">
        <f t="shared" si="0"/>
        <v>0</v>
      </c>
      <c r="H13" s="262"/>
    </row>
    <row r="14" spans="1:8" ht="46.5">
      <c r="A14" s="260">
        <f t="shared" si="1"/>
        <v>1.1100000000000001</v>
      </c>
      <c r="B14" s="248" t="s">
        <v>523</v>
      </c>
      <c r="C14" s="248" t="s">
        <v>684</v>
      </c>
      <c r="D14" s="179" t="s">
        <v>682</v>
      </c>
      <c r="E14" s="235">
        <v>0</v>
      </c>
      <c r="F14" s="235">
        <v>500</v>
      </c>
      <c r="G14" s="238">
        <f t="shared" si="0"/>
        <v>0</v>
      </c>
      <c r="H14" s="262"/>
    </row>
    <row r="15" spans="1:8" ht="46.5">
      <c r="A15" s="260">
        <f t="shared" si="1"/>
        <v>1.1200000000000001</v>
      </c>
      <c r="B15" s="248" t="s">
        <v>524</v>
      </c>
      <c r="C15" s="248" t="s">
        <v>685</v>
      </c>
      <c r="D15" s="179" t="s">
        <v>682</v>
      </c>
      <c r="E15" s="235">
        <v>0</v>
      </c>
      <c r="F15" s="235">
        <v>500</v>
      </c>
      <c r="G15" s="238">
        <f t="shared" si="0"/>
        <v>0</v>
      </c>
      <c r="H15" s="262"/>
    </row>
    <row r="16" spans="1:8" ht="31">
      <c r="A16" s="260">
        <f t="shared" si="1"/>
        <v>1.1300000000000001</v>
      </c>
      <c r="B16" s="248" t="s">
        <v>1101</v>
      </c>
      <c r="C16" s="248" t="s">
        <v>525</v>
      </c>
      <c r="D16" s="179" t="s">
        <v>683</v>
      </c>
      <c r="E16" s="235">
        <v>0</v>
      </c>
      <c r="F16" s="235">
        <v>15</v>
      </c>
      <c r="G16" s="238">
        <f t="shared" si="0"/>
        <v>0</v>
      </c>
      <c r="H16" s="262"/>
    </row>
    <row r="17" spans="1:8" ht="31">
      <c r="A17" s="260">
        <f t="shared" si="1"/>
        <v>1.1400000000000001</v>
      </c>
      <c r="B17" s="248" t="s">
        <v>1102</v>
      </c>
      <c r="C17" s="248" t="s">
        <v>526</v>
      </c>
      <c r="D17" s="179" t="s">
        <v>683</v>
      </c>
      <c r="E17" s="235">
        <v>0</v>
      </c>
      <c r="F17" s="235">
        <v>35</v>
      </c>
      <c r="G17" s="238">
        <f t="shared" si="0"/>
        <v>0</v>
      </c>
      <c r="H17" s="262"/>
    </row>
    <row r="18" spans="1:8" ht="31">
      <c r="A18" s="260">
        <f t="shared" si="1"/>
        <v>1.1500000000000001</v>
      </c>
      <c r="B18" s="248" t="s">
        <v>527</v>
      </c>
      <c r="C18" s="248" t="s">
        <v>528</v>
      </c>
      <c r="D18" s="179" t="s">
        <v>683</v>
      </c>
      <c r="E18" s="235">
        <v>0</v>
      </c>
      <c r="F18" s="235">
        <v>10</v>
      </c>
      <c r="G18" s="238">
        <f t="shared" si="0"/>
        <v>0</v>
      </c>
      <c r="H18" s="262"/>
    </row>
    <row r="19" spans="1:8" ht="31">
      <c r="A19" s="260">
        <f t="shared" si="1"/>
        <v>1.1600000000000001</v>
      </c>
      <c r="B19" s="248" t="s">
        <v>529</v>
      </c>
      <c r="C19" s="248" t="s">
        <v>530</v>
      </c>
      <c r="D19" s="179" t="s">
        <v>686</v>
      </c>
      <c r="E19" s="235">
        <v>0</v>
      </c>
      <c r="F19" s="235">
        <v>2000</v>
      </c>
      <c r="G19" s="238">
        <f t="shared" si="0"/>
        <v>0</v>
      </c>
      <c r="H19" s="262"/>
    </row>
    <row r="20" spans="1:8" ht="31">
      <c r="A20" s="260">
        <f t="shared" si="1"/>
        <v>1.1700000000000002</v>
      </c>
      <c r="B20" s="248" t="s">
        <v>531</v>
      </c>
      <c r="C20" s="248" t="s">
        <v>532</v>
      </c>
      <c r="D20" s="179" t="s">
        <v>686</v>
      </c>
      <c r="E20" s="235">
        <v>0</v>
      </c>
      <c r="F20" s="235">
        <v>900</v>
      </c>
      <c r="G20" s="238">
        <f t="shared" si="0"/>
        <v>0</v>
      </c>
      <c r="H20" s="262"/>
    </row>
    <row r="21" spans="1:8" ht="31">
      <c r="A21" s="260">
        <f t="shared" si="1"/>
        <v>1.1800000000000002</v>
      </c>
      <c r="B21" s="248" t="s">
        <v>533</v>
      </c>
      <c r="C21" s="248" t="s">
        <v>534</v>
      </c>
      <c r="D21" s="179" t="s">
        <v>683</v>
      </c>
      <c r="E21" s="235">
        <v>0</v>
      </c>
      <c r="F21" s="235">
        <v>10</v>
      </c>
      <c r="G21" s="238">
        <f t="shared" si="0"/>
        <v>0</v>
      </c>
      <c r="H21" s="262"/>
    </row>
    <row r="22" spans="1:8" ht="46.5">
      <c r="A22" s="260">
        <f t="shared" si="1"/>
        <v>1.1900000000000002</v>
      </c>
      <c r="B22" s="248" t="s">
        <v>535</v>
      </c>
      <c r="C22" s="248" t="s">
        <v>536</v>
      </c>
      <c r="D22" s="179" t="s">
        <v>686</v>
      </c>
      <c r="E22" s="235">
        <v>0</v>
      </c>
      <c r="F22" s="235">
        <v>500</v>
      </c>
      <c r="G22" s="238">
        <f t="shared" si="0"/>
        <v>0</v>
      </c>
      <c r="H22" s="262"/>
    </row>
    <row r="23" spans="1:8" ht="29">
      <c r="A23" s="290">
        <f t="shared" si="1"/>
        <v>1.2000000000000002</v>
      </c>
      <c r="B23" s="248" t="s">
        <v>745</v>
      </c>
      <c r="C23" s="87" t="s">
        <v>475</v>
      </c>
      <c r="D23" s="179" t="s">
        <v>682</v>
      </c>
      <c r="E23" s="235">
        <v>7</v>
      </c>
      <c r="F23" s="235">
        <v>5000</v>
      </c>
      <c r="G23" s="252">
        <f t="shared" si="0"/>
        <v>35000</v>
      </c>
      <c r="H23" s="262"/>
    </row>
    <row r="24" spans="1:8">
      <c r="A24" s="260">
        <f t="shared" si="1"/>
        <v>1.2100000000000002</v>
      </c>
      <c r="B24" s="248" t="s">
        <v>745</v>
      </c>
      <c r="C24" s="87" t="s">
        <v>476</v>
      </c>
      <c r="D24" s="179" t="s">
        <v>682</v>
      </c>
      <c r="E24" s="235">
        <v>0</v>
      </c>
      <c r="F24" s="235">
        <v>1750</v>
      </c>
      <c r="G24" s="252">
        <f t="shared" si="0"/>
        <v>0</v>
      </c>
      <c r="H24" s="262"/>
    </row>
    <row r="25" spans="1:8" ht="30" customHeight="1">
      <c r="A25" s="264"/>
      <c r="B25" s="234"/>
      <c r="C25" s="725" t="s">
        <v>1171</v>
      </c>
      <c r="D25" s="726"/>
      <c r="E25" s="726"/>
      <c r="F25" s="727"/>
      <c r="G25" s="455">
        <f>SUM(G4:G24)</f>
        <v>50800</v>
      </c>
      <c r="H25" s="265" t="s">
        <v>1352</v>
      </c>
    </row>
    <row r="26" spans="1:8" ht="18.5">
      <c r="A26" s="430">
        <v>2</v>
      </c>
      <c r="B26" s="431"/>
      <c r="C26" s="431" t="s">
        <v>1152</v>
      </c>
      <c r="D26" s="720"/>
      <c r="E26" s="721"/>
      <c r="F26" s="721"/>
      <c r="G26" s="721"/>
      <c r="H26" s="707"/>
    </row>
    <row r="27" spans="1:8" ht="60" customHeight="1">
      <c r="A27" s="260">
        <f t="shared" ref="A27:A33" si="2">A26+0.01</f>
        <v>2.0099999999999998</v>
      </c>
      <c r="B27" s="242" t="s">
        <v>1156</v>
      </c>
      <c r="C27" s="243" t="s">
        <v>1158</v>
      </c>
      <c r="D27" s="254" t="s">
        <v>1066</v>
      </c>
      <c r="E27" s="253">
        <v>320</v>
      </c>
      <c r="F27" s="253">
        <v>120</v>
      </c>
      <c r="G27" s="252">
        <f>F27*E27</f>
        <v>38400</v>
      </c>
      <c r="H27" s="272"/>
    </row>
    <row r="28" spans="1:8" ht="31">
      <c r="A28" s="260">
        <f t="shared" si="2"/>
        <v>2.0199999999999996</v>
      </c>
      <c r="B28" s="242" t="s">
        <v>1157</v>
      </c>
      <c r="C28" s="243" t="s">
        <v>1067</v>
      </c>
      <c r="D28" s="254" t="s">
        <v>1068</v>
      </c>
      <c r="E28" s="253"/>
      <c r="F28" s="253">
        <v>70</v>
      </c>
      <c r="G28" s="252"/>
      <c r="H28" s="272"/>
    </row>
    <row r="29" spans="1:8" ht="31">
      <c r="A29" s="260">
        <f t="shared" si="2"/>
        <v>2.0299999999999994</v>
      </c>
      <c r="B29" s="242" t="s">
        <v>1159</v>
      </c>
      <c r="C29" s="243" t="s">
        <v>1060</v>
      </c>
      <c r="D29" s="254" t="s">
        <v>1068</v>
      </c>
      <c r="E29" s="253"/>
      <c r="F29" s="253">
        <v>40</v>
      </c>
      <c r="G29" s="252"/>
      <c r="H29" s="272"/>
    </row>
    <row r="30" spans="1:8" ht="139.5">
      <c r="A30" s="260">
        <f t="shared" si="2"/>
        <v>2.0399999999999991</v>
      </c>
      <c r="B30" s="242" t="s">
        <v>1155</v>
      </c>
      <c r="C30" s="273" t="s">
        <v>1208</v>
      </c>
      <c r="D30" s="251" t="s">
        <v>503</v>
      </c>
      <c r="E30" s="268">
        <v>0</v>
      </c>
      <c r="F30" s="253">
        <v>50</v>
      </c>
      <c r="G30" s="252">
        <f>F30*E30</f>
        <v>0</v>
      </c>
      <c r="H30" s="272"/>
    </row>
    <row r="31" spans="1:8" ht="186">
      <c r="A31" s="260">
        <f t="shared" si="2"/>
        <v>2.0499999999999989</v>
      </c>
      <c r="B31" s="242" t="s">
        <v>1079</v>
      </c>
      <c r="C31" s="242" t="s">
        <v>1209</v>
      </c>
      <c r="D31" s="251" t="s">
        <v>503</v>
      </c>
      <c r="E31" s="440">
        <v>350</v>
      </c>
      <c r="F31" s="253">
        <v>100</v>
      </c>
      <c r="G31" s="252">
        <f>F31*E31</f>
        <v>35000</v>
      </c>
      <c r="H31" s="272"/>
    </row>
    <row r="32" spans="1:8" ht="166.5">
      <c r="A32" s="260">
        <f t="shared" si="2"/>
        <v>2.0599999999999987</v>
      </c>
      <c r="B32" s="242" t="s">
        <v>1160</v>
      </c>
      <c r="C32" s="439" t="s">
        <v>1125</v>
      </c>
      <c r="D32" s="179" t="s">
        <v>549</v>
      </c>
      <c r="E32" s="441">
        <v>950</v>
      </c>
      <c r="F32" s="244">
        <v>15</v>
      </c>
      <c r="G32" s="252">
        <f>F32*E32</f>
        <v>14250</v>
      </c>
      <c r="H32" s="272"/>
    </row>
    <row r="33" spans="1:8" s="173" customFormat="1" ht="78" thickBot="1">
      <c r="A33" s="260">
        <f t="shared" si="2"/>
        <v>2.0699999999999985</v>
      </c>
      <c r="B33" s="248" t="s">
        <v>501</v>
      </c>
      <c r="C33" s="453" t="s">
        <v>502</v>
      </c>
      <c r="D33" s="630" t="s">
        <v>503</v>
      </c>
      <c r="E33" s="631">
        <v>0</v>
      </c>
      <c r="F33" s="631">
        <v>7</v>
      </c>
      <c r="G33" s="471">
        <f>F33*E33</f>
        <v>0</v>
      </c>
      <c r="H33" s="272"/>
    </row>
    <row r="34" spans="1:8" ht="15.75" customHeight="1" thickBot="1">
      <c r="A34" s="271"/>
      <c r="B34" s="629"/>
      <c r="C34" s="708" t="s">
        <v>1336</v>
      </c>
      <c r="D34" s="709"/>
      <c r="E34" s="709"/>
      <c r="F34" s="710"/>
      <c r="G34" s="634">
        <f>SUM(G27:G33)</f>
        <v>87650</v>
      </c>
      <c r="H34" s="633"/>
    </row>
    <row r="35" spans="1:8" ht="18.5">
      <c r="A35" s="430">
        <v>3</v>
      </c>
      <c r="B35" s="431"/>
      <c r="C35" s="632" t="s">
        <v>537</v>
      </c>
      <c r="D35" s="705"/>
      <c r="E35" s="706"/>
      <c r="F35" s="706"/>
      <c r="G35" s="706"/>
      <c r="H35" s="707"/>
    </row>
    <row r="36" spans="1:8" s="175" customFormat="1" ht="46.5">
      <c r="A36" s="260">
        <f>A35+0.01</f>
        <v>3.01</v>
      </c>
      <c r="B36" s="266" t="s">
        <v>538</v>
      </c>
      <c r="C36" s="266" t="s">
        <v>687</v>
      </c>
      <c r="D36" s="267" t="s">
        <v>503</v>
      </c>
      <c r="E36" s="268">
        <v>0</v>
      </c>
      <c r="F36" s="253">
        <v>130</v>
      </c>
      <c r="G36" s="252">
        <f>F36*E36</f>
        <v>0</v>
      </c>
      <c r="H36" s="269"/>
    </row>
    <row r="37" spans="1:8" s="175" customFormat="1" ht="46.5">
      <c r="A37" s="260">
        <f>A36+0.01</f>
        <v>3.0199999999999996</v>
      </c>
      <c r="B37" s="266" t="s">
        <v>539</v>
      </c>
      <c r="C37" s="266" t="s">
        <v>688</v>
      </c>
      <c r="D37" s="267" t="s">
        <v>503</v>
      </c>
      <c r="E37" s="268">
        <v>0</v>
      </c>
      <c r="F37" s="253">
        <v>90</v>
      </c>
      <c r="G37" s="252">
        <f>F37*E37</f>
        <v>0</v>
      </c>
      <c r="H37" s="269"/>
    </row>
    <row r="38" spans="1:8" s="175" customFormat="1" ht="62">
      <c r="A38" s="260">
        <f>A37+0.01</f>
        <v>3.0299999999999994</v>
      </c>
      <c r="B38" s="266" t="s">
        <v>540</v>
      </c>
      <c r="C38" s="266" t="s">
        <v>689</v>
      </c>
      <c r="D38" s="267" t="s">
        <v>503</v>
      </c>
      <c r="E38" s="268">
        <f>F41</f>
        <v>197.75</v>
      </c>
      <c r="F38" s="253">
        <v>160</v>
      </c>
      <c r="G38" s="252">
        <f>F38*E38</f>
        <v>31640</v>
      </c>
      <c r="H38" s="269"/>
    </row>
    <row r="39" spans="1:8" s="175" customFormat="1">
      <c r="A39" s="260"/>
      <c r="B39" s="266"/>
      <c r="C39" s="266"/>
      <c r="D39" s="267">
        <v>4</v>
      </c>
      <c r="E39" s="268">
        <v>8</v>
      </c>
      <c r="F39" s="253">
        <f>E39*D39</f>
        <v>32</v>
      </c>
      <c r="G39" s="252"/>
      <c r="H39" s="269"/>
    </row>
    <row r="40" spans="1:8" s="175" customFormat="1">
      <c r="A40" s="260"/>
      <c r="B40" s="266"/>
      <c r="C40" s="266"/>
      <c r="D40" s="267">
        <v>12.75</v>
      </c>
      <c r="E40" s="268">
        <v>13</v>
      </c>
      <c r="F40" s="253">
        <f>E40*D40</f>
        <v>165.75</v>
      </c>
      <c r="G40" s="252"/>
      <c r="H40" s="269"/>
    </row>
    <row r="41" spans="1:8" s="175" customFormat="1">
      <c r="A41" s="260"/>
      <c r="B41" s="266"/>
      <c r="C41" s="266"/>
      <c r="D41" s="267"/>
      <c r="E41" s="268"/>
      <c r="F41" s="253">
        <f>SUM(F39:F40)</f>
        <v>197.75</v>
      </c>
      <c r="G41" s="252"/>
      <c r="H41" s="269"/>
    </row>
    <row r="42" spans="1:8" s="175" customFormat="1" ht="62">
      <c r="A42" s="260">
        <f>A38+0.01</f>
        <v>3.0399999999999991</v>
      </c>
      <c r="B42" s="266" t="s">
        <v>541</v>
      </c>
      <c r="C42" s="266" t="s">
        <v>690</v>
      </c>
      <c r="D42" s="267" t="s">
        <v>503</v>
      </c>
      <c r="E42" s="268">
        <v>0</v>
      </c>
      <c r="F42" s="253">
        <v>135</v>
      </c>
      <c r="G42" s="252">
        <f>F42*E42</f>
        <v>0</v>
      </c>
      <c r="H42" s="269"/>
    </row>
    <row r="43" spans="1:8" s="175" customFormat="1" ht="62">
      <c r="A43" s="260">
        <f>A42+0.01</f>
        <v>3.0499999999999989</v>
      </c>
      <c r="B43" s="266" t="s">
        <v>542</v>
      </c>
      <c r="C43" s="266" t="s">
        <v>691</v>
      </c>
      <c r="D43" s="267" t="s">
        <v>503</v>
      </c>
      <c r="E43" s="268">
        <f>E49</f>
        <v>425.75</v>
      </c>
      <c r="F43" s="253">
        <v>140</v>
      </c>
      <c r="G43" s="252">
        <f>F43*E43</f>
        <v>59605</v>
      </c>
      <c r="H43" s="269"/>
    </row>
    <row r="44" spans="1:8" s="175" customFormat="1">
      <c r="A44" s="260"/>
      <c r="B44" s="266"/>
      <c r="C44" s="660">
        <v>12.25</v>
      </c>
      <c r="D44" s="267">
        <v>13</v>
      </c>
      <c r="E44" s="268">
        <f>D44*C44</f>
        <v>159.25</v>
      </c>
      <c r="F44" s="253"/>
      <c r="G44" s="252"/>
      <c r="H44" s="269"/>
    </row>
    <row r="45" spans="1:8" s="175" customFormat="1">
      <c r="A45" s="260"/>
      <c r="B45" s="266"/>
      <c r="C45" s="660">
        <v>8.75</v>
      </c>
      <c r="D45" s="267">
        <v>13</v>
      </c>
      <c r="E45" s="268">
        <f>D45*C45</f>
        <v>113.75</v>
      </c>
      <c r="F45" s="253"/>
      <c r="G45" s="252"/>
      <c r="H45" s="269"/>
    </row>
    <row r="46" spans="1:8" s="175" customFormat="1">
      <c r="A46" s="260"/>
      <c r="B46" s="266"/>
      <c r="C46" s="660">
        <v>11.75</v>
      </c>
      <c r="D46" s="267">
        <v>13</v>
      </c>
      <c r="E46" s="268">
        <f>D46*C46</f>
        <v>152.75</v>
      </c>
      <c r="F46" s="253"/>
      <c r="G46" s="252"/>
      <c r="H46" s="269"/>
    </row>
    <row r="47" spans="1:8" s="175" customFormat="1">
      <c r="A47" s="260"/>
      <c r="B47" s="266"/>
      <c r="C47" s="660">
        <v>0</v>
      </c>
      <c r="D47" s="267">
        <v>0</v>
      </c>
      <c r="E47" s="268">
        <f>D47*C47</f>
        <v>0</v>
      </c>
      <c r="F47" s="253"/>
      <c r="G47" s="252"/>
      <c r="H47" s="269"/>
    </row>
    <row r="48" spans="1:8" s="175" customFormat="1">
      <c r="A48" s="260"/>
      <c r="B48" s="266"/>
      <c r="C48" s="660">
        <v>0</v>
      </c>
      <c r="D48" s="267">
        <v>0</v>
      </c>
      <c r="E48" s="268">
        <f>D48*C48</f>
        <v>0</v>
      </c>
      <c r="F48" s="253"/>
      <c r="G48" s="252"/>
      <c r="H48" s="269"/>
    </row>
    <row r="49" spans="1:8" s="175" customFormat="1">
      <c r="A49" s="260"/>
      <c r="B49" s="266"/>
      <c r="C49" s="660"/>
      <c r="D49" s="267"/>
      <c r="E49" s="268">
        <f>SUM(E44:E48)</f>
        <v>425.75</v>
      </c>
      <c r="F49" s="253"/>
      <c r="G49" s="252"/>
      <c r="H49" s="269"/>
    </row>
    <row r="50" spans="1:8" s="175" customFormat="1">
      <c r="A50" s="260"/>
      <c r="B50" s="266"/>
      <c r="C50" s="660"/>
      <c r="D50" s="267"/>
      <c r="E50" s="268"/>
      <c r="F50" s="253"/>
      <c r="G50" s="252"/>
      <c r="H50" s="269"/>
    </row>
    <row r="51" spans="1:8" s="175" customFormat="1" ht="201.5">
      <c r="A51" s="260">
        <f>A43+0.01</f>
        <v>3.0599999999999987</v>
      </c>
      <c r="B51" s="266" t="s">
        <v>543</v>
      </c>
      <c r="C51" s="266" t="s">
        <v>544</v>
      </c>
      <c r="D51" s="267" t="s">
        <v>503</v>
      </c>
      <c r="E51" s="268">
        <f>F59</f>
        <v>1594.75</v>
      </c>
      <c r="F51" s="253">
        <v>40</v>
      </c>
      <c r="G51" s="252">
        <f>F51*E51</f>
        <v>63790</v>
      </c>
      <c r="H51" s="269"/>
    </row>
    <row r="52" spans="1:8" s="175" customFormat="1">
      <c r="A52" s="260"/>
      <c r="B52" s="266"/>
      <c r="C52" s="660">
        <v>12.25</v>
      </c>
      <c r="D52" s="267">
        <v>13</v>
      </c>
      <c r="E52" s="268">
        <v>2</v>
      </c>
      <c r="F52" s="253">
        <f>E52*D52*C52</f>
        <v>318.5</v>
      </c>
      <c r="G52" s="252"/>
      <c r="H52" s="269"/>
    </row>
    <row r="53" spans="1:8" s="175" customFormat="1">
      <c r="A53" s="260"/>
      <c r="B53" s="266"/>
      <c r="C53" s="660">
        <v>8.75</v>
      </c>
      <c r="D53" s="267">
        <v>13</v>
      </c>
      <c r="E53" s="268">
        <v>2</v>
      </c>
      <c r="F53" s="253">
        <f t="shared" ref="F53:F58" si="3">E53*D53*C53</f>
        <v>227.5</v>
      </c>
      <c r="G53" s="252"/>
      <c r="H53" s="269"/>
    </row>
    <row r="54" spans="1:8" s="175" customFormat="1">
      <c r="A54" s="260"/>
      <c r="B54" s="266"/>
      <c r="C54" s="660">
        <v>11.75</v>
      </c>
      <c r="D54" s="267">
        <v>13</v>
      </c>
      <c r="E54" s="268">
        <v>2</v>
      </c>
      <c r="F54" s="253">
        <f t="shared" si="3"/>
        <v>305.5</v>
      </c>
      <c r="G54" s="252"/>
      <c r="H54" s="269"/>
    </row>
    <row r="55" spans="1:8" s="175" customFormat="1">
      <c r="A55" s="260"/>
      <c r="B55" s="266"/>
      <c r="C55" s="660">
        <v>4</v>
      </c>
      <c r="D55" s="267">
        <v>8</v>
      </c>
      <c r="E55" s="268">
        <v>2</v>
      </c>
      <c r="F55" s="253">
        <f t="shared" si="3"/>
        <v>64</v>
      </c>
      <c r="G55" s="252"/>
      <c r="H55" s="269"/>
    </row>
    <row r="56" spans="1:8" s="175" customFormat="1" ht="31">
      <c r="A56" s="260"/>
      <c r="B56" s="266"/>
      <c r="C56" s="664">
        <v>24</v>
      </c>
      <c r="D56" s="665">
        <v>13</v>
      </c>
      <c r="E56" s="666">
        <v>1</v>
      </c>
      <c r="F56" s="667">
        <f t="shared" si="3"/>
        <v>312</v>
      </c>
      <c r="G56" s="668"/>
      <c r="H56" s="669" t="s">
        <v>1355</v>
      </c>
    </row>
    <row r="57" spans="1:8" s="175" customFormat="1">
      <c r="A57" s="260"/>
      <c r="B57" s="266"/>
      <c r="C57" s="664">
        <v>15.5</v>
      </c>
      <c r="D57" s="665">
        <v>13</v>
      </c>
      <c r="E57" s="666">
        <v>1</v>
      </c>
      <c r="F57" s="667">
        <f t="shared" si="3"/>
        <v>201.5</v>
      </c>
      <c r="G57" s="668"/>
      <c r="H57" s="669" t="s">
        <v>1356</v>
      </c>
    </row>
    <row r="58" spans="1:8" s="175" customFormat="1">
      <c r="A58" s="260"/>
      <c r="B58" s="266"/>
      <c r="C58" s="664">
        <v>12.75</v>
      </c>
      <c r="D58" s="665">
        <v>13</v>
      </c>
      <c r="E58" s="666">
        <v>1</v>
      </c>
      <c r="F58" s="667">
        <f t="shared" si="3"/>
        <v>165.75</v>
      </c>
      <c r="G58" s="668"/>
      <c r="H58" s="669" t="s">
        <v>1354</v>
      </c>
    </row>
    <row r="59" spans="1:8" s="175" customFormat="1">
      <c r="A59" s="260"/>
      <c r="B59" s="266"/>
      <c r="C59" s="266"/>
      <c r="D59" s="267"/>
      <c r="E59" s="268"/>
      <c r="F59" s="253">
        <f>SUM(F52:F58)</f>
        <v>1594.75</v>
      </c>
      <c r="G59" s="252"/>
      <c r="H59" s="269"/>
    </row>
    <row r="60" spans="1:8" s="175" customFormat="1">
      <c r="A60" s="260"/>
      <c r="B60" s="266"/>
      <c r="C60" s="266"/>
      <c r="D60" s="267"/>
      <c r="E60" s="268"/>
      <c r="F60" s="253"/>
      <c r="G60" s="252"/>
      <c r="H60" s="269"/>
    </row>
    <row r="61" spans="1:8" s="175" customFormat="1" ht="93">
      <c r="A61" s="260">
        <f>A51+0.01</f>
        <v>3.0699999999999985</v>
      </c>
      <c r="B61" s="266" t="s">
        <v>545</v>
      </c>
      <c r="C61" s="266" t="s">
        <v>546</v>
      </c>
      <c r="D61" s="267" t="s">
        <v>503</v>
      </c>
      <c r="E61" s="268">
        <v>25</v>
      </c>
      <c r="F61" s="253">
        <v>50</v>
      </c>
      <c r="G61" s="252">
        <f t="shared" ref="G61:G69" si="4">F61*E61</f>
        <v>1250</v>
      </c>
      <c r="H61" s="269"/>
    </row>
    <row r="62" spans="1:8" s="175" customFormat="1" ht="62">
      <c r="A62" s="260">
        <f t="shared" ref="A62:A69" si="5">A61+0.01</f>
        <v>3.0799999999999983</v>
      </c>
      <c r="B62" s="242" t="s">
        <v>547</v>
      </c>
      <c r="C62" s="242" t="s">
        <v>548</v>
      </c>
      <c r="D62" s="251" t="s">
        <v>503</v>
      </c>
      <c r="E62" s="253">
        <v>0</v>
      </c>
      <c r="F62" s="253">
        <v>35</v>
      </c>
      <c r="G62" s="252">
        <f t="shared" si="4"/>
        <v>0</v>
      </c>
      <c r="H62" s="269"/>
    </row>
    <row r="63" spans="1:8" s="175" customFormat="1" ht="93">
      <c r="A63" s="260">
        <f t="shared" si="5"/>
        <v>3.0899999999999981</v>
      </c>
      <c r="B63" s="266" t="s">
        <v>692</v>
      </c>
      <c r="C63" s="270" t="s">
        <v>1124</v>
      </c>
      <c r="D63" s="267" t="s">
        <v>503</v>
      </c>
      <c r="E63" s="268">
        <v>0</v>
      </c>
      <c r="F63" s="253">
        <v>125</v>
      </c>
      <c r="G63" s="252">
        <f t="shared" si="4"/>
        <v>0</v>
      </c>
      <c r="H63" s="269"/>
    </row>
    <row r="64" spans="1:8" ht="62">
      <c r="A64" s="290">
        <f t="shared" si="5"/>
        <v>3.0999999999999979</v>
      </c>
      <c r="B64" s="248" t="s">
        <v>561</v>
      </c>
      <c r="C64" s="182" t="s">
        <v>1080</v>
      </c>
      <c r="D64" s="252" t="s">
        <v>9</v>
      </c>
      <c r="E64" s="253">
        <v>0</v>
      </c>
      <c r="F64" s="253">
        <v>1000</v>
      </c>
      <c r="G64" s="252">
        <f t="shared" si="4"/>
        <v>0</v>
      </c>
      <c r="H64" s="275"/>
    </row>
    <row r="65" spans="1:8" ht="46.5">
      <c r="A65" s="290">
        <f t="shared" si="5"/>
        <v>3.1099999999999977</v>
      </c>
      <c r="B65" s="242" t="s">
        <v>551</v>
      </c>
      <c r="C65" s="242" t="s">
        <v>552</v>
      </c>
      <c r="D65" s="251" t="s">
        <v>503</v>
      </c>
      <c r="E65" s="253">
        <v>950</v>
      </c>
      <c r="F65" s="253">
        <v>50</v>
      </c>
      <c r="G65" s="252">
        <f t="shared" si="4"/>
        <v>47500</v>
      </c>
      <c r="H65" s="272"/>
    </row>
    <row r="66" spans="1:8" ht="31">
      <c r="A66" s="290">
        <f t="shared" si="5"/>
        <v>3.1199999999999974</v>
      </c>
      <c r="B66" s="242" t="s">
        <v>553</v>
      </c>
      <c r="C66" s="242" t="s">
        <v>554</v>
      </c>
      <c r="D66" s="251" t="s">
        <v>503</v>
      </c>
      <c r="E66" s="253">
        <v>0</v>
      </c>
      <c r="F66" s="253">
        <v>48</v>
      </c>
      <c r="G66" s="252">
        <f t="shared" si="4"/>
        <v>0</v>
      </c>
      <c r="H66" s="272"/>
    </row>
    <row r="67" spans="1:8" ht="46.5">
      <c r="A67" s="290">
        <f t="shared" si="5"/>
        <v>3.1299999999999972</v>
      </c>
      <c r="B67" s="242" t="s">
        <v>555</v>
      </c>
      <c r="C67" s="242" t="s">
        <v>556</v>
      </c>
      <c r="D67" s="251" t="s">
        <v>503</v>
      </c>
      <c r="E67" s="253">
        <v>0</v>
      </c>
      <c r="F67" s="253">
        <v>58</v>
      </c>
      <c r="G67" s="252">
        <f t="shared" si="4"/>
        <v>0</v>
      </c>
      <c r="H67" s="272"/>
    </row>
    <row r="68" spans="1:8">
      <c r="A68" s="290">
        <f t="shared" si="5"/>
        <v>3.139999999999997</v>
      </c>
      <c r="B68" s="242" t="s">
        <v>557</v>
      </c>
      <c r="C68" s="242" t="s">
        <v>558</v>
      </c>
      <c r="D68" s="251" t="s">
        <v>503</v>
      </c>
      <c r="E68" s="253">
        <v>0</v>
      </c>
      <c r="F68" s="253">
        <v>25</v>
      </c>
      <c r="G68" s="252">
        <f t="shared" si="4"/>
        <v>0</v>
      </c>
      <c r="H68" s="274"/>
    </row>
    <row r="69" spans="1:8" ht="109" thickBot="1">
      <c r="A69" s="290">
        <f t="shared" si="5"/>
        <v>3.1499999999999968</v>
      </c>
      <c r="B69" s="248" t="s">
        <v>559</v>
      </c>
      <c r="C69" s="453" t="s">
        <v>1161</v>
      </c>
      <c r="D69" s="471" t="s">
        <v>560</v>
      </c>
      <c r="E69" s="631">
        <v>0</v>
      </c>
      <c r="F69" s="631">
        <v>500</v>
      </c>
      <c r="G69" s="471">
        <f t="shared" si="4"/>
        <v>0</v>
      </c>
      <c r="H69" s="272"/>
    </row>
    <row r="70" spans="1:8" ht="15.75" customHeight="1" thickBot="1">
      <c r="A70" s="271"/>
      <c r="B70" s="629"/>
      <c r="C70" s="708" t="s">
        <v>1169</v>
      </c>
      <c r="D70" s="709"/>
      <c r="E70" s="709"/>
      <c r="F70" s="710"/>
      <c r="G70" s="635">
        <f>SUM(G36:G69)</f>
        <v>203785</v>
      </c>
      <c r="H70" s="633"/>
    </row>
    <row r="71" spans="1:8" ht="18.5">
      <c r="A71" s="430">
        <v>4</v>
      </c>
      <c r="B71" s="431"/>
      <c r="C71" s="632" t="s">
        <v>562</v>
      </c>
      <c r="D71" s="705"/>
      <c r="E71" s="706"/>
      <c r="F71" s="706"/>
      <c r="G71" s="706"/>
      <c r="H71" s="707"/>
    </row>
    <row r="72" spans="1:8" ht="87" customHeight="1">
      <c r="A72" s="260">
        <f>A71+0.01</f>
        <v>4.01</v>
      </c>
      <c r="B72" s="442" t="s">
        <v>1135</v>
      </c>
      <c r="C72" s="248" t="s">
        <v>1130</v>
      </c>
      <c r="D72" s="245"/>
      <c r="E72" s="253"/>
      <c r="F72" s="253"/>
      <c r="G72" s="252"/>
      <c r="H72" s="272"/>
    </row>
    <row r="73" spans="1:8" ht="31">
      <c r="A73" s="260" t="s">
        <v>174</v>
      </c>
      <c r="B73" s="282" t="s">
        <v>1129</v>
      </c>
      <c r="C73" s="248" t="s">
        <v>1126</v>
      </c>
      <c r="D73" s="249" t="s">
        <v>503</v>
      </c>
      <c r="E73" s="247">
        <v>645</v>
      </c>
      <c r="F73" s="247">
        <v>125</v>
      </c>
      <c r="G73" s="250">
        <f>F73*E73</f>
        <v>80625</v>
      </c>
      <c r="H73" s="282" t="s">
        <v>1129</v>
      </c>
    </row>
    <row r="74" spans="1:8" ht="31">
      <c r="A74" s="260" t="s">
        <v>182</v>
      </c>
      <c r="B74" s="282" t="s">
        <v>1128</v>
      </c>
      <c r="C74" s="248" t="s">
        <v>1127</v>
      </c>
      <c r="D74" s="249" t="s">
        <v>503</v>
      </c>
      <c r="E74" s="247"/>
      <c r="F74" s="247">
        <v>60</v>
      </c>
      <c r="G74" s="250">
        <v>0</v>
      </c>
      <c r="H74" s="282" t="s">
        <v>1128</v>
      </c>
    </row>
    <row r="75" spans="1:8">
      <c r="A75" s="260" t="s">
        <v>279</v>
      </c>
      <c r="B75" s="282" t="s">
        <v>1162</v>
      </c>
      <c r="C75" s="248" t="s">
        <v>1131</v>
      </c>
      <c r="D75" s="249" t="s">
        <v>262</v>
      </c>
      <c r="E75" s="247">
        <v>180</v>
      </c>
      <c r="F75" s="247">
        <v>50</v>
      </c>
      <c r="G75" s="250">
        <f>F75*E75</f>
        <v>9000</v>
      </c>
      <c r="H75" s="282"/>
    </row>
    <row r="76" spans="1:8">
      <c r="A76" s="260"/>
      <c r="B76" s="248"/>
      <c r="C76" s="248"/>
      <c r="D76" s="245"/>
      <c r="E76" s="253"/>
      <c r="F76" s="253"/>
      <c r="G76" s="252"/>
      <c r="H76" s="272"/>
    </row>
    <row r="77" spans="1:8" ht="31">
      <c r="A77" s="260">
        <f>A72+0.01</f>
        <v>4.0199999999999996</v>
      </c>
      <c r="B77" s="248" t="s">
        <v>563</v>
      </c>
      <c r="C77" s="182" t="s">
        <v>1083</v>
      </c>
      <c r="D77" s="251" t="s">
        <v>503</v>
      </c>
      <c r="E77" s="253"/>
      <c r="F77" s="253">
        <v>100</v>
      </c>
      <c r="G77" s="252">
        <f t="shared" ref="G77:G82" si="6">F77*E77</f>
        <v>0</v>
      </c>
      <c r="H77" s="284"/>
    </row>
    <row r="78" spans="1:8" ht="77.5">
      <c r="A78" s="260">
        <f>A77+0.01</f>
        <v>4.0299999999999994</v>
      </c>
      <c r="B78" s="248" t="s">
        <v>1138</v>
      </c>
      <c r="C78" s="285" t="s">
        <v>1084</v>
      </c>
      <c r="D78" s="286" t="s">
        <v>503</v>
      </c>
      <c r="E78" s="256">
        <v>340</v>
      </c>
      <c r="F78" s="256">
        <v>140</v>
      </c>
      <c r="G78" s="277">
        <f t="shared" si="6"/>
        <v>47600</v>
      </c>
      <c r="H78" s="272"/>
    </row>
    <row r="79" spans="1:8">
      <c r="A79" s="260">
        <f>A78+0.01</f>
        <v>4.0399999999999991</v>
      </c>
      <c r="B79" s="248" t="s">
        <v>1085</v>
      </c>
      <c r="C79" s="248" t="s">
        <v>1069</v>
      </c>
      <c r="D79" s="252" t="s">
        <v>262</v>
      </c>
      <c r="E79" s="253">
        <v>0</v>
      </c>
      <c r="F79" s="253">
        <v>50</v>
      </c>
      <c r="G79" s="252">
        <f>F79*E79</f>
        <v>0</v>
      </c>
      <c r="H79" s="272"/>
    </row>
    <row r="80" spans="1:8" ht="31">
      <c r="A80" s="260">
        <f>A79+0.01</f>
        <v>4.0499999999999989</v>
      </c>
      <c r="B80" s="248" t="s">
        <v>564</v>
      </c>
      <c r="C80" s="248" t="s">
        <v>565</v>
      </c>
      <c r="D80" s="251" t="s">
        <v>503</v>
      </c>
      <c r="E80" s="253"/>
      <c r="F80" s="253">
        <v>65</v>
      </c>
      <c r="G80" s="252">
        <f t="shared" si="6"/>
        <v>0</v>
      </c>
      <c r="H80" s="272"/>
    </row>
    <row r="81" spans="1:8" ht="124">
      <c r="A81" s="260">
        <f>A80+0.01</f>
        <v>4.0599999999999987</v>
      </c>
      <c r="B81" s="182" t="s">
        <v>1082</v>
      </c>
      <c r="C81" s="182" t="s">
        <v>1081</v>
      </c>
      <c r="D81" s="254" t="s">
        <v>503</v>
      </c>
      <c r="E81" s="256">
        <v>150</v>
      </c>
      <c r="F81" s="256">
        <v>320</v>
      </c>
      <c r="G81" s="277">
        <f t="shared" si="6"/>
        <v>48000</v>
      </c>
      <c r="H81" s="278"/>
    </row>
    <row r="82" spans="1:8" ht="31.5" thickBot="1">
      <c r="A82" s="260">
        <f>A81+0.01</f>
        <v>4.0699999999999985</v>
      </c>
      <c r="B82" s="248" t="s">
        <v>1205</v>
      </c>
      <c r="C82" s="453" t="s">
        <v>1206</v>
      </c>
      <c r="D82" s="471" t="s">
        <v>503</v>
      </c>
      <c r="E82" s="631">
        <v>950</v>
      </c>
      <c r="F82" s="631">
        <v>8</v>
      </c>
      <c r="G82" s="471">
        <f t="shared" si="6"/>
        <v>7600</v>
      </c>
      <c r="H82" s="272"/>
    </row>
    <row r="83" spans="1:8" s="465" customFormat="1" ht="15.75" customHeight="1" thickBot="1">
      <c r="A83" s="636"/>
      <c r="B83" s="639"/>
      <c r="C83" s="708" t="s">
        <v>1172</v>
      </c>
      <c r="D83" s="709"/>
      <c r="E83" s="709"/>
      <c r="F83" s="710"/>
      <c r="G83" s="641">
        <f>SUM(G72:G82)</f>
        <v>192825</v>
      </c>
      <c r="H83" s="640"/>
    </row>
    <row r="84" spans="1:8" ht="18.5">
      <c r="A84" s="430">
        <v>5</v>
      </c>
      <c r="B84" s="431"/>
      <c r="C84" s="632" t="s">
        <v>1139</v>
      </c>
      <c r="D84" s="705"/>
      <c r="E84" s="706"/>
      <c r="F84" s="706"/>
      <c r="G84" s="706"/>
      <c r="H84" s="707"/>
    </row>
    <row r="85" spans="1:8" ht="93">
      <c r="A85" s="260">
        <f>A84+0.01</f>
        <v>5.01</v>
      </c>
      <c r="B85" s="442" t="s">
        <v>1132</v>
      </c>
      <c r="C85" s="248" t="s">
        <v>1133</v>
      </c>
      <c r="D85" s="251"/>
      <c r="E85" s="253"/>
      <c r="F85" s="253"/>
      <c r="G85" s="252"/>
      <c r="H85" s="272"/>
    </row>
    <row r="86" spans="1:8" ht="31">
      <c r="A86" s="260"/>
      <c r="B86" s="282" t="s">
        <v>1129</v>
      </c>
      <c r="C86" s="248" t="s">
        <v>1165</v>
      </c>
      <c r="D86" s="673" t="s">
        <v>503</v>
      </c>
      <c r="E86" s="674">
        <f>F90</f>
        <v>404.25</v>
      </c>
      <c r="F86" s="247">
        <v>125</v>
      </c>
      <c r="G86" s="250">
        <f>F86*E86</f>
        <v>50531.25</v>
      </c>
      <c r="H86" s="283" t="s">
        <v>1357</v>
      </c>
    </row>
    <row r="87" spans="1:8">
      <c r="A87" s="260"/>
      <c r="B87" s="282"/>
      <c r="C87" s="671">
        <v>8.75</v>
      </c>
      <c r="D87" s="677">
        <v>13</v>
      </c>
      <c r="E87" s="678">
        <v>2</v>
      </c>
      <c r="F87" s="672">
        <f>E87*D87*C87</f>
        <v>227.5</v>
      </c>
      <c r="G87" s="250"/>
      <c r="H87" s="283"/>
    </row>
    <row r="88" spans="1:8">
      <c r="A88" s="260"/>
      <c r="B88" s="282"/>
      <c r="C88" s="671">
        <v>11.75</v>
      </c>
      <c r="D88" s="677">
        <v>13</v>
      </c>
      <c r="E88" s="678">
        <v>1</v>
      </c>
      <c r="F88" s="672">
        <f>E88*D88*C88</f>
        <v>152.75</v>
      </c>
      <c r="G88" s="250"/>
      <c r="H88" s="283"/>
    </row>
    <row r="89" spans="1:8">
      <c r="A89" s="260"/>
      <c r="B89" s="282"/>
      <c r="C89" s="671">
        <v>3</v>
      </c>
      <c r="D89" s="677">
        <v>8</v>
      </c>
      <c r="E89" s="678">
        <v>1</v>
      </c>
      <c r="F89" s="672">
        <f>E89*D89*C89</f>
        <v>24</v>
      </c>
      <c r="G89" s="250"/>
      <c r="H89" s="283"/>
    </row>
    <row r="90" spans="1:8">
      <c r="A90" s="260"/>
      <c r="B90" s="282"/>
      <c r="C90" s="629"/>
      <c r="D90" s="677"/>
      <c r="E90" s="678"/>
      <c r="F90" s="672">
        <f>SUM(F87:F89)</f>
        <v>404.25</v>
      </c>
      <c r="G90" s="250"/>
      <c r="H90" s="283"/>
    </row>
    <row r="91" spans="1:8">
      <c r="A91" s="260"/>
      <c r="B91" s="282"/>
      <c r="C91" s="248"/>
      <c r="D91" s="675"/>
      <c r="E91" s="676"/>
      <c r="F91" s="247"/>
      <c r="G91" s="250"/>
      <c r="H91" s="283"/>
    </row>
    <row r="92" spans="1:8" ht="31">
      <c r="A92" s="260"/>
      <c r="B92" s="282" t="s">
        <v>1128</v>
      </c>
      <c r="C92" s="248" t="s">
        <v>1134</v>
      </c>
      <c r="D92" s="249" t="s">
        <v>503</v>
      </c>
      <c r="E92" s="247"/>
      <c r="F92" s="247">
        <v>60</v>
      </c>
      <c r="G92" s="250">
        <f>F92*E92</f>
        <v>0</v>
      </c>
      <c r="H92" s="283"/>
    </row>
    <row r="93" spans="1:8" ht="111">
      <c r="A93" s="260">
        <f>A85+0.01</f>
        <v>5.0199999999999996</v>
      </c>
      <c r="B93" s="447" t="s">
        <v>1136</v>
      </c>
      <c r="C93" s="248" t="s">
        <v>1164</v>
      </c>
      <c r="D93" s="445" t="s">
        <v>1137</v>
      </c>
      <c r="E93" s="662">
        <f>F100</f>
        <v>576</v>
      </c>
      <c r="F93" s="253">
        <v>110</v>
      </c>
      <c r="G93" s="252">
        <f>F93*E93</f>
        <v>63360</v>
      </c>
      <c r="H93" s="272"/>
    </row>
    <row r="94" spans="1:8">
      <c r="A94" s="260"/>
      <c r="B94" s="447"/>
      <c r="C94" s="661">
        <v>23.5</v>
      </c>
      <c r="D94" s="249">
        <v>8</v>
      </c>
      <c r="E94" s="247">
        <v>1</v>
      </c>
      <c r="F94" s="247">
        <f t="shared" ref="F94:F99" si="7">E94*D94*C94</f>
        <v>188</v>
      </c>
      <c r="G94" s="252"/>
      <c r="H94" s="272"/>
    </row>
    <row r="95" spans="1:8">
      <c r="A95" s="260"/>
      <c r="B95" s="447"/>
      <c r="C95" s="661">
        <v>3.75</v>
      </c>
      <c r="D95" s="249">
        <v>8</v>
      </c>
      <c r="E95" s="247">
        <v>1</v>
      </c>
      <c r="F95" s="247">
        <f t="shared" si="7"/>
        <v>30</v>
      </c>
      <c r="G95" s="252"/>
      <c r="H95" s="272"/>
    </row>
    <row r="96" spans="1:8">
      <c r="A96" s="260"/>
      <c r="B96" s="447"/>
      <c r="C96" s="661">
        <v>11.75</v>
      </c>
      <c r="D96" s="249">
        <v>8</v>
      </c>
      <c r="E96" s="247">
        <v>1</v>
      </c>
      <c r="F96" s="247">
        <f t="shared" si="7"/>
        <v>94</v>
      </c>
      <c r="G96" s="252"/>
      <c r="H96" s="272"/>
    </row>
    <row r="97" spans="1:8">
      <c r="A97" s="260"/>
      <c r="B97" s="447"/>
      <c r="C97" s="661">
        <v>8.75</v>
      </c>
      <c r="D97" s="249">
        <v>8</v>
      </c>
      <c r="E97" s="247">
        <v>1</v>
      </c>
      <c r="F97" s="247">
        <f t="shared" si="7"/>
        <v>70</v>
      </c>
      <c r="G97" s="252"/>
      <c r="H97" s="272"/>
    </row>
    <row r="98" spans="1:8">
      <c r="A98" s="260"/>
      <c r="B98" s="447"/>
      <c r="C98" s="661">
        <v>11.75</v>
      </c>
      <c r="D98" s="249">
        <v>8</v>
      </c>
      <c r="E98" s="247">
        <v>1</v>
      </c>
      <c r="F98" s="247">
        <f t="shared" si="7"/>
        <v>94</v>
      </c>
      <c r="G98" s="252"/>
      <c r="H98" s="272"/>
    </row>
    <row r="99" spans="1:8">
      <c r="A99" s="260"/>
      <c r="B99" s="447"/>
      <c r="C99" s="661">
        <v>12.5</v>
      </c>
      <c r="D99" s="249">
        <v>8</v>
      </c>
      <c r="E99" s="247">
        <v>1</v>
      </c>
      <c r="F99" s="247">
        <f t="shared" si="7"/>
        <v>100</v>
      </c>
      <c r="G99" s="252"/>
      <c r="H99" s="272"/>
    </row>
    <row r="100" spans="1:8">
      <c r="A100" s="260"/>
      <c r="B100" s="447"/>
      <c r="C100" s="661"/>
      <c r="D100" s="249"/>
      <c r="E100" s="247"/>
      <c r="F100" s="247">
        <f>SUM(F94:F99)</f>
        <v>576</v>
      </c>
      <c r="G100" s="252"/>
      <c r="H100" s="272"/>
    </row>
    <row r="101" spans="1:8" ht="74">
      <c r="A101" s="260">
        <f>A93+0.01</f>
        <v>5.0299999999999994</v>
      </c>
      <c r="B101" s="447" t="s">
        <v>1140</v>
      </c>
      <c r="C101" s="443" t="s">
        <v>1163</v>
      </c>
      <c r="D101" s="443"/>
      <c r="E101" s="444">
        <v>20</v>
      </c>
      <c r="F101" s="247">
        <v>180</v>
      </c>
      <c r="G101" s="663">
        <f>F101*E101</f>
        <v>3600</v>
      </c>
      <c r="H101" s="278"/>
    </row>
    <row r="102" spans="1:8" ht="18.5">
      <c r="A102" s="260"/>
      <c r="B102" s="447"/>
      <c r="C102" s="443"/>
      <c r="D102" s="443"/>
      <c r="E102" s="444"/>
      <c r="F102" s="247"/>
      <c r="G102" s="277"/>
      <c r="H102" s="278"/>
    </row>
    <row r="103" spans="1:8" ht="55.5">
      <c r="A103" s="260">
        <f>A101+0.01</f>
        <v>5.0399999999999991</v>
      </c>
      <c r="B103" s="447" t="s">
        <v>1141</v>
      </c>
      <c r="C103" s="443" t="s">
        <v>1142</v>
      </c>
      <c r="D103" s="443" t="s">
        <v>1137</v>
      </c>
      <c r="E103" s="444">
        <v>70</v>
      </c>
      <c r="F103" s="247">
        <v>18</v>
      </c>
      <c r="G103" s="663">
        <f>F103*E103</f>
        <v>1260</v>
      </c>
      <c r="H103" s="278"/>
    </row>
    <row r="104" spans="1:8" ht="55.5">
      <c r="A104" s="260">
        <f>A103+0.01</f>
        <v>5.0499999999999989</v>
      </c>
      <c r="B104" s="448" t="s">
        <v>1143</v>
      </c>
      <c r="C104" s="446" t="s">
        <v>1144</v>
      </c>
      <c r="D104" s="446" t="s">
        <v>467</v>
      </c>
      <c r="E104" s="444">
        <v>26</v>
      </c>
      <c r="F104" s="253">
        <v>150</v>
      </c>
      <c r="G104" s="663">
        <f>F104*E104</f>
        <v>3900</v>
      </c>
      <c r="H104" s="278"/>
    </row>
    <row r="105" spans="1:8" ht="31">
      <c r="A105" s="260">
        <f>A104+0.01</f>
        <v>5.0599999999999987</v>
      </c>
      <c r="B105" s="248" t="s">
        <v>657</v>
      </c>
      <c r="C105" s="248" t="s">
        <v>658</v>
      </c>
      <c r="D105" s="252" t="s">
        <v>503</v>
      </c>
      <c r="E105" s="253">
        <f>F111</f>
        <v>741</v>
      </c>
      <c r="F105" s="253">
        <v>35</v>
      </c>
      <c r="G105" s="252">
        <f>F105*E105</f>
        <v>25935</v>
      </c>
      <c r="H105" s="272"/>
    </row>
    <row r="106" spans="1:8">
      <c r="A106" s="260"/>
      <c r="B106" s="248"/>
      <c r="C106" s="670">
        <v>9.75</v>
      </c>
      <c r="D106" s="253">
        <v>1</v>
      </c>
      <c r="E106" s="253">
        <v>13</v>
      </c>
      <c r="F106" s="252">
        <f>D106*C106*E106</f>
        <v>126.75</v>
      </c>
      <c r="G106" s="252"/>
      <c r="H106" s="272"/>
    </row>
    <row r="107" spans="1:8">
      <c r="A107" s="260"/>
      <c r="B107" s="248"/>
      <c r="C107" s="670">
        <v>15.25</v>
      </c>
      <c r="D107" s="252">
        <v>1</v>
      </c>
      <c r="E107" s="253">
        <v>13</v>
      </c>
      <c r="F107" s="252">
        <f>D107*C107*E107</f>
        <v>198.25</v>
      </c>
      <c r="G107" s="252"/>
      <c r="H107" s="272"/>
    </row>
    <row r="108" spans="1:8">
      <c r="A108" s="260"/>
      <c r="B108" s="248"/>
      <c r="C108" s="670">
        <v>5</v>
      </c>
      <c r="D108" s="252">
        <v>1</v>
      </c>
      <c r="E108" s="253">
        <v>13</v>
      </c>
      <c r="F108" s="252">
        <f>D108*C108*E108</f>
        <v>65</v>
      </c>
      <c r="G108" s="252"/>
      <c r="H108" s="272"/>
    </row>
    <row r="109" spans="1:8">
      <c r="A109" s="260"/>
      <c r="B109" s="248"/>
      <c r="C109" s="670">
        <v>14</v>
      </c>
      <c r="D109" s="252">
        <v>1</v>
      </c>
      <c r="E109" s="253">
        <v>13</v>
      </c>
      <c r="F109" s="252">
        <f>D109*C109*E109</f>
        <v>182</v>
      </c>
      <c r="G109" s="252"/>
      <c r="H109" s="272"/>
    </row>
    <row r="110" spans="1:8">
      <c r="A110" s="260"/>
      <c r="B110" s="248"/>
      <c r="C110" s="670">
        <v>13</v>
      </c>
      <c r="D110" s="252">
        <v>1</v>
      </c>
      <c r="E110" s="253">
        <v>13</v>
      </c>
      <c r="F110" s="252">
        <f>D110*C110*E110</f>
        <v>169</v>
      </c>
      <c r="G110" s="252"/>
      <c r="H110" s="272"/>
    </row>
    <row r="111" spans="1:8">
      <c r="A111" s="260"/>
      <c r="B111" s="248"/>
      <c r="C111" s="670"/>
      <c r="D111" s="252"/>
      <c r="E111" s="253"/>
      <c r="F111" s="252">
        <f>SUM(F106:F110)</f>
        <v>741</v>
      </c>
      <c r="G111" s="252"/>
      <c r="H111" s="272"/>
    </row>
    <row r="112" spans="1:8">
      <c r="A112" s="260"/>
      <c r="B112" s="248"/>
      <c r="C112" s="670"/>
      <c r="D112" s="252"/>
      <c r="E112" s="253"/>
      <c r="F112" s="252"/>
      <c r="G112" s="252"/>
      <c r="H112" s="272"/>
    </row>
    <row r="113" spans="1:8" ht="108.5">
      <c r="A113" s="260">
        <f>A105+0.01</f>
        <v>5.0699999999999985</v>
      </c>
      <c r="B113" s="248" t="s">
        <v>1203</v>
      </c>
      <c r="C113" s="248" t="s">
        <v>663</v>
      </c>
      <c r="D113" s="252" t="s">
        <v>503</v>
      </c>
      <c r="E113" s="253">
        <v>1540</v>
      </c>
      <c r="F113" s="253">
        <v>30</v>
      </c>
      <c r="G113" s="252">
        <f t="shared" ref="G113:G121" si="8">F113*E113</f>
        <v>46200</v>
      </c>
      <c r="H113" s="284" t="s">
        <v>664</v>
      </c>
    </row>
    <row r="114" spans="1:8" ht="108.5">
      <c r="A114" s="260">
        <f t="shared" ref="A114:A119" si="9">A113+0.01</f>
        <v>5.0799999999999983</v>
      </c>
      <c r="B114" s="248" t="s">
        <v>849</v>
      </c>
      <c r="C114" s="248" t="s">
        <v>1150</v>
      </c>
      <c r="D114" s="252" t="s">
        <v>503</v>
      </c>
      <c r="E114" s="253">
        <v>60</v>
      </c>
      <c r="F114" s="253">
        <v>55</v>
      </c>
      <c r="G114" s="252">
        <f t="shared" si="8"/>
        <v>3300</v>
      </c>
      <c r="H114" s="272"/>
    </row>
    <row r="115" spans="1:8" ht="108.5">
      <c r="A115" s="260">
        <f>A114+0.01</f>
        <v>5.0899999999999981</v>
      </c>
      <c r="B115" s="248" t="s">
        <v>665</v>
      </c>
      <c r="C115" s="248" t="s">
        <v>666</v>
      </c>
      <c r="D115" s="252" t="s">
        <v>503</v>
      </c>
      <c r="E115" s="253">
        <v>100</v>
      </c>
      <c r="F115" s="253">
        <v>25</v>
      </c>
      <c r="G115" s="252">
        <f t="shared" si="8"/>
        <v>2500</v>
      </c>
      <c r="H115" s="272"/>
    </row>
    <row r="116" spans="1:8" ht="93">
      <c r="A116" s="260">
        <f t="shared" si="9"/>
        <v>5.0999999999999979</v>
      </c>
      <c r="B116" s="248" t="s">
        <v>1204</v>
      </c>
      <c r="C116" s="248" t="s">
        <v>667</v>
      </c>
      <c r="D116" s="252" t="s">
        <v>503</v>
      </c>
      <c r="E116" s="253">
        <v>450</v>
      </c>
      <c r="F116" s="253">
        <v>40</v>
      </c>
      <c r="G116" s="252">
        <f t="shared" si="8"/>
        <v>18000</v>
      </c>
      <c r="H116" s="284" t="s">
        <v>668</v>
      </c>
    </row>
    <row r="117" spans="1:8" ht="31">
      <c r="A117" s="260">
        <f t="shared" si="9"/>
        <v>5.1099999999999977</v>
      </c>
      <c r="B117" s="248" t="s">
        <v>669</v>
      </c>
      <c r="C117" s="248" t="s">
        <v>670</v>
      </c>
      <c r="D117" s="252" t="s">
        <v>503</v>
      </c>
      <c r="E117" s="253">
        <v>0</v>
      </c>
      <c r="F117" s="253">
        <v>90</v>
      </c>
      <c r="G117" s="252">
        <f t="shared" si="8"/>
        <v>0</v>
      </c>
      <c r="H117" s="272"/>
    </row>
    <row r="118" spans="1:8" ht="46.5">
      <c r="A118" s="260">
        <f t="shared" si="9"/>
        <v>5.1199999999999974</v>
      </c>
      <c r="B118" s="248" t="s">
        <v>671</v>
      </c>
      <c r="C118" s="248" t="s">
        <v>672</v>
      </c>
      <c r="D118" s="252" t="s">
        <v>503</v>
      </c>
      <c r="E118" s="253">
        <v>150</v>
      </c>
      <c r="F118" s="253">
        <v>45</v>
      </c>
      <c r="G118" s="252">
        <f t="shared" si="8"/>
        <v>6750</v>
      </c>
      <c r="H118" s="272"/>
    </row>
    <row r="119" spans="1:8" ht="46.5">
      <c r="A119" s="260">
        <f t="shared" si="9"/>
        <v>5.1299999999999972</v>
      </c>
      <c r="B119" s="248" t="s">
        <v>673</v>
      </c>
      <c r="C119" s="248" t="s">
        <v>674</v>
      </c>
      <c r="D119" s="252" t="s">
        <v>503</v>
      </c>
      <c r="E119" s="253">
        <v>0</v>
      </c>
      <c r="F119" s="253">
        <v>25</v>
      </c>
      <c r="G119" s="252">
        <f t="shared" si="8"/>
        <v>0</v>
      </c>
      <c r="H119" s="278" t="s">
        <v>675</v>
      </c>
    </row>
    <row r="120" spans="1:8" ht="92.5">
      <c r="A120" s="260">
        <f>A104+0.01</f>
        <v>5.0599999999999987</v>
      </c>
      <c r="B120" s="448" t="s">
        <v>1145</v>
      </c>
      <c r="C120" s="446" t="s">
        <v>1349</v>
      </c>
      <c r="D120" s="443" t="s">
        <v>1146</v>
      </c>
      <c r="E120" s="444">
        <v>90</v>
      </c>
      <c r="F120" s="253">
        <v>70</v>
      </c>
      <c r="G120" s="277">
        <f t="shared" si="8"/>
        <v>6300</v>
      </c>
      <c r="H120" s="278"/>
    </row>
    <row r="121" spans="1:8" ht="74.5" thickBot="1">
      <c r="A121" s="260">
        <f>A120+0.01</f>
        <v>5.0699999999999985</v>
      </c>
      <c r="B121" s="448" t="s">
        <v>1147</v>
      </c>
      <c r="C121" s="642" t="s">
        <v>1350</v>
      </c>
      <c r="D121" s="643" t="s">
        <v>1137</v>
      </c>
      <c r="E121" s="644">
        <v>150</v>
      </c>
      <c r="F121" s="631">
        <v>70</v>
      </c>
      <c r="G121" s="645">
        <f t="shared" si="8"/>
        <v>10500</v>
      </c>
      <c r="H121" s="278"/>
    </row>
    <row r="122" spans="1:8" ht="15.75" customHeight="1" thickBot="1">
      <c r="A122" s="260"/>
      <c r="B122" s="629"/>
      <c r="C122" s="708" t="s">
        <v>1337</v>
      </c>
      <c r="D122" s="709" t="s">
        <v>1173</v>
      </c>
      <c r="E122" s="709" t="s">
        <v>537</v>
      </c>
      <c r="F122" s="710"/>
      <c r="G122" s="646">
        <f>SUM(G85:G121)</f>
        <v>242136.25</v>
      </c>
      <c r="H122" s="633"/>
    </row>
    <row r="123" spans="1:8" ht="18.5">
      <c r="A123" s="430">
        <v>6</v>
      </c>
      <c r="B123" s="431"/>
      <c r="C123" s="632" t="s">
        <v>1175</v>
      </c>
      <c r="D123" s="705"/>
      <c r="E123" s="706"/>
      <c r="F123" s="706"/>
      <c r="G123" s="706"/>
      <c r="H123" s="707"/>
    </row>
    <row r="124" spans="1:8" ht="77.5">
      <c r="A124" s="260">
        <f>A123+0.01</f>
        <v>6.01</v>
      </c>
      <c r="B124" s="248" t="s">
        <v>600</v>
      </c>
      <c r="C124" s="248" t="s">
        <v>601</v>
      </c>
      <c r="D124" s="252"/>
      <c r="E124" s="253"/>
      <c r="F124" s="253"/>
      <c r="G124" s="252"/>
      <c r="H124" s="272"/>
    </row>
    <row r="125" spans="1:8" ht="31">
      <c r="A125" s="260" t="s">
        <v>174</v>
      </c>
      <c r="B125" s="248" t="s">
        <v>1176</v>
      </c>
      <c r="C125" s="248" t="s">
        <v>602</v>
      </c>
      <c r="D125" s="251" t="s">
        <v>503</v>
      </c>
      <c r="E125" s="253">
        <v>0</v>
      </c>
      <c r="F125" s="253">
        <v>250</v>
      </c>
      <c r="G125" s="252">
        <f t="shared" ref="G125:G130" si="10">F125*E125</f>
        <v>0</v>
      </c>
      <c r="H125" s="272"/>
    </row>
    <row r="126" spans="1:8" ht="31">
      <c r="A126" s="260" t="s">
        <v>182</v>
      </c>
      <c r="B126" s="248" t="s">
        <v>1177</v>
      </c>
      <c r="C126" s="248" t="s">
        <v>603</v>
      </c>
      <c r="D126" s="251" t="s">
        <v>503</v>
      </c>
      <c r="E126" s="253">
        <v>0</v>
      </c>
      <c r="F126" s="253">
        <v>180</v>
      </c>
      <c r="G126" s="252">
        <f t="shared" si="10"/>
        <v>0</v>
      </c>
      <c r="H126" s="284" t="s">
        <v>604</v>
      </c>
    </row>
    <row r="127" spans="1:8" ht="62">
      <c r="A127" s="260">
        <f>A124+0.01</f>
        <v>6.02</v>
      </c>
      <c r="B127" s="248" t="s">
        <v>605</v>
      </c>
      <c r="C127" s="248" t="s">
        <v>606</v>
      </c>
      <c r="D127" s="251" t="s">
        <v>503</v>
      </c>
      <c r="E127" s="253">
        <v>0</v>
      </c>
      <c r="F127" s="253">
        <v>75</v>
      </c>
      <c r="G127" s="252">
        <f t="shared" si="10"/>
        <v>0</v>
      </c>
      <c r="H127" s="272"/>
    </row>
    <row r="128" spans="1:8" s="255" customFormat="1" ht="31">
      <c r="A128" s="287">
        <f>A127+0.01</f>
        <v>6.0299999999999994</v>
      </c>
      <c r="B128" s="182" t="s">
        <v>1057</v>
      </c>
      <c r="C128" s="182" t="s">
        <v>1071</v>
      </c>
      <c r="D128" s="254" t="s">
        <v>503</v>
      </c>
      <c r="E128" s="256">
        <v>0</v>
      </c>
      <c r="F128" s="256">
        <v>325</v>
      </c>
      <c r="G128" s="257">
        <f t="shared" si="10"/>
        <v>0</v>
      </c>
      <c r="H128" s="278"/>
    </row>
    <row r="129" spans="1:11" s="255" customFormat="1" ht="31">
      <c r="A129" s="287" t="s">
        <v>174</v>
      </c>
      <c r="B129" s="182" t="s">
        <v>1358</v>
      </c>
      <c r="C129" s="182" t="s">
        <v>1359</v>
      </c>
      <c r="D129" s="254" t="s">
        <v>1360</v>
      </c>
      <c r="E129" s="256">
        <v>25</v>
      </c>
      <c r="F129" s="256">
        <v>125</v>
      </c>
      <c r="G129" s="257">
        <f t="shared" si="10"/>
        <v>3125</v>
      </c>
      <c r="H129" s="278"/>
    </row>
    <row r="130" spans="1:11" s="255" customFormat="1" ht="31">
      <c r="A130" s="287" t="s">
        <v>182</v>
      </c>
      <c r="B130" s="182" t="s">
        <v>1361</v>
      </c>
      <c r="C130" s="182" t="s">
        <v>1362</v>
      </c>
      <c r="D130" s="254" t="s">
        <v>1360</v>
      </c>
      <c r="E130" s="256">
        <v>0</v>
      </c>
      <c r="F130" s="256">
        <v>125</v>
      </c>
      <c r="G130" s="257">
        <f t="shared" si="10"/>
        <v>0</v>
      </c>
      <c r="H130" s="278"/>
    </row>
    <row r="131" spans="1:11" ht="77.5">
      <c r="A131" s="260">
        <f>A128+0.01</f>
        <v>6.0399999999999991</v>
      </c>
      <c r="B131" s="248" t="s">
        <v>1072</v>
      </c>
      <c r="C131" s="248" t="s">
        <v>1216</v>
      </c>
      <c r="D131" s="251" t="s">
        <v>503</v>
      </c>
      <c r="E131" s="253">
        <v>0</v>
      </c>
      <c r="F131" s="253">
        <v>450</v>
      </c>
      <c r="G131" s="252">
        <f t="shared" ref="G131:G151" si="11">F131*E131</f>
        <v>0</v>
      </c>
      <c r="H131" s="278"/>
    </row>
    <row r="132" spans="1:11" ht="46.5">
      <c r="A132" s="260">
        <f>A128+0.01</f>
        <v>6.0399999999999991</v>
      </c>
      <c r="B132" s="248" t="s">
        <v>1215</v>
      </c>
      <c r="C132" s="248" t="s">
        <v>1217</v>
      </c>
      <c r="D132" s="251" t="s">
        <v>503</v>
      </c>
      <c r="E132" s="253">
        <v>0</v>
      </c>
      <c r="F132" s="253">
        <v>800</v>
      </c>
      <c r="G132" s="252">
        <f t="shared" si="11"/>
        <v>0</v>
      </c>
      <c r="H132" s="272"/>
    </row>
    <row r="133" spans="1:11" ht="46.5">
      <c r="A133" s="260">
        <f>A131+0.01</f>
        <v>6.0499999999999989</v>
      </c>
      <c r="B133" s="248" t="s">
        <v>1061</v>
      </c>
      <c r="C133" s="248" t="s">
        <v>409</v>
      </c>
      <c r="D133" s="251"/>
      <c r="E133" s="253"/>
      <c r="F133" s="253"/>
      <c r="G133" s="252"/>
      <c r="H133" s="272"/>
    </row>
    <row r="134" spans="1:11">
      <c r="A134" s="287" t="s">
        <v>174</v>
      </c>
      <c r="B134" s="182"/>
      <c r="C134" s="248" t="s">
        <v>463</v>
      </c>
      <c r="D134" s="251" t="s">
        <v>503</v>
      </c>
      <c r="E134" s="253">
        <v>0</v>
      </c>
      <c r="F134" s="253">
        <v>130</v>
      </c>
      <c r="G134" s="252">
        <f t="shared" si="11"/>
        <v>0</v>
      </c>
      <c r="H134" s="272"/>
    </row>
    <row r="135" spans="1:11">
      <c r="A135" s="287" t="s">
        <v>182</v>
      </c>
      <c r="B135" s="182"/>
      <c r="C135" s="248" t="s">
        <v>263</v>
      </c>
      <c r="D135" s="251" t="s">
        <v>503</v>
      </c>
      <c r="E135" s="253">
        <v>0</v>
      </c>
      <c r="F135" s="253">
        <v>145</v>
      </c>
      <c r="G135" s="252">
        <f t="shared" si="11"/>
        <v>0</v>
      </c>
      <c r="H135" s="272"/>
    </row>
    <row r="136" spans="1:11">
      <c r="A136" s="287" t="s">
        <v>279</v>
      </c>
      <c r="B136" s="182"/>
      <c r="C136" s="248" t="s">
        <v>264</v>
      </c>
      <c r="D136" s="251" t="s">
        <v>503</v>
      </c>
      <c r="E136" s="253">
        <v>0</v>
      </c>
      <c r="F136" s="253">
        <v>160</v>
      </c>
      <c r="G136" s="252">
        <f t="shared" si="11"/>
        <v>0</v>
      </c>
      <c r="H136" s="272"/>
    </row>
    <row r="137" spans="1:11">
      <c r="A137" s="287" t="s">
        <v>280</v>
      </c>
      <c r="B137" s="182"/>
      <c r="C137" s="248" t="s">
        <v>265</v>
      </c>
      <c r="D137" s="251" t="s">
        <v>503</v>
      </c>
      <c r="E137" s="253">
        <v>0</v>
      </c>
      <c r="F137" s="253">
        <v>180</v>
      </c>
      <c r="G137" s="252">
        <f t="shared" si="11"/>
        <v>0</v>
      </c>
      <c r="H137" s="272"/>
    </row>
    <row r="138" spans="1:11" ht="31">
      <c r="A138" s="290">
        <f>A133+0.01</f>
        <v>6.0599999999999987</v>
      </c>
      <c r="B138" s="248" t="s">
        <v>727</v>
      </c>
      <c r="C138" s="248" t="s">
        <v>1178</v>
      </c>
      <c r="D138" s="251" t="s">
        <v>549</v>
      </c>
      <c r="E138" s="253">
        <v>0</v>
      </c>
      <c r="F138" s="253">
        <v>480</v>
      </c>
      <c r="G138" s="252">
        <f t="shared" si="11"/>
        <v>0</v>
      </c>
      <c r="H138" s="272"/>
    </row>
    <row r="139" spans="1:11" ht="31">
      <c r="A139" s="290" t="s">
        <v>174</v>
      </c>
      <c r="B139" s="182"/>
      <c r="C139" s="248" t="s">
        <v>266</v>
      </c>
      <c r="D139" s="251" t="s">
        <v>9</v>
      </c>
      <c r="E139" s="253">
        <v>1</v>
      </c>
      <c r="F139" s="253">
        <v>3000</v>
      </c>
      <c r="G139" s="252">
        <f t="shared" si="11"/>
        <v>3000</v>
      </c>
      <c r="H139" s="272"/>
      <c r="J139" s="174">
        <f>7*3</f>
        <v>21</v>
      </c>
    </row>
    <row r="140" spans="1:11" ht="31">
      <c r="A140" s="290" t="s">
        <v>182</v>
      </c>
      <c r="B140" s="182"/>
      <c r="C140" s="248" t="s">
        <v>268</v>
      </c>
      <c r="D140" s="251" t="s">
        <v>9</v>
      </c>
      <c r="E140" s="253">
        <v>1</v>
      </c>
      <c r="F140" s="253">
        <v>2500</v>
      </c>
      <c r="G140" s="252">
        <f t="shared" si="11"/>
        <v>2500</v>
      </c>
      <c r="H140" s="272"/>
      <c r="J140" s="174">
        <f>J139*700</f>
        <v>14700</v>
      </c>
      <c r="K140" s="174">
        <f>J139*400</f>
        <v>8400</v>
      </c>
    </row>
    <row r="141" spans="1:11" ht="31">
      <c r="A141" s="290" t="s">
        <v>279</v>
      </c>
      <c r="B141" s="182"/>
      <c r="C141" s="248" t="s">
        <v>269</v>
      </c>
      <c r="D141" s="251" t="s">
        <v>9</v>
      </c>
      <c r="E141" s="253">
        <v>0</v>
      </c>
      <c r="F141" s="253">
        <v>1400</v>
      </c>
      <c r="G141" s="252">
        <f t="shared" si="11"/>
        <v>0</v>
      </c>
      <c r="H141" s="272"/>
    </row>
    <row r="142" spans="1:11" ht="31">
      <c r="A142" s="290" t="s">
        <v>280</v>
      </c>
      <c r="B142" s="182"/>
      <c r="C142" s="248" t="s">
        <v>270</v>
      </c>
      <c r="D142" s="251" t="s">
        <v>9</v>
      </c>
      <c r="E142" s="253">
        <v>1</v>
      </c>
      <c r="F142" s="253">
        <v>2000</v>
      </c>
      <c r="G142" s="252">
        <f t="shared" si="11"/>
        <v>2000</v>
      </c>
      <c r="H142" s="272"/>
    </row>
    <row r="143" spans="1:11">
      <c r="A143" s="290" t="s">
        <v>281</v>
      </c>
      <c r="B143" s="182"/>
      <c r="C143" s="248" t="s">
        <v>271</v>
      </c>
      <c r="D143" s="251" t="s">
        <v>9</v>
      </c>
      <c r="E143" s="253">
        <v>0</v>
      </c>
      <c r="F143" s="253">
        <v>4500</v>
      </c>
      <c r="G143" s="252">
        <f t="shared" si="11"/>
        <v>0</v>
      </c>
      <c r="H143" s="272"/>
    </row>
    <row r="144" spans="1:11" ht="46.5">
      <c r="A144" s="290" t="s">
        <v>458</v>
      </c>
      <c r="B144" s="182"/>
      <c r="C144" s="248" t="s">
        <v>272</v>
      </c>
      <c r="D144" s="251" t="s">
        <v>9</v>
      </c>
      <c r="E144" s="253">
        <v>0</v>
      </c>
      <c r="F144" s="253">
        <v>3700</v>
      </c>
      <c r="G144" s="252">
        <f t="shared" si="11"/>
        <v>0</v>
      </c>
      <c r="H144" s="272"/>
    </row>
    <row r="145" spans="1:8">
      <c r="A145" s="290" t="s">
        <v>470</v>
      </c>
      <c r="B145" s="182"/>
      <c r="C145" s="248" t="s">
        <v>273</v>
      </c>
      <c r="D145" s="251" t="s">
        <v>9</v>
      </c>
      <c r="E145" s="253">
        <v>0</v>
      </c>
      <c r="F145" s="253">
        <v>1400</v>
      </c>
      <c r="G145" s="252">
        <f t="shared" si="11"/>
        <v>0</v>
      </c>
      <c r="H145" s="272"/>
    </row>
    <row r="146" spans="1:8">
      <c r="A146" s="290" t="s">
        <v>617</v>
      </c>
      <c r="B146" s="182"/>
      <c r="C146" s="248" t="s">
        <v>274</v>
      </c>
      <c r="D146" s="251" t="s">
        <v>9</v>
      </c>
      <c r="E146" s="253">
        <v>0</v>
      </c>
      <c r="F146" s="253">
        <v>1400</v>
      </c>
      <c r="G146" s="252">
        <f t="shared" si="11"/>
        <v>0</v>
      </c>
      <c r="H146" s="272"/>
    </row>
    <row r="147" spans="1:8">
      <c r="A147" s="290" t="s">
        <v>261</v>
      </c>
      <c r="B147" s="182"/>
      <c r="C147" s="248" t="s">
        <v>275</v>
      </c>
      <c r="D147" s="251" t="s">
        <v>9</v>
      </c>
      <c r="E147" s="253">
        <v>0</v>
      </c>
      <c r="F147" s="253">
        <v>2700</v>
      </c>
      <c r="G147" s="252">
        <f t="shared" si="11"/>
        <v>0</v>
      </c>
      <c r="H147" s="272"/>
    </row>
    <row r="148" spans="1:8">
      <c r="A148" s="290" t="s">
        <v>471</v>
      </c>
      <c r="B148" s="182"/>
      <c r="C148" s="248" t="s">
        <v>276</v>
      </c>
      <c r="D148" s="251" t="s">
        <v>9</v>
      </c>
      <c r="E148" s="253">
        <v>0</v>
      </c>
      <c r="F148" s="253">
        <v>400</v>
      </c>
      <c r="G148" s="252">
        <f t="shared" si="11"/>
        <v>0</v>
      </c>
      <c r="H148" s="272"/>
    </row>
    <row r="149" spans="1:8">
      <c r="A149" s="290" t="s">
        <v>621</v>
      </c>
      <c r="B149" s="182"/>
      <c r="C149" s="248" t="s">
        <v>277</v>
      </c>
      <c r="D149" s="251" t="s">
        <v>9</v>
      </c>
      <c r="E149" s="253">
        <v>0</v>
      </c>
      <c r="F149" s="253">
        <v>1000</v>
      </c>
      <c r="G149" s="252">
        <f t="shared" si="11"/>
        <v>0</v>
      </c>
      <c r="H149" s="272"/>
    </row>
    <row r="150" spans="1:8">
      <c r="A150" s="290" t="s">
        <v>702</v>
      </c>
      <c r="B150" s="182"/>
      <c r="C150" s="248" t="s">
        <v>460</v>
      </c>
      <c r="D150" s="251" t="s">
        <v>9</v>
      </c>
      <c r="E150" s="253">
        <v>0</v>
      </c>
      <c r="F150" s="253">
        <v>750</v>
      </c>
      <c r="G150" s="252">
        <f t="shared" si="11"/>
        <v>0</v>
      </c>
      <c r="H150" s="272"/>
    </row>
    <row r="151" spans="1:8" ht="31.5" thickBot="1">
      <c r="A151" s="290" t="s">
        <v>472</v>
      </c>
      <c r="B151" s="182"/>
      <c r="C151" s="453" t="s">
        <v>278</v>
      </c>
      <c r="D151" s="630" t="s">
        <v>9</v>
      </c>
      <c r="E151" s="631">
        <v>1</v>
      </c>
      <c r="F151" s="631">
        <v>250</v>
      </c>
      <c r="G151" s="471">
        <f t="shared" si="11"/>
        <v>250</v>
      </c>
      <c r="H151" s="272"/>
    </row>
    <row r="152" spans="1:8" ht="15.75" customHeight="1" thickBot="1">
      <c r="A152" s="260"/>
      <c r="B152" s="629"/>
      <c r="C152" s="708" t="s">
        <v>1335</v>
      </c>
      <c r="D152" s="709"/>
      <c r="E152" s="709"/>
      <c r="F152" s="710"/>
      <c r="G152" s="646">
        <f>SUM(G124:G151)</f>
        <v>10875</v>
      </c>
      <c r="H152" s="633"/>
    </row>
    <row r="153" spans="1:8" ht="18.5">
      <c r="A153" s="430">
        <v>7</v>
      </c>
      <c r="B153" s="431"/>
      <c r="C153" s="632" t="s">
        <v>1166</v>
      </c>
      <c r="D153" s="705"/>
      <c r="E153" s="706"/>
      <c r="F153" s="706"/>
      <c r="G153" s="706"/>
      <c r="H153" s="707"/>
    </row>
    <row r="154" spans="1:8" ht="139.5">
      <c r="A154" s="292">
        <f>A153+0.01</f>
        <v>7.01</v>
      </c>
      <c r="B154" s="248" t="s">
        <v>623</v>
      </c>
      <c r="C154" s="248" t="s">
        <v>1197</v>
      </c>
      <c r="D154" s="239" t="s">
        <v>1186</v>
      </c>
      <c r="E154" s="280">
        <v>0</v>
      </c>
      <c r="F154" s="280">
        <v>900</v>
      </c>
      <c r="G154" s="252">
        <f t="shared" ref="G154:G164" si="12">F154*E154</f>
        <v>0</v>
      </c>
      <c r="H154" s="281"/>
    </row>
    <row r="155" spans="1:8" ht="31">
      <c r="A155" s="260">
        <f>A154+0.01</f>
        <v>7.02</v>
      </c>
      <c r="B155" s="248" t="s">
        <v>1353</v>
      </c>
      <c r="C155" s="248" t="s">
        <v>1087</v>
      </c>
      <c r="D155" s="252"/>
      <c r="E155" s="253"/>
      <c r="F155" s="253"/>
      <c r="G155" s="252">
        <f t="shared" si="12"/>
        <v>0</v>
      </c>
      <c r="H155" s="272"/>
    </row>
    <row r="156" spans="1:8">
      <c r="A156" s="260" t="s">
        <v>174</v>
      </c>
      <c r="B156" s="248"/>
      <c r="C156" s="248" t="s">
        <v>624</v>
      </c>
      <c r="D156" s="251" t="s">
        <v>503</v>
      </c>
      <c r="E156" s="253">
        <v>0</v>
      </c>
      <c r="F156" s="253">
        <v>950</v>
      </c>
      <c r="G156" s="252">
        <f t="shared" si="12"/>
        <v>0</v>
      </c>
      <c r="H156" s="272"/>
    </row>
    <row r="157" spans="1:8">
      <c r="A157" s="260" t="s">
        <v>182</v>
      </c>
      <c r="B157" s="248"/>
      <c r="C157" s="248" t="s">
        <v>625</v>
      </c>
      <c r="D157" s="251" t="s">
        <v>503</v>
      </c>
      <c r="E157" s="253">
        <v>0</v>
      </c>
      <c r="F157" s="253">
        <v>1100</v>
      </c>
      <c r="G157" s="252">
        <f t="shared" si="12"/>
        <v>0</v>
      </c>
      <c r="H157" s="272"/>
    </row>
    <row r="158" spans="1:8" ht="108.5">
      <c r="A158" s="260">
        <f>A155+0.01</f>
        <v>7.0299999999999994</v>
      </c>
      <c r="B158" s="248" t="s">
        <v>626</v>
      </c>
      <c r="C158" s="248" t="s">
        <v>627</v>
      </c>
      <c r="D158" s="251" t="s">
        <v>503</v>
      </c>
      <c r="E158" s="253">
        <v>0</v>
      </c>
      <c r="F158" s="253">
        <v>425</v>
      </c>
      <c r="G158" s="252">
        <f t="shared" si="12"/>
        <v>0</v>
      </c>
      <c r="H158" s="272" t="s">
        <v>628</v>
      </c>
    </row>
    <row r="159" spans="1:8" ht="46.5">
      <c r="A159" s="260">
        <f t="shared" ref="A159:A165" si="13">A158+0.01</f>
        <v>7.0399999999999991</v>
      </c>
      <c r="B159" s="248" t="s">
        <v>629</v>
      </c>
      <c r="C159" s="248" t="s">
        <v>630</v>
      </c>
      <c r="D159" s="251" t="s">
        <v>503</v>
      </c>
      <c r="E159" s="253">
        <v>0</v>
      </c>
      <c r="F159" s="253">
        <v>100</v>
      </c>
      <c r="G159" s="252">
        <f t="shared" si="12"/>
        <v>0</v>
      </c>
      <c r="H159" s="272"/>
    </row>
    <row r="160" spans="1:8" ht="77.5">
      <c r="A160" s="260">
        <f t="shared" si="13"/>
        <v>7.0499999999999989</v>
      </c>
      <c r="B160" s="248" t="s">
        <v>1167</v>
      </c>
      <c r="C160" s="248" t="s">
        <v>1363</v>
      </c>
      <c r="D160" s="239" t="s">
        <v>262</v>
      </c>
      <c r="E160" s="253">
        <v>312</v>
      </c>
      <c r="F160" s="253">
        <v>250</v>
      </c>
      <c r="G160" s="252">
        <f t="shared" si="12"/>
        <v>78000</v>
      </c>
      <c r="H160" s="274"/>
    </row>
    <row r="161" spans="1:8" ht="77.5">
      <c r="A161" s="260">
        <f t="shared" si="13"/>
        <v>7.0599999999999987</v>
      </c>
      <c r="B161" s="248" t="s">
        <v>1168</v>
      </c>
      <c r="C161" s="248" t="s">
        <v>1073</v>
      </c>
      <c r="D161" s="239" t="s">
        <v>262</v>
      </c>
      <c r="E161" s="253">
        <v>0</v>
      </c>
      <c r="F161" s="253">
        <v>60</v>
      </c>
      <c r="G161" s="252">
        <f t="shared" si="12"/>
        <v>0</v>
      </c>
      <c r="H161" s="276"/>
    </row>
    <row r="162" spans="1:8" ht="31">
      <c r="A162" s="260">
        <f t="shared" si="13"/>
        <v>7.0699999999999985</v>
      </c>
      <c r="B162" s="248" t="s">
        <v>1088</v>
      </c>
      <c r="C162" s="248" t="s">
        <v>1149</v>
      </c>
      <c r="D162" s="239" t="s">
        <v>262</v>
      </c>
      <c r="E162" s="253">
        <v>0</v>
      </c>
      <c r="F162" s="253">
        <v>250</v>
      </c>
      <c r="G162" s="252">
        <f t="shared" si="12"/>
        <v>0</v>
      </c>
      <c r="H162" s="274"/>
    </row>
    <row r="163" spans="1:8" ht="31">
      <c r="A163" s="260">
        <f t="shared" si="13"/>
        <v>7.0799999999999983</v>
      </c>
      <c r="B163" s="248" t="s">
        <v>1089</v>
      </c>
      <c r="C163" s="248" t="s">
        <v>1148</v>
      </c>
      <c r="D163" s="252" t="s">
        <v>503</v>
      </c>
      <c r="E163" s="253">
        <v>0</v>
      </c>
      <c r="F163" s="253">
        <v>225</v>
      </c>
      <c r="G163" s="252">
        <f t="shared" si="12"/>
        <v>0</v>
      </c>
      <c r="H163" s="272"/>
    </row>
    <row r="164" spans="1:8" ht="31">
      <c r="A164" s="260">
        <f t="shared" si="13"/>
        <v>7.0899999999999981</v>
      </c>
      <c r="B164" s="248" t="s">
        <v>631</v>
      </c>
      <c r="C164" s="248" t="s">
        <v>632</v>
      </c>
      <c r="D164" s="252" t="s">
        <v>262</v>
      </c>
      <c r="E164" s="253">
        <v>21</v>
      </c>
      <c r="F164" s="253">
        <v>450</v>
      </c>
      <c r="G164" s="252">
        <f t="shared" si="12"/>
        <v>9450</v>
      </c>
      <c r="H164" s="275"/>
    </row>
    <row r="165" spans="1:8" ht="93">
      <c r="A165" s="290">
        <f t="shared" si="13"/>
        <v>7.0999999999999979</v>
      </c>
      <c r="B165" s="182" t="s">
        <v>633</v>
      </c>
      <c r="C165" s="182" t="s">
        <v>1153</v>
      </c>
      <c r="D165" s="257"/>
      <c r="E165" s="256"/>
      <c r="F165" s="256"/>
      <c r="G165" s="257"/>
      <c r="H165" s="278"/>
    </row>
    <row r="166" spans="1:8">
      <c r="A166" s="287" t="s">
        <v>174</v>
      </c>
      <c r="B166" s="182"/>
      <c r="C166" s="182" t="s">
        <v>746</v>
      </c>
      <c r="D166" s="257" t="s">
        <v>9</v>
      </c>
      <c r="E166" s="256">
        <v>0</v>
      </c>
      <c r="F166" s="256">
        <v>11000</v>
      </c>
      <c r="G166" s="257">
        <f>F166*E166</f>
        <v>0</v>
      </c>
      <c r="H166" s="278"/>
    </row>
    <row r="167" spans="1:8">
      <c r="A167" s="287" t="s">
        <v>182</v>
      </c>
      <c r="B167" s="182"/>
      <c r="C167" s="182" t="s">
        <v>747</v>
      </c>
      <c r="D167" s="257" t="s">
        <v>9</v>
      </c>
      <c r="E167" s="256">
        <v>1</v>
      </c>
      <c r="F167" s="256">
        <v>25000</v>
      </c>
      <c r="G167" s="257">
        <f>F167*E167</f>
        <v>25000</v>
      </c>
      <c r="H167" s="278"/>
    </row>
    <row r="168" spans="1:8">
      <c r="A168" s="287" t="s">
        <v>279</v>
      </c>
      <c r="B168" s="182"/>
      <c r="C168" s="182" t="s">
        <v>748</v>
      </c>
      <c r="D168" s="257" t="s">
        <v>9</v>
      </c>
      <c r="E168" s="256">
        <v>0</v>
      </c>
      <c r="F168" s="256">
        <v>14500</v>
      </c>
      <c r="G168" s="257">
        <f>F168*E168</f>
        <v>0</v>
      </c>
      <c r="H168" s="278"/>
    </row>
    <row r="169" spans="1:8" ht="31">
      <c r="A169" s="260">
        <f>A165+0.01</f>
        <v>7.1099999999999977</v>
      </c>
      <c r="B169" s="248" t="s">
        <v>749</v>
      </c>
      <c r="C169" s="248" t="s">
        <v>466</v>
      </c>
      <c r="D169" s="252"/>
      <c r="E169" s="253"/>
      <c r="F169" s="253"/>
      <c r="G169" s="252"/>
      <c r="H169" s="272"/>
    </row>
    <row r="170" spans="1:8">
      <c r="A170" s="260" t="s">
        <v>174</v>
      </c>
      <c r="B170" s="248"/>
      <c r="C170" s="248" t="s">
        <v>464</v>
      </c>
      <c r="D170" s="252" t="s">
        <v>9</v>
      </c>
      <c r="E170" s="253">
        <v>0</v>
      </c>
      <c r="F170" s="253">
        <v>4500</v>
      </c>
      <c r="G170" s="252">
        <f>F170*E170</f>
        <v>0</v>
      </c>
      <c r="H170" s="272"/>
    </row>
    <row r="171" spans="1:8">
      <c r="A171" s="260" t="s">
        <v>182</v>
      </c>
      <c r="B171" s="248"/>
      <c r="C171" s="248" t="s">
        <v>465</v>
      </c>
      <c r="D171" s="252" t="s">
        <v>9</v>
      </c>
      <c r="E171" s="253">
        <v>0</v>
      </c>
      <c r="F171" s="253">
        <v>5500</v>
      </c>
      <c r="G171" s="252">
        <f>F171*E171</f>
        <v>0</v>
      </c>
      <c r="H171" s="272"/>
    </row>
    <row r="172" spans="1:8">
      <c r="A172" s="260" t="s">
        <v>279</v>
      </c>
      <c r="B172" s="248"/>
      <c r="C172" s="248" t="s">
        <v>461</v>
      </c>
      <c r="D172" s="252" t="s">
        <v>9</v>
      </c>
      <c r="E172" s="253">
        <v>0</v>
      </c>
      <c r="F172" s="253">
        <v>6500</v>
      </c>
      <c r="G172" s="252">
        <f>F172*E172</f>
        <v>0</v>
      </c>
      <c r="H172" s="272"/>
    </row>
    <row r="173" spans="1:8" ht="77.5">
      <c r="A173" s="288">
        <f>A169+0.01</f>
        <v>7.1199999999999974</v>
      </c>
      <c r="B173" s="263" t="s">
        <v>566</v>
      </c>
      <c r="C173" s="263" t="s">
        <v>567</v>
      </c>
      <c r="D173" s="289"/>
      <c r="E173" s="268"/>
      <c r="F173" s="253"/>
      <c r="G173" s="289"/>
      <c r="H173" s="269"/>
    </row>
    <row r="174" spans="1:8">
      <c r="A174" s="260" t="s">
        <v>174</v>
      </c>
      <c r="B174" s="248"/>
      <c r="C174" s="248" t="s">
        <v>568</v>
      </c>
      <c r="D174" s="251" t="s">
        <v>503</v>
      </c>
      <c r="E174" s="253">
        <v>0</v>
      </c>
      <c r="F174" s="253">
        <v>125</v>
      </c>
      <c r="G174" s="252">
        <f>F174*E174</f>
        <v>0</v>
      </c>
      <c r="H174" s="272"/>
    </row>
    <row r="175" spans="1:8">
      <c r="A175" s="260" t="s">
        <v>182</v>
      </c>
      <c r="B175" s="248"/>
      <c r="C175" s="248" t="s">
        <v>569</v>
      </c>
      <c r="D175" s="251" t="s">
        <v>503</v>
      </c>
      <c r="E175" s="253">
        <v>0</v>
      </c>
      <c r="F175" s="253">
        <v>165</v>
      </c>
      <c r="G175" s="252">
        <f>F175*E175</f>
        <v>0</v>
      </c>
      <c r="H175" s="272"/>
    </row>
    <row r="176" spans="1:8">
      <c r="A176" s="260" t="s">
        <v>279</v>
      </c>
      <c r="B176" s="248"/>
      <c r="C176" s="248" t="s">
        <v>570</v>
      </c>
      <c r="D176" s="251" t="s">
        <v>503</v>
      </c>
      <c r="E176" s="253">
        <v>0</v>
      </c>
      <c r="F176" s="253">
        <v>175</v>
      </c>
      <c r="G176" s="252">
        <f>F176*E176</f>
        <v>0</v>
      </c>
      <c r="H176" s="272"/>
    </row>
    <row r="177" spans="1:8">
      <c r="A177" s="288" t="s">
        <v>280</v>
      </c>
      <c r="B177" s="263"/>
      <c r="C177" s="263" t="s">
        <v>571</v>
      </c>
      <c r="D177" s="267" t="s">
        <v>503</v>
      </c>
      <c r="E177" s="268">
        <v>0</v>
      </c>
      <c r="F177" s="253">
        <v>210</v>
      </c>
      <c r="G177" s="252">
        <f>F177*E177</f>
        <v>0</v>
      </c>
      <c r="H177" s="269"/>
    </row>
    <row r="178" spans="1:8" ht="77.5">
      <c r="A178" s="260">
        <f>A173+0.01</f>
        <v>7.1299999999999972</v>
      </c>
      <c r="B178" s="248" t="s">
        <v>572</v>
      </c>
      <c r="C178" s="248" t="s">
        <v>573</v>
      </c>
      <c r="D178" s="252"/>
      <c r="E178" s="253"/>
      <c r="F178" s="253"/>
      <c r="G178" s="252"/>
      <c r="H178" s="272"/>
    </row>
    <row r="179" spans="1:8">
      <c r="A179" s="260" t="s">
        <v>174</v>
      </c>
      <c r="B179" s="248"/>
      <c r="C179" s="248" t="s">
        <v>574</v>
      </c>
      <c r="D179" s="251" t="s">
        <v>503</v>
      </c>
      <c r="E179" s="253">
        <v>0</v>
      </c>
      <c r="F179" s="253">
        <v>135</v>
      </c>
      <c r="G179" s="252">
        <f>F179*E179</f>
        <v>0</v>
      </c>
      <c r="H179" s="272"/>
    </row>
    <row r="180" spans="1:8">
      <c r="A180" s="260" t="s">
        <v>182</v>
      </c>
      <c r="B180" s="248"/>
      <c r="C180" s="248" t="s">
        <v>575</v>
      </c>
      <c r="D180" s="251" t="s">
        <v>503</v>
      </c>
      <c r="E180" s="253">
        <v>0</v>
      </c>
      <c r="F180" s="253">
        <v>175</v>
      </c>
      <c r="G180" s="252">
        <f>F180*E180</f>
        <v>0</v>
      </c>
      <c r="H180" s="272"/>
    </row>
    <row r="181" spans="1:8">
      <c r="A181" s="260" t="s">
        <v>279</v>
      </c>
      <c r="B181" s="248"/>
      <c r="C181" s="248" t="s">
        <v>576</v>
      </c>
      <c r="D181" s="251" t="s">
        <v>503</v>
      </c>
      <c r="E181" s="253">
        <v>0</v>
      </c>
      <c r="F181" s="253">
        <v>190</v>
      </c>
      <c r="G181" s="252">
        <f>F181*E181</f>
        <v>0</v>
      </c>
      <c r="H181" s="272"/>
    </row>
    <row r="182" spans="1:8">
      <c r="A182" s="260" t="s">
        <v>280</v>
      </c>
      <c r="B182" s="248"/>
      <c r="C182" s="248" t="s">
        <v>577</v>
      </c>
      <c r="D182" s="251" t="s">
        <v>503</v>
      </c>
      <c r="E182" s="253">
        <v>120</v>
      </c>
      <c r="F182" s="253">
        <v>225</v>
      </c>
      <c r="G182" s="252">
        <f>F182*E182</f>
        <v>27000</v>
      </c>
      <c r="H182" s="272"/>
    </row>
    <row r="183" spans="1:8" ht="77.5">
      <c r="A183" s="260">
        <f>A178+0.01</f>
        <v>7.139999999999997</v>
      </c>
      <c r="B183" s="248" t="s">
        <v>578</v>
      </c>
      <c r="C183" s="248" t="s">
        <v>579</v>
      </c>
      <c r="D183" s="252"/>
      <c r="E183" s="253"/>
      <c r="F183" s="253"/>
      <c r="G183" s="252"/>
      <c r="H183" s="272"/>
    </row>
    <row r="184" spans="1:8">
      <c r="A184" s="260" t="s">
        <v>174</v>
      </c>
      <c r="B184" s="248"/>
      <c r="C184" s="248" t="s">
        <v>580</v>
      </c>
      <c r="D184" s="251" t="s">
        <v>503</v>
      </c>
      <c r="E184" s="268">
        <v>0</v>
      </c>
      <c r="F184" s="253">
        <v>105</v>
      </c>
      <c r="G184" s="252">
        <f>F184*E184</f>
        <v>0</v>
      </c>
      <c r="H184" s="272"/>
    </row>
    <row r="185" spans="1:8">
      <c r="A185" s="260" t="s">
        <v>182</v>
      </c>
      <c r="B185" s="248"/>
      <c r="C185" s="248" t="s">
        <v>581</v>
      </c>
      <c r="D185" s="251" t="s">
        <v>503</v>
      </c>
      <c r="E185" s="253">
        <v>0</v>
      </c>
      <c r="F185" s="253">
        <v>160</v>
      </c>
      <c r="G185" s="252">
        <f>F185*E185</f>
        <v>0</v>
      </c>
      <c r="H185" s="272"/>
    </row>
    <row r="186" spans="1:8" ht="31">
      <c r="A186" s="260">
        <f>A183+0.01</f>
        <v>7.1499999999999968</v>
      </c>
      <c r="B186" s="248" t="s">
        <v>582</v>
      </c>
      <c r="C186" s="248" t="s">
        <v>1086</v>
      </c>
      <c r="D186" s="252"/>
      <c r="E186" s="253">
        <v>0</v>
      </c>
      <c r="F186" s="253"/>
      <c r="G186" s="252"/>
      <c r="H186" s="272"/>
    </row>
    <row r="187" spans="1:8">
      <c r="A187" s="260" t="s">
        <v>174</v>
      </c>
      <c r="B187" s="248"/>
      <c r="C187" s="248" t="s">
        <v>583</v>
      </c>
      <c r="D187" s="251" t="s">
        <v>503</v>
      </c>
      <c r="E187" s="253">
        <v>0</v>
      </c>
      <c r="F187" s="253">
        <v>70</v>
      </c>
      <c r="G187" s="252">
        <f>F187*E187</f>
        <v>0</v>
      </c>
      <c r="H187" s="284"/>
    </row>
    <row r="188" spans="1:8">
      <c r="A188" s="260" t="s">
        <v>182</v>
      </c>
      <c r="B188" s="248"/>
      <c r="C188" s="248" t="s">
        <v>584</v>
      </c>
      <c r="D188" s="251" t="s">
        <v>503</v>
      </c>
      <c r="E188" s="253">
        <v>0</v>
      </c>
      <c r="F188" s="253">
        <v>105</v>
      </c>
      <c r="G188" s="252">
        <f>F188*E188</f>
        <v>0</v>
      </c>
      <c r="H188" s="272"/>
    </row>
    <row r="189" spans="1:8">
      <c r="A189" s="260" t="s">
        <v>279</v>
      </c>
      <c r="B189" s="248"/>
      <c r="C189" s="248" t="s">
        <v>585</v>
      </c>
      <c r="D189" s="251" t="s">
        <v>503</v>
      </c>
      <c r="E189" s="268">
        <v>0</v>
      </c>
      <c r="F189" s="253">
        <v>115</v>
      </c>
      <c r="G189" s="252">
        <f>F189*E189</f>
        <v>0</v>
      </c>
      <c r="H189" s="272"/>
    </row>
    <row r="190" spans="1:8" ht="62">
      <c r="A190" s="260">
        <f>A186+0.01</f>
        <v>7.1599999999999966</v>
      </c>
      <c r="B190" s="248" t="s">
        <v>1198</v>
      </c>
      <c r="C190" s="248" t="s">
        <v>586</v>
      </c>
      <c r="D190" s="252"/>
      <c r="E190" s="253"/>
      <c r="F190" s="253"/>
      <c r="G190" s="252"/>
      <c r="H190" s="272"/>
    </row>
    <row r="191" spans="1:8">
      <c r="A191" s="260" t="s">
        <v>174</v>
      </c>
      <c r="B191" s="248"/>
      <c r="C191" s="248" t="s">
        <v>587</v>
      </c>
      <c r="D191" s="251" t="s">
        <v>503</v>
      </c>
      <c r="E191" s="268">
        <v>0</v>
      </c>
      <c r="F191" s="253">
        <v>110</v>
      </c>
      <c r="G191" s="252">
        <f>F191*E191</f>
        <v>0</v>
      </c>
      <c r="H191" s="272"/>
    </row>
    <row r="192" spans="1:8">
      <c r="A192" s="260" t="s">
        <v>182</v>
      </c>
      <c r="B192" s="248"/>
      <c r="C192" s="248" t="s">
        <v>588</v>
      </c>
      <c r="D192" s="251" t="s">
        <v>503</v>
      </c>
      <c r="E192" s="268">
        <v>0</v>
      </c>
      <c r="F192" s="253">
        <v>150</v>
      </c>
      <c r="G192" s="252">
        <f>F192*E192</f>
        <v>0</v>
      </c>
      <c r="H192" s="272"/>
    </row>
    <row r="193" spans="1:10" ht="46.5">
      <c r="A193" s="260">
        <f>A190+0.01</f>
        <v>7.1699999999999964</v>
      </c>
      <c r="B193" s="248" t="s">
        <v>589</v>
      </c>
      <c r="C193" s="248" t="s">
        <v>590</v>
      </c>
      <c r="D193" s="252"/>
      <c r="E193" s="268"/>
      <c r="F193" s="253"/>
      <c r="G193" s="252"/>
      <c r="H193" s="272"/>
    </row>
    <row r="194" spans="1:10">
      <c r="A194" s="260" t="s">
        <v>174</v>
      </c>
      <c r="B194" s="248"/>
      <c r="C194" s="248" t="s">
        <v>591</v>
      </c>
      <c r="D194" s="251" t="s">
        <v>503</v>
      </c>
      <c r="E194" s="268">
        <v>0</v>
      </c>
      <c r="F194" s="253">
        <v>90</v>
      </c>
      <c r="G194" s="252">
        <f>F194*E194</f>
        <v>0</v>
      </c>
      <c r="H194" s="272"/>
    </row>
    <row r="195" spans="1:10" ht="31">
      <c r="A195" s="260" t="s">
        <v>182</v>
      </c>
      <c r="B195" s="248"/>
      <c r="C195" s="248" t="s">
        <v>592</v>
      </c>
      <c r="D195" s="251" t="s">
        <v>503</v>
      </c>
      <c r="E195" s="268">
        <v>0</v>
      </c>
      <c r="F195" s="253">
        <v>130</v>
      </c>
      <c r="G195" s="252">
        <f>F195*E195</f>
        <v>0</v>
      </c>
      <c r="H195" s="272"/>
    </row>
    <row r="196" spans="1:10" ht="31">
      <c r="A196" s="260" t="s">
        <v>279</v>
      </c>
      <c r="B196" s="248"/>
      <c r="C196" s="248" t="s">
        <v>593</v>
      </c>
      <c r="D196" s="251" t="s">
        <v>503</v>
      </c>
      <c r="E196" s="253">
        <v>0</v>
      </c>
      <c r="F196" s="253">
        <v>150</v>
      </c>
      <c r="G196" s="252">
        <f>F196*E196</f>
        <v>0</v>
      </c>
      <c r="H196" s="272"/>
    </row>
    <row r="197" spans="1:10" ht="46.5">
      <c r="A197" s="260">
        <f>A193+0.01</f>
        <v>7.1799999999999962</v>
      </c>
      <c r="B197" s="248" t="s">
        <v>594</v>
      </c>
      <c r="C197" s="248" t="s">
        <v>595</v>
      </c>
      <c r="D197" s="252"/>
      <c r="E197" s="253"/>
      <c r="F197" s="253"/>
      <c r="G197" s="252"/>
      <c r="H197" s="272"/>
    </row>
    <row r="198" spans="1:10">
      <c r="A198" s="260" t="s">
        <v>174</v>
      </c>
      <c r="B198" s="248"/>
      <c r="C198" s="248" t="s">
        <v>596</v>
      </c>
      <c r="D198" s="251" t="s">
        <v>503</v>
      </c>
      <c r="E198" s="253">
        <v>0</v>
      </c>
      <c r="F198" s="253">
        <v>105</v>
      </c>
      <c r="G198" s="252">
        <f>F198*E198</f>
        <v>0</v>
      </c>
      <c r="H198" s="275"/>
    </row>
    <row r="199" spans="1:10" ht="31">
      <c r="A199" s="260" t="s">
        <v>182</v>
      </c>
      <c r="B199" s="248"/>
      <c r="C199" s="248" t="s">
        <v>597</v>
      </c>
      <c r="D199" s="251" t="s">
        <v>503</v>
      </c>
      <c r="E199" s="253">
        <v>0</v>
      </c>
      <c r="F199" s="253">
        <v>150</v>
      </c>
      <c r="G199" s="252">
        <f>F199*E199</f>
        <v>0</v>
      </c>
      <c r="H199" s="278"/>
    </row>
    <row r="200" spans="1:10" ht="31">
      <c r="A200" s="288" t="s">
        <v>279</v>
      </c>
      <c r="B200" s="263"/>
      <c r="C200" s="263" t="s">
        <v>598</v>
      </c>
      <c r="D200" s="267" t="s">
        <v>503</v>
      </c>
      <c r="E200" s="268">
        <v>40</v>
      </c>
      <c r="F200" s="253">
        <v>220</v>
      </c>
      <c r="G200" s="252">
        <f>F200*E200</f>
        <v>8800</v>
      </c>
      <c r="H200" s="269"/>
    </row>
    <row r="201" spans="1:10" ht="62">
      <c r="A201" s="290">
        <f>A197+0.01</f>
        <v>7.1899999999999959</v>
      </c>
      <c r="B201" s="248" t="s">
        <v>599</v>
      </c>
      <c r="C201" s="248" t="s">
        <v>1070</v>
      </c>
      <c r="D201" s="251" t="s">
        <v>503</v>
      </c>
      <c r="E201" s="253">
        <v>0</v>
      </c>
      <c r="F201" s="253">
        <v>300</v>
      </c>
      <c r="G201" s="252">
        <f>F201*E201</f>
        <v>0</v>
      </c>
      <c r="H201" s="275"/>
    </row>
    <row r="202" spans="1:10" ht="62">
      <c r="A202" s="290">
        <f>A201+0.01</f>
        <v>7.1999999999999957</v>
      </c>
      <c r="B202" s="248" t="s">
        <v>607</v>
      </c>
      <c r="C202" s="248" t="s">
        <v>608</v>
      </c>
      <c r="D202" s="251" t="s">
        <v>503</v>
      </c>
      <c r="E202" s="253">
        <v>0</v>
      </c>
      <c r="F202" s="253">
        <v>65</v>
      </c>
      <c r="G202" s="252">
        <f>F202*E202</f>
        <v>0</v>
      </c>
      <c r="H202" s="275"/>
    </row>
    <row r="203" spans="1:10" ht="46.5">
      <c r="A203" s="290">
        <f>A202+0.01</f>
        <v>7.2099999999999955</v>
      </c>
      <c r="B203" s="248" t="s">
        <v>609</v>
      </c>
      <c r="C203" s="248" t="s">
        <v>1196</v>
      </c>
      <c r="D203" s="252"/>
      <c r="E203" s="253"/>
      <c r="F203" s="253"/>
      <c r="G203" s="252"/>
      <c r="H203" s="272"/>
    </row>
    <row r="204" spans="1:10" ht="31">
      <c r="A204" s="260" t="s">
        <v>174</v>
      </c>
      <c r="B204" s="248"/>
      <c r="C204" s="248" t="s">
        <v>610</v>
      </c>
      <c r="D204" s="251" t="s">
        <v>503</v>
      </c>
      <c r="E204" s="253">
        <v>0</v>
      </c>
      <c r="F204" s="253">
        <v>210</v>
      </c>
      <c r="G204" s="252">
        <f t="shared" ref="G204:G217" si="14">F204*E204</f>
        <v>0</v>
      </c>
      <c r="H204" s="272"/>
      <c r="I204" s="174" t="s">
        <v>1201</v>
      </c>
      <c r="J204" s="174">
        <v>30</v>
      </c>
    </row>
    <row r="205" spans="1:10">
      <c r="A205" s="260" t="s">
        <v>182</v>
      </c>
      <c r="B205" s="248"/>
      <c r="C205" s="248" t="s">
        <v>611</v>
      </c>
      <c r="D205" s="251" t="s">
        <v>503</v>
      </c>
      <c r="E205" s="253">
        <v>0</v>
      </c>
      <c r="F205" s="253">
        <v>310</v>
      </c>
      <c r="G205" s="252">
        <f t="shared" si="14"/>
        <v>0</v>
      </c>
      <c r="H205" s="272"/>
      <c r="I205" s="174" t="s">
        <v>1202</v>
      </c>
      <c r="J205" s="174">
        <v>30</v>
      </c>
    </row>
    <row r="206" spans="1:10" ht="31">
      <c r="A206" s="260" t="s">
        <v>279</v>
      </c>
      <c r="B206" s="248"/>
      <c r="C206" s="248" t="s">
        <v>612</v>
      </c>
      <c r="D206" s="251" t="s">
        <v>503</v>
      </c>
      <c r="E206" s="253">
        <v>0</v>
      </c>
      <c r="F206" s="253">
        <v>280</v>
      </c>
      <c r="G206" s="252">
        <f t="shared" si="14"/>
        <v>0</v>
      </c>
      <c r="H206" s="272"/>
    </row>
    <row r="207" spans="1:10">
      <c r="A207" s="260" t="s">
        <v>280</v>
      </c>
      <c r="B207" s="248"/>
      <c r="C207" s="248" t="s">
        <v>613</v>
      </c>
      <c r="D207" s="251" t="s">
        <v>503</v>
      </c>
      <c r="E207" s="253">
        <v>0</v>
      </c>
      <c r="F207" s="253">
        <v>310</v>
      </c>
      <c r="G207" s="252">
        <f t="shared" si="14"/>
        <v>0</v>
      </c>
      <c r="H207" s="272"/>
    </row>
    <row r="208" spans="1:10" ht="31">
      <c r="A208" s="260" t="s">
        <v>279</v>
      </c>
      <c r="B208" s="248"/>
      <c r="C208" s="248" t="s">
        <v>1199</v>
      </c>
      <c r="D208" s="251" t="s">
        <v>503</v>
      </c>
      <c r="E208" s="253">
        <v>0</v>
      </c>
      <c r="F208" s="253">
        <v>320</v>
      </c>
      <c r="G208" s="252">
        <f>F208*E208</f>
        <v>0</v>
      </c>
      <c r="H208" s="272"/>
    </row>
    <row r="209" spans="1:8">
      <c r="A209" s="260" t="s">
        <v>280</v>
      </c>
      <c r="B209" s="248"/>
      <c r="C209" s="248" t="s">
        <v>1200</v>
      </c>
      <c r="D209" s="251" t="s">
        <v>503</v>
      </c>
      <c r="E209" s="253">
        <v>0</v>
      </c>
      <c r="F209" s="253">
        <v>345</v>
      </c>
      <c r="G209" s="252">
        <f>F209*E209</f>
        <v>0</v>
      </c>
      <c r="H209" s="272"/>
    </row>
    <row r="210" spans="1:8">
      <c r="A210" s="260" t="s">
        <v>281</v>
      </c>
      <c r="B210" s="248"/>
      <c r="C210" s="248" t="s">
        <v>614</v>
      </c>
      <c r="D210" s="251" t="s">
        <v>503</v>
      </c>
      <c r="E210" s="253">
        <v>0</v>
      </c>
      <c r="F210" s="253">
        <v>200</v>
      </c>
      <c r="G210" s="252">
        <f t="shared" si="14"/>
        <v>0</v>
      </c>
      <c r="H210" s="272"/>
    </row>
    <row r="211" spans="1:8">
      <c r="A211" s="260" t="s">
        <v>458</v>
      </c>
      <c r="B211" s="248"/>
      <c r="C211" s="248" t="s">
        <v>615</v>
      </c>
      <c r="D211" s="251" t="s">
        <v>503</v>
      </c>
      <c r="E211" s="253">
        <v>0</v>
      </c>
      <c r="F211" s="253">
        <v>275</v>
      </c>
      <c r="G211" s="252">
        <f t="shared" si="14"/>
        <v>0</v>
      </c>
      <c r="H211" s="291"/>
    </row>
    <row r="212" spans="1:8">
      <c r="A212" s="260" t="s">
        <v>470</v>
      </c>
      <c r="B212" s="248"/>
      <c r="C212" s="248" t="s">
        <v>616</v>
      </c>
      <c r="D212" s="251" t="s">
        <v>503</v>
      </c>
      <c r="E212" s="253">
        <v>0</v>
      </c>
      <c r="F212" s="253">
        <v>210</v>
      </c>
      <c r="G212" s="252">
        <f t="shared" si="14"/>
        <v>0</v>
      </c>
      <c r="H212" s="272"/>
    </row>
    <row r="213" spans="1:8">
      <c r="A213" s="260" t="s">
        <v>617</v>
      </c>
      <c r="B213" s="248"/>
      <c r="C213" s="248" t="s">
        <v>618</v>
      </c>
      <c r="D213" s="251" t="s">
        <v>503</v>
      </c>
      <c r="E213" s="253">
        <v>0</v>
      </c>
      <c r="F213" s="253">
        <v>210</v>
      </c>
      <c r="G213" s="252">
        <f t="shared" si="14"/>
        <v>0</v>
      </c>
      <c r="H213" s="272"/>
    </row>
    <row r="214" spans="1:8">
      <c r="A214" s="260" t="s">
        <v>261</v>
      </c>
      <c r="B214" s="248"/>
      <c r="C214" s="248" t="s">
        <v>619</v>
      </c>
      <c r="D214" s="251" t="s">
        <v>503</v>
      </c>
      <c r="E214" s="253">
        <v>0</v>
      </c>
      <c r="F214" s="253">
        <v>170</v>
      </c>
      <c r="G214" s="252">
        <f t="shared" si="14"/>
        <v>0</v>
      </c>
      <c r="H214" s="272"/>
    </row>
    <row r="215" spans="1:8" ht="31">
      <c r="A215" s="260" t="s">
        <v>471</v>
      </c>
      <c r="B215" s="248"/>
      <c r="C215" s="248" t="s">
        <v>620</v>
      </c>
      <c r="D215" s="251" t="s">
        <v>503</v>
      </c>
      <c r="E215" s="253">
        <v>0</v>
      </c>
      <c r="F215" s="253">
        <v>120</v>
      </c>
      <c r="G215" s="252">
        <f t="shared" si="14"/>
        <v>0</v>
      </c>
      <c r="H215" s="272"/>
    </row>
    <row r="216" spans="1:8" ht="31">
      <c r="A216" s="260" t="s">
        <v>621</v>
      </c>
      <c r="B216" s="248"/>
      <c r="C216" s="248" t="s">
        <v>622</v>
      </c>
      <c r="D216" s="251" t="s">
        <v>503</v>
      </c>
      <c r="E216" s="253">
        <v>0</v>
      </c>
      <c r="F216" s="253">
        <v>325</v>
      </c>
      <c r="G216" s="252">
        <f t="shared" si="14"/>
        <v>0</v>
      </c>
      <c r="H216" s="272"/>
    </row>
    <row r="217" spans="1:8" ht="31">
      <c r="A217" s="290">
        <f>A203+0.01</f>
        <v>7.2199999999999953</v>
      </c>
      <c r="B217" s="248" t="s">
        <v>1180</v>
      </c>
      <c r="C217" s="248" t="s">
        <v>1181</v>
      </c>
      <c r="D217" s="251" t="s">
        <v>1179</v>
      </c>
      <c r="E217" s="253"/>
      <c r="F217" s="253">
        <v>400</v>
      </c>
      <c r="G217" s="252">
        <f t="shared" si="14"/>
        <v>0</v>
      </c>
      <c r="H217" s="275"/>
    </row>
    <row r="218" spans="1:8" ht="31">
      <c r="A218" s="260"/>
      <c r="B218" s="248"/>
      <c r="C218" s="248" t="s">
        <v>1182</v>
      </c>
      <c r="D218" s="251" t="s">
        <v>1179</v>
      </c>
      <c r="E218" s="253"/>
      <c r="F218" s="253">
        <v>200</v>
      </c>
      <c r="G218" s="252">
        <f>F218*E218</f>
        <v>0</v>
      </c>
      <c r="H218" s="272"/>
    </row>
    <row r="219" spans="1:8" ht="31">
      <c r="A219" s="290" t="s">
        <v>1183</v>
      </c>
      <c r="B219" s="248" t="s">
        <v>1184</v>
      </c>
      <c r="C219" s="248" t="s">
        <v>1185</v>
      </c>
      <c r="D219" s="252" t="s">
        <v>1186</v>
      </c>
      <c r="E219" s="253"/>
      <c r="F219" s="253">
        <v>360</v>
      </c>
      <c r="G219" s="252"/>
      <c r="H219" s="272"/>
    </row>
    <row r="220" spans="1:8" ht="62">
      <c r="A220" s="260" t="s">
        <v>1187</v>
      </c>
      <c r="B220" s="248" t="s">
        <v>1188</v>
      </c>
      <c r="C220" s="248" t="s">
        <v>1189</v>
      </c>
      <c r="D220" s="251" t="s">
        <v>1186</v>
      </c>
      <c r="E220" s="253"/>
      <c r="F220" s="253">
        <v>70</v>
      </c>
      <c r="G220" s="252"/>
      <c r="H220" s="272"/>
    </row>
    <row r="221" spans="1:8" ht="31">
      <c r="A221" s="260" t="s">
        <v>1190</v>
      </c>
      <c r="B221" s="248" t="s">
        <v>1191</v>
      </c>
      <c r="C221" s="248" t="s">
        <v>1192</v>
      </c>
      <c r="D221" s="251" t="s">
        <v>9</v>
      </c>
      <c r="E221" s="253"/>
      <c r="F221" s="253">
        <v>1000</v>
      </c>
      <c r="G221" s="252"/>
      <c r="H221" s="272"/>
    </row>
    <row r="222" spans="1:8">
      <c r="A222" s="260" t="s">
        <v>1193</v>
      </c>
      <c r="B222" s="248" t="s">
        <v>1194</v>
      </c>
      <c r="C222" s="248" t="s">
        <v>1195</v>
      </c>
      <c r="D222" s="251" t="s">
        <v>1146</v>
      </c>
      <c r="E222" s="253"/>
      <c r="F222" s="253">
        <v>350</v>
      </c>
      <c r="G222" s="252"/>
      <c r="H222" s="272"/>
    </row>
    <row r="223" spans="1:8" ht="15.75" customHeight="1">
      <c r="A223" s="260"/>
      <c r="B223" s="248"/>
      <c r="C223" s="248"/>
      <c r="D223" s="725" t="s">
        <v>1174</v>
      </c>
      <c r="E223" s="726" t="s">
        <v>537</v>
      </c>
      <c r="F223" s="727"/>
      <c r="G223" s="246">
        <f>SUM(G154:G222)</f>
        <v>148250</v>
      </c>
      <c r="H223" s="272"/>
    </row>
    <row r="224" spans="1:8" ht="18.5">
      <c r="A224" s="430">
        <v>8</v>
      </c>
      <c r="B224" s="431"/>
      <c r="C224" s="431" t="s">
        <v>1154</v>
      </c>
      <c r="D224" s="720"/>
      <c r="E224" s="721"/>
      <c r="F224" s="721"/>
      <c r="G224" s="721"/>
      <c r="H224" s="707"/>
    </row>
    <row r="225" spans="1:8" s="255" customFormat="1" ht="31">
      <c r="A225" s="294">
        <f t="shared" ref="A225:A232" si="15">A224+0.01</f>
        <v>8.01</v>
      </c>
      <c r="B225" s="182" t="s">
        <v>1090</v>
      </c>
      <c r="C225" s="182" t="s">
        <v>634</v>
      </c>
      <c r="D225" s="257" t="s">
        <v>262</v>
      </c>
      <c r="E225" s="256">
        <v>20</v>
      </c>
      <c r="F225" s="256">
        <v>120</v>
      </c>
      <c r="G225" s="257">
        <f>F225*E225</f>
        <v>2400</v>
      </c>
      <c r="H225" s="284" t="s">
        <v>550</v>
      </c>
    </row>
    <row r="226" spans="1:8" s="255" customFormat="1" ht="46.5">
      <c r="A226" s="294">
        <f t="shared" si="15"/>
        <v>8.02</v>
      </c>
      <c r="B226" s="182" t="s">
        <v>635</v>
      </c>
      <c r="C226" s="182" t="s">
        <v>1074</v>
      </c>
      <c r="D226" s="257" t="s">
        <v>9</v>
      </c>
      <c r="E226" s="256">
        <v>1</v>
      </c>
      <c r="F226" s="256">
        <v>1000</v>
      </c>
      <c r="G226" s="257">
        <f>F226*E226</f>
        <v>1000</v>
      </c>
      <c r="H226" s="284" t="s">
        <v>636</v>
      </c>
    </row>
    <row r="227" spans="1:8" ht="46.5">
      <c r="A227" s="290">
        <f t="shared" si="15"/>
        <v>8.0299999999999994</v>
      </c>
      <c r="B227" s="248" t="s">
        <v>637</v>
      </c>
      <c r="C227" s="295" t="s">
        <v>638</v>
      </c>
      <c r="D227" s="252" t="s">
        <v>262</v>
      </c>
      <c r="E227" s="253">
        <v>0</v>
      </c>
      <c r="F227" s="253">
        <v>850</v>
      </c>
      <c r="G227" s="252">
        <f>F227*E227</f>
        <v>0</v>
      </c>
      <c r="H227" s="272"/>
    </row>
    <row r="228" spans="1:8" ht="31">
      <c r="A228" s="290">
        <f t="shared" si="15"/>
        <v>8.0399999999999991</v>
      </c>
      <c r="B228" s="248" t="s">
        <v>639</v>
      </c>
      <c r="C228" s="295" t="s">
        <v>640</v>
      </c>
      <c r="D228" s="252" t="s">
        <v>262</v>
      </c>
      <c r="E228" s="253">
        <v>0</v>
      </c>
      <c r="F228" s="253">
        <v>450</v>
      </c>
      <c r="G228" s="252">
        <f>F228*E228</f>
        <v>0</v>
      </c>
      <c r="H228" s="272"/>
    </row>
    <row r="229" spans="1:8" ht="93">
      <c r="A229" s="290">
        <f t="shared" si="15"/>
        <v>8.0499999999999989</v>
      </c>
      <c r="B229" s="248" t="s">
        <v>1075</v>
      </c>
      <c r="C229" s="181" t="s">
        <v>642</v>
      </c>
      <c r="D229" s="252" t="s">
        <v>641</v>
      </c>
      <c r="E229" s="253">
        <v>120</v>
      </c>
      <c r="F229" s="253">
        <v>150</v>
      </c>
      <c r="G229" s="252">
        <f t="shared" ref="G229:G236" si="16">F229*E229</f>
        <v>18000</v>
      </c>
      <c r="H229" s="272"/>
    </row>
    <row r="230" spans="1:8" ht="62">
      <c r="A230" s="290">
        <f t="shared" si="15"/>
        <v>8.0599999999999987</v>
      </c>
      <c r="B230" s="248" t="s">
        <v>645</v>
      </c>
      <c r="C230" s="181" t="s">
        <v>646</v>
      </c>
      <c r="D230" s="252" t="s">
        <v>262</v>
      </c>
      <c r="E230" s="253">
        <v>0</v>
      </c>
      <c r="F230" s="253">
        <v>1000</v>
      </c>
      <c r="G230" s="252">
        <f t="shared" si="16"/>
        <v>0</v>
      </c>
      <c r="H230" s="272"/>
    </row>
    <row r="231" spans="1:8" ht="31">
      <c r="A231" s="290">
        <f t="shared" si="15"/>
        <v>8.0699999999999985</v>
      </c>
      <c r="B231" s="248" t="s">
        <v>647</v>
      </c>
      <c r="C231" s="295" t="s">
        <v>648</v>
      </c>
      <c r="D231" s="252" t="s">
        <v>262</v>
      </c>
      <c r="E231" s="253">
        <v>0</v>
      </c>
      <c r="F231" s="253">
        <v>250</v>
      </c>
      <c r="G231" s="252">
        <f t="shared" si="16"/>
        <v>0</v>
      </c>
      <c r="H231" s="272"/>
    </row>
    <row r="232" spans="1:8" ht="77.5">
      <c r="A232" s="290">
        <f t="shared" si="15"/>
        <v>8.0799999999999983</v>
      </c>
      <c r="B232" s="248" t="s">
        <v>649</v>
      </c>
      <c r="C232" s="181" t="s">
        <v>650</v>
      </c>
      <c r="D232" s="252" t="s">
        <v>549</v>
      </c>
      <c r="E232" s="253">
        <v>0</v>
      </c>
      <c r="F232" s="253">
        <v>55</v>
      </c>
      <c r="G232" s="252">
        <f t="shared" si="16"/>
        <v>0</v>
      </c>
      <c r="H232" s="272" t="s">
        <v>644</v>
      </c>
    </row>
    <row r="233" spans="1:8" ht="31">
      <c r="A233" s="290">
        <f>A232+0.01</f>
        <v>8.0899999999999981</v>
      </c>
      <c r="B233" s="248" t="s">
        <v>651</v>
      </c>
      <c r="C233" s="181" t="s">
        <v>750</v>
      </c>
      <c r="D233" s="252" t="s">
        <v>549</v>
      </c>
      <c r="E233" s="253">
        <v>0</v>
      </c>
      <c r="F233" s="253"/>
      <c r="G233" s="252">
        <f t="shared" si="16"/>
        <v>0</v>
      </c>
      <c r="H233" s="272"/>
    </row>
    <row r="234" spans="1:8">
      <c r="A234" s="260" t="s">
        <v>174</v>
      </c>
      <c r="B234" s="248"/>
      <c r="C234" s="181" t="s">
        <v>652</v>
      </c>
      <c r="D234" s="252" t="s">
        <v>503</v>
      </c>
      <c r="E234" s="253">
        <v>0</v>
      </c>
      <c r="F234" s="253">
        <v>450</v>
      </c>
      <c r="G234" s="252">
        <f t="shared" si="16"/>
        <v>0</v>
      </c>
      <c r="H234" s="272"/>
    </row>
    <row r="235" spans="1:8">
      <c r="A235" s="287" t="s">
        <v>182</v>
      </c>
      <c r="B235" s="182"/>
      <c r="C235" s="296" t="s">
        <v>653</v>
      </c>
      <c r="D235" s="258" t="s">
        <v>503</v>
      </c>
      <c r="E235" s="297">
        <v>0</v>
      </c>
      <c r="F235" s="297">
        <v>225</v>
      </c>
      <c r="G235" s="258">
        <f t="shared" si="16"/>
        <v>0</v>
      </c>
      <c r="H235" s="278"/>
    </row>
    <row r="236" spans="1:8" ht="46.5">
      <c r="A236" s="466">
        <f>A233+0.01</f>
        <v>8.0999999999999979</v>
      </c>
      <c r="B236" s="182" t="s">
        <v>751</v>
      </c>
      <c r="C236" s="182" t="s">
        <v>462</v>
      </c>
      <c r="D236" s="298" t="s">
        <v>503</v>
      </c>
      <c r="E236" s="299">
        <v>0</v>
      </c>
      <c r="F236" s="299">
        <v>215</v>
      </c>
      <c r="G236" s="257">
        <f t="shared" si="16"/>
        <v>0</v>
      </c>
      <c r="H236" s="293"/>
    </row>
    <row r="237" spans="1:8" ht="15.75" customHeight="1">
      <c r="A237" s="279"/>
      <c r="B237" s="248"/>
      <c r="C237" s="248"/>
      <c r="D237" s="730" t="s">
        <v>1170</v>
      </c>
      <c r="E237" s="731" t="s">
        <v>537</v>
      </c>
      <c r="F237" s="732"/>
      <c r="G237" s="241">
        <f>SUM(G225:G236)</f>
        <v>21400</v>
      </c>
      <c r="H237" s="281"/>
    </row>
    <row r="238" spans="1:8" ht="18.5">
      <c r="A238" s="430">
        <v>9</v>
      </c>
      <c r="B238" s="431"/>
      <c r="C238" s="431" t="s">
        <v>1207</v>
      </c>
      <c r="D238" s="720"/>
      <c r="E238" s="721"/>
      <c r="F238" s="721"/>
      <c r="G238" s="721"/>
      <c r="H238" s="707"/>
    </row>
    <row r="239" spans="1:8" ht="117" customHeight="1">
      <c r="A239" s="260">
        <f>A238+0.01</f>
        <v>9.01</v>
      </c>
      <c r="B239" s="248" t="s">
        <v>654</v>
      </c>
      <c r="C239" s="248" t="s">
        <v>655</v>
      </c>
      <c r="D239" s="252" t="s">
        <v>503</v>
      </c>
      <c r="E239" s="253">
        <v>950</v>
      </c>
      <c r="F239" s="253">
        <v>125</v>
      </c>
      <c r="G239" s="252">
        <f>F239*E239</f>
        <v>118750</v>
      </c>
      <c r="H239" s="284" t="s">
        <v>656</v>
      </c>
    </row>
    <row r="240" spans="1:8" ht="62">
      <c r="A240" s="260">
        <f>A239+0.01</f>
        <v>9.02</v>
      </c>
      <c r="B240" s="248" t="s">
        <v>659</v>
      </c>
      <c r="C240" s="248" t="s">
        <v>660</v>
      </c>
      <c r="D240" s="252" t="s">
        <v>503</v>
      </c>
      <c r="E240" s="253">
        <v>0</v>
      </c>
      <c r="F240" s="253">
        <v>110</v>
      </c>
      <c r="G240" s="252">
        <f>F240*E240</f>
        <v>0</v>
      </c>
      <c r="H240" s="272"/>
    </row>
    <row r="241" spans="1:8" ht="62">
      <c r="A241" s="260">
        <f>A240+0.01</f>
        <v>9.0299999999999994</v>
      </c>
      <c r="B241" s="248" t="s">
        <v>661</v>
      </c>
      <c r="C241" s="248" t="s">
        <v>662</v>
      </c>
      <c r="D241" s="252" t="s">
        <v>503</v>
      </c>
      <c r="E241" s="253">
        <v>0</v>
      </c>
      <c r="F241" s="253">
        <v>140</v>
      </c>
      <c r="G241" s="252">
        <f>F241*E241</f>
        <v>0</v>
      </c>
      <c r="H241" s="272"/>
    </row>
    <row r="242" spans="1:8" ht="46.5">
      <c r="A242" s="260">
        <f>A241+0.01</f>
        <v>9.0399999999999991</v>
      </c>
      <c r="B242" s="259" t="s">
        <v>1091</v>
      </c>
      <c r="C242" s="248" t="s">
        <v>1076</v>
      </c>
      <c r="D242" s="252" t="s">
        <v>503</v>
      </c>
      <c r="E242" s="253">
        <v>0</v>
      </c>
      <c r="F242" s="253">
        <v>110</v>
      </c>
      <c r="G242" s="252">
        <f>F242*E242</f>
        <v>0</v>
      </c>
      <c r="H242" s="300"/>
    </row>
    <row r="243" spans="1:8" ht="31">
      <c r="A243" s="260" t="s">
        <v>1190</v>
      </c>
      <c r="B243" s="248" t="s">
        <v>1191</v>
      </c>
      <c r="C243" s="248" t="s">
        <v>1192</v>
      </c>
      <c r="D243" s="251" t="s">
        <v>9</v>
      </c>
      <c r="E243" s="253"/>
      <c r="F243" s="253">
        <v>1000</v>
      </c>
      <c r="G243" s="252"/>
      <c r="H243" s="272"/>
    </row>
    <row r="244" spans="1:8">
      <c r="A244" s="260" t="s">
        <v>1193</v>
      </c>
      <c r="B244" s="248" t="s">
        <v>1194</v>
      </c>
      <c r="C244" s="248" t="s">
        <v>1195</v>
      </c>
      <c r="D244" s="251" t="s">
        <v>1146</v>
      </c>
      <c r="E244" s="253"/>
      <c r="F244" s="253">
        <v>350</v>
      </c>
      <c r="G244" s="252"/>
      <c r="H244" s="272"/>
    </row>
    <row r="245" spans="1:8">
      <c r="A245" s="260" t="s">
        <v>1210</v>
      </c>
      <c r="B245" s="248" t="s">
        <v>1211</v>
      </c>
      <c r="C245" s="248" t="s">
        <v>1212</v>
      </c>
      <c r="D245" s="251" t="s">
        <v>503</v>
      </c>
      <c r="E245" s="253"/>
      <c r="F245" s="253">
        <v>230</v>
      </c>
      <c r="G245" s="252"/>
      <c r="H245" s="272"/>
    </row>
    <row r="246" spans="1:8" ht="16" thickBot="1">
      <c r="A246" s="260"/>
      <c r="B246" s="248"/>
      <c r="C246" s="248"/>
      <c r="D246" s="179"/>
      <c r="E246" s="467"/>
      <c r="F246" s="244"/>
      <c r="G246" s="471"/>
      <c r="H246" s="272"/>
    </row>
    <row r="247" spans="1:8" ht="15.75" customHeight="1" thickBot="1">
      <c r="A247" s="271"/>
      <c r="B247" s="248"/>
      <c r="C247" s="728" t="s">
        <v>1170</v>
      </c>
      <c r="D247" s="729"/>
      <c r="E247" s="729"/>
      <c r="F247" s="729"/>
      <c r="G247" s="646">
        <f>SUM(G239:G246)</f>
        <v>118750</v>
      </c>
      <c r="H247" s="633"/>
    </row>
    <row r="248" spans="1:8" ht="18.5">
      <c r="A248" s="430">
        <v>10</v>
      </c>
      <c r="B248" s="431"/>
      <c r="C248" s="431" t="s">
        <v>676</v>
      </c>
      <c r="D248" s="720"/>
      <c r="E248" s="721"/>
      <c r="F248" s="721"/>
      <c r="G248" s="706"/>
      <c r="H248" s="707"/>
    </row>
    <row r="249" spans="1:8" ht="46.5">
      <c r="A249" s="260">
        <f>A248+0.01</f>
        <v>10.01</v>
      </c>
      <c r="B249" s="248" t="s">
        <v>752</v>
      </c>
      <c r="C249" s="248" t="s">
        <v>1338</v>
      </c>
      <c r="D249" s="252" t="s">
        <v>503</v>
      </c>
      <c r="E249" s="253">
        <v>0</v>
      </c>
      <c r="F249" s="253">
        <v>200</v>
      </c>
      <c r="G249" s="252">
        <f>F249*E249</f>
        <v>0</v>
      </c>
      <c r="H249" s="272"/>
    </row>
    <row r="250" spans="1:8" ht="31">
      <c r="A250" s="260">
        <f>A249+0.01</f>
        <v>10.02</v>
      </c>
      <c r="B250" s="248" t="s">
        <v>677</v>
      </c>
      <c r="C250" s="248" t="s">
        <v>1342</v>
      </c>
      <c r="D250" s="252"/>
      <c r="E250" s="253"/>
      <c r="F250" s="253"/>
      <c r="G250" s="252"/>
      <c r="H250" s="272"/>
    </row>
    <row r="251" spans="1:8">
      <c r="A251" s="260" t="s">
        <v>174</v>
      </c>
      <c r="B251" s="248"/>
      <c r="C251" s="248" t="s">
        <v>1339</v>
      </c>
      <c r="D251" s="252" t="s">
        <v>267</v>
      </c>
      <c r="E251" s="253">
        <v>1</v>
      </c>
      <c r="F251" s="253">
        <v>3000</v>
      </c>
      <c r="G251" s="252">
        <f t="shared" ref="G251:G276" si="17">F251*E251</f>
        <v>3000</v>
      </c>
      <c r="H251" s="272"/>
    </row>
    <row r="252" spans="1:8">
      <c r="A252" s="260" t="s">
        <v>279</v>
      </c>
      <c r="B252" s="248"/>
      <c r="C252" s="248" t="s">
        <v>468</v>
      </c>
      <c r="D252" s="86" t="s">
        <v>9</v>
      </c>
      <c r="E252" s="253">
        <v>1</v>
      </c>
      <c r="F252" s="253">
        <v>500</v>
      </c>
      <c r="G252" s="252">
        <f t="shared" si="17"/>
        <v>500</v>
      </c>
      <c r="H252" s="272"/>
    </row>
    <row r="253" spans="1:8">
      <c r="A253" s="260" t="s">
        <v>280</v>
      </c>
      <c r="B253" s="248"/>
      <c r="C253" s="248" t="s">
        <v>469</v>
      </c>
      <c r="D253" s="86" t="s">
        <v>9</v>
      </c>
      <c r="E253" s="253">
        <v>5</v>
      </c>
      <c r="F253" s="253">
        <v>250</v>
      </c>
      <c r="G253" s="252">
        <f t="shared" si="17"/>
        <v>1250</v>
      </c>
      <c r="H253" s="272"/>
    </row>
    <row r="254" spans="1:8">
      <c r="A254" s="260" t="s">
        <v>281</v>
      </c>
      <c r="B254" s="248"/>
      <c r="C254" s="248" t="s">
        <v>753</v>
      </c>
      <c r="D254" s="86" t="s">
        <v>9</v>
      </c>
      <c r="E254" s="253">
        <v>2</v>
      </c>
      <c r="F254" s="253">
        <v>250</v>
      </c>
      <c r="G254" s="252">
        <f t="shared" si="17"/>
        <v>500</v>
      </c>
      <c r="H254" s="272"/>
    </row>
    <row r="255" spans="1:8">
      <c r="A255" s="260" t="s">
        <v>470</v>
      </c>
      <c r="B255" s="248"/>
      <c r="C255" s="248" t="s">
        <v>473</v>
      </c>
      <c r="D255" s="86" t="s">
        <v>9</v>
      </c>
      <c r="E255" s="253">
        <v>1</v>
      </c>
      <c r="F255" s="253">
        <v>250</v>
      </c>
      <c r="G255" s="252">
        <f t="shared" si="17"/>
        <v>250</v>
      </c>
      <c r="H255" s="272"/>
    </row>
    <row r="256" spans="1:8">
      <c r="A256" s="260" t="s">
        <v>617</v>
      </c>
      <c r="B256" s="248"/>
      <c r="C256" s="248" t="s">
        <v>1340</v>
      </c>
      <c r="D256" s="86" t="s">
        <v>9</v>
      </c>
      <c r="E256" s="253">
        <v>1</v>
      </c>
      <c r="F256" s="253">
        <v>50</v>
      </c>
      <c r="G256" s="252">
        <f t="shared" si="17"/>
        <v>50</v>
      </c>
      <c r="H256" s="272"/>
    </row>
    <row r="257" spans="1:8">
      <c r="A257" s="260" t="s">
        <v>261</v>
      </c>
      <c r="B257" s="248"/>
      <c r="C257" s="248" t="s">
        <v>754</v>
      </c>
      <c r="D257" s="86" t="s">
        <v>198</v>
      </c>
      <c r="E257" s="253">
        <v>10</v>
      </c>
      <c r="F257" s="253">
        <v>300</v>
      </c>
      <c r="G257" s="252">
        <f t="shared" si="17"/>
        <v>3000</v>
      </c>
      <c r="H257" s="272"/>
    </row>
    <row r="258" spans="1:8" ht="31">
      <c r="A258" s="260" t="s">
        <v>702</v>
      </c>
      <c r="B258" s="248"/>
      <c r="C258" s="248" t="s">
        <v>756</v>
      </c>
      <c r="D258" s="86" t="s">
        <v>267</v>
      </c>
      <c r="E258" s="253">
        <v>1</v>
      </c>
      <c r="F258" s="253">
        <v>200</v>
      </c>
      <c r="G258" s="252">
        <f t="shared" si="17"/>
        <v>200</v>
      </c>
      <c r="H258" s="272"/>
    </row>
    <row r="259" spans="1:8" ht="31">
      <c r="A259" s="260" t="s">
        <v>472</v>
      </c>
      <c r="B259" s="248"/>
      <c r="C259" s="248" t="s">
        <v>1056</v>
      </c>
      <c r="D259" s="86" t="s">
        <v>549</v>
      </c>
      <c r="E259" s="253">
        <v>0</v>
      </c>
      <c r="F259" s="253">
        <v>75</v>
      </c>
      <c r="G259" s="252">
        <f t="shared" si="17"/>
        <v>0</v>
      </c>
      <c r="H259" s="272"/>
    </row>
    <row r="260" spans="1:8">
      <c r="A260" s="260" t="s">
        <v>1343</v>
      </c>
      <c r="B260" s="248"/>
      <c r="C260" s="248" t="s">
        <v>1344</v>
      </c>
      <c r="D260" s="86" t="s">
        <v>9</v>
      </c>
      <c r="E260" s="253">
        <v>1</v>
      </c>
      <c r="F260" s="253">
        <v>2500</v>
      </c>
      <c r="G260" s="252">
        <f t="shared" si="17"/>
        <v>2500</v>
      </c>
      <c r="H260" s="272"/>
    </row>
    <row r="261" spans="1:8" ht="77.5">
      <c r="A261" s="260">
        <f>A250+0.01</f>
        <v>10.029999999999999</v>
      </c>
      <c r="B261" s="248" t="s">
        <v>1341</v>
      </c>
      <c r="C261" s="248" t="s">
        <v>477</v>
      </c>
      <c r="D261" s="86" t="s">
        <v>9</v>
      </c>
      <c r="E261" s="253">
        <v>1</v>
      </c>
      <c r="F261" s="253">
        <v>18000</v>
      </c>
      <c r="G261" s="252">
        <f t="shared" si="17"/>
        <v>18000</v>
      </c>
      <c r="H261" s="272"/>
    </row>
    <row r="262" spans="1:8" ht="77.5">
      <c r="A262" s="260" t="s">
        <v>174</v>
      </c>
      <c r="B262" s="248"/>
      <c r="C262" s="248" t="s">
        <v>478</v>
      </c>
      <c r="D262" s="86" t="s">
        <v>9</v>
      </c>
      <c r="E262" s="253">
        <v>0</v>
      </c>
      <c r="F262" s="253">
        <v>12500</v>
      </c>
      <c r="G262" s="252">
        <f t="shared" si="17"/>
        <v>0</v>
      </c>
      <c r="H262" s="272"/>
    </row>
    <row r="263" spans="1:8" ht="77.5">
      <c r="A263" s="260" t="s">
        <v>182</v>
      </c>
      <c r="B263" s="248"/>
      <c r="C263" s="248" t="s">
        <v>282</v>
      </c>
      <c r="D263" s="86" t="s">
        <v>9</v>
      </c>
      <c r="E263" s="253">
        <v>0</v>
      </c>
      <c r="F263" s="253">
        <v>10000</v>
      </c>
      <c r="G263" s="252">
        <f t="shared" si="17"/>
        <v>0</v>
      </c>
      <c r="H263" s="272"/>
    </row>
    <row r="264" spans="1:8" ht="77.5">
      <c r="A264" s="260" t="s">
        <v>279</v>
      </c>
      <c r="B264" s="248"/>
      <c r="C264" s="248" t="s">
        <v>755</v>
      </c>
      <c r="D264" s="86" t="s">
        <v>9</v>
      </c>
      <c r="E264" s="253">
        <v>0</v>
      </c>
      <c r="F264" s="253">
        <v>9000</v>
      </c>
      <c r="G264" s="252">
        <f t="shared" si="17"/>
        <v>0</v>
      </c>
      <c r="H264" s="272"/>
    </row>
    <row r="265" spans="1:8" ht="31">
      <c r="A265" s="260">
        <f>A261+0.01</f>
        <v>10.039999999999999</v>
      </c>
      <c r="B265" s="248" t="s">
        <v>1078</v>
      </c>
      <c r="C265" s="248" t="s">
        <v>1077</v>
      </c>
      <c r="D265" s="252" t="s">
        <v>643</v>
      </c>
      <c r="E265" s="253">
        <v>4</v>
      </c>
      <c r="F265" s="253">
        <v>15000</v>
      </c>
      <c r="G265" s="252">
        <f t="shared" si="17"/>
        <v>60000</v>
      </c>
      <c r="H265" s="272"/>
    </row>
    <row r="266" spans="1:8">
      <c r="A266" s="260">
        <f>A265+0.01</f>
        <v>10.049999999999999</v>
      </c>
      <c r="B266" s="248" t="s">
        <v>1213</v>
      </c>
      <c r="C266" s="248" t="s">
        <v>1214</v>
      </c>
      <c r="D266" s="252" t="s">
        <v>1137</v>
      </c>
      <c r="E266" s="253">
        <v>500</v>
      </c>
      <c r="F266" s="253">
        <v>75</v>
      </c>
      <c r="G266" s="252">
        <f t="shared" si="17"/>
        <v>37500</v>
      </c>
      <c r="H266" s="272">
        <f>E266*F266</f>
        <v>37500</v>
      </c>
    </row>
    <row r="267" spans="1:8">
      <c r="A267" s="260">
        <f>A266+0.01</f>
        <v>10.059999999999999</v>
      </c>
      <c r="B267" s="248" t="s">
        <v>678</v>
      </c>
      <c r="C267" s="248" t="s">
        <v>679</v>
      </c>
      <c r="D267" s="252" t="s">
        <v>9</v>
      </c>
      <c r="E267" s="253">
        <v>1</v>
      </c>
      <c r="F267" s="253">
        <v>250</v>
      </c>
      <c r="G267" s="252">
        <f t="shared" si="17"/>
        <v>250</v>
      </c>
      <c r="H267" s="272"/>
    </row>
    <row r="268" spans="1:8" ht="46.5">
      <c r="A268" s="260">
        <f>A267+0.01</f>
        <v>10.069999999999999</v>
      </c>
      <c r="B268" s="248" t="s">
        <v>680</v>
      </c>
      <c r="C268" s="248" t="s">
        <v>681</v>
      </c>
      <c r="D268" s="252" t="s">
        <v>503</v>
      </c>
      <c r="E268" s="253">
        <v>1</v>
      </c>
      <c r="F268" s="253">
        <v>15000</v>
      </c>
      <c r="G268" s="252">
        <f t="shared" si="17"/>
        <v>15000</v>
      </c>
      <c r="H268" s="272"/>
    </row>
    <row r="269" spans="1:8" s="176" customFormat="1" ht="18.5">
      <c r="A269" s="260">
        <f>A268+0.01</f>
        <v>10.079999999999998</v>
      </c>
      <c r="B269" s="248" t="s">
        <v>757</v>
      </c>
      <c r="C269" s="248" t="s">
        <v>441</v>
      </c>
      <c r="D269" s="252" t="s">
        <v>9</v>
      </c>
      <c r="E269" s="253">
        <v>4</v>
      </c>
      <c r="F269" s="253">
        <v>810</v>
      </c>
      <c r="G269" s="252">
        <f t="shared" si="17"/>
        <v>3240</v>
      </c>
      <c r="H269" s="272"/>
    </row>
    <row r="270" spans="1:8" s="176" customFormat="1" ht="18.5">
      <c r="A270" s="260">
        <f t="shared" ref="A270:A276" si="18">A269+0.01</f>
        <v>10.089999999999998</v>
      </c>
      <c r="B270" s="248"/>
      <c r="C270" s="248" t="s">
        <v>442</v>
      </c>
      <c r="D270" s="252" t="s">
        <v>9</v>
      </c>
      <c r="E270" s="253">
        <v>4</v>
      </c>
      <c r="F270" s="253">
        <v>260</v>
      </c>
      <c r="G270" s="252">
        <f t="shared" si="17"/>
        <v>1040</v>
      </c>
      <c r="H270" s="272"/>
    </row>
    <row r="271" spans="1:8" s="176" customFormat="1" ht="18.5">
      <c r="A271" s="260">
        <f t="shared" si="18"/>
        <v>10.099999999999998</v>
      </c>
      <c r="B271" s="248"/>
      <c r="C271" s="248" t="s">
        <v>443</v>
      </c>
      <c r="D271" s="252" t="s">
        <v>9</v>
      </c>
      <c r="E271" s="253">
        <v>0</v>
      </c>
      <c r="F271" s="253">
        <v>370</v>
      </c>
      <c r="G271" s="252">
        <f t="shared" si="17"/>
        <v>0</v>
      </c>
      <c r="H271" s="272"/>
    </row>
    <row r="272" spans="1:8" s="176" customFormat="1" ht="18.5">
      <c r="A272" s="260">
        <f t="shared" si="18"/>
        <v>10.109999999999998</v>
      </c>
      <c r="B272" s="248"/>
      <c r="C272" s="248" t="s">
        <v>444</v>
      </c>
      <c r="D272" s="252" t="s">
        <v>9</v>
      </c>
      <c r="E272" s="253">
        <v>8</v>
      </c>
      <c r="F272" s="253">
        <v>370</v>
      </c>
      <c r="G272" s="252">
        <f t="shared" si="17"/>
        <v>2960</v>
      </c>
      <c r="H272" s="272"/>
    </row>
    <row r="273" spans="1:8" s="176" customFormat="1" ht="18.5">
      <c r="A273" s="260">
        <f t="shared" si="18"/>
        <v>10.119999999999997</v>
      </c>
      <c r="B273" s="248"/>
      <c r="C273" s="248" t="s">
        <v>445</v>
      </c>
      <c r="D273" s="252" t="s">
        <v>9</v>
      </c>
      <c r="E273" s="253">
        <v>2</v>
      </c>
      <c r="F273" s="253">
        <v>1226</v>
      </c>
      <c r="G273" s="252">
        <f t="shared" si="17"/>
        <v>2452</v>
      </c>
      <c r="H273" s="272"/>
    </row>
    <row r="274" spans="1:8" s="176" customFormat="1" ht="18.5">
      <c r="A274" s="260">
        <f t="shared" si="18"/>
        <v>10.129999999999997</v>
      </c>
      <c r="B274" s="248"/>
      <c r="C274" s="248" t="s">
        <v>283</v>
      </c>
      <c r="D274" s="252" t="s">
        <v>9</v>
      </c>
      <c r="E274" s="253">
        <v>1</v>
      </c>
      <c r="F274" s="253">
        <v>500</v>
      </c>
      <c r="G274" s="252">
        <f t="shared" si="17"/>
        <v>500</v>
      </c>
      <c r="H274" s="272"/>
    </row>
    <row r="275" spans="1:8" s="176" customFormat="1" ht="18.5">
      <c r="A275" s="260">
        <f t="shared" si="18"/>
        <v>10.139999999999997</v>
      </c>
      <c r="B275" s="248"/>
      <c r="C275" s="248" t="s">
        <v>459</v>
      </c>
      <c r="D275" s="252" t="s">
        <v>9</v>
      </c>
      <c r="E275" s="253">
        <v>1</v>
      </c>
      <c r="F275" s="253">
        <v>4500</v>
      </c>
      <c r="G275" s="252">
        <f t="shared" si="17"/>
        <v>4500</v>
      </c>
      <c r="H275" s="272"/>
    </row>
    <row r="276" spans="1:8" s="176" customFormat="1" ht="31">
      <c r="A276" s="260">
        <f t="shared" si="18"/>
        <v>10.149999999999997</v>
      </c>
      <c r="B276" s="248"/>
      <c r="C276" s="248" t="s">
        <v>474</v>
      </c>
      <c r="D276" s="252" t="s">
        <v>503</v>
      </c>
      <c r="E276" s="253">
        <v>0</v>
      </c>
      <c r="F276" s="253">
        <v>500</v>
      </c>
      <c r="G276" s="252">
        <f t="shared" si="17"/>
        <v>0</v>
      </c>
      <c r="H276" s="272"/>
    </row>
    <row r="277" spans="1:8" s="176" customFormat="1" ht="31">
      <c r="A277" s="260">
        <v>10.16</v>
      </c>
      <c r="B277" s="442" t="s">
        <v>1345</v>
      </c>
      <c r="C277" s="453" t="s">
        <v>1346</v>
      </c>
      <c r="D277" s="468"/>
      <c r="E277" s="469"/>
      <c r="F277" s="470"/>
      <c r="G277" s="471"/>
      <c r="H277" s="272"/>
    </row>
    <row r="278" spans="1:8" s="176" customFormat="1" ht="18.5">
      <c r="A278" s="260" t="s">
        <v>174</v>
      </c>
      <c r="B278" s="629"/>
      <c r="C278" s="651" t="s">
        <v>1218</v>
      </c>
      <c r="D278" s="649" t="s">
        <v>1351</v>
      </c>
      <c r="E278" s="469">
        <v>1</v>
      </c>
      <c r="F278" s="470">
        <v>2000</v>
      </c>
      <c r="G278" s="471">
        <f>F278*E278</f>
        <v>2000</v>
      </c>
      <c r="H278" s="272"/>
    </row>
    <row r="279" spans="1:8" s="176" customFormat="1" ht="18.5">
      <c r="A279" s="260" t="s">
        <v>279</v>
      </c>
      <c r="B279" s="629"/>
      <c r="C279" s="651" t="s">
        <v>1219</v>
      </c>
      <c r="D279" s="252" t="s">
        <v>9</v>
      </c>
      <c r="E279" s="469">
        <v>1</v>
      </c>
      <c r="F279" s="470">
        <v>2000</v>
      </c>
      <c r="G279" s="471">
        <f t="shared" ref="G279:G284" si="19">F279*E279</f>
        <v>2000</v>
      </c>
      <c r="H279" s="272"/>
    </row>
    <row r="280" spans="1:8" s="176" customFormat="1" ht="18.5">
      <c r="A280" s="260" t="s">
        <v>280</v>
      </c>
      <c r="B280" s="629"/>
      <c r="C280" s="651" t="s">
        <v>1220</v>
      </c>
      <c r="D280" s="252" t="s">
        <v>9</v>
      </c>
      <c r="E280" s="469">
        <v>1</v>
      </c>
      <c r="F280" s="470">
        <v>2000</v>
      </c>
      <c r="G280" s="471">
        <f t="shared" si="19"/>
        <v>2000</v>
      </c>
      <c r="H280" s="272"/>
    </row>
    <row r="281" spans="1:8" s="176" customFormat="1" ht="18.5">
      <c r="A281" s="260" t="s">
        <v>281</v>
      </c>
      <c r="B281" s="629"/>
      <c r="C281" s="651" t="s">
        <v>1221</v>
      </c>
      <c r="D281" s="649" t="s">
        <v>1351</v>
      </c>
      <c r="E281" s="469">
        <v>1</v>
      </c>
      <c r="F281" s="470">
        <v>2000</v>
      </c>
      <c r="G281" s="471">
        <f t="shared" si="19"/>
        <v>2000</v>
      </c>
      <c r="H281" s="272"/>
    </row>
    <row r="282" spans="1:8" s="176" customFormat="1" ht="18.5">
      <c r="A282" s="260" t="s">
        <v>470</v>
      </c>
      <c r="B282" s="629"/>
      <c r="C282" s="651" t="s">
        <v>1222</v>
      </c>
      <c r="D282" s="649" t="s">
        <v>1351</v>
      </c>
      <c r="E282" s="469">
        <v>1</v>
      </c>
      <c r="F282" s="470">
        <v>2000</v>
      </c>
      <c r="G282" s="471">
        <f t="shared" si="19"/>
        <v>2000</v>
      </c>
      <c r="H282" s="272"/>
    </row>
    <row r="283" spans="1:8" s="176" customFormat="1" ht="18.5">
      <c r="A283" s="260" t="s">
        <v>617</v>
      </c>
      <c r="B283" s="629"/>
      <c r="C283" s="652" t="s">
        <v>1347</v>
      </c>
      <c r="D283" s="649" t="s">
        <v>9</v>
      </c>
      <c r="E283" s="469">
        <v>1</v>
      </c>
      <c r="F283" s="470">
        <v>2000</v>
      </c>
      <c r="G283" s="471">
        <f t="shared" si="19"/>
        <v>2000</v>
      </c>
      <c r="H283" s="272"/>
    </row>
    <row r="284" spans="1:8" s="176" customFormat="1" ht="18.5">
      <c r="A284" s="260" t="s">
        <v>261</v>
      </c>
      <c r="B284" s="629"/>
      <c r="C284" s="651" t="s">
        <v>1348</v>
      </c>
      <c r="D284" s="649" t="s">
        <v>1351</v>
      </c>
      <c r="E284" s="469">
        <v>1</v>
      </c>
      <c r="F284" s="470">
        <v>500</v>
      </c>
      <c r="G284" s="471">
        <f t="shared" si="19"/>
        <v>500</v>
      </c>
      <c r="H284" s="272"/>
    </row>
    <row r="285" spans="1:8" s="176" customFormat="1" ht="18.5">
      <c r="A285" s="260"/>
      <c r="B285" s="629"/>
      <c r="C285" s="651"/>
      <c r="D285" s="649"/>
      <c r="E285" s="469"/>
      <c r="F285" s="470"/>
      <c r="G285" s="471"/>
      <c r="H285" s="272"/>
    </row>
    <row r="286" spans="1:8" s="176" customFormat="1" ht="18.5">
      <c r="A286" s="260"/>
      <c r="B286" s="629"/>
      <c r="C286" s="651"/>
      <c r="D286" s="649"/>
      <c r="E286" s="469"/>
      <c r="F286" s="470"/>
      <c r="G286" s="471"/>
      <c r="H286" s="272"/>
    </row>
    <row r="287" spans="1:8" s="176" customFormat="1" ht="18.5">
      <c r="A287" s="260"/>
      <c r="B287" s="629"/>
      <c r="C287" s="651"/>
      <c r="D287" s="649"/>
      <c r="E287" s="469"/>
      <c r="F287" s="470"/>
      <c r="G287" s="471"/>
      <c r="H287" s="272"/>
    </row>
    <row r="288" spans="1:8" s="176" customFormat="1" ht="18.5">
      <c r="A288" s="260"/>
      <c r="B288" s="629"/>
      <c r="C288" s="651"/>
      <c r="D288" s="649"/>
      <c r="E288" s="469"/>
      <c r="F288" s="470"/>
      <c r="G288" s="471"/>
      <c r="H288" s="272"/>
    </row>
    <row r="289" spans="1:8" s="176" customFormat="1" ht="18.5">
      <c r="A289" s="260"/>
      <c r="B289" s="629"/>
      <c r="C289" s="651"/>
      <c r="D289" s="649"/>
      <c r="E289" s="469"/>
      <c r="F289" s="470"/>
      <c r="G289" s="471"/>
      <c r="H289" s="272"/>
    </row>
    <row r="290" spans="1:8" s="176" customFormat="1" ht="18.5">
      <c r="A290" s="260"/>
      <c r="B290" s="248"/>
      <c r="C290" s="650"/>
      <c r="D290" s="468"/>
      <c r="E290" s="469"/>
      <c r="F290" s="470"/>
      <c r="G290" s="471"/>
      <c r="H290" s="272"/>
    </row>
    <row r="291" spans="1:8" s="465" customFormat="1" ht="19" thickBot="1">
      <c r="A291" s="647"/>
      <c r="B291" s="637"/>
      <c r="C291" s="722" t="s">
        <v>1058</v>
      </c>
      <c r="D291" s="723"/>
      <c r="E291" s="723"/>
      <c r="F291" s="724"/>
      <c r="G291" s="648">
        <f>SUM(G249:G290)</f>
        <v>169192</v>
      </c>
      <c r="H291" s="638"/>
    </row>
    <row r="292" spans="1:8" s="451" customFormat="1" ht="21.5" thickBot="1">
      <c r="A292" s="449"/>
      <c r="B292" s="452"/>
      <c r="C292" s="717" t="s">
        <v>1151</v>
      </c>
      <c r="D292" s="718"/>
      <c r="E292" s="718"/>
      <c r="F292" s="719"/>
      <c r="G292" s="454">
        <f>G25+G34+G70+G83+G122+G152+G223+G237+G247+G291</f>
        <v>1245663.25</v>
      </c>
      <c r="H292" s="450"/>
    </row>
    <row r="293" spans="1:8">
      <c r="E293" s="236"/>
      <c r="F293" s="236"/>
    </row>
    <row r="294" spans="1:8">
      <c r="E294" s="236"/>
      <c r="F294" s="236"/>
    </row>
    <row r="295" spans="1:8">
      <c r="E295" s="236"/>
      <c r="F295" s="236"/>
    </row>
    <row r="296" spans="1:8">
      <c r="E296" s="236"/>
      <c r="F296" s="236"/>
    </row>
    <row r="297" spans="1:8">
      <c r="D297" s="240"/>
      <c r="E297" s="236"/>
      <c r="F297" s="236"/>
    </row>
    <row r="298" spans="1:8">
      <c r="E298" s="236"/>
      <c r="F298" s="236"/>
    </row>
    <row r="299" spans="1:8">
      <c r="E299" s="236"/>
      <c r="F299" s="236"/>
    </row>
    <row r="300" spans="1:8">
      <c r="D300" s="240"/>
      <c r="E300" s="236"/>
      <c r="F300" s="236"/>
    </row>
    <row r="301" spans="1:8">
      <c r="E301" s="236"/>
      <c r="F301" s="236"/>
    </row>
    <row r="302" spans="1:8">
      <c r="D302" s="240"/>
      <c r="E302" s="236"/>
      <c r="F302" s="236"/>
    </row>
    <row r="303" spans="1:8">
      <c r="E303" s="236"/>
      <c r="F303" s="236"/>
    </row>
    <row r="304" spans="1:8">
      <c r="E304" s="237"/>
      <c r="F304" s="237"/>
    </row>
    <row r="305" spans="5:6">
      <c r="E305" s="237"/>
      <c r="F305" s="237"/>
    </row>
    <row r="306" spans="5:6">
      <c r="E306" s="237"/>
      <c r="F306" s="237"/>
    </row>
    <row r="307" spans="5:6">
      <c r="E307" s="237"/>
      <c r="F307" s="237"/>
    </row>
    <row r="308" spans="5:6">
      <c r="E308" s="237"/>
      <c r="F308" s="237"/>
    </row>
  </sheetData>
  <mergeCells count="22">
    <mergeCell ref="D3:H3"/>
    <mergeCell ref="D35:H35"/>
    <mergeCell ref="A1:H1"/>
    <mergeCell ref="C292:F292"/>
    <mergeCell ref="D248:H248"/>
    <mergeCell ref="D224:H224"/>
    <mergeCell ref="D238:H238"/>
    <mergeCell ref="C291:F291"/>
    <mergeCell ref="C83:F83"/>
    <mergeCell ref="C70:F70"/>
    <mergeCell ref="C25:F25"/>
    <mergeCell ref="C34:F34"/>
    <mergeCell ref="C247:F247"/>
    <mergeCell ref="D223:F223"/>
    <mergeCell ref="D237:F237"/>
    <mergeCell ref="D26:H26"/>
    <mergeCell ref="D71:H71"/>
    <mergeCell ref="D84:H84"/>
    <mergeCell ref="D123:H123"/>
    <mergeCell ref="D153:H153"/>
    <mergeCell ref="C152:F152"/>
    <mergeCell ref="C122:F1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H299"/>
  <sheetViews>
    <sheetView showZeros="0" zoomScale="90" zoomScaleNormal="90" zoomScaleSheetLayoutView="85" workbookViewId="0">
      <pane ySplit="1" topLeftCell="A218" activePane="bottomLeft" state="frozen"/>
      <selection pane="bottomLeft" activeCell="G258" sqref="G258"/>
    </sheetView>
  </sheetViews>
  <sheetFormatPr defaultColWidth="9.1796875" defaultRowHeight="15.5"/>
  <cols>
    <col min="1" max="1" width="10.26953125" style="38" bestFit="1" customWidth="1"/>
    <col min="2" max="2" width="14.453125" style="38" customWidth="1"/>
    <col min="3" max="3" width="76.54296875" style="39" customWidth="1"/>
    <col min="4" max="4" width="9.26953125" style="38" customWidth="1"/>
    <col min="5" max="5" width="12" style="161" bestFit="1" customWidth="1"/>
    <col min="6" max="6" width="15.453125" style="40" bestFit="1" customWidth="1"/>
    <col min="7" max="7" width="19.26953125" style="40" bestFit="1" customWidth="1"/>
    <col min="8" max="8" width="23.54296875" style="39" customWidth="1"/>
    <col min="9" max="16384" width="9.1796875" style="39"/>
  </cols>
  <sheetData>
    <row r="1" spans="1:8" ht="25.5" customHeight="1" thickBot="1">
      <c r="A1" s="733" t="s">
        <v>1276</v>
      </c>
      <c r="B1" s="734"/>
      <c r="C1" s="734"/>
      <c r="D1" s="734"/>
      <c r="E1" s="734"/>
      <c r="F1" s="734"/>
      <c r="G1" s="734"/>
      <c r="H1" s="735"/>
    </row>
    <row r="2" spans="1:8" s="494" customFormat="1" ht="32.65" customHeight="1">
      <c r="A2" s="507" t="s">
        <v>115</v>
      </c>
      <c r="B2" s="508" t="s">
        <v>1223</v>
      </c>
      <c r="C2" s="508" t="s">
        <v>498</v>
      </c>
      <c r="D2" s="507" t="s">
        <v>1</v>
      </c>
      <c r="E2" s="509" t="s">
        <v>285</v>
      </c>
      <c r="F2" s="509" t="s">
        <v>1055</v>
      </c>
      <c r="G2" s="507" t="s">
        <v>499</v>
      </c>
      <c r="H2" s="510" t="s">
        <v>500</v>
      </c>
    </row>
    <row r="3" spans="1:8" s="174" customFormat="1" ht="18.5">
      <c r="A3" s="430">
        <v>1</v>
      </c>
      <c r="B3" s="431"/>
      <c r="C3" s="431" t="s">
        <v>286</v>
      </c>
      <c r="D3" s="720"/>
      <c r="E3" s="721"/>
      <c r="F3" s="721"/>
      <c r="G3" s="721"/>
      <c r="H3" s="707"/>
    </row>
    <row r="4" spans="1:8" ht="201.5">
      <c r="A4" s="341">
        <f>A3+0.01</f>
        <v>1.01</v>
      </c>
      <c r="B4" s="477"/>
      <c r="C4" s="95" t="s">
        <v>287</v>
      </c>
      <c r="D4" s="47"/>
      <c r="E4" s="153"/>
      <c r="F4" s="49"/>
      <c r="G4" s="344">
        <f t="shared" ref="G4:G39" si="0">F4*E4</f>
        <v>0</v>
      </c>
      <c r="H4" s="344"/>
    </row>
    <row r="5" spans="1:8" ht="139.5">
      <c r="A5" s="341"/>
      <c r="B5" s="477"/>
      <c r="C5" s="95" t="s">
        <v>288</v>
      </c>
      <c r="D5" s="47"/>
      <c r="E5" s="153"/>
      <c r="F5" s="49"/>
      <c r="G5" s="344">
        <f t="shared" si="0"/>
        <v>0</v>
      </c>
      <c r="H5" s="344"/>
    </row>
    <row r="6" spans="1:8" ht="31">
      <c r="A6" s="341"/>
      <c r="B6" s="477"/>
      <c r="C6" s="95" t="s">
        <v>289</v>
      </c>
      <c r="D6" s="47"/>
      <c r="E6" s="153"/>
      <c r="F6" s="49"/>
      <c r="G6" s="344">
        <f t="shared" si="0"/>
        <v>0</v>
      </c>
      <c r="H6" s="344"/>
    </row>
    <row r="7" spans="1:8">
      <c r="A7" s="341"/>
      <c r="B7" s="477"/>
      <c r="C7" s="100" t="s">
        <v>290</v>
      </c>
      <c r="D7" s="47"/>
      <c r="E7" s="153"/>
      <c r="F7" s="49"/>
      <c r="G7" s="344">
        <f t="shared" si="0"/>
        <v>0</v>
      </c>
      <c r="H7" s="344"/>
    </row>
    <row r="8" spans="1:8">
      <c r="A8" s="341">
        <v>1.01</v>
      </c>
      <c r="B8" s="477"/>
      <c r="C8" s="95" t="s">
        <v>1224</v>
      </c>
      <c r="D8" s="98" t="s">
        <v>291</v>
      </c>
      <c r="E8" s="155">
        <v>0</v>
      </c>
      <c r="F8" s="99">
        <v>400</v>
      </c>
      <c r="G8" s="344">
        <f t="shared" si="0"/>
        <v>0</v>
      </c>
      <c r="H8" s="344"/>
    </row>
    <row r="9" spans="1:8">
      <c r="A9" s="341" t="s">
        <v>1228</v>
      </c>
      <c r="B9" s="477"/>
      <c r="C9" s="95" t="s">
        <v>292</v>
      </c>
      <c r="D9" s="98" t="s">
        <v>5</v>
      </c>
      <c r="E9" s="155">
        <v>0</v>
      </c>
      <c r="F9" s="99">
        <v>350</v>
      </c>
      <c r="G9" s="344">
        <f t="shared" si="0"/>
        <v>0</v>
      </c>
      <c r="H9" s="344"/>
    </row>
    <row r="10" spans="1:8">
      <c r="A10" s="341">
        <v>1.02</v>
      </c>
      <c r="B10" s="477"/>
      <c r="C10" s="95" t="s">
        <v>1225</v>
      </c>
      <c r="D10" s="98" t="s">
        <v>291</v>
      </c>
      <c r="E10" s="155">
        <v>0</v>
      </c>
      <c r="F10" s="99">
        <v>300</v>
      </c>
      <c r="G10" s="344">
        <f t="shared" si="0"/>
        <v>0</v>
      </c>
      <c r="H10" s="344"/>
    </row>
    <row r="11" spans="1:8">
      <c r="A11" s="341" t="s">
        <v>1229</v>
      </c>
      <c r="B11" s="477"/>
      <c r="C11" s="95" t="s">
        <v>292</v>
      </c>
      <c r="D11" s="98" t="s">
        <v>5</v>
      </c>
      <c r="E11" s="155">
        <v>0</v>
      </c>
      <c r="F11" s="99">
        <v>350</v>
      </c>
      <c r="G11" s="344">
        <f t="shared" si="0"/>
        <v>0</v>
      </c>
      <c r="H11" s="344"/>
    </row>
    <row r="12" spans="1:8">
      <c r="A12" s="341">
        <v>1.03</v>
      </c>
      <c r="B12" s="477"/>
      <c r="C12" s="95" t="s">
        <v>1226</v>
      </c>
      <c r="D12" s="98" t="s">
        <v>291</v>
      </c>
      <c r="E12" s="155">
        <v>0</v>
      </c>
      <c r="F12" s="99">
        <v>250</v>
      </c>
      <c r="G12" s="344">
        <f t="shared" si="0"/>
        <v>0</v>
      </c>
      <c r="H12" s="344"/>
    </row>
    <row r="13" spans="1:8">
      <c r="A13" s="341" t="s">
        <v>1230</v>
      </c>
      <c r="B13" s="477"/>
      <c r="C13" s="95" t="s">
        <v>292</v>
      </c>
      <c r="D13" s="98" t="s">
        <v>5</v>
      </c>
      <c r="E13" s="155">
        <v>0</v>
      </c>
      <c r="F13" s="99">
        <v>300</v>
      </c>
      <c r="G13" s="344">
        <f t="shared" si="0"/>
        <v>0</v>
      </c>
      <c r="H13" s="344"/>
    </row>
    <row r="14" spans="1:8">
      <c r="A14" s="341">
        <v>1.04</v>
      </c>
      <c r="B14" s="477"/>
      <c r="C14" s="95" t="s">
        <v>1227</v>
      </c>
      <c r="D14" s="98" t="s">
        <v>291</v>
      </c>
      <c r="E14" s="103">
        <v>0</v>
      </c>
      <c r="F14" s="99">
        <v>225</v>
      </c>
      <c r="G14" s="344">
        <f t="shared" si="0"/>
        <v>0</v>
      </c>
      <c r="H14" s="344"/>
    </row>
    <row r="15" spans="1:8">
      <c r="A15" s="341" t="s">
        <v>1231</v>
      </c>
      <c r="B15" s="477"/>
      <c r="C15" s="95" t="s">
        <v>292</v>
      </c>
      <c r="D15" s="98" t="s">
        <v>5</v>
      </c>
      <c r="E15" s="103">
        <v>0</v>
      </c>
      <c r="F15" s="99">
        <v>300</v>
      </c>
      <c r="G15" s="344">
        <f t="shared" si="0"/>
        <v>0</v>
      </c>
      <c r="H15" s="344"/>
    </row>
    <row r="16" spans="1:8">
      <c r="A16" s="341">
        <v>1.05</v>
      </c>
      <c r="B16" s="477"/>
      <c r="C16" s="101" t="s">
        <v>296</v>
      </c>
      <c r="D16" s="102" t="s">
        <v>291</v>
      </c>
      <c r="E16" s="103">
        <v>0</v>
      </c>
      <c r="F16" s="104">
        <v>150</v>
      </c>
      <c r="G16" s="344">
        <f t="shared" si="0"/>
        <v>0</v>
      </c>
      <c r="H16" s="344"/>
    </row>
    <row r="17" spans="1:8">
      <c r="A17" s="341" t="s">
        <v>1232</v>
      </c>
      <c r="B17" s="477"/>
      <c r="C17" s="101" t="s">
        <v>292</v>
      </c>
      <c r="D17" s="102" t="s">
        <v>5</v>
      </c>
      <c r="E17" s="103">
        <v>0</v>
      </c>
      <c r="F17" s="104">
        <v>250</v>
      </c>
      <c r="G17" s="344">
        <f t="shared" si="0"/>
        <v>0</v>
      </c>
      <c r="H17" s="344"/>
    </row>
    <row r="18" spans="1:8">
      <c r="A18" s="341">
        <v>1.06</v>
      </c>
      <c r="B18" s="477"/>
      <c r="C18" s="101" t="s">
        <v>297</v>
      </c>
      <c r="D18" s="102" t="s">
        <v>291</v>
      </c>
      <c r="E18" s="155">
        <v>0</v>
      </c>
      <c r="F18" s="104">
        <v>125</v>
      </c>
      <c r="G18" s="344">
        <f t="shared" si="0"/>
        <v>0</v>
      </c>
      <c r="H18" s="344"/>
    </row>
    <row r="19" spans="1:8">
      <c r="A19" s="341" t="s">
        <v>1233</v>
      </c>
      <c r="B19" s="477"/>
      <c r="C19" s="101" t="s">
        <v>292</v>
      </c>
      <c r="D19" s="102" t="s">
        <v>5</v>
      </c>
      <c r="E19" s="155">
        <v>0</v>
      </c>
      <c r="F19" s="104">
        <v>250</v>
      </c>
      <c r="G19" s="344">
        <f t="shared" si="0"/>
        <v>0</v>
      </c>
      <c r="H19" s="344"/>
    </row>
    <row r="20" spans="1:8">
      <c r="A20" s="341">
        <v>1.07</v>
      </c>
      <c r="B20" s="477"/>
      <c r="C20" s="101" t="s">
        <v>1054</v>
      </c>
      <c r="D20" s="102" t="s">
        <v>291</v>
      </c>
      <c r="E20" s="155">
        <v>0</v>
      </c>
      <c r="F20" s="104">
        <v>80</v>
      </c>
      <c r="G20" s="344">
        <f t="shared" si="0"/>
        <v>0</v>
      </c>
      <c r="H20" s="344"/>
    </row>
    <row r="21" spans="1:8">
      <c r="A21" s="341" t="s">
        <v>1234</v>
      </c>
      <c r="B21" s="477"/>
      <c r="C21" s="101" t="s">
        <v>292</v>
      </c>
      <c r="D21" s="102" t="s">
        <v>5</v>
      </c>
      <c r="E21" s="155">
        <v>0</v>
      </c>
      <c r="F21" s="104">
        <v>150</v>
      </c>
      <c r="G21" s="344">
        <f t="shared" si="0"/>
        <v>0</v>
      </c>
      <c r="H21" s="344"/>
    </row>
    <row r="22" spans="1:8">
      <c r="A22" s="341"/>
      <c r="B22" s="477"/>
      <c r="C22" s="101"/>
      <c r="D22" s="102"/>
      <c r="E22" s="155"/>
      <c r="F22" s="505"/>
      <c r="G22" s="506"/>
      <c r="H22" s="506"/>
    </row>
    <row r="23" spans="1:8">
      <c r="A23" s="345"/>
      <c r="B23" s="100"/>
      <c r="C23" s="100" t="s">
        <v>1259</v>
      </c>
      <c r="D23" s="98"/>
      <c r="E23" s="155"/>
      <c r="F23" s="105"/>
      <c r="G23" s="344">
        <f t="shared" si="0"/>
        <v>0</v>
      </c>
    </row>
    <row r="24" spans="1:8">
      <c r="A24" s="341">
        <v>1.08</v>
      </c>
      <c r="B24" s="95"/>
      <c r="C24" s="95" t="s">
        <v>294</v>
      </c>
      <c r="D24" s="106" t="s">
        <v>291</v>
      </c>
      <c r="E24" s="155">
        <v>0</v>
      </c>
      <c r="F24" s="99">
        <v>275</v>
      </c>
      <c r="G24" s="344">
        <f t="shared" si="0"/>
        <v>0</v>
      </c>
    </row>
    <row r="25" spans="1:8">
      <c r="A25" s="341" t="s">
        <v>1251</v>
      </c>
      <c r="B25" s="95"/>
      <c r="C25" s="95" t="s">
        <v>292</v>
      </c>
      <c r="D25" s="106" t="s">
        <v>5</v>
      </c>
      <c r="E25" s="155">
        <v>0</v>
      </c>
      <c r="F25" s="99">
        <v>250</v>
      </c>
      <c r="G25" s="344">
        <f t="shared" si="0"/>
        <v>0</v>
      </c>
    </row>
    <row r="26" spans="1:8">
      <c r="A26" s="341">
        <v>1.0900000000000001</v>
      </c>
      <c r="B26" s="95"/>
      <c r="C26" s="95" t="s">
        <v>293</v>
      </c>
      <c r="D26" s="106" t="s">
        <v>291</v>
      </c>
      <c r="E26" s="155">
        <v>0</v>
      </c>
      <c r="F26" s="49">
        <v>225</v>
      </c>
      <c r="G26" s="344">
        <f t="shared" si="0"/>
        <v>0</v>
      </c>
    </row>
    <row r="27" spans="1:8">
      <c r="A27" s="341" t="s">
        <v>1252</v>
      </c>
      <c r="B27" s="95"/>
      <c r="C27" s="95" t="s">
        <v>292</v>
      </c>
      <c r="D27" s="106" t="s">
        <v>5</v>
      </c>
      <c r="E27" s="155">
        <v>0</v>
      </c>
      <c r="F27" s="49">
        <v>225</v>
      </c>
      <c r="G27" s="344">
        <f t="shared" si="0"/>
        <v>0</v>
      </c>
    </row>
    <row r="28" spans="1:8">
      <c r="A28" s="348">
        <v>1.1000000000000001</v>
      </c>
      <c r="B28" s="95"/>
      <c r="C28" s="95" t="s">
        <v>447</v>
      </c>
      <c r="D28" s="106" t="s">
        <v>291</v>
      </c>
      <c r="E28" s="155">
        <v>0</v>
      </c>
      <c r="F28" s="99">
        <v>175</v>
      </c>
      <c r="G28" s="344">
        <f t="shared" si="0"/>
        <v>0</v>
      </c>
    </row>
    <row r="29" spans="1:8">
      <c r="A29" s="341" t="s">
        <v>1253</v>
      </c>
      <c r="B29" s="95"/>
      <c r="C29" s="95" t="s">
        <v>292</v>
      </c>
      <c r="D29" s="106" t="s">
        <v>5</v>
      </c>
      <c r="E29" s="155">
        <v>0</v>
      </c>
      <c r="F29" s="99">
        <v>200</v>
      </c>
      <c r="G29" s="344">
        <f t="shared" si="0"/>
        <v>0</v>
      </c>
    </row>
    <row r="30" spans="1:8">
      <c r="A30" s="341">
        <v>1.1100000000000001</v>
      </c>
      <c r="B30" s="95"/>
      <c r="C30" s="95" t="s">
        <v>453</v>
      </c>
      <c r="D30" s="98" t="s">
        <v>291</v>
      </c>
      <c r="E30" s="155">
        <v>0</v>
      </c>
      <c r="F30" s="99">
        <v>575</v>
      </c>
      <c r="G30" s="344">
        <f t="shared" si="0"/>
        <v>0</v>
      </c>
    </row>
    <row r="31" spans="1:8">
      <c r="A31" s="341" t="s">
        <v>1254</v>
      </c>
      <c r="B31" s="95"/>
      <c r="C31" s="95" t="s">
        <v>292</v>
      </c>
      <c r="D31" s="98" t="s">
        <v>5</v>
      </c>
      <c r="E31" s="155">
        <v>0</v>
      </c>
      <c r="F31" s="99">
        <v>400</v>
      </c>
      <c r="G31" s="344">
        <f t="shared" si="0"/>
        <v>0</v>
      </c>
    </row>
    <row r="32" spans="1:8">
      <c r="A32" s="341">
        <v>1.1200000000000001</v>
      </c>
      <c r="B32" s="95"/>
      <c r="C32" s="95" t="s">
        <v>295</v>
      </c>
      <c r="D32" s="98" t="s">
        <v>291</v>
      </c>
      <c r="E32" s="155">
        <v>0</v>
      </c>
      <c r="F32" s="99">
        <v>525</v>
      </c>
      <c r="G32" s="344">
        <f t="shared" si="0"/>
        <v>0</v>
      </c>
    </row>
    <row r="33" spans="1:8">
      <c r="A33" s="341" t="s">
        <v>1255</v>
      </c>
      <c r="B33" s="95"/>
      <c r="C33" s="95" t="s">
        <v>292</v>
      </c>
      <c r="D33" s="98" t="s">
        <v>5</v>
      </c>
      <c r="E33" s="155">
        <v>0</v>
      </c>
      <c r="F33" s="99">
        <v>300</v>
      </c>
      <c r="G33" s="344">
        <f t="shared" si="0"/>
        <v>0</v>
      </c>
    </row>
    <row r="34" spans="1:8">
      <c r="A34" s="341">
        <v>1.1299999999999999</v>
      </c>
      <c r="B34" s="95"/>
      <c r="C34" s="95" t="s">
        <v>296</v>
      </c>
      <c r="D34" s="98" t="s">
        <v>291</v>
      </c>
      <c r="E34" s="155">
        <v>20</v>
      </c>
      <c r="F34" s="99">
        <v>475</v>
      </c>
      <c r="G34" s="344">
        <f t="shared" si="0"/>
        <v>9500</v>
      </c>
    </row>
    <row r="35" spans="1:8">
      <c r="A35" s="341" t="s">
        <v>1256</v>
      </c>
      <c r="B35" s="95"/>
      <c r="C35" s="95" t="s">
        <v>292</v>
      </c>
      <c r="D35" s="98" t="s">
        <v>5</v>
      </c>
      <c r="E35" s="155">
        <v>4</v>
      </c>
      <c r="F35" s="99">
        <v>300</v>
      </c>
      <c r="G35" s="344">
        <f t="shared" si="0"/>
        <v>1200</v>
      </c>
    </row>
    <row r="36" spans="1:8">
      <c r="A36" s="341">
        <v>1.1399999999999999</v>
      </c>
      <c r="B36" s="95"/>
      <c r="C36" s="95" t="s">
        <v>297</v>
      </c>
      <c r="D36" s="98" t="s">
        <v>291</v>
      </c>
      <c r="E36" s="155">
        <v>0</v>
      </c>
      <c r="F36" s="49">
        <v>425</v>
      </c>
      <c r="G36" s="344">
        <f t="shared" si="0"/>
        <v>0</v>
      </c>
    </row>
    <row r="37" spans="1:8">
      <c r="A37" s="341" t="s">
        <v>1257</v>
      </c>
      <c r="B37" s="95"/>
      <c r="C37" s="95" t="s">
        <v>292</v>
      </c>
      <c r="D37" s="98" t="s">
        <v>5</v>
      </c>
      <c r="E37" s="155">
        <v>0</v>
      </c>
      <c r="F37" s="49">
        <v>300</v>
      </c>
      <c r="G37" s="344">
        <f t="shared" si="0"/>
        <v>0</v>
      </c>
    </row>
    <row r="38" spans="1:8">
      <c r="A38" s="341">
        <v>1.1499999999999999</v>
      </c>
      <c r="B38" s="95"/>
      <c r="C38" s="95" t="s">
        <v>454</v>
      </c>
      <c r="D38" s="98" t="s">
        <v>291</v>
      </c>
      <c r="E38" s="155">
        <v>50</v>
      </c>
      <c r="F38" s="49">
        <v>250</v>
      </c>
      <c r="G38" s="344">
        <f t="shared" si="0"/>
        <v>12500</v>
      </c>
    </row>
    <row r="39" spans="1:8">
      <c r="A39" s="341" t="s">
        <v>1258</v>
      </c>
      <c r="B39" s="95"/>
      <c r="C39" s="95" t="s">
        <v>292</v>
      </c>
      <c r="D39" s="98" t="s">
        <v>5</v>
      </c>
      <c r="E39" s="155">
        <v>8</v>
      </c>
      <c r="F39" s="49">
        <v>200</v>
      </c>
      <c r="G39" s="344">
        <f t="shared" si="0"/>
        <v>1600</v>
      </c>
    </row>
    <row r="40" spans="1:8" s="41" customFormat="1">
      <c r="A40" s="495"/>
      <c r="B40" s="496"/>
      <c r="C40" s="497" t="s">
        <v>298</v>
      </c>
      <c r="D40" s="498"/>
      <c r="E40" s="499"/>
      <c r="F40" s="500"/>
      <c r="G40" s="501">
        <f>SUM(G4:G39)</f>
        <v>24800</v>
      </c>
      <c r="H40" s="501"/>
    </row>
    <row r="41" spans="1:8" s="174" customFormat="1" ht="18.5">
      <c r="A41" s="430">
        <v>2</v>
      </c>
      <c r="B41" s="431"/>
      <c r="C41" s="431" t="s">
        <v>299</v>
      </c>
      <c r="D41" s="720"/>
      <c r="E41" s="721"/>
      <c r="F41" s="721"/>
      <c r="G41" s="721"/>
      <c r="H41" s="707"/>
    </row>
    <row r="42" spans="1:8" s="41" customFormat="1" ht="95.25" customHeight="1">
      <c r="A42" s="341"/>
      <c r="B42" s="477"/>
      <c r="C42" s="95" t="s">
        <v>300</v>
      </c>
      <c r="D42" s="109"/>
      <c r="E42" s="153"/>
      <c r="F42" s="49"/>
      <c r="G42" s="344">
        <f t="shared" ref="G42:G73" si="1">F42*E42</f>
        <v>0</v>
      </c>
      <c r="H42" s="344"/>
    </row>
    <row r="43" spans="1:8">
      <c r="A43" s="347"/>
      <c r="B43" s="479"/>
      <c r="C43" s="113" t="s">
        <v>301</v>
      </c>
      <c r="D43" s="47"/>
      <c r="E43" s="153"/>
      <c r="F43" s="49"/>
      <c r="G43" s="344">
        <f t="shared" si="1"/>
        <v>0</v>
      </c>
      <c r="H43" s="344"/>
    </row>
    <row r="44" spans="1:8">
      <c r="A44" s="347"/>
      <c r="B44" s="479"/>
      <c r="C44" s="112" t="s">
        <v>302</v>
      </c>
      <c r="D44" s="47"/>
      <c r="E44" s="153"/>
      <c r="F44" s="49"/>
      <c r="G44" s="344">
        <f t="shared" si="1"/>
        <v>0</v>
      </c>
      <c r="H44" s="344"/>
    </row>
    <row r="45" spans="1:8">
      <c r="A45" s="347"/>
      <c r="B45" s="479"/>
      <c r="C45" s="112" t="s">
        <v>303</v>
      </c>
      <c r="D45" s="47"/>
      <c r="E45" s="153"/>
      <c r="F45" s="49"/>
      <c r="G45" s="344">
        <f t="shared" si="1"/>
        <v>0</v>
      </c>
      <c r="H45" s="344"/>
    </row>
    <row r="46" spans="1:8" ht="31">
      <c r="A46" s="347"/>
      <c r="B46" s="479"/>
      <c r="C46" s="112" t="s">
        <v>304</v>
      </c>
      <c r="D46" s="47"/>
      <c r="E46" s="153"/>
      <c r="F46" s="49"/>
      <c r="G46" s="344">
        <f t="shared" si="1"/>
        <v>0</v>
      </c>
      <c r="H46" s="344"/>
    </row>
    <row r="47" spans="1:8" ht="46.5">
      <c r="A47" s="341"/>
      <c r="B47" s="477"/>
      <c r="C47" s="112" t="s">
        <v>305</v>
      </c>
      <c r="D47" s="47"/>
      <c r="E47" s="153"/>
      <c r="F47" s="49"/>
      <c r="G47" s="344">
        <f t="shared" si="1"/>
        <v>0</v>
      </c>
      <c r="H47" s="344"/>
    </row>
    <row r="48" spans="1:8" ht="31">
      <c r="A48" s="341"/>
      <c r="B48" s="477"/>
      <c r="C48" s="112" t="s">
        <v>306</v>
      </c>
      <c r="D48" s="47"/>
      <c r="E48" s="153"/>
      <c r="F48" s="49"/>
      <c r="G48" s="344">
        <f t="shared" si="1"/>
        <v>0</v>
      </c>
      <c r="H48" s="344"/>
    </row>
    <row r="49" spans="1:8">
      <c r="A49" s="341"/>
      <c r="B49" s="477"/>
      <c r="C49" s="110" t="s">
        <v>307</v>
      </c>
      <c r="D49" s="47"/>
      <c r="E49" s="153"/>
      <c r="F49" s="49"/>
      <c r="G49" s="344">
        <f t="shared" si="1"/>
        <v>0</v>
      </c>
      <c r="H49" s="344"/>
    </row>
    <row r="50" spans="1:8">
      <c r="A50" s="341">
        <f>A41+0.01</f>
        <v>2.0099999999999998</v>
      </c>
      <c r="B50" s="477"/>
      <c r="C50" s="114" t="s">
        <v>1235</v>
      </c>
      <c r="D50" s="98" t="s">
        <v>9</v>
      </c>
      <c r="E50" s="154">
        <v>1</v>
      </c>
      <c r="F50" s="49">
        <v>21000</v>
      </c>
      <c r="G50" s="344">
        <f>F50*E50</f>
        <v>21000</v>
      </c>
      <c r="H50" s="344"/>
    </row>
    <row r="51" spans="1:8">
      <c r="A51" s="341"/>
      <c r="B51" s="477"/>
      <c r="C51" s="110" t="s">
        <v>1236</v>
      </c>
      <c r="D51" s="47"/>
      <c r="E51" s="153"/>
      <c r="F51" s="49"/>
      <c r="G51" s="344"/>
      <c r="H51" s="344"/>
    </row>
    <row r="52" spans="1:8">
      <c r="A52" s="341"/>
      <c r="B52" s="477"/>
      <c r="C52" s="110" t="s">
        <v>1237</v>
      </c>
      <c r="D52" s="47"/>
      <c r="E52" s="153"/>
      <c r="F52" s="49"/>
      <c r="G52" s="344"/>
      <c r="H52" s="344"/>
    </row>
    <row r="53" spans="1:8">
      <c r="A53" s="341"/>
      <c r="B53" s="477"/>
      <c r="C53" s="110" t="s">
        <v>1238</v>
      </c>
      <c r="D53" s="47"/>
      <c r="E53" s="153"/>
      <c r="F53" s="49"/>
      <c r="G53" s="344"/>
      <c r="H53" s="344"/>
    </row>
    <row r="54" spans="1:8">
      <c r="A54" s="341"/>
      <c r="B54" s="477"/>
      <c r="C54" s="110" t="s">
        <v>1239</v>
      </c>
      <c r="D54" s="47"/>
      <c r="E54" s="153"/>
      <c r="F54" s="49"/>
      <c r="G54" s="344"/>
      <c r="H54" s="344"/>
    </row>
    <row r="55" spans="1:8">
      <c r="A55" s="341">
        <f>A50+0.01</f>
        <v>2.0199999999999996</v>
      </c>
      <c r="B55" s="477"/>
      <c r="C55" s="114" t="s">
        <v>308</v>
      </c>
      <c r="D55" s="98" t="s">
        <v>9</v>
      </c>
      <c r="E55" s="154">
        <v>1</v>
      </c>
      <c r="F55" s="49">
        <v>8500</v>
      </c>
      <c r="G55" s="344">
        <f t="shared" si="1"/>
        <v>8500</v>
      </c>
      <c r="H55" s="344"/>
    </row>
    <row r="56" spans="1:8">
      <c r="A56" s="341"/>
      <c r="B56" s="477"/>
      <c r="C56" s="115" t="s">
        <v>309</v>
      </c>
      <c r="D56" s="107"/>
      <c r="E56" s="169"/>
      <c r="F56" s="105"/>
      <c r="G56" s="344">
        <f t="shared" si="1"/>
        <v>0</v>
      </c>
      <c r="H56" s="344"/>
    </row>
    <row r="57" spans="1:8">
      <c r="A57" s="341"/>
      <c r="B57" s="477"/>
      <c r="C57" s="116" t="s">
        <v>310</v>
      </c>
      <c r="D57" s="107"/>
      <c r="E57" s="169"/>
      <c r="F57" s="105"/>
      <c r="G57" s="344">
        <f t="shared" si="1"/>
        <v>0</v>
      </c>
      <c r="H57" s="344"/>
    </row>
    <row r="58" spans="1:8">
      <c r="A58" s="341">
        <f>A55+0.01</f>
        <v>2.0299999999999994</v>
      </c>
      <c r="B58" s="477"/>
      <c r="C58" s="114" t="s">
        <v>311</v>
      </c>
      <c r="D58" s="98" t="s">
        <v>9</v>
      </c>
      <c r="E58" s="154">
        <v>0</v>
      </c>
      <c r="F58" s="49">
        <v>6500</v>
      </c>
      <c r="G58" s="344">
        <f t="shared" si="1"/>
        <v>0</v>
      </c>
      <c r="H58" s="344"/>
    </row>
    <row r="59" spans="1:8">
      <c r="A59" s="341"/>
      <c r="B59" s="477"/>
      <c r="C59" s="115" t="s">
        <v>309</v>
      </c>
      <c r="D59" s="107"/>
      <c r="E59" s="157"/>
      <c r="F59" s="49"/>
      <c r="G59" s="344">
        <f t="shared" si="1"/>
        <v>0</v>
      </c>
      <c r="H59" s="344"/>
    </row>
    <row r="60" spans="1:8">
      <c r="A60" s="341"/>
      <c r="B60" s="477"/>
      <c r="C60" s="116" t="s">
        <v>312</v>
      </c>
      <c r="D60" s="107"/>
      <c r="E60" s="157"/>
      <c r="F60" s="49"/>
      <c r="G60" s="344">
        <f t="shared" si="1"/>
        <v>0</v>
      </c>
      <c r="H60" s="344"/>
    </row>
    <row r="61" spans="1:8">
      <c r="A61" s="341">
        <f>A58+0.01</f>
        <v>2.0399999999999991</v>
      </c>
      <c r="B61" s="477"/>
      <c r="C61" s="114" t="s">
        <v>314</v>
      </c>
      <c r="D61" s="98"/>
      <c r="E61" s="157"/>
      <c r="F61" s="117"/>
      <c r="G61" s="344">
        <f t="shared" si="1"/>
        <v>0</v>
      </c>
      <c r="H61" s="344"/>
    </row>
    <row r="62" spans="1:8">
      <c r="A62" s="341"/>
      <c r="B62" s="477"/>
      <c r="C62" s="115" t="s">
        <v>315</v>
      </c>
      <c r="D62" s="119" t="s">
        <v>9</v>
      </c>
      <c r="E62" s="154">
        <v>0</v>
      </c>
      <c r="F62" s="49">
        <v>12500</v>
      </c>
      <c r="G62" s="344">
        <f t="shared" si="1"/>
        <v>0</v>
      </c>
      <c r="H62" s="344"/>
    </row>
    <row r="63" spans="1:8">
      <c r="A63" s="341"/>
      <c r="B63" s="477"/>
      <c r="C63" s="116" t="s">
        <v>316</v>
      </c>
      <c r="D63" s="119"/>
      <c r="E63" s="154"/>
      <c r="F63" s="49"/>
      <c r="G63" s="344">
        <f t="shared" si="1"/>
        <v>0</v>
      </c>
      <c r="H63" s="344"/>
    </row>
    <row r="64" spans="1:8">
      <c r="A64" s="341">
        <f>A61+0.01</f>
        <v>2.0499999999999989</v>
      </c>
      <c r="B64" s="477"/>
      <c r="C64" s="114" t="s">
        <v>758</v>
      </c>
      <c r="D64" s="119" t="s">
        <v>9</v>
      </c>
      <c r="E64" s="154">
        <v>0</v>
      </c>
      <c r="F64" s="49">
        <v>16500</v>
      </c>
      <c r="G64" s="344">
        <f t="shared" si="1"/>
        <v>0</v>
      </c>
      <c r="H64" s="344"/>
    </row>
    <row r="65" spans="1:8">
      <c r="A65" s="341"/>
      <c r="B65" s="477"/>
      <c r="C65" s="115" t="s">
        <v>313</v>
      </c>
      <c r="D65" s="119"/>
      <c r="E65" s="154"/>
      <c r="F65" s="49"/>
      <c r="G65" s="344"/>
      <c r="H65" s="344"/>
    </row>
    <row r="66" spans="1:8">
      <c r="A66" s="341"/>
      <c r="B66" s="477"/>
      <c r="C66" s="116" t="s">
        <v>759</v>
      </c>
      <c r="D66" s="119"/>
      <c r="E66" s="154"/>
      <c r="F66" s="49"/>
      <c r="G66" s="344"/>
      <c r="H66" s="344"/>
    </row>
    <row r="67" spans="1:8">
      <c r="A67" s="341">
        <f>A64+0.01</f>
        <v>2.0599999999999987</v>
      </c>
      <c r="B67" s="480"/>
      <c r="C67" s="120" t="s">
        <v>410</v>
      </c>
      <c r="D67" s="102"/>
      <c r="E67" s="103"/>
      <c r="F67" s="104"/>
      <c r="G67" s="344">
        <f t="shared" si="1"/>
        <v>0</v>
      </c>
      <c r="H67" s="344"/>
    </row>
    <row r="68" spans="1:8">
      <c r="A68" s="349"/>
      <c r="B68" s="481"/>
      <c r="C68" s="121" t="s">
        <v>411</v>
      </c>
      <c r="D68" s="102" t="s">
        <v>9</v>
      </c>
      <c r="E68" s="103">
        <v>0</v>
      </c>
      <c r="F68" s="104">
        <v>7000</v>
      </c>
      <c r="G68" s="344">
        <f t="shared" si="1"/>
        <v>0</v>
      </c>
      <c r="H68" s="344"/>
    </row>
    <row r="69" spans="1:8">
      <c r="A69" s="349"/>
      <c r="B69" s="481"/>
      <c r="C69" s="122" t="s">
        <v>412</v>
      </c>
      <c r="D69" s="102"/>
      <c r="E69" s="103"/>
      <c r="F69" s="104"/>
      <c r="G69" s="344">
        <f t="shared" si="1"/>
        <v>0</v>
      </c>
      <c r="H69" s="344"/>
    </row>
    <row r="70" spans="1:8">
      <c r="A70" s="349"/>
      <c r="B70" s="481"/>
      <c r="C70" s="123" t="s">
        <v>413</v>
      </c>
      <c r="D70" s="102"/>
      <c r="E70" s="103"/>
      <c r="F70" s="104"/>
      <c r="G70" s="344">
        <f t="shared" si="1"/>
        <v>0</v>
      </c>
      <c r="H70" s="344"/>
    </row>
    <row r="71" spans="1:8" ht="124">
      <c r="A71" s="341">
        <f>A67+0.01</f>
        <v>2.0699999999999985</v>
      </c>
      <c r="B71" s="481"/>
      <c r="C71" s="184" t="s">
        <v>693</v>
      </c>
      <c r="D71" s="102"/>
      <c r="E71" s="103"/>
      <c r="F71" s="104"/>
      <c r="G71" s="344"/>
      <c r="H71" s="344"/>
    </row>
    <row r="72" spans="1:8">
      <c r="A72" s="350" t="s">
        <v>174</v>
      </c>
      <c r="B72" s="482"/>
      <c r="C72" s="123" t="s">
        <v>694</v>
      </c>
      <c r="D72" s="102" t="s">
        <v>9</v>
      </c>
      <c r="E72" s="103">
        <v>0</v>
      </c>
      <c r="F72" s="104">
        <v>14000</v>
      </c>
      <c r="G72" s="344">
        <f t="shared" si="1"/>
        <v>0</v>
      </c>
      <c r="H72" s="344"/>
    </row>
    <row r="73" spans="1:8">
      <c r="A73" s="350" t="s">
        <v>182</v>
      </c>
      <c r="B73" s="482"/>
      <c r="C73" s="123" t="s">
        <v>695</v>
      </c>
      <c r="D73" s="102" t="s">
        <v>9</v>
      </c>
      <c r="E73" s="103">
        <v>0</v>
      </c>
      <c r="F73" s="104">
        <v>18500</v>
      </c>
      <c r="G73" s="344">
        <f t="shared" si="1"/>
        <v>0</v>
      </c>
      <c r="H73" s="344"/>
    </row>
    <row r="74" spans="1:8" ht="31">
      <c r="A74" s="341">
        <f>A71+0.01</f>
        <v>2.0799999999999983</v>
      </c>
      <c r="B74" s="481"/>
      <c r="C74" s="185" t="s">
        <v>696</v>
      </c>
      <c r="D74" s="102"/>
      <c r="E74" s="103"/>
      <c r="F74" s="104"/>
      <c r="G74" s="344"/>
      <c r="H74" s="344"/>
    </row>
    <row r="75" spans="1:8">
      <c r="A75" s="349"/>
      <c r="B75" s="483"/>
      <c r="C75" s="351" t="s">
        <v>697</v>
      </c>
      <c r="D75" s="102"/>
      <c r="E75" s="103"/>
      <c r="F75" s="104"/>
      <c r="G75" s="344"/>
      <c r="H75" s="344"/>
    </row>
    <row r="76" spans="1:8">
      <c r="A76" s="349"/>
      <c r="B76" s="481"/>
      <c r="C76" s="123" t="s">
        <v>698</v>
      </c>
      <c r="D76" s="102" t="s">
        <v>9</v>
      </c>
      <c r="E76" s="103">
        <v>0</v>
      </c>
      <c r="F76" s="104">
        <v>2150</v>
      </c>
      <c r="G76" s="344">
        <f>F76*E76</f>
        <v>0</v>
      </c>
      <c r="H76" s="344"/>
    </row>
    <row r="77" spans="1:8">
      <c r="A77" s="349"/>
      <c r="B77" s="481"/>
      <c r="C77" s="123" t="s">
        <v>699</v>
      </c>
      <c r="D77" s="102" t="s">
        <v>9</v>
      </c>
      <c r="E77" s="103">
        <v>0</v>
      </c>
      <c r="F77" s="104">
        <v>1500</v>
      </c>
      <c r="G77" s="344">
        <f>F77*E77</f>
        <v>0</v>
      </c>
      <c r="H77" s="344"/>
    </row>
    <row r="78" spans="1:8">
      <c r="A78" s="349"/>
      <c r="B78" s="483"/>
      <c r="C78" s="351" t="s">
        <v>700</v>
      </c>
      <c r="D78" s="102"/>
      <c r="E78" s="103"/>
      <c r="F78" s="104"/>
      <c r="G78" s="344"/>
      <c r="H78" s="344"/>
    </row>
    <row r="79" spans="1:8">
      <c r="A79" s="349"/>
      <c r="B79" s="483"/>
      <c r="C79" s="352" t="s">
        <v>701</v>
      </c>
      <c r="D79" s="102" t="s">
        <v>9</v>
      </c>
      <c r="E79" s="103">
        <v>0</v>
      </c>
      <c r="F79" s="104">
        <v>5300</v>
      </c>
      <c r="G79" s="344">
        <f>F79*E79</f>
        <v>0</v>
      </c>
      <c r="H79" s="344"/>
    </row>
    <row r="80" spans="1:8">
      <c r="A80" s="349"/>
      <c r="B80" s="483"/>
      <c r="C80" s="352" t="s">
        <v>698</v>
      </c>
      <c r="D80" s="102" t="s">
        <v>9</v>
      </c>
      <c r="E80" s="103">
        <v>0</v>
      </c>
      <c r="F80" s="104">
        <v>2700</v>
      </c>
      <c r="G80" s="344">
        <f>F80*E80</f>
        <v>0</v>
      </c>
      <c r="H80" s="344"/>
    </row>
    <row r="81" spans="1:8">
      <c r="A81" s="349"/>
      <c r="B81" s="483"/>
      <c r="C81" s="352" t="s">
        <v>699</v>
      </c>
      <c r="D81" s="102" t="s">
        <v>9</v>
      </c>
      <c r="E81" s="103">
        <v>0</v>
      </c>
      <c r="F81" s="104">
        <v>2200</v>
      </c>
      <c r="G81" s="344">
        <f>F81*E81</f>
        <v>0</v>
      </c>
      <c r="H81" s="344"/>
    </row>
    <row r="82" spans="1:8" s="41" customFormat="1">
      <c r="A82" s="495"/>
      <c r="B82" s="496"/>
      <c r="C82" s="497" t="s">
        <v>317</v>
      </c>
      <c r="D82" s="498"/>
      <c r="E82" s="499"/>
      <c r="F82" s="500"/>
      <c r="G82" s="501">
        <f>SUM(G44:G81)</f>
        <v>29500</v>
      </c>
      <c r="H82" s="501"/>
    </row>
    <row r="83" spans="1:8" s="174" customFormat="1" ht="18.5">
      <c r="A83" s="430">
        <v>3</v>
      </c>
      <c r="B83" s="431"/>
      <c r="C83" s="431" t="s">
        <v>319</v>
      </c>
      <c r="D83" s="720"/>
      <c r="E83" s="721"/>
      <c r="F83" s="721"/>
      <c r="G83" s="721"/>
      <c r="H83" s="707"/>
    </row>
    <row r="84" spans="1:8" ht="186">
      <c r="A84" s="341"/>
      <c r="B84" s="477"/>
      <c r="C84" s="95" t="s">
        <v>320</v>
      </c>
      <c r="D84" s="47"/>
      <c r="E84" s="153"/>
      <c r="F84" s="49"/>
      <c r="G84" s="344">
        <f t="shared" ref="G84:G98" si="2">F84*E84</f>
        <v>0</v>
      </c>
      <c r="H84" s="344"/>
    </row>
    <row r="85" spans="1:8">
      <c r="A85" s="341"/>
      <c r="B85" s="477"/>
      <c r="C85" s="65" t="s">
        <v>321</v>
      </c>
      <c r="D85" s="47"/>
      <c r="E85" s="153"/>
      <c r="F85" s="49"/>
      <c r="G85" s="344">
        <f t="shared" si="2"/>
        <v>0</v>
      </c>
      <c r="H85" s="344"/>
    </row>
    <row r="86" spans="1:8" ht="46.5">
      <c r="A86" s="341"/>
      <c r="B86" s="477"/>
      <c r="C86" s="112" t="s">
        <v>322</v>
      </c>
      <c r="D86" s="47"/>
      <c r="E86" s="153"/>
      <c r="F86" s="49"/>
      <c r="G86" s="344">
        <f t="shared" si="2"/>
        <v>0</v>
      </c>
      <c r="H86" s="344"/>
    </row>
    <row r="87" spans="1:8" ht="34.5" customHeight="1">
      <c r="A87" s="341"/>
      <c r="B87" s="477"/>
      <c r="C87" s="112" t="s">
        <v>323</v>
      </c>
      <c r="D87" s="47"/>
      <c r="E87" s="153"/>
      <c r="F87" s="49"/>
      <c r="G87" s="344">
        <f t="shared" si="2"/>
        <v>0</v>
      </c>
      <c r="H87" s="344"/>
    </row>
    <row r="88" spans="1:8">
      <c r="A88" s="341"/>
      <c r="B88" s="477"/>
      <c r="C88" s="95" t="s">
        <v>324</v>
      </c>
      <c r="D88" s="47"/>
      <c r="E88" s="153"/>
      <c r="F88" s="49"/>
      <c r="G88" s="344">
        <f t="shared" si="2"/>
        <v>0</v>
      </c>
      <c r="H88" s="344"/>
    </row>
    <row r="89" spans="1:8" ht="31">
      <c r="A89" s="341"/>
      <c r="B89" s="477"/>
      <c r="C89" s="112" t="s">
        <v>325</v>
      </c>
      <c r="D89" s="47"/>
      <c r="E89" s="153"/>
      <c r="F89" s="49"/>
      <c r="G89" s="344">
        <f t="shared" si="2"/>
        <v>0</v>
      </c>
      <c r="H89" s="344"/>
    </row>
    <row r="90" spans="1:8">
      <c r="A90" s="341"/>
      <c r="B90" s="477"/>
      <c r="C90" s="95" t="s">
        <v>326</v>
      </c>
      <c r="D90" s="47"/>
      <c r="E90" s="153"/>
      <c r="F90" s="49"/>
      <c r="G90" s="344">
        <f t="shared" si="2"/>
        <v>0</v>
      </c>
      <c r="H90" s="344"/>
    </row>
    <row r="91" spans="1:8" ht="31">
      <c r="A91" s="341"/>
      <c r="B91" s="477"/>
      <c r="C91" s="112" t="s">
        <v>327</v>
      </c>
      <c r="D91" s="47"/>
      <c r="E91" s="153"/>
      <c r="F91" s="49"/>
      <c r="G91" s="344">
        <f t="shared" si="2"/>
        <v>0</v>
      </c>
      <c r="H91" s="344"/>
    </row>
    <row r="92" spans="1:8" ht="46.5">
      <c r="A92" s="341">
        <f>A83+0.01</f>
        <v>3.01</v>
      </c>
      <c r="B92" s="477"/>
      <c r="C92" s="125" t="s">
        <v>1062</v>
      </c>
      <c r="D92" s="126" t="s">
        <v>8</v>
      </c>
      <c r="E92" s="170">
        <v>225</v>
      </c>
      <c r="F92" s="127">
        <v>110</v>
      </c>
      <c r="G92" s="511">
        <f t="shared" si="2"/>
        <v>24750</v>
      </c>
      <c r="H92" s="344"/>
    </row>
    <row r="93" spans="1:8" ht="46.5">
      <c r="A93" s="343">
        <f t="shared" ref="A93:A98" si="3">A92+0.01</f>
        <v>3.0199999999999996</v>
      </c>
      <c r="B93" s="476"/>
      <c r="C93" s="125" t="s">
        <v>1063</v>
      </c>
      <c r="D93" s="126" t="s">
        <v>8</v>
      </c>
      <c r="E93" s="170">
        <v>250</v>
      </c>
      <c r="F93" s="127">
        <v>145</v>
      </c>
      <c r="G93" s="511">
        <f t="shared" si="2"/>
        <v>36250</v>
      </c>
      <c r="H93" s="344"/>
    </row>
    <row r="94" spans="1:8" ht="31">
      <c r="A94" s="343">
        <f t="shared" si="3"/>
        <v>3.0299999999999994</v>
      </c>
      <c r="B94" s="476"/>
      <c r="C94" s="128" t="s">
        <v>456</v>
      </c>
      <c r="D94" s="126" t="s">
        <v>8</v>
      </c>
      <c r="E94" s="170">
        <v>0</v>
      </c>
      <c r="F94" s="127">
        <v>125</v>
      </c>
      <c r="G94" s="511">
        <f t="shared" si="2"/>
        <v>0</v>
      </c>
      <c r="H94" s="344"/>
    </row>
    <row r="95" spans="1:8" ht="31">
      <c r="A95" s="343">
        <f t="shared" si="3"/>
        <v>3.0399999999999991</v>
      </c>
      <c r="B95" s="476"/>
      <c r="C95" s="129" t="s">
        <v>414</v>
      </c>
      <c r="D95" s="130" t="s">
        <v>8</v>
      </c>
      <c r="E95" s="131">
        <v>0</v>
      </c>
      <c r="F95" s="132">
        <v>140</v>
      </c>
      <c r="G95" s="511">
        <f t="shared" si="2"/>
        <v>0</v>
      </c>
      <c r="H95" s="344"/>
    </row>
    <row r="96" spans="1:8" ht="31">
      <c r="A96" s="343">
        <f t="shared" si="3"/>
        <v>3.0499999999999989</v>
      </c>
      <c r="B96" s="476"/>
      <c r="C96" s="129" t="s">
        <v>1092</v>
      </c>
      <c r="D96" s="130" t="s">
        <v>8</v>
      </c>
      <c r="E96" s="133">
        <v>0</v>
      </c>
      <c r="F96" s="134">
        <v>160</v>
      </c>
      <c r="G96" s="511">
        <f>F96*E96</f>
        <v>0</v>
      </c>
      <c r="H96" s="344"/>
    </row>
    <row r="97" spans="1:8" ht="31">
      <c r="A97" s="343">
        <f t="shared" si="3"/>
        <v>3.0599999999999987</v>
      </c>
      <c r="B97" s="476"/>
      <c r="C97" s="128" t="s">
        <v>328</v>
      </c>
      <c r="D97" s="126" t="s">
        <v>8</v>
      </c>
      <c r="E97" s="170">
        <v>0</v>
      </c>
      <c r="F97" s="127">
        <v>200</v>
      </c>
      <c r="G97" s="511">
        <f t="shared" si="2"/>
        <v>0</v>
      </c>
      <c r="H97" s="344"/>
    </row>
    <row r="98" spans="1:8" s="305" customFormat="1" ht="31">
      <c r="A98" s="343">
        <f t="shared" si="3"/>
        <v>3.0699999999999985</v>
      </c>
      <c r="B98" s="484"/>
      <c r="C98" s="302" t="s">
        <v>1064</v>
      </c>
      <c r="D98" s="301" t="s">
        <v>8</v>
      </c>
      <c r="E98" s="303">
        <v>0</v>
      </c>
      <c r="F98" s="304">
        <v>225</v>
      </c>
      <c r="G98" s="511">
        <f t="shared" si="2"/>
        <v>0</v>
      </c>
      <c r="H98" s="344"/>
    </row>
    <row r="99" spans="1:8" s="41" customFormat="1">
      <c r="A99" s="495"/>
      <c r="B99" s="496"/>
      <c r="C99" s="497" t="s">
        <v>329</v>
      </c>
      <c r="D99" s="498"/>
      <c r="E99" s="499"/>
      <c r="F99" s="500"/>
      <c r="G99" s="501">
        <f>SUM(G92:G98)</f>
        <v>61000</v>
      </c>
      <c r="H99" s="501"/>
    </row>
    <row r="100" spans="1:8" s="174" customFormat="1" ht="18.5">
      <c r="A100" s="430">
        <v>4</v>
      </c>
      <c r="B100" s="431"/>
      <c r="C100" s="431" t="s">
        <v>330</v>
      </c>
      <c r="D100" s="720"/>
      <c r="E100" s="721"/>
      <c r="F100" s="721"/>
      <c r="G100" s="721"/>
      <c r="H100" s="707"/>
    </row>
    <row r="101" spans="1:8">
      <c r="A101" s="346">
        <f>A100+0.01</f>
        <v>4.01</v>
      </c>
      <c r="B101" s="485"/>
      <c r="C101" s="100" t="s">
        <v>331</v>
      </c>
      <c r="D101" s="135"/>
      <c r="E101" s="157"/>
      <c r="F101" s="117"/>
      <c r="G101" s="344">
        <f t="shared" ref="G101:G110" si="4">F101*E101</f>
        <v>0</v>
      </c>
      <c r="H101" s="344"/>
    </row>
    <row r="102" spans="1:8" ht="112">
      <c r="A102" s="346"/>
      <c r="B102" s="485"/>
      <c r="C102" s="95" t="s">
        <v>332</v>
      </c>
      <c r="D102" s="118"/>
      <c r="E102" s="157"/>
      <c r="F102" s="136"/>
      <c r="G102" s="344">
        <f t="shared" si="4"/>
        <v>0</v>
      </c>
      <c r="H102" s="344"/>
    </row>
    <row r="103" spans="1:8">
      <c r="A103" s="346" t="s">
        <v>259</v>
      </c>
      <c r="B103" s="485"/>
      <c r="C103" s="137" t="s">
        <v>333</v>
      </c>
      <c r="D103" s="118"/>
      <c r="E103" s="157"/>
      <c r="F103" s="136"/>
      <c r="G103" s="344">
        <f t="shared" si="4"/>
        <v>0</v>
      </c>
      <c r="H103" s="344"/>
    </row>
    <row r="104" spans="1:8" ht="31">
      <c r="A104" s="346"/>
      <c r="B104" s="485"/>
      <c r="C104" s="306" t="s">
        <v>1240</v>
      </c>
      <c r="D104" s="118"/>
      <c r="E104" s="157"/>
      <c r="F104" s="136"/>
      <c r="G104" s="344">
        <f t="shared" si="4"/>
        <v>0</v>
      </c>
      <c r="H104" s="344"/>
    </row>
    <row r="105" spans="1:8">
      <c r="A105" s="346"/>
      <c r="B105" s="485"/>
      <c r="C105" s="95" t="s">
        <v>334</v>
      </c>
      <c r="D105" s="118"/>
      <c r="E105" s="157"/>
      <c r="F105" s="136"/>
      <c r="G105" s="344">
        <f t="shared" si="4"/>
        <v>0</v>
      </c>
      <c r="H105" s="344"/>
    </row>
    <row r="106" spans="1:8" ht="31">
      <c r="A106" s="346"/>
      <c r="B106" s="485"/>
      <c r="C106" s="95" t="s">
        <v>335</v>
      </c>
      <c r="D106" s="118"/>
      <c r="E106" s="157"/>
      <c r="F106" s="136"/>
      <c r="G106" s="344">
        <f t="shared" si="4"/>
        <v>0</v>
      </c>
      <c r="H106" s="344"/>
    </row>
    <row r="107" spans="1:8">
      <c r="A107" s="346"/>
      <c r="B107" s="485"/>
      <c r="C107" s="95" t="s">
        <v>336</v>
      </c>
      <c r="D107" s="138" t="s">
        <v>337</v>
      </c>
      <c r="E107" s="158">
        <v>7</v>
      </c>
      <c r="F107" s="124">
        <v>1100</v>
      </c>
      <c r="G107" s="344">
        <f t="shared" si="4"/>
        <v>7700</v>
      </c>
      <c r="H107" s="344"/>
    </row>
    <row r="108" spans="1:8">
      <c r="A108" s="346" t="s">
        <v>260</v>
      </c>
      <c r="B108" s="485"/>
      <c r="C108" s="137" t="s">
        <v>338</v>
      </c>
      <c r="D108" s="118"/>
      <c r="E108" s="157"/>
      <c r="F108" s="117"/>
      <c r="G108" s="344">
        <f t="shared" si="4"/>
        <v>0</v>
      </c>
      <c r="H108" s="344"/>
    </row>
    <row r="109" spans="1:8" ht="46.5">
      <c r="A109" s="346"/>
      <c r="B109" s="485"/>
      <c r="C109" s="95" t="s">
        <v>1274</v>
      </c>
      <c r="D109" s="118"/>
      <c r="E109" s="157"/>
      <c r="F109" s="117"/>
      <c r="G109" s="344">
        <f t="shared" si="4"/>
        <v>0</v>
      </c>
      <c r="H109" s="344"/>
    </row>
    <row r="110" spans="1:8">
      <c r="A110" s="346"/>
      <c r="B110" s="485"/>
      <c r="C110" s="95" t="s">
        <v>339</v>
      </c>
      <c r="D110" s="138" t="s">
        <v>337</v>
      </c>
      <c r="E110" s="158">
        <v>30</v>
      </c>
      <c r="F110" s="124">
        <v>800</v>
      </c>
      <c r="G110" s="344">
        <f t="shared" si="4"/>
        <v>24000</v>
      </c>
      <c r="H110" s="344"/>
    </row>
    <row r="111" spans="1:8" s="41" customFormat="1">
      <c r="A111" s="495"/>
      <c r="B111" s="496"/>
      <c r="C111" s="497" t="s">
        <v>340</v>
      </c>
      <c r="D111" s="498"/>
      <c r="E111" s="499"/>
      <c r="F111" s="500"/>
      <c r="G111" s="501">
        <f>SUM(G101:G110)</f>
        <v>31700</v>
      </c>
      <c r="H111" s="501"/>
    </row>
    <row r="112" spans="1:8" s="174" customFormat="1" ht="18.5">
      <c r="A112" s="430">
        <v>5</v>
      </c>
      <c r="B112" s="431"/>
      <c r="C112" s="431" t="s">
        <v>341</v>
      </c>
      <c r="D112" s="720"/>
      <c r="E112" s="721"/>
      <c r="F112" s="721"/>
      <c r="G112" s="721"/>
      <c r="H112" s="707"/>
    </row>
    <row r="113" spans="1:8" ht="46.5">
      <c r="A113" s="341"/>
      <c r="B113" s="477"/>
      <c r="C113" s="95" t="s">
        <v>342</v>
      </c>
      <c r="D113" s="47"/>
      <c r="E113" s="153"/>
      <c r="F113" s="49"/>
      <c r="G113" s="342"/>
      <c r="H113" s="342"/>
    </row>
    <row r="114" spans="1:8">
      <c r="A114" s="341"/>
      <c r="B114" s="477"/>
      <c r="C114" s="95" t="s">
        <v>343</v>
      </c>
      <c r="D114" s="47"/>
      <c r="E114" s="153"/>
      <c r="F114" s="49"/>
      <c r="G114" s="342"/>
      <c r="H114" s="342"/>
    </row>
    <row r="115" spans="1:8">
      <c r="A115" s="341"/>
      <c r="B115" s="477"/>
      <c r="C115" s="95" t="s">
        <v>344</v>
      </c>
      <c r="D115" s="47"/>
      <c r="E115" s="153"/>
      <c r="F115" s="49"/>
      <c r="G115" s="342"/>
      <c r="H115" s="342"/>
    </row>
    <row r="116" spans="1:8">
      <c r="A116" s="341"/>
      <c r="B116" s="477"/>
      <c r="C116" s="95" t="s">
        <v>345</v>
      </c>
      <c r="D116" s="47"/>
      <c r="E116" s="153"/>
      <c r="F116" s="49"/>
      <c r="G116" s="342"/>
      <c r="H116" s="342"/>
    </row>
    <row r="117" spans="1:8">
      <c r="A117" s="341"/>
      <c r="B117" s="477"/>
      <c r="C117" s="95" t="s">
        <v>346</v>
      </c>
      <c r="D117" s="47"/>
      <c r="E117" s="153"/>
      <c r="F117" s="49"/>
      <c r="G117" s="342"/>
      <c r="H117" s="342"/>
    </row>
    <row r="118" spans="1:8">
      <c r="A118" s="341"/>
      <c r="B118" s="477"/>
      <c r="C118" s="95" t="s">
        <v>347</v>
      </c>
      <c r="D118" s="47"/>
      <c r="E118" s="153"/>
      <c r="F118" s="49"/>
      <c r="G118" s="342"/>
      <c r="H118" s="342"/>
    </row>
    <row r="119" spans="1:8" s="43" customFormat="1" ht="31">
      <c r="A119" s="341"/>
      <c r="B119" s="477"/>
      <c r="C119" s="95" t="s">
        <v>348</v>
      </c>
      <c r="D119" s="47"/>
      <c r="E119" s="153"/>
      <c r="F119" s="49"/>
      <c r="G119" s="342"/>
      <c r="H119" s="342"/>
    </row>
    <row r="120" spans="1:8">
      <c r="A120" s="354">
        <f>A112+0.01</f>
        <v>5.01</v>
      </c>
      <c r="B120" s="486"/>
      <c r="C120" s="95" t="s">
        <v>1241</v>
      </c>
      <c r="D120" s="139" t="s">
        <v>5</v>
      </c>
      <c r="E120" s="159">
        <v>44</v>
      </c>
      <c r="F120" s="124">
        <v>400</v>
      </c>
      <c r="G120" s="344">
        <f t="shared" ref="G120:G125" si="5">F120*E120</f>
        <v>17600</v>
      </c>
      <c r="H120" s="344"/>
    </row>
    <row r="121" spans="1:8">
      <c r="A121" s="354">
        <f>A120+0.01</f>
        <v>5.0199999999999996</v>
      </c>
      <c r="B121" s="486"/>
      <c r="C121" s="95" t="s">
        <v>416</v>
      </c>
      <c r="D121" s="139" t="s">
        <v>5</v>
      </c>
      <c r="E121" s="159">
        <v>12</v>
      </c>
      <c r="F121" s="124">
        <v>1600</v>
      </c>
      <c r="G121" s="344">
        <f t="shared" si="5"/>
        <v>19200</v>
      </c>
      <c r="H121" s="344"/>
    </row>
    <row r="122" spans="1:8">
      <c r="A122" s="354">
        <f>A121+0.01</f>
        <v>5.0299999999999994</v>
      </c>
      <c r="B122" s="486"/>
      <c r="C122" s="101" t="s">
        <v>415</v>
      </c>
      <c r="D122" s="140" t="s">
        <v>5</v>
      </c>
      <c r="E122" s="140">
        <v>8</v>
      </c>
      <c r="F122" s="141">
        <v>1100</v>
      </c>
      <c r="G122" s="344">
        <f t="shared" si="5"/>
        <v>8800</v>
      </c>
      <c r="H122" s="344"/>
    </row>
    <row r="123" spans="1:8">
      <c r="A123" s="354">
        <f>A122+0.01</f>
        <v>5.0399999999999991</v>
      </c>
      <c r="B123" s="486"/>
      <c r="C123" s="97" t="s">
        <v>349</v>
      </c>
      <c r="D123" s="139" t="s">
        <v>5</v>
      </c>
      <c r="E123" s="159">
        <v>3</v>
      </c>
      <c r="F123" s="124">
        <v>5000</v>
      </c>
      <c r="G123" s="344">
        <f t="shared" si="5"/>
        <v>15000</v>
      </c>
      <c r="H123" s="344"/>
    </row>
    <row r="124" spans="1:8">
      <c r="A124" s="354">
        <f>A123+0.01</f>
        <v>5.0499999999999989</v>
      </c>
      <c r="B124" s="477"/>
      <c r="C124" s="101" t="s">
        <v>455</v>
      </c>
      <c r="D124" s="139" t="s">
        <v>5</v>
      </c>
      <c r="E124" s="159">
        <v>0</v>
      </c>
      <c r="F124" s="124">
        <v>1500</v>
      </c>
      <c r="G124" s="344">
        <f>F124*E124</f>
        <v>0</v>
      </c>
      <c r="H124" s="344"/>
    </row>
    <row r="125" spans="1:8">
      <c r="A125" s="354">
        <f>A124+0.01</f>
        <v>5.0599999999999987</v>
      </c>
      <c r="B125" s="486"/>
      <c r="C125" s="95" t="s">
        <v>350</v>
      </c>
      <c r="D125" s="139" t="s">
        <v>5</v>
      </c>
      <c r="E125" s="159">
        <v>0</v>
      </c>
      <c r="F125" s="124">
        <v>500</v>
      </c>
      <c r="G125" s="344">
        <f t="shared" si="5"/>
        <v>0</v>
      </c>
      <c r="H125" s="344"/>
    </row>
    <row r="126" spans="1:8" s="41" customFormat="1">
      <c r="A126" s="495"/>
      <c r="B126" s="496"/>
      <c r="C126" s="497" t="s">
        <v>351</v>
      </c>
      <c r="D126" s="498"/>
      <c r="E126" s="499"/>
      <c r="F126" s="500"/>
      <c r="G126" s="501">
        <f>SUM(G120:G125)</f>
        <v>60600</v>
      </c>
      <c r="H126" s="501"/>
    </row>
    <row r="127" spans="1:8" s="174" customFormat="1" ht="18.5">
      <c r="A127" s="430">
        <v>6</v>
      </c>
      <c r="B127" s="431"/>
      <c r="C127" s="431" t="s">
        <v>352</v>
      </c>
      <c r="D127" s="720"/>
      <c r="E127" s="721"/>
      <c r="F127" s="721"/>
      <c r="G127" s="721"/>
      <c r="H127" s="707"/>
    </row>
    <row r="128" spans="1:8">
      <c r="A128" s="341"/>
      <c r="B128" s="477"/>
      <c r="C128" s="142"/>
      <c r="D128" s="143"/>
      <c r="E128" s="143"/>
      <c r="F128" s="144"/>
      <c r="G128" s="355"/>
      <c r="H128" s="355"/>
    </row>
    <row r="129" spans="1:8" ht="62">
      <c r="A129" s="341"/>
      <c r="B129" s="477"/>
      <c r="C129" s="95" t="s">
        <v>353</v>
      </c>
      <c r="D129" s="118"/>
      <c r="E129" s="157"/>
      <c r="F129" s="117"/>
      <c r="G129" s="344">
        <f t="shared" ref="G129:G154" si="6">F129*E129</f>
        <v>0</v>
      </c>
      <c r="H129" s="344"/>
    </row>
    <row r="130" spans="1:8" ht="62">
      <c r="A130" s="341"/>
      <c r="B130" s="477"/>
      <c r="C130" s="95" t="s">
        <v>354</v>
      </c>
      <c r="D130" s="118"/>
      <c r="E130" s="157"/>
      <c r="F130" s="117"/>
      <c r="G130" s="344">
        <f t="shared" si="6"/>
        <v>0</v>
      </c>
      <c r="H130" s="344"/>
    </row>
    <row r="131" spans="1:8" ht="46.5">
      <c r="A131" s="341"/>
      <c r="B131" s="477"/>
      <c r="C131" s="95" t="s">
        <v>355</v>
      </c>
      <c r="D131" s="118"/>
      <c r="E131" s="157"/>
      <c r="F131" s="117"/>
      <c r="G131" s="344">
        <f t="shared" si="6"/>
        <v>0</v>
      </c>
      <c r="H131" s="344"/>
    </row>
    <row r="132" spans="1:8" ht="31">
      <c r="A132" s="341"/>
      <c r="B132" s="477"/>
      <c r="C132" s="95" t="s">
        <v>356</v>
      </c>
      <c r="D132" s="118"/>
      <c r="E132" s="157"/>
      <c r="F132" s="117"/>
      <c r="G132" s="344">
        <f t="shared" si="6"/>
        <v>0</v>
      </c>
      <c r="H132" s="344"/>
    </row>
    <row r="133" spans="1:8" ht="126.75" customHeight="1">
      <c r="A133" s="341"/>
      <c r="B133" s="477"/>
      <c r="C133" s="95" t="s">
        <v>357</v>
      </c>
      <c r="D133" s="118"/>
      <c r="E133" s="157"/>
      <c r="F133" s="117"/>
      <c r="G133" s="344">
        <f t="shared" si="6"/>
        <v>0</v>
      </c>
      <c r="H133" s="344"/>
    </row>
    <row r="134" spans="1:8" ht="31">
      <c r="A134" s="341"/>
      <c r="B134" s="477"/>
      <c r="C134" s="95" t="s">
        <v>358</v>
      </c>
      <c r="D134" s="118"/>
      <c r="E134" s="157"/>
      <c r="F134" s="117"/>
      <c r="G134" s="344">
        <f t="shared" si="6"/>
        <v>0</v>
      </c>
      <c r="H134" s="344"/>
    </row>
    <row r="135" spans="1:8">
      <c r="A135" s="356">
        <f>A127+0.01</f>
        <v>6.01</v>
      </c>
      <c r="B135" s="487"/>
      <c r="C135" s="97" t="s">
        <v>1243</v>
      </c>
      <c r="D135" s="145" t="s">
        <v>359</v>
      </c>
      <c r="E135" s="171">
        <v>0</v>
      </c>
      <c r="F135" s="502">
        <v>1750</v>
      </c>
      <c r="G135" s="503">
        <f t="shared" si="6"/>
        <v>0</v>
      </c>
      <c r="H135" s="344"/>
    </row>
    <row r="136" spans="1:8">
      <c r="A136" s="356">
        <f>A135+0.01</f>
        <v>6.02</v>
      </c>
      <c r="B136" s="487"/>
      <c r="C136" s="97" t="s">
        <v>407</v>
      </c>
      <c r="D136" s="145" t="s">
        <v>359</v>
      </c>
      <c r="E136" s="171">
        <v>0</v>
      </c>
      <c r="F136" s="502">
        <v>950</v>
      </c>
      <c r="G136" s="503">
        <f t="shared" si="6"/>
        <v>0</v>
      </c>
      <c r="H136" s="344"/>
    </row>
    <row r="137" spans="1:8">
      <c r="A137" s="356">
        <f t="shared" ref="A137:A154" si="7">A136+0.01</f>
        <v>6.0299999999999994</v>
      </c>
      <c r="B137" s="487"/>
      <c r="C137" s="97" t="s">
        <v>1242</v>
      </c>
      <c r="D137" s="145" t="s">
        <v>359</v>
      </c>
      <c r="E137" s="172">
        <v>0</v>
      </c>
      <c r="F137" s="502">
        <v>750</v>
      </c>
      <c r="G137" s="503">
        <f t="shared" si="6"/>
        <v>0</v>
      </c>
      <c r="H137" s="344"/>
    </row>
    <row r="138" spans="1:8">
      <c r="A138" s="356">
        <f t="shared" si="7"/>
        <v>6.0399999999999991</v>
      </c>
      <c r="B138" s="487"/>
      <c r="C138" s="97" t="s">
        <v>1244</v>
      </c>
      <c r="D138" s="145" t="s">
        <v>359</v>
      </c>
      <c r="E138" s="172">
        <v>0</v>
      </c>
      <c r="F138" s="502">
        <v>1450</v>
      </c>
      <c r="G138" s="503">
        <f t="shared" si="6"/>
        <v>0</v>
      </c>
      <c r="H138" s="344"/>
    </row>
    <row r="139" spans="1:8" ht="15.4" customHeight="1">
      <c r="A139" s="356">
        <f t="shared" si="7"/>
        <v>6.0499999999999989</v>
      </c>
      <c r="B139" s="487"/>
      <c r="C139" s="97" t="s">
        <v>1245</v>
      </c>
      <c r="D139" s="145" t="s">
        <v>359</v>
      </c>
      <c r="E139" s="172">
        <v>0</v>
      </c>
      <c r="F139" s="502">
        <v>2500</v>
      </c>
      <c r="G139" s="503">
        <f t="shared" si="6"/>
        <v>0</v>
      </c>
      <c r="H139" s="344"/>
    </row>
    <row r="140" spans="1:8" ht="15.4" customHeight="1">
      <c r="A140" s="356">
        <f t="shared" si="7"/>
        <v>6.0599999999999987</v>
      </c>
      <c r="B140" s="487"/>
      <c r="C140" s="97" t="s">
        <v>1364</v>
      </c>
      <c r="D140" s="145" t="s">
        <v>359</v>
      </c>
      <c r="E140" s="172">
        <v>7</v>
      </c>
      <c r="F140" s="502">
        <v>1800</v>
      </c>
      <c r="G140" s="503">
        <f t="shared" si="6"/>
        <v>12600</v>
      </c>
      <c r="H140" s="344"/>
    </row>
    <row r="141" spans="1:8">
      <c r="A141" s="356">
        <f t="shared" si="7"/>
        <v>6.0699999999999985</v>
      </c>
      <c r="B141" s="487"/>
      <c r="C141" s="97" t="s">
        <v>1246</v>
      </c>
      <c r="D141" s="145" t="s">
        <v>359</v>
      </c>
      <c r="E141" s="171">
        <v>0</v>
      </c>
      <c r="F141" s="502">
        <v>800</v>
      </c>
      <c r="G141" s="503">
        <f t="shared" si="6"/>
        <v>0</v>
      </c>
      <c r="H141" s="344"/>
    </row>
    <row r="142" spans="1:8">
      <c r="A142" s="356">
        <f t="shared" si="7"/>
        <v>6.0799999999999983</v>
      </c>
      <c r="B142" s="487"/>
      <c r="C142" s="97" t="s">
        <v>1247</v>
      </c>
      <c r="D142" s="145" t="s">
        <v>359</v>
      </c>
      <c r="E142" s="171">
        <v>0</v>
      </c>
      <c r="F142" s="502">
        <v>1500</v>
      </c>
      <c r="G142" s="503">
        <f t="shared" si="6"/>
        <v>0</v>
      </c>
      <c r="H142" s="344"/>
    </row>
    <row r="143" spans="1:8">
      <c r="A143" s="356">
        <f t="shared" si="7"/>
        <v>6.0899999999999981</v>
      </c>
      <c r="B143" s="487"/>
      <c r="C143" s="97" t="s">
        <v>1248</v>
      </c>
      <c r="D143" s="145" t="s">
        <v>359</v>
      </c>
      <c r="E143" s="171">
        <v>0</v>
      </c>
      <c r="F143" s="502">
        <v>1925</v>
      </c>
      <c r="G143" s="503">
        <f t="shared" si="6"/>
        <v>0</v>
      </c>
      <c r="H143" s="344"/>
    </row>
    <row r="144" spans="1:8">
      <c r="A144" s="356">
        <f t="shared" si="7"/>
        <v>6.0999999999999979</v>
      </c>
      <c r="B144" s="487"/>
      <c r="C144" s="97" t="s">
        <v>1249</v>
      </c>
      <c r="D144" s="145" t="s">
        <v>359</v>
      </c>
      <c r="E144" s="172">
        <v>1</v>
      </c>
      <c r="F144" s="502">
        <v>12000</v>
      </c>
      <c r="G144" s="503">
        <f t="shared" si="6"/>
        <v>12000</v>
      </c>
      <c r="H144" s="344"/>
    </row>
    <row r="145" spans="1:8">
      <c r="A145" s="356">
        <f t="shared" si="7"/>
        <v>6.1099999999999977</v>
      </c>
      <c r="B145" s="487"/>
      <c r="C145" s="97" t="s">
        <v>1250</v>
      </c>
      <c r="D145" s="145" t="s">
        <v>359</v>
      </c>
      <c r="E145" s="172">
        <v>0</v>
      </c>
      <c r="F145" s="502">
        <v>5500</v>
      </c>
      <c r="G145" s="503">
        <f t="shared" si="6"/>
        <v>0</v>
      </c>
      <c r="H145" s="344"/>
    </row>
    <row r="146" spans="1:8">
      <c r="A146" s="356">
        <f t="shared" si="7"/>
        <v>6.1199999999999974</v>
      </c>
      <c r="B146" s="487"/>
      <c r="C146" s="97" t="s">
        <v>1365</v>
      </c>
      <c r="D146" s="145" t="s">
        <v>359</v>
      </c>
      <c r="E146" s="172">
        <v>1</v>
      </c>
      <c r="F146" s="502">
        <v>3000</v>
      </c>
      <c r="G146" s="503">
        <f t="shared" si="6"/>
        <v>3000</v>
      </c>
      <c r="H146" s="344"/>
    </row>
    <row r="147" spans="1:8">
      <c r="A147" s="356">
        <f t="shared" si="7"/>
        <v>6.1299999999999972</v>
      </c>
      <c r="B147" s="487"/>
      <c r="C147" s="97" t="s">
        <v>408</v>
      </c>
      <c r="D147" s="145" t="s">
        <v>359</v>
      </c>
      <c r="E147" s="171">
        <v>0</v>
      </c>
      <c r="F147" s="502">
        <v>1850</v>
      </c>
      <c r="G147" s="503">
        <f t="shared" si="6"/>
        <v>0</v>
      </c>
      <c r="H147" s="344"/>
    </row>
    <row r="148" spans="1:8">
      <c r="A148" s="356">
        <f t="shared" si="7"/>
        <v>6.139999999999997</v>
      </c>
      <c r="B148" s="488"/>
      <c r="C148" s="97" t="s">
        <v>741</v>
      </c>
      <c r="D148" s="145" t="s">
        <v>359</v>
      </c>
      <c r="E148" s="171">
        <v>0</v>
      </c>
      <c r="F148" s="502">
        <v>1500</v>
      </c>
      <c r="G148" s="503">
        <f t="shared" si="6"/>
        <v>0</v>
      </c>
      <c r="H148" s="344"/>
    </row>
    <row r="149" spans="1:8">
      <c r="A149" s="356">
        <f t="shared" si="7"/>
        <v>6.1499999999999968</v>
      </c>
      <c r="B149" s="487"/>
      <c r="C149" s="97" t="s">
        <v>742</v>
      </c>
      <c r="D149" s="145" t="s">
        <v>359</v>
      </c>
      <c r="E149" s="171">
        <v>0</v>
      </c>
      <c r="F149" s="502">
        <v>1800</v>
      </c>
      <c r="G149" s="503">
        <f t="shared" si="6"/>
        <v>0</v>
      </c>
      <c r="H149" s="344"/>
    </row>
    <row r="150" spans="1:8">
      <c r="A150" s="356">
        <f t="shared" si="7"/>
        <v>6.1599999999999966</v>
      </c>
      <c r="B150" s="487"/>
      <c r="C150" s="97" t="s">
        <v>761</v>
      </c>
      <c r="D150" s="145" t="s">
        <v>359</v>
      </c>
      <c r="E150" s="171">
        <v>0</v>
      </c>
      <c r="F150" s="502">
        <v>2100</v>
      </c>
      <c r="G150" s="503">
        <f t="shared" si="6"/>
        <v>0</v>
      </c>
      <c r="H150" s="344"/>
    </row>
    <row r="151" spans="1:8">
      <c r="A151" s="356">
        <f t="shared" si="7"/>
        <v>6.1699999999999964</v>
      </c>
      <c r="B151" s="487"/>
      <c r="C151" s="97" t="s">
        <v>762</v>
      </c>
      <c r="D151" s="145" t="s">
        <v>359</v>
      </c>
      <c r="E151" s="171">
        <v>0</v>
      </c>
      <c r="F151" s="502">
        <v>2700</v>
      </c>
      <c r="G151" s="503">
        <f t="shared" si="6"/>
        <v>0</v>
      </c>
      <c r="H151" s="344"/>
    </row>
    <row r="152" spans="1:8">
      <c r="A152" s="356">
        <f t="shared" si="7"/>
        <v>6.1799999999999962</v>
      </c>
      <c r="B152" s="487"/>
      <c r="C152" s="97" t="s">
        <v>763</v>
      </c>
      <c r="D152" s="145" t="s">
        <v>359</v>
      </c>
      <c r="E152" s="171">
        <v>0</v>
      </c>
      <c r="F152" s="502">
        <v>3500</v>
      </c>
      <c r="G152" s="503">
        <f t="shared" si="6"/>
        <v>0</v>
      </c>
      <c r="H152" s="344"/>
    </row>
    <row r="153" spans="1:8">
      <c r="A153" s="356">
        <f t="shared" si="7"/>
        <v>6.1899999999999959</v>
      </c>
      <c r="B153" s="487"/>
      <c r="C153" s="97" t="s">
        <v>764</v>
      </c>
      <c r="D153" s="145" t="s">
        <v>359</v>
      </c>
      <c r="E153" s="171">
        <v>0</v>
      </c>
      <c r="F153" s="502">
        <v>4500</v>
      </c>
      <c r="G153" s="503">
        <f t="shared" si="6"/>
        <v>0</v>
      </c>
      <c r="H153" s="344"/>
    </row>
    <row r="154" spans="1:8">
      <c r="A154" s="356">
        <f t="shared" si="7"/>
        <v>6.1999999999999957</v>
      </c>
      <c r="B154" s="489"/>
      <c r="C154" s="97" t="s">
        <v>704</v>
      </c>
      <c r="D154" s="146" t="s">
        <v>359</v>
      </c>
      <c r="E154" s="172">
        <v>0</v>
      </c>
      <c r="F154" s="502">
        <v>655</v>
      </c>
      <c r="G154" s="504">
        <f t="shared" si="6"/>
        <v>0</v>
      </c>
      <c r="H154" s="357"/>
    </row>
    <row r="155" spans="1:8" s="41" customFormat="1">
      <c r="A155" s="495"/>
      <c r="B155" s="496"/>
      <c r="C155" s="497" t="s">
        <v>360</v>
      </c>
      <c r="D155" s="498"/>
      <c r="E155" s="499"/>
      <c r="F155" s="500"/>
      <c r="G155" s="501">
        <f>SUM(G133:G154)</f>
        <v>27600</v>
      </c>
      <c r="H155" s="501"/>
    </row>
    <row r="156" spans="1:8" s="174" customFormat="1" ht="18.5">
      <c r="A156" s="430">
        <v>7</v>
      </c>
      <c r="B156" s="431"/>
      <c r="C156" s="431" t="s">
        <v>361</v>
      </c>
      <c r="D156" s="720"/>
      <c r="E156" s="721"/>
      <c r="F156" s="721"/>
      <c r="G156" s="721"/>
      <c r="H156" s="707"/>
    </row>
    <row r="157" spans="1:8" s="44" customFormat="1" ht="70">
      <c r="A157" s="356">
        <f>A156+0.01</f>
        <v>7.01</v>
      </c>
      <c r="B157" s="487"/>
      <c r="C157" s="97" t="s">
        <v>362</v>
      </c>
      <c r="D157" s="97"/>
      <c r="E157" s="166"/>
      <c r="F157" s="148"/>
      <c r="G157" s="358"/>
      <c r="H157" s="358"/>
    </row>
    <row r="158" spans="1:8" s="44" customFormat="1">
      <c r="A158" s="356">
        <f>A157+0.01</f>
        <v>7.02</v>
      </c>
      <c r="B158" s="487"/>
      <c r="C158" s="97" t="s">
        <v>364</v>
      </c>
      <c r="D158" s="146" t="s">
        <v>8</v>
      </c>
      <c r="E158" s="160">
        <v>0</v>
      </c>
      <c r="F158" s="147">
        <v>140</v>
      </c>
      <c r="G158" s="359">
        <f t="shared" ref="G158:G165" si="8">F158*E158</f>
        <v>0</v>
      </c>
      <c r="H158" s="359"/>
    </row>
    <row r="159" spans="1:8" s="44" customFormat="1">
      <c r="A159" s="356">
        <f t="shared" ref="A159:A165" si="9">A158+0.01</f>
        <v>7.0299999999999994</v>
      </c>
      <c r="B159" s="490"/>
      <c r="C159" s="97" t="s">
        <v>363</v>
      </c>
      <c r="D159" s="146" t="s">
        <v>337</v>
      </c>
      <c r="E159" s="160">
        <v>0</v>
      </c>
      <c r="F159" s="147">
        <v>100</v>
      </c>
      <c r="G159" s="359">
        <f t="shared" si="8"/>
        <v>0</v>
      </c>
      <c r="H159" s="359"/>
    </row>
    <row r="160" spans="1:8" s="44" customFormat="1" ht="46.5">
      <c r="A160" s="356">
        <f t="shared" si="9"/>
        <v>7.0399999999999991</v>
      </c>
      <c r="B160" s="490"/>
      <c r="C160" s="97" t="s">
        <v>457</v>
      </c>
      <c r="D160" s="146" t="s">
        <v>337</v>
      </c>
      <c r="E160" s="160">
        <v>0</v>
      </c>
      <c r="F160" s="147">
        <v>8000</v>
      </c>
      <c r="G160" s="359">
        <f t="shared" si="8"/>
        <v>0</v>
      </c>
      <c r="H160" s="359"/>
    </row>
    <row r="161" spans="1:8" s="44" customFormat="1">
      <c r="A161" s="356">
        <f t="shared" si="9"/>
        <v>7.0499999999999989</v>
      </c>
      <c r="B161" s="487"/>
      <c r="C161" s="97" t="s">
        <v>365</v>
      </c>
      <c r="D161" s="149" t="s">
        <v>337</v>
      </c>
      <c r="E161" s="160">
        <v>0</v>
      </c>
      <c r="F161" s="150">
        <v>18000</v>
      </c>
      <c r="G161" s="360">
        <f t="shared" si="8"/>
        <v>0</v>
      </c>
      <c r="H161" s="360"/>
    </row>
    <row r="162" spans="1:8" s="44" customFormat="1" ht="31">
      <c r="A162" s="356">
        <f t="shared" si="9"/>
        <v>7.0599999999999987</v>
      </c>
      <c r="B162" s="487"/>
      <c r="C162" s="97" t="s">
        <v>366</v>
      </c>
      <c r="D162" s="149" t="s">
        <v>337</v>
      </c>
      <c r="E162" s="160">
        <v>0</v>
      </c>
      <c r="F162" s="150">
        <v>600</v>
      </c>
      <c r="G162" s="360">
        <f t="shared" si="8"/>
        <v>0</v>
      </c>
      <c r="H162" s="360"/>
    </row>
    <row r="163" spans="1:8" s="44" customFormat="1" ht="31">
      <c r="A163" s="356">
        <f t="shared" si="9"/>
        <v>7.0699999999999985</v>
      </c>
      <c r="B163" s="487"/>
      <c r="C163" s="97" t="s">
        <v>367</v>
      </c>
      <c r="D163" s="149" t="s">
        <v>8</v>
      </c>
      <c r="E163" s="160">
        <v>180</v>
      </c>
      <c r="F163" s="150">
        <v>120</v>
      </c>
      <c r="G163" s="360">
        <f t="shared" si="8"/>
        <v>21600</v>
      </c>
      <c r="H163" s="360"/>
    </row>
    <row r="164" spans="1:8" s="44" customFormat="1">
      <c r="A164" s="356">
        <f t="shared" si="9"/>
        <v>7.0799999999999983</v>
      </c>
      <c r="B164" s="487"/>
      <c r="C164" s="97" t="s">
        <v>739</v>
      </c>
      <c r="D164" s="149" t="s">
        <v>337</v>
      </c>
      <c r="E164" s="160">
        <v>16</v>
      </c>
      <c r="F164" s="150">
        <v>350</v>
      </c>
      <c r="G164" s="360">
        <f t="shared" si="8"/>
        <v>5600</v>
      </c>
      <c r="H164" s="360"/>
    </row>
    <row r="165" spans="1:8" s="44" customFormat="1">
      <c r="A165" s="356">
        <f t="shared" si="9"/>
        <v>7.0899999999999981</v>
      </c>
      <c r="B165" s="487"/>
      <c r="C165" s="97" t="s">
        <v>740</v>
      </c>
      <c r="D165" s="149" t="s">
        <v>337</v>
      </c>
      <c r="E165" s="160">
        <v>0</v>
      </c>
      <c r="F165" s="150">
        <v>250</v>
      </c>
      <c r="G165" s="360">
        <f t="shared" si="8"/>
        <v>0</v>
      </c>
      <c r="H165" s="360"/>
    </row>
    <row r="166" spans="1:8" s="41" customFormat="1">
      <c r="A166" s="495"/>
      <c r="B166" s="496"/>
      <c r="C166" s="497" t="s">
        <v>368</v>
      </c>
      <c r="D166" s="498"/>
      <c r="E166" s="499"/>
      <c r="F166" s="500"/>
      <c r="G166" s="501">
        <f>SUM(G157:G165)</f>
        <v>27200</v>
      </c>
      <c r="H166" s="501"/>
    </row>
    <row r="167" spans="1:8" s="174" customFormat="1" ht="18.5">
      <c r="A167" s="430">
        <v>8</v>
      </c>
      <c r="B167" s="431"/>
      <c r="C167" s="431" t="s">
        <v>369</v>
      </c>
      <c r="D167" s="720"/>
      <c r="E167" s="721"/>
      <c r="F167" s="721"/>
      <c r="G167" s="721"/>
      <c r="H167" s="707"/>
    </row>
    <row r="168" spans="1:8">
      <c r="A168" s="356"/>
      <c r="B168" s="487"/>
      <c r="C168" s="96" t="s">
        <v>370</v>
      </c>
      <c r="D168" s="151"/>
      <c r="E168" s="153"/>
      <c r="F168" s="49"/>
      <c r="G168" s="342"/>
      <c r="H168" s="342"/>
    </row>
    <row r="169" spans="1:8" ht="77.5">
      <c r="A169" s="356"/>
      <c r="B169" s="487"/>
      <c r="C169" s="95" t="s">
        <v>371</v>
      </c>
      <c r="D169" s="118"/>
      <c r="E169" s="153"/>
      <c r="F169" s="49"/>
      <c r="G169" s="344">
        <f t="shared" ref="G169:G178" si="10">F169*E169</f>
        <v>0</v>
      </c>
      <c r="H169" s="344"/>
    </row>
    <row r="170" spans="1:8">
      <c r="A170" s="356">
        <f>A167+0.01</f>
        <v>8.01</v>
      </c>
      <c r="B170" s="487"/>
      <c r="C170" s="95" t="s">
        <v>372</v>
      </c>
      <c r="D170" s="95" t="s">
        <v>8</v>
      </c>
      <c r="E170" s="47">
        <v>0</v>
      </c>
      <c r="F170" s="49">
        <v>500</v>
      </c>
      <c r="G170" s="344">
        <f t="shared" si="10"/>
        <v>0</v>
      </c>
      <c r="H170" s="344"/>
    </row>
    <row r="171" spans="1:8">
      <c r="A171" s="356">
        <f>A170+0.01</f>
        <v>8.02</v>
      </c>
      <c r="B171" s="487"/>
      <c r="C171" s="95" t="s">
        <v>373</v>
      </c>
      <c r="D171" s="95" t="s">
        <v>8</v>
      </c>
      <c r="E171" s="47">
        <v>30</v>
      </c>
      <c r="F171" s="49">
        <v>400</v>
      </c>
      <c r="G171" s="344">
        <f t="shared" si="10"/>
        <v>12000</v>
      </c>
      <c r="H171" s="344"/>
    </row>
    <row r="172" spans="1:8">
      <c r="A172" s="356">
        <f>A171+0.01</f>
        <v>8.0299999999999994</v>
      </c>
      <c r="B172" s="487"/>
      <c r="C172" s="95" t="s">
        <v>374</v>
      </c>
      <c r="D172" s="95" t="s">
        <v>8</v>
      </c>
      <c r="E172" s="47">
        <v>10</v>
      </c>
      <c r="F172" s="49">
        <v>350</v>
      </c>
      <c r="G172" s="344">
        <f t="shared" si="10"/>
        <v>3500</v>
      </c>
      <c r="H172" s="344"/>
    </row>
    <row r="173" spans="1:8">
      <c r="A173" s="356">
        <f>A172+0.01</f>
        <v>8.0399999999999991</v>
      </c>
      <c r="B173" s="487"/>
      <c r="C173" s="95" t="s">
        <v>375</v>
      </c>
      <c r="D173" s="95" t="s">
        <v>8</v>
      </c>
      <c r="E173" s="47">
        <v>0</v>
      </c>
      <c r="F173" s="49">
        <v>200</v>
      </c>
      <c r="G173" s="344">
        <f t="shared" si="10"/>
        <v>0</v>
      </c>
      <c r="H173" s="344"/>
    </row>
    <row r="174" spans="1:8" ht="31">
      <c r="A174" s="356"/>
      <c r="B174" s="487"/>
      <c r="C174" s="96" t="s">
        <v>376</v>
      </c>
      <c r="D174" s="152"/>
      <c r="E174" s="118"/>
      <c r="F174" s="49"/>
      <c r="G174" s="344">
        <f t="shared" si="10"/>
        <v>0</v>
      </c>
      <c r="H174" s="344"/>
    </row>
    <row r="175" spans="1:8" ht="62">
      <c r="A175" s="361"/>
      <c r="B175" s="491"/>
      <c r="C175" s="95" t="s">
        <v>377</v>
      </c>
      <c r="D175" s="152"/>
      <c r="E175" s="118"/>
      <c r="F175" s="49"/>
      <c r="G175" s="344">
        <f t="shared" si="10"/>
        <v>0</v>
      </c>
      <c r="H175" s="344"/>
    </row>
    <row r="176" spans="1:8">
      <c r="A176" s="356">
        <f>A173+0.01</f>
        <v>8.0499999999999989</v>
      </c>
      <c r="B176" s="487"/>
      <c r="C176" s="95" t="s">
        <v>373</v>
      </c>
      <c r="D176" s="95" t="s">
        <v>8</v>
      </c>
      <c r="E176" s="47">
        <v>0</v>
      </c>
      <c r="F176" s="49">
        <v>400</v>
      </c>
      <c r="G176" s="344">
        <f t="shared" si="10"/>
        <v>0</v>
      </c>
      <c r="H176" s="344"/>
    </row>
    <row r="177" spans="1:8">
      <c r="A177" s="356">
        <f>A176+0.01</f>
        <v>8.0599999999999987</v>
      </c>
      <c r="B177" s="487"/>
      <c r="C177" s="95" t="s">
        <v>374</v>
      </c>
      <c r="D177" s="95" t="s">
        <v>8</v>
      </c>
      <c r="E177" s="47">
        <v>0</v>
      </c>
      <c r="F177" s="49">
        <v>300</v>
      </c>
      <c r="G177" s="344">
        <f t="shared" si="10"/>
        <v>0</v>
      </c>
      <c r="H177" s="344"/>
    </row>
    <row r="178" spans="1:8">
      <c r="A178" s="356">
        <f>A177+0.01</f>
        <v>8.0699999999999985</v>
      </c>
      <c r="B178" s="487"/>
      <c r="C178" s="95" t="s">
        <v>378</v>
      </c>
      <c r="D178" s="95" t="s">
        <v>8</v>
      </c>
      <c r="E178" s="47">
        <v>4</v>
      </c>
      <c r="F178" s="49">
        <v>200</v>
      </c>
      <c r="G178" s="344">
        <f t="shared" si="10"/>
        <v>800</v>
      </c>
      <c r="H178" s="344"/>
    </row>
    <row r="179" spans="1:8">
      <c r="A179" s="362"/>
      <c r="B179" s="492"/>
      <c r="C179" s="307" t="s">
        <v>1065</v>
      </c>
      <c r="D179" s="95"/>
      <c r="E179" s="47"/>
      <c r="F179" s="49"/>
      <c r="G179" s="344"/>
      <c r="H179" s="344"/>
    </row>
    <row r="180" spans="1:8">
      <c r="A180" s="356">
        <f>A178+0.01</f>
        <v>8.0799999999999983</v>
      </c>
      <c r="B180" s="487"/>
      <c r="C180" s="95" t="s">
        <v>374</v>
      </c>
      <c r="D180" s="95" t="s">
        <v>8</v>
      </c>
      <c r="E180" s="47">
        <v>0</v>
      </c>
      <c r="F180" s="49">
        <v>200</v>
      </c>
      <c r="G180" s="344">
        <f>F180*E180</f>
        <v>0</v>
      </c>
      <c r="H180" s="344"/>
    </row>
    <row r="181" spans="1:8">
      <c r="A181" s="356">
        <f>A180+0.01</f>
        <v>8.0899999999999981</v>
      </c>
      <c r="B181" s="487"/>
      <c r="C181" s="95" t="s">
        <v>378</v>
      </c>
      <c r="D181" s="95" t="s">
        <v>8</v>
      </c>
      <c r="E181" s="47">
        <v>0</v>
      </c>
      <c r="F181" s="49">
        <v>150</v>
      </c>
      <c r="G181" s="344">
        <f>F181*E181</f>
        <v>0</v>
      </c>
      <c r="H181" s="344"/>
    </row>
    <row r="182" spans="1:8" s="41" customFormat="1">
      <c r="A182" s="495"/>
      <c r="B182" s="496"/>
      <c r="C182" s="497" t="s">
        <v>379</v>
      </c>
      <c r="D182" s="498"/>
      <c r="E182" s="499"/>
      <c r="F182" s="500"/>
      <c r="G182" s="501">
        <f>SUM(G168:G181)</f>
        <v>16300</v>
      </c>
      <c r="H182" s="501"/>
    </row>
    <row r="183" spans="1:8" s="174" customFormat="1" ht="18.5">
      <c r="A183" s="430">
        <v>9</v>
      </c>
      <c r="B183" s="431"/>
      <c r="C183" s="431" t="s">
        <v>380</v>
      </c>
      <c r="D183" s="720"/>
      <c r="E183" s="721"/>
      <c r="F183" s="721"/>
      <c r="G183" s="721"/>
      <c r="H183" s="707"/>
    </row>
    <row r="184" spans="1:8" ht="46.5">
      <c r="A184" s="343">
        <v>10.1</v>
      </c>
      <c r="B184" s="476"/>
      <c r="C184" s="95" t="s">
        <v>381</v>
      </c>
      <c r="D184" s="46"/>
      <c r="E184" s="153"/>
      <c r="F184" s="49"/>
      <c r="G184" s="353">
        <f>F184*E184</f>
        <v>0</v>
      </c>
      <c r="H184" s="353"/>
    </row>
    <row r="185" spans="1:8">
      <c r="A185" s="346" t="s">
        <v>382</v>
      </c>
      <c r="B185" s="478"/>
      <c r="C185" s="95" t="s">
        <v>383</v>
      </c>
      <c r="D185" s="109" t="s">
        <v>384</v>
      </c>
      <c r="E185" s="165">
        <v>0</v>
      </c>
      <c r="F185" s="99">
        <v>50</v>
      </c>
      <c r="G185" s="344">
        <f>F185*E185</f>
        <v>0</v>
      </c>
      <c r="H185" s="344"/>
    </row>
    <row r="186" spans="1:8">
      <c r="A186" s="346" t="s">
        <v>385</v>
      </c>
      <c r="B186" s="478"/>
      <c r="C186" s="110" t="s">
        <v>386</v>
      </c>
      <c r="D186" s="109" t="s">
        <v>384</v>
      </c>
      <c r="E186" s="167">
        <v>0</v>
      </c>
      <c r="F186" s="99">
        <v>45</v>
      </c>
      <c r="G186" s="344">
        <f>F186*E186</f>
        <v>0</v>
      </c>
      <c r="H186" s="344"/>
    </row>
    <row r="187" spans="1:8">
      <c r="A187" s="346" t="s">
        <v>387</v>
      </c>
      <c r="B187" s="478"/>
      <c r="C187" s="110" t="s">
        <v>449</v>
      </c>
      <c r="D187" s="109" t="s">
        <v>384</v>
      </c>
      <c r="E187" s="167">
        <v>0</v>
      </c>
      <c r="F187" s="99">
        <v>35</v>
      </c>
      <c r="G187" s="344">
        <f>F187*E187</f>
        <v>0</v>
      </c>
      <c r="H187" s="344"/>
    </row>
    <row r="188" spans="1:8" ht="18.75" customHeight="1">
      <c r="A188" s="346" t="s">
        <v>448</v>
      </c>
      <c r="B188" s="478"/>
      <c r="C188" s="110" t="s">
        <v>388</v>
      </c>
      <c r="D188" s="109" t="s">
        <v>384</v>
      </c>
      <c r="E188" s="165">
        <v>0</v>
      </c>
      <c r="F188" s="99">
        <v>22</v>
      </c>
      <c r="G188" s="344">
        <f>F188*E188</f>
        <v>0</v>
      </c>
      <c r="H188" s="344"/>
    </row>
    <row r="189" spans="1:8" ht="77.5">
      <c r="A189" s="343">
        <v>10.199999999999999</v>
      </c>
      <c r="B189" s="476"/>
      <c r="C189" s="96" t="s">
        <v>450</v>
      </c>
      <c r="D189" s="46"/>
      <c r="E189" s="48"/>
      <c r="F189" s="49"/>
      <c r="G189" s="353"/>
      <c r="H189" s="353"/>
    </row>
    <row r="190" spans="1:8">
      <c r="A190" s="346" t="s">
        <v>391</v>
      </c>
      <c r="B190" s="478"/>
      <c r="C190" s="95" t="s">
        <v>449</v>
      </c>
      <c r="D190" s="109" t="s">
        <v>384</v>
      </c>
      <c r="E190" s="165">
        <v>200</v>
      </c>
      <c r="F190" s="99">
        <v>70</v>
      </c>
      <c r="G190" s="344">
        <f>F190*E190</f>
        <v>14000</v>
      </c>
      <c r="H190" s="344"/>
    </row>
    <row r="191" spans="1:8">
      <c r="A191" s="346" t="s">
        <v>393</v>
      </c>
      <c r="B191" s="478"/>
      <c r="C191" s="95" t="s">
        <v>168</v>
      </c>
      <c r="D191" s="109" t="s">
        <v>384</v>
      </c>
      <c r="E191" s="165">
        <v>70</v>
      </c>
      <c r="F191" s="99">
        <v>90</v>
      </c>
      <c r="G191" s="344">
        <f>F191*E191</f>
        <v>6300</v>
      </c>
      <c r="H191" s="344"/>
    </row>
    <row r="192" spans="1:8">
      <c r="A192" s="346" t="s">
        <v>395</v>
      </c>
      <c r="B192" s="478"/>
      <c r="C192" s="95" t="s">
        <v>167</v>
      </c>
      <c r="D192" s="109" t="s">
        <v>384</v>
      </c>
      <c r="E192" s="165">
        <v>0</v>
      </c>
      <c r="F192" s="99">
        <v>110</v>
      </c>
      <c r="G192" s="344">
        <f>F192*E192</f>
        <v>0</v>
      </c>
      <c r="H192" s="344"/>
    </row>
    <row r="193" spans="1:8">
      <c r="A193" s="346" t="s">
        <v>397</v>
      </c>
      <c r="B193" s="478"/>
      <c r="C193" s="95" t="s">
        <v>165</v>
      </c>
      <c r="D193" s="109" t="s">
        <v>384</v>
      </c>
      <c r="E193" s="165">
        <v>0</v>
      </c>
      <c r="F193" s="99">
        <v>140</v>
      </c>
      <c r="G193" s="344">
        <f>F193*E193</f>
        <v>0</v>
      </c>
      <c r="H193" s="344"/>
    </row>
    <row r="194" spans="1:8">
      <c r="A194" s="346"/>
      <c r="B194" s="478"/>
      <c r="C194" s="95"/>
      <c r="D194" s="109"/>
      <c r="E194" s="165"/>
      <c r="F194" s="99"/>
      <c r="G194" s="344"/>
      <c r="H194" s="344"/>
    </row>
    <row r="195" spans="1:8" ht="62">
      <c r="A195" s="346">
        <v>10.3</v>
      </c>
      <c r="B195" s="478"/>
      <c r="C195" s="186" t="s">
        <v>705</v>
      </c>
      <c r="D195" s="109"/>
      <c r="E195" s="165"/>
      <c r="F195" s="99"/>
      <c r="G195" s="344"/>
      <c r="H195" s="344"/>
    </row>
    <row r="196" spans="1:8" ht="31">
      <c r="A196" s="346" t="s">
        <v>174</v>
      </c>
      <c r="B196" s="478"/>
      <c r="C196" s="95" t="s">
        <v>706</v>
      </c>
      <c r="D196" s="109" t="s">
        <v>8</v>
      </c>
      <c r="E196" s="109">
        <v>0</v>
      </c>
      <c r="F196" s="109">
        <v>790</v>
      </c>
      <c r="G196" s="344">
        <f>F196*E196</f>
        <v>0</v>
      </c>
      <c r="H196" s="344"/>
    </row>
    <row r="197" spans="1:8" ht="31">
      <c r="A197" s="346" t="s">
        <v>182</v>
      </c>
      <c r="B197" s="478"/>
      <c r="C197" s="95" t="s">
        <v>707</v>
      </c>
      <c r="D197" s="109" t="s">
        <v>8</v>
      </c>
      <c r="E197" s="109">
        <v>0</v>
      </c>
      <c r="F197" s="109">
        <v>680</v>
      </c>
      <c r="G197" s="344">
        <f t="shared" ref="G197:G203" si="11">F197*E197</f>
        <v>0</v>
      </c>
      <c r="H197" s="344"/>
    </row>
    <row r="198" spans="1:8" ht="31">
      <c r="A198" s="346" t="s">
        <v>279</v>
      </c>
      <c r="B198" s="478"/>
      <c r="C198" s="95" t="s">
        <v>708</v>
      </c>
      <c r="D198" s="109" t="s">
        <v>8</v>
      </c>
      <c r="E198" s="109"/>
      <c r="F198" s="109">
        <v>465</v>
      </c>
      <c r="G198" s="344">
        <f t="shared" si="11"/>
        <v>0</v>
      </c>
      <c r="H198" s="344"/>
    </row>
    <row r="199" spans="1:8" ht="31">
      <c r="A199" s="346" t="s">
        <v>280</v>
      </c>
      <c r="B199" s="478"/>
      <c r="C199" s="95" t="s">
        <v>709</v>
      </c>
      <c r="D199" s="109" t="s">
        <v>8</v>
      </c>
      <c r="E199" s="109">
        <v>20</v>
      </c>
      <c r="F199" s="109">
        <v>425</v>
      </c>
      <c r="G199" s="344">
        <f t="shared" si="11"/>
        <v>8500</v>
      </c>
      <c r="H199" s="344"/>
    </row>
    <row r="200" spans="1:8" ht="31">
      <c r="A200" s="346" t="s">
        <v>281</v>
      </c>
      <c r="B200" s="478"/>
      <c r="C200" s="95" t="s">
        <v>710</v>
      </c>
      <c r="D200" s="109" t="s">
        <v>8</v>
      </c>
      <c r="E200" s="109">
        <v>15</v>
      </c>
      <c r="F200" s="109">
        <v>190</v>
      </c>
      <c r="G200" s="344">
        <f t="shared" si="11"/>
        <v>2850</v>
      </c>
      <c r="H200" s="344"/>
    </row>
    <row r="201" spans="1:8" ht="31">
      <c r="A201" s="346" t="s">
        <v>458</v>
      </c>
      <c r="B201" s="478"/>
      <c r="C201" s="95" t="s">
        <v>711</v>
      </c>
      <c r="D201" s="109" t="s">
        <v>8</v>
      </c>
      <c r="E201" s="109">
        <v>0</v>
      </c>
      <c r="F201" s="109">
        <v>120</v>
      </c>
      <c r="G201" s="344">
        <f t="shared" si="11"/>
        <v>0</v>
      </c>
      <c r="H201" s="344"/>
    </row>
    <row r="202" spans="1:8" ht="31">
      <c r="A202" s="346" t="s">
        <v>470</v>
      </c>
      <c r="B202" s="478"/>
      <c r="C202" s="95" t="s">
        <v>712</v>
      </c>
      <c r="D202" s="109" t="s">
        <v>8</v>
      </c>
      <c r="E202" s="109">
        <v>0</v>
      </c>
      <c r="F202" s="109">
        <v>100</v>
      </c>
      <c r="G202" s="344">
        <f t="shared" si="11"/>
        <v>0</v>
      </c>
      <c r="H202" s="344"/>
    </row>
    <row r="203" spans="1:8" ht="31">
      <c r="A203" s="346" t="s">
        <v>617</v>
      </c>
      <c r="B203" s="478"/>
      <c r="C203" s="95" t="s">
        <v>713</v>
      </c>
      <c r="D203" s="109" t="s">
        <v>8</v>
      </c>
      <c r="E203" s="109">
        <v>0</v>
      </c>
      <c r="F203" s="109">
        <v>90</v>
      </c>
      <c r="G203" s="344">
        <f t="shared" si="11"/>
        <v>0</v>
      </c>
      <c r="H203" s="344"/>
    </row>
    <row r="204" spans="1:8">
      <c r="A204" s="341">
        <v>10.4</v>
      </c>
      <c r="B204" s="477"/>
      <c r="C204" s="65" t="s">
        <v>389</v>
      </c>
      <c r="D204" s="47"/>
      <c r="E204" s="168"/>
      <c r="F204" s="108"/>
      <c r="G204" s="363">
        <f t="shared" ref="G204:G220" si="12">F204*E204</f>
        <v>0</v>
      </c>
      <c r="H204" s="363"/>
    </row>
    <row r="205" spans="1:8" ht="62">
      <c r="A205" s="341"/>
      <c r="B205" s="477"/>
      <c r="C205" s="95" t="s">
        <v>390</v>
      </c>
      <c r="D205" s="47"/>
      <c r="E205" s="168"/>
      <c r="F205" s="108"/>
      <c r="G205" s="363">
        <f t="shared" si="12"/>
        <v>0</v>
      </c>
      <c r="H205" s="363"/>
    </row>
    <row r="206" spans="1:8">
      <c r="A206" s="346" t="s">
        <v>1260</v>
      </c>
      <c r="B206" s="478"/>
      <c r="C206" s="110" t="s">
        <v>392</v>
      </c>
      <c r="D206" s="109" t="s">
        <v>8</v>
      </c>
      <c r="E206" s="165">
        <v>0</v>
      </c>
      <c r="F206" s="99">
        <v>20</v>
      </c>
      <c r="G206" s="344">
        <f t="shared" si="12"/>
        <v>0</v>
      </c>
      <c r="H206" s="344"/>
    </row>
    <row r="207" spans="1:8">
      <c r="A207" s="346" t="s">
        <v>1261</v>
      </c>
      <c r="B207" s="478"/>
      <c r="C207" s="110" t="s">
        <v>394</v>
      </c>
      <c r="D207" s="109" t="s">
        <v>8</v>
      </c>
      <c r="E207" s="165">
        <v>0</v>
      </c>
      <c r="F207" s="49">
        <v>175</v>
      </c>
      <c r="G207" s="344">
        <f t="shared" si="12"/>
        <v>0</v>
      </c>
      <c r="H207" s="344"/>
    </row>
    <row r="208" spans="1:8">
      <c r="A208" s="346" t="s">
        <v>1262</v>
      </c>
      <c r="B208" s="478"/>
      <c r="C208" s="110" t="s">
        <v>396</v>
      </c>
      <c r="D208" s="109" t="s">
        <v>8</v>
      </c>
      <c r="E208" s="165">
        <v>0</v>
      </c>
      <c r="F208" s="99">
        <v>150</v>
      </c>
      <c r="G208" s="344">
        <f t="shared" si="12"/>
        <v>0</v>
      </c>
      <c r="H208" s="344"/>
    </row>
    <row r="209" spans="1:8">
      <c r="A209" s="346" t="s">
        <v>1263</v>
      </c>
      <c r="B209" s="478"/>
      <c r="C209" s="110" t="s">
        <v>398</v>
      </c>
      <c r="D209" s="109" t="s">
        <v>8</v>
      </c>
      <c r="E209" s="109">
        <v>0</v>
      </c>
      <c r="F209" s="111">
        <v>120</v>
      </c>
      <c r="G209" s="344">
        <f t="shared" si="12"/>
        <v>0</v>
      </c>
      <c r="H209" s="344"/>
    </row>
    <row r="210" spans="1:8">
      <c r="A210" s="346" t="s">
        <v>1264</v>
      </c>
      <c r="B210" s="478"/>
      <c r="C210" s="110" t="s">
        <v>399</v>
      </c>
      <c r="D210" s="109" t="s">
        <v>8</v>
      </c>
      <c r="E210" s="109">
        <v>0</v>
      </c>
      <c r="F210" s="111">
        <v>300</v>
      </c>
      <c r="G210" s="344">
        <f t="shared" si="12"/>
        <v>0</v>
      </c>
      <c r="H210" s="344"/>
    </row>
    <row r="211" spans="1:8">
      <c r="A211" s="346" t="s">
        <v>1265</v>
      </c>
      <c r="B211" s="478"/>
      <c r="C211" s="110" t="s">
        <v>400</v>
      </c>
      <c r="D211" s="109" t="s">
        <v>8</v>
      </c>
      <c r="E211" s="109">
        <v>0</v>
      </c>
      <c r="F211" s="111">
        <v>280</v>
      </c>
      <c r="G211" s="344">
        <f t="shared" si="12"/>
        <v>0</v>
      </c>
      <c r="H211" s="344"/>
    </row>
    <row r="212" spans="1:8">
      <c r="A212" s="346" t="s">
        <v>1266</v>
      </c>
      <c r="B212" s="478"/>
      <c r="C212" s="110" t="s">
        <v>714</v>
      </c>
      <c r="D212" s="109" t="s">
        <v>8</v>
      </c>
      <c r="E212" s="156">
        <v>0</v>
      </c>
      <c r="F212" s="111">
        <v>250</v>
      </c>
      <c r="G212" s="364">
        <f t="shared" si="12"/>
        <v>0</v>
      </c>
      <c r="H212" s="364"/>
    </row>
    <row r="213" spans="1:8">
      <c r="A213" s="346" t="s">
        <v>1267</v>
      </c>
      <c r="B213" s="478"/>
      <c r="C213" s="110" t="s">
        <v>715</v>
      </c>
      <c r="D213" s="109" t="s">
        <v>8</v>
      </c>
      <c r="E213" s="156">
        <v>0</v>
      </c>
      <c r="F213" s="111">
        <v>110</v>
      </c>
      <c r="G213" s="364">
        <f t="shared" si="12"/>
        <v>0</v>
      </c>
      <c r="H213" s="364"/>
    </row>
    <row r="214" spans="1:8">
      <c r="A214" s="346" t="s">
        <v>1268</v>
      </c>
      <c r="B214" s="478"/>
      <c r="C214" s="110" t="s">
        <v>716</v>
      </c>
      <c r="D214" s="109" t="s">
        <v>8</v>
      </c>
      <c r="E214" s="156">
        <v>0</v>
      </c>
      <c r="F214" s="111">
        <v>14</v>
      </c>
      <c r="G214" s="364">
        <f t="shared" si="12"/>
        <v>0</v>
      </c>
      <c r="H214" s="364"/>
    </row>
    <row r="215" spans="1:8">
      <c r="A215" s="346" t="s">
        <v>1269</v>
      </c>
      <c r="B215" s="478"/>
      <c r="C215" s="110" t="s">
        <v>717</v>
      </c>
      <c r="D215" s="109" t="s">
        <v>8</v>
      </c>
      <c r="E215" s="156">
        <v>0</v>
      </c>
      <c r="F215" s="111">
        <v>50</v>
      </c>
      <c r="G215" s="364">
        <f t="shared" si="12"/>
        <v>0</v>
      </c>
      <c r="H215" s="364"/>
    </row>
    <row r="216" spans="1:8">
      <c r="A216" s="346"/>
      <c r="B216" s="478"/>
      <c r="C216" s="110" t="s">
        <v>760</v>
      </c>
      <c r="D216" s="109"/>
      <c r="E216" s="156"/>
      <c r="F216" s="111"/>
      <c r="G216" s="364"/>
      <c r="H216" s="364"/>
    </row>
    <row r="217" spans="1:8">
      <c r="A217" s="346" t="s">
        <v>1270</v>
      </c>
      <c r="B217" s="478"/>
      <c r="C217" s="110" t="s">
        <v>718</v>
      </c>
      <c r="D217" s="109" t="s">
        <v>8</v>
      </c>
      <c r="E217" s="156">
        <v>0</v>
      </c>
      <c r="F217" s="111">
        <v>310</v>
      </c>
      <c r="G217" s="364">
        <f t="shared" si="12"/>
        <v>0</v>
      </c>
      <c r="H217" s="364"/>
    </row>
    <row r="218" spans="1:8">
      <c r="A218" s="346" t="s">
        <v>1271</v>
      </c>
      <c r="B218" s="478"/>
      <c r="C218" s="110" t="s">
        <v>719</v>
      </c>
      <c r="D218" s="109" t="s">
        <v>8</v>
      </c>
      <c r="E218" s="156">
        <v>0</v>
      </c>
      <c r="F218" s="111">
        <v>150</v>
      </c>
      <c r="G218" s="364">
        <f t="shared" si="12"/>
        <v>0</v>
      </c>
      <c r="H218" s="364"/>
    </row>
    <row r="219" spans="1:8">
      <c r="A219" s="346" t="s">
        <v>1272</v>
      </c>
      <c r="B219" s="478"/>
      <c r="C219" s="110" t="s">
        <v>720</v>
      </c>
      <c r="D219" s="109" t="s">
        <v>8</v>
      </c>
      <c r="E219" s="156">
        <v>40</v>
      </c>
      <c r="F219" s="111">
        <v>60</v>
      </c>
      <c r="G219" s="364">
        <f t="shared" si="12"/>
        <v>2400</v>
      </c>
      <c r="H219" s="364"/>
    </row>
    <row r="220" spans="1:8">
      <c r="A220" s="346" t="s">
        <v>1273</v>
      </c>
      <c r="B220" s="478"/>
      <c r="C220" s="110" t="s">
        <v>721</v>
      </c>
      <c r="D220" s="109" t="s">
        <v>8</v>
      </c>
      <c r="E220" s="156">
        <v>0</v>
      </c>
      <c r="F220" s="111">
        <v>45</v>
      </c>
      <c r="G220" s="364">
        <f t="shared" si="12"/>
        <v>0</v>
      </c>
      <c r="H220" s="364"/>
    </row>
    <row r="221" spans="1:8" ht="46.5">
      <c r="A221" s="346">
        <v>1</v>
      </c>
      <c r="B221" s="478"/>
      <c r="C221" s="186" t="s">
        <v>722</v>
      </c>
      <c r="D221" s="739" t="s">
        <v>9</v>
      </c>
      <c r="E221" s="742">
        <v>0</v>
      </c>
      <c r="F221" s="745">
        <v>10000</v>
      </c>
      <c r="G221" s="736">
        <f>F221*E221</f>
        <v>0</v>
      </c>
      <c r="H221" s="736"/>
    </row>
    <row r="222" spans="1:8">
      <c r="A222" s="346"/>
      <c r="B222" s="478"/>
      <c r="C222" s="110" t="s">
        <v>723</v>
      </c>
      <c r="D222" s="740"/>
      <c r="E222" s="743"/>
      <c r="F222" s="746"/>
      <c r="G222" s="737"/>
      <c r="H222" s="737"/>
    </row>
    <row r="223" spans="1:8">
      <c r="A223" s="346"/>
      <c r="B223" s="478"/>
      <c r="C223" s="110" t="s">
        <v>724</v>
      </c>
      <c r="D223" s="740"/>
      <c r="E223" s="743"/>
      <c r="F223" s="746"/>
      <c r="G223" s="737"/>
      <c r="H223" s="737"/>
    </row>
    <row r="224" spans="1:8">
      <c r="A224" s="346"/>
      <c r="B224" s="478"/>
      <c r="C224" s="110" t="s">
        <v>725</v>
      </c>
      <c r="D224" s="740"/>
      <c r="E224" s="743"/>
      <c r="F224" s="746"/>
      <c r="G224" s="737"/>
      <c r="H224" s="737"/>
    </row>
    <row r="225" spans="1:8">
      <c r="A225" s="346"/>
      <c r="B225" s="478"/>
      <c r="C225" s="110" t="s">
        <v>726</v>
      </c>
      <c r="D225" s="740"/>
      <c r="E225" s="743"/>
      <c r="F225" s="746"/>
      <c r="G225" s="737"/>
      <c r="H225" s="737"/>
    </row>
    <row r="226" spans="1:8">
      <c r="A226" s="346"/>
      <c r="B226" s="478"/>
      <c r="C226" s="110" t="s">
        <v>727</v>
      </c>
      <c r="D226" s="740"/>
      <c r="E226" s="743"/>
      <c r="F226" s="746"/>
      <c r="G226" s="737"/>
      <c r="H226" s="737"/>
    </row>
    <row r="227" spans="1:8">
      <c r="A227" s="346"/>
      <c r="B227" s="478"/>
      <c r="C227" s="110" t="s">
        <v>728</v>
      </c>
      <c r="D227" s="740"/>
      <c r="E227" s="743"/>
      <c r="F227" s="746"/>
      <c r="G227" s="737"/>
      <c r="H227" s="737"/>
    </row>
    <row r="228" spans="1:8">
      <c r="A228" s="346"/>
      <c r="B228" s="478"/>
      <c r="C228" s="110" t="s">
        <v>729</v>
      </c>
      <c r="D228" s="740"/>
      <c r="E228" s="743"/>
      <c r="F228" s="746"/>
      <c r="G228" s="737"/>
      <c r="H228" s="737"/>
    </row>
    <row r="229" spans="1:8">
      <c r="A229" s="346"/>
      <c r="B229" s="478"/>
      <c r="C229" s="110" t="s">
        <v>730</v>
      </c>
      <c r="D229" s="740"/>
      <c r="E229" s="743"/>
      <c r="F229" s="746"/>
      <c r="G229" s="737"/>
      <c r="H229" s="737"/>
    </row>
    <row r="230" spans="1:8">
      <c r="A230" s="346"/>
      <c r="B230" s="478"/>
      <c r="C230" s="110" t="s">
        <v>731</v>
      </c>
      <c r="D230" s="741"/>
      <c r="E230" s="744"/>
      <c r="F230" s="747"/>
      <c r="G230" s="738"/>
      <c r="H230" s="738"/>
    </row>
    <row r="231" spans="1:8">
      <c r="A231" s="346"/>
      <c r="B231" s="478"/>
      <c r="C231" s="109"/>
      <c r="D231" s="109"/>
      <c r="E231" s="156"/>
      <c r="F231" s="111"/>
      <c r="G231" s="364"/>
      <c r="H231" s="364"/>
    </row>
    <row r="232" spans="1:8" ht="46.5">
      <c r="A232" s="346">
        <v>2</v>
      </c>
      <c r="B232" s="478"/>
      <c r="C232" s="187" t="s">
        <v>732</v>
      </c>
      <c r="D232" s="748" t="s">
        <v>267</v>
      </c>
      <c r="E232" s="742">
        <v>0</v>
      </c>
      <c r="F232" s="745">
        <v>7500</v>
      </c>
      <c r="G232" s="736">
        <f>F232*E232</f>
        <v>0</v>
      </c>
      <c r="H232" s="736"/>
    </row>
    <row r="233" spans="1:8">
      <c r="A233" s="346"/>
      <c r="B233" s="478"/>
      <c r="C233" s="110" t="s">
        <v>723</v>
      </c>
      <c r="D233" s="749"/>
      <c r="E233" s="743"/>
      <c r="F233" s="746"/>
      <c r="G233" s="737"/>
      <c r="H233" s="737"/>
    </row>
    <row r="234" spans="1:8">
      <c r="A234" s="346"/>
      <c r="B234" s="478"/>
      <c r="C234" s="110" t="s">
        <v>724</v>
      </c>
      <c r="D234" s="749"/>
      <c r="E234" s="743"/>
      <c r="F234" s="746"/>
      <c r="G234" s="737"/>
      <c r="H234" s="737"/>
    </row>
    <row r="235" spans="1:8">
      <c r="A235" s="346"/>
      <c r="B235" s="478"/>
      <c r="C235" s="110" t="s">
        <v>725</v>
      </c>
      <c r="D235" s="749"/>
      <c r="E235" s="743"/>
      <c r="F235" s="746"/>
      <c r="G235" s="737"/>
      <c r="H235" s="737"/>
    </row>
    <row r="236" spans="1:8">
      <c r="A236" s="346"/>
      <c r="B236" s="478"/>
      <c r="C236" s="110" t="s">
        <v>726</v>
      </c>
      <c r="D236" s="749"/>
      <c r="E236" s="743"/>
      <c r="F236" s="746"/>
      <c r="G236" s="737"/>
      <c r="H236" s="737"/>
    </row>
    <row r="237" spans="1:8">
      <c r="A237" s="346"/>
      <c r="B237" s="478"/>
      <c r="C237" s="110" t="s">
        <v>727</v>
      </c>
      <c r="D237" s="749"/>
      <c r="E237" s="743"/>
      <c r="F237" s="746"/>
      <c r="G237" s="737"/>
      <c r="H237" s="737"/>
    </row>
    <row r="238" spans="1:8">
      <c r="A238" s="346"/>
      <c r="B238" s="478"/>
      <c r="C238" s="110" t="s">
        <v>728</v>
      </c>
      <c r="D238" s="749"/>
      <c r="E238" s="743"/>
      <c r="F238" s="746"/>
      <c r="G238" s="737"/>
      <c r="H238" s="737"/>
    </row>
    <row r="239" spans="1:8">
      <c r="A239" s="346"/>
      <c r="B239" s="478"/>
      <c r="C239" s="110" t="s">
        <v>729</v>
      </c>
      <c r="D239" s="749"/>
      <c r="E239" s="743"/>
      <c r="F239" s="746"/>
      <c r="G239" s="737"/>
      <c r="H239" s="737"/>
    </row>
    <row r="240" spans="1:8">
      <c r="A240" s="346"/>
      <c r="B240" s="478"/>
      <c r="C240" s="110" t="s">
        <v>730</v>
      </c>
      <c r="D240" s="749"/>
      <c r="E240" s="743"/>
      <c r="F240" s="746"/>
      <c r="G240" s="737"/>
      <c r="H240" s="737"/>
    </row>
    <row r="241" spans="1:8">
      <c r="A241" s="346"/>
      <c r="B241" s="478"/>
      <c r="C241" s="110" t="s">
        <v>733</v>
      </c>
      <c r="D241" s="750"/>
      <c r="E241" s="744"/>
      <c r="F241" s="747"/>
      <c r="G241" s="738"/>
      <c r="H241" s="738"/>
    </row>
    <row r="242" spans="1:8">
      <c r="A242" s="346"/>
      <c r="B242" s="478"/>
      <c r="C242" s="109"/>
      <c r="D242" s="109"/>
      <c r="E242" s="156"/>
      <c r="F242" s="111"/>
      <c r="G242" s="364"/>
      <c r="H242" s="364"/>
    </row>
    <row r="243" spans="1:8" ht="46.5">
      <c r="A243" s="346">
        <v>3</v>
      </c>
      <c r="B243" s="478"/>
      <c r="C243" s="187" t="s">
        <v>734</v>
      </c>
      <c r="D243" s="751" t="s">
        <v>267</v>
      </c>
      <c r="E243" s="754">
        <v>0</v>
      </c>
      <c r="F243" s="757">
        <v>12000</v>
      </c>
      <c r="G243" s="736">
        <v>7500</v>
      </c>
      <c r="H243" s="736"/>
    </row>
    <row r="244" spans="1:8">
      <c r="A244" s="346"/>
      <c r="B244" s="478"/>
      <c r="C244" s="110" t="s">
        <v>723</v>
      </c>
      <c r="D244" s="752"/>
      <c r="E244" s="755"/>
      <c r="F244" s="758"/>
      <c r="G244" s="737"/>
      <c r="H244" s="737"/>
    </row>
    <row r="245" spans="1:8">
      <c r="A245" s="346"/>
      <c r="B245" s="478"/>
      <c r="C245" s="110" t="s">
        <v>735</v>
      </c>
      <c r="D245" s="752"/>
      <c r="E245" s="755"/>
      <c r="F245" s="758"/>
      <c r="G245" s="737"/>
      <c r="H245" s="737"/>
    </row>
    <row r="246" spans="1:8">
      <c r="A246" s="346"/>
      <c r="B246" s="478"/>
      <c r="C246" s="110" t="s">
        <v>725</v>
      </c>
      <c r="D246" s="752"/>
      <c r="E246" s="755"/>
      <c r="F246" s="758"/>
      <c r="G246" s="737"/>
      <c r="H246" s="737"/>
    </row>
    <row r="247" spans="1:8">
      <c r="A247" s="346"/>
      <c r="B247" s="478"/>
      <c r="C247" s="110" t="s">
        <v>736</v>
      </c>
      <c r="D247" s="752"/>
      <c r="E247" s="755"/>
      <c r="F247" s="758"/>
      <c r="G247" s="737"/>
      <c r="H247" s="737"/>
    </row>
    <row r="248" spans="1:8">
      <c r="A248" s="346"/>
      <c r="B248" s="478"/>
      <c r="C248" s="110" t="s">
        <v>727</v>
      </c>
      <c r="D248" s="752"/>
      <c r="E248" s="755"/>
      <c r="F248" s="758"/>
      <c r="G248" s="737"/>
      <c r="H248" s="737"/>
    </row>
    <row r="249" spans="1:8">
      <c r="A249" s="346"/>
      <c r="B249" s="478"/>
      <c r="C249" s="110" t="s">
        <v>728</v>
      </c>
      <c r="D249" s="752"/>
      <c r="E249" s="755"/>
      <c r="F249" s="758"/>
      <c r="G249" s="737"/>
      <c r="H249" s="737"/>
    </row>
    <row r="250" spans="1:8">
      <c r="A250" s="346"/>
      <c r="B250" s="478"/>
      <c r="C250" s="110" t="s">
        <v>730</v>
      </c>
      <c r="D250" s="753"/>
      <c r="E250" s="756"/>
      <c r="F250" s="759"/>
      <c r="G250" s="738"/>
      <c r="H250" s="738"/>
    </row>
    <row r="251" spans="1:8">
      <c r="A251" s="346"/>
      <c r="B251" s="478"/>
      <c r="C251" s="109"/>
      <c r="D251" s="109"/>
      <c r="E251" s="156"/>
      <c r="F251" s="111"/>
      <c r="G251" s="364"/>
      <c r="H251" s="364"/>
    </row>
    <row r="252" spans="1:8">
      <c r="A252" s="346">
        <v>4</v>
      </c>
      <c r="B252" s="478"/>
      <c r="C252" s="65" t="s">
        <v>737</v>
      </c>
      <c r="D252" s="109" t="s">
        <v>267</v>
      </c>
      <c r="E252" s="156">
        <v>0</v>
      </c>
      <c r="F252" s="111">
        <v>1800</v>
      </c>
      <c r="G252" s="364">
        <f>F252*E252</f>
        <v>0</v>
      </c>
      <c r="H252" s="364"/>
    </row>
    <row r="253" spans="1:8">
      <c r="A253" s="346"/>
      <c r="B253" s="478"/>
      <c r="C253" s="65" t="s">
        <v>738</v>
      </c>
      <c r="D253" s="109" t="s">
        <v>267</v>
      </c>
      <c r="E253" s="156">
        <v>0</v>
      </c>
      <c r="F253" s="111">
        <v>1500</v>
      </c>
      <c r="G253" s="364">
        <f>F253*E253</f>
        <v>0</v>
      </c>
      <c r="H253" s="364"/>
    </row>
    <row r="254" spans="1:8">
      <c r="A254" s="346"/>
      <c r="B254" s="478"/>
      <c r="C254" s="109"/>
      <c r="D254" s="109"/>
      <c r="E254" s="156"/>
      <c r="F254" s="111"/>
      <c r="G254" s="364"/>
      <c r="H254" s="364"/>
    </row>
    <row r="255" spans="1:8" s="41" customFormat="1">
      <c r="A255" s="495"/>
      <c r="B255" s="496"/>
      <c r="C255" s="497" t="s">
        <v>401</v>
      </c>
      <c r="D255" s="498"/>
      <c r="E255" s="499"/>
      <c r="F255" s="500"/>
      <c r="G255" s="501">
        <f>SUM(G184:G254)</f>
        <v>41550</v>
      </c>
      <c r="H255" s="501"/>
    </row>
    <row r="256" spans="1:8" s="174" customFormat="1" ht="18.5">
      <c r="A256" s="430"/>
      <c r="B256" s="431"/>
      <c r="C256" s="431" t="s">
        <v>256</v>
      </c>
      <c r="D256" s="720"/>
      <c r="E256" s="721"/>
      <c r="F256" s="721"/>
      <c r="G256" s="721"/>
      <c r="H256" s="707"/>
    </row>
    <row r="257" spans="1:8" s="41" customFormat="1" ht="67.5">
      <c r="A257" s="428">
        <v>1</v>
      </c>
      <c r="B257" s="526"/>
      <c r="C257" s="212" t="s">
        <v>1099</v>
      </c>
      <c r="D257" s="66" t="s">
        <v>9</v>
      </c>
      <c r="E257" s="427">
        <v>1</v>
      </c>
      <c r="F257" s="85">
        <v>10000</v>
      </c>
      <c r="G257" s="85">
        <f>F257*E257</f>
        <v>10000</v>
      </c>
      <c r="H257" s="525"/>
    </row>
    <row r="258" spans="1:8" s="41" customFormat="1" ht="94.5">
      <c r="A258" s="81">
        <v>2</v>
      </c>
      <c r="B258" s="527"/>
      <c r="C258" s="82" t="s">
        <v>257</v>
      </c>
      <c r="D258" s="66" t="s">
        <v>9</v>
      </c>
      <c r="E258" s="8">
        <v>0</v>
      </c>
      <c r="F258" s="85">
        <v>45000</v>
      </c>
      <c r="G258" s="85">
        <f>F258*E258</f>
        <v>0</v>
      </c>
      <c r="H258" s="525"/>
    </row>
    <row r="259" spans="1:8" s="41" customFormat="1">
      <c r="A259" s="81">
        <v>3</v>
      </c>
      <c r="B259" s="527"/>
      <c r="C259" s="82" t="s">
        <v>367</v>
      </c>
      <c r="D259" s="66" t="s">
        <v>254</v>
      </c>
      <c r="E259" s="8">
        <v>200</v>
      </c>
      <c r="F259" s="85">
        <v>110</v>
      </c>
      <c r="G259" s="85">
        <f>F259*E259</f>
        <v>22000</v>
      </c>
      <c r="H259" s="525"/>
    </row>
    <row r="260" spans="1:8" s="41" customFormat="1">
      <c r="A260" s="81"/>
      <c r="B260" s="527"/>
      <c r="C260" s="82"/>
      <c r="D260" s="66"/>
      <c r="E260" s="8"/>
      <c r="F260" s="85"/>
      <c r="G260" s="85"/>
      <c r="H260" s="525"/>
    </row>
    <row r="261" spans="1:8" s="41" customFormat="1">
      <c r="A261" s="81">
        <v>4.0999999999999996</v>
      </c>
      <c r="B261" s="528"/>
      <c r="C261" s="188" t="s">
        <v>773</v>
      </c>
      <c r="D261" s="188" t="s">
        <v>9</v>
      </c>
      <c r="E261" s="8">
        <v>2</v>
      </c>
      <c r="F261" s="85">
        <v>5000</v>
      </c>
      <c r="G261" s="85">
        <f>F261*E261</f>
        <v>10000</v>
      </c>
      <c r="H261" s="525"/>
    </row>
    <row r="262" spans="1:8" s="41" customFormat="1">
      <c r="A262" s="81">
        <v>4.2</v>
      </c>
      <c r="B262" s="528"/>
      <c r="C262" s="188" t="s">
        <v>774</v>
      </c>
      <c r="D262" s="188" t="s">
        <v>9</v>
      </c>
      <c r="E262" s="8">
        <v>1</v>
      </c>
      <c r="F262" s="85">
        <v>2000</v>
      </c>
      <c r="G262" s="85">
        <f t="shared" ref="G262:G267" si="13">F262*E262</f>
        <v>2000</v>
      </c>
      <c r="H262" s="525"/>
    </row>
    <row r="263" spans="1:8" s="41" customFormat="1">
      <c r="A263" s="81">
        <v>4.3</v>
      </c>
      <c r="B263" s="527"/>
      <c r="C263" s="82" t="s">
        <v>775</v>
      </c>
      <c r="D263" s="66" t="s">
        <v>9</v>
      </c>
      <c r="E263" s="8">
        <v>1</v>
      </c>
      <c r="F263" s="85">
        <v>10000</v>
      </c>
      <c r="G263" s="85">
        <f t="shared" si="13"/>
        <v>10000</v>
      </c>
      <c r="H263" s="525"/>
    </row>
    <row r="264" spans="1:8" s="41" customFormat="1">
      <c r="A264" s="81">
        <v>4.4000000000000004</v>
      </c>
      <c r="B264" s="527"/>
      <c r="C264" s="82" t="s">
        <v>776</v>
      </c>
      <c r="D264" s="66" t="s">
        <v>9</v>
      </c>
      <c r="E264" s="8">
        <v>1</v>
      </c>
      <c r="F264" s="85">
        <v>5000</v>
      </c>
      <c r="G264" s="85">
        <f t="shared" si="13"/>
        <v>5000</v>
      </c>
      <c r="H264" s="525"/>
    </row>
    <row r="265" spans="1:8" s="41" customFormat="1">
      <c r="A265" s="81">
        <v>4.5</v>
      </c>
      <c r="B265" s="527"/>
      <c r="C265" s="82" t="s">
        <v>777</v>
      </c>
      <c r="D265" s="66" t="s">
        <v>9</v>
      </c>
      <c r="E265" s="8">
        <v>1</v>
      </c>
      <c r="F265" s="85">
        <v>2100</v>
      </c>
      <c r="G265" s="85">
        <f t="shared" si="13"/>
        <v>2100</v>
      </c>
      <c r="H265" s="525"/>
    </row>
    <row r="266" spans="1:8" s="41" customFormat="1">
      <c r="A266" s="81">
        <v>4.5999999999999996</v>
      </c>
      <c r="B266" s="528"/>
      <c r="C266" s="189" t="s">
        <v>778</v>
      </c>
      <c r="D266" s="66" t="s">
        <v>267</v>
      </c>
      <c r="E266" s="8">
        <v>8</v>
      </c>
      <c r="F266" s="85">
        <v>75</v>
      </c>
      <c r="G266" s="85">
        <f t="shared" si="13"/>
        <v>600</v>
      </c>
      <c r="H266" s="525"/>
    </row>
    <row r="267" spans="1:8" s="41" customFormat="1">
      <c r="A267" s="81">
        <v>4.7</v>
      </c>
      <c r="B267" s="528"/>
      <c r="C267" s="189" t="s">
        <v>779</v>
      </c>
      <c r="D267" s="66" t="s">
        <v>9</v>
      </c>
      <c r="E267" s="8">
        <v>16</v>
      </c>
      <c r="F267" s="85">
        <v>25</v>
      </c>
      <c r="G267" s="85">
        <f t="shared" si="13"/>
        <v>400</v>
      </c>
      <c r="H267" s="525"/>
    </row>
    <row r="268" spans="1:8" s="41" customFormat="1">
      <c r="A268" s="495"/>
      <c r="B268" s="496"/>
      <c r="C268" s="497" t="s">
        <v>1279</v>
      </c>
      <c r="D268" s="498"/>
      <c r="E268" s="499"/>
      <c r="F268" s="500"/>
      <c r="G268" s="501">
        <f>SUM(G257:G259)</f>
        <v>32000</v>
      </c>
      <c r="H268" s="501"/>
    </row>
    <row r="269" spans="1:8" s="174" customFormat="1" ht="18.5">
      <c r="A269" s="430"/>
      <c r="B269" s="431"/>
      <c r="C269" s="431" t="s">
        <v>246</v>
      </c>
      <c r="D269" s="720"/>
      <c r="E269" s="721"/>
      <c r="F269" s="721"/>
      <c r="G269" s="721"/>
      <c r="H269" s="707"/>
    </row>
    <row r="270" spans="1:8" s="41" customFormat="1" ht="25">
      <c r="A270" s="71">
        <v>1</v>
      </c>
      <c r="B270" s="529"/>
      <c r="C270" s="68" t="s">
        <v>247</v>
      </c>
      <c r="D270" s="66"/>
      <c r="E270" s="427"/>
      <c r="F270" s="74"/>
      <c r="G270" s="74"/>
      <c r="H270" s="68"/>
    </row>
    <row r="271" spans="1:8" s="41" customFormat="1">
      <c r="A271" s="71"/>
      <c r="B271" s="529"/>
      <c r="C271" s="68" t="s">
        <v>248</v>
      </c>
      <c r="D271" s="66" t="s">
        <v>9</v>
      </c>
      <c r="E271" s="427">
        <v>3</v>
      </c>
      <c r="F271" s="74">
        <v>1200</v>
      </c>
      <c r="G271" s="74">
        <f>E271*F271</f>
        <v>3600</v>
      </c>
      <c r="H271" s="68"/>
    </row>
    <row r="272" spans="1:8" s="41" customFormat="1" ht="25">
      <c r="A272" s="71">
        <v>2</v>
      </c>
      <c r="B272" s="529"/>
      <c r="C272" s="68" t="s">
        <v>249</v>
      </c>
      <c r="D272" s="66" t="s">
        <v>9</v>
      </c>
      <c r="E272" s="427">
        <v>2</v>
      </c>
      <c r="F272" s="74">
        <v>1650</v>
      </c>
      <c r="G272" s="74">
        <f>E272*F272</f>
        <v>3300</v>
      </c>
      <c r="H272" s="68"/>
    </row>
    <row r="273" spans="1:8" s="41" customFormat="1" ht="25">
      <c r="A273" s="71">
        <v>3</v>
      </c>
      <c r="B273" s="529"/>
      <c r="C273" s="68" t="s">
        <v>250</v>
      </c>
      <c r="D273" s="66" t="s">
        <v>9</v>
      </c>
      <c r="E273" s="8">
        <v>0</v>
      </c>
      <c r="F273" s="74">
        <v>21000</v>
      </c>
      <c r="G273" s="74">
        <f>E273*F273</f>
        <v>0</v>
      </c>
      <c r="H273" s="68"/>
    </row>
    <row r="274" spans="1:8" s="41" customFormat="1" ht="25">
      <c r="A274" s="71">
        <v>4</v>
      </c>
      <c r="B274" s="529"/>
      <c r="C274" s="68" t="s">
        <v>251</v>
      </c>
      <c r="D274" s="66"/>
      <c r="E274" s="8"/>
      <c r="F274" s="74"/>
      <c r="G274" s="74"/>
      <c r="H274" s="68"/>
    </row>
    <row r="275" spans="1:8" s="41" customFormat="1">
      <c r="A275" s="81"/>
      <c r="B275" s="527"/>
      <c r="C275" s="82" t="s">
        <v>252</v>
      </c>
      <c r="D275" s="83" t="s">
        <v>198</v>
      </c>
      <c r="E275" s="8">
        <v>1</v>
      </c>
      <c r="F275" s="74">
        <v>20000</v>
      </c>
      <c r="G275" s="74">
        <f>E275*F275</f>
        <v>20000</v>
      </c>
      <c r="H275" s="82"/>
    </row>
    <row r="276" spans="1:8" s="41" customFormat="1" ht="50.5">
      <c r="A276" s="71">
        <v>4</v>
      </c>
      <c r="B276" s="529"/>
      <c r="C276" s="84" t="s">
        <v>253</v>
      </c>
      <c r="D276" s="83" t="s">
        <v>254</v>
      </c>
      <c r="E276" s="8">
        <v>110</v>
      </c>
      <c r="F276" s="74">
        <v>80</v>
      </c>
      <c r="G276" s="74">
        <f>E276*F276</f>
        <v>8800</v>
      </c>
      <c r="H276" s="84"/>
    </row>
    <row r="277" spans="1:8" s="41" customFormat="1">
      <c r="A277" s="81"/>
      <c r="B277" s="527"/>
      <c r="C277" s="82" t="s">
        <v>452</v>
      </c>
      <c r="D277" s="83"/>
      <c r="E277" s="8"/>
      <c r="F277" s="74"/>
      <c r="G277" s="74"/>
      <c r="H277" s="82"/>
    </row>
    <row r="278" spans="1:8" s="41" customFormat="1">
      <c r="A278" s="71">
        <v>5</v>
      </c>
      <c r="B278" s="529"/>
      <c r="C278" s="82" t="s">
        <v>255</v>
      </c>
      <c r="D278" s="83" t="s">
        <v>198</v>
      </c>
      <c r="E278" s="8">
        <v>1</v>
      </c>
      <c r="F278" s="74">
        <v>500</v>
      </c>
      <c r="G278" s="74">
        <f>E278*F278</f>
        <v>500</v>
      </c>
      <c r="H278" s="82"/>
    </row>
    <row r="279" spans="1:8" s="41" customFormat="1">
      <c r="A279" s="495"/>
      <c r="B279" s="496"/>
      <c r="C279" s="497" t="s">
        <v>1280</v>
      </c>
      <c r="D279" s="498"/>
      <c r="E279" s="499"/>
      <c r="F279" s="500"/>
      <c r="G279" s="501">
        <f>SUM(G270:G278)</f>
        <v>36200</v>
      </c>
      <c r="H279" s="501"/>
    </row>
    <row r="280" spans="1:8" s="41" customFormat="1">
      <c r="A280" s="653"/>
      <c r="B280" s="654"/>
      <c r="C280" s="655"/>
      <c r="D280" s="656"/>
      <c r="E280" s="657"/>
      <c r="F280" s="658"/>
      <c r="G280" s="659"/>
      <c r="H280" s="659"/>
    </row>
    <row r="281" spans="1:8" ht="18" thickBot="1">
      <c r="A281" s="365"/>
      <c r="B281" s="493"/>
      <c r="C281" s="366" t="s">
        <v>402</v>
      </c>
      <c r="D281" s="367"/>
      <c r="E281" s="368"/>
      <c r="F281" s="369"/>
      <c r="G281" s="370">
        <f>G255+G182+G166+G155+G126+G111+G99+G82+G40</f>
        <v>320250</v>
      </c>
      <c r="H281" s="370"/>
    </row>
    <row r="282" spans="1:8">
      <c r="A282" s="50"/>
      <c r="B282" s="50"/>
      <c r="C282" s="51"/>
      <c r="F282" s="45"/>
      <c r="G282" s="52">
        <f t="shared" ref="G282:G299" si="14">F282*E282</f>
        <v>0</v>
      </c>
    </row>
    <row r="283" spans="1:8">
      <c r="C283" s="51"/>
      <c r="F283" s="45"/>
      <c r="G283" s="52">
        <f t="shared" si="14"/>
        <v>0</v>
      </c>
    </row>
    <row r="284" spans="1:8">
      <c r="A284" s="39"/>
      <c r="B284" s="39"/>
      <c r="C284" s="51"/>
      <c r="D284" s="42"/>
      <c r="F284" s="45"/>
      <c r="G284" s="52">
        <f t="shared" si="14"/>
        <v>0</v>
      </c>
    </row>
    <row r="285" spans="1:8">
      <c r="F285" s="45"/>
      <c r="G285" s="52">
        <f t="shared" si="14"/>
        <v>0</v>
      </c>
    </row>
    <row r="286" spans="1:8">
      <c r="F286" s="45"/>
      <c r="G286" s="52">
        <f t="shared" si="14"/>
        <v>0</v>
      </c>
    </row>
    <row r="287" spans="1:8">
      <c r="F287" s="45"/>
      <c r="G287" s="52">
        <f t="shared" si="14"/>
        <v>0</v>
      </c>
    </row>
    <row r="288" spans="1:8">
      <c r="F288" s="45"/>
      <c r="G288" s="52">
        <f t="shared" si="14"/>
        <v>0</v>
      </c>
    </row>
    <row r="289" spans="1:7">
      <c r="F289" s="45"/>
      <c r="G289" s="52">
        <f t="shared" si="14"/>
        <v>0</v>
      </c>
    </row>
    <row r="290" spans="1:7">
      <c r="F290" s="45"/>
      <c r="G290" s="52">
        <f t="shared" si="14"/>
        <v>0</v>
      </c>
    </row>
    <row r="291" spans="1:7">
      <c r="F291" s="45"/>
      <c r="G291" s="52">
        <f t="shared" si="14"/>
        <v>0</v>
      </c>
    </row>
    <row r="292" spans="1:7">
      <c r="F292" s="45"/>
      <c r="G292" s="52">
        <f t="shared" si="14"/>
        <v>0</v>
      </c>
    </row>
    <row r="293" spans="1:7">
      <c r="F293" s="45"/>
      <c r="G293" s="52">
        <f t="shared" si="14"/>
        <v>0</v>
      </c>
    </row>
    <row r="294" spans="1:7">
      <c r="F294" s="45"/>
      <c r="G294" s="52">
        <f t="shared" si="14"/>
        <v>0</v>
      </c>
    </row>
    <row r="295" spans="1:7">
      <c r="F295" s="45"/>
      <c r="G295" s="52">
        <f t="shared" si="14"/>
        <v>0</v>
      </c>
    </row>
    <row r="296" spans="1:7">
      <c r="A296" s="39"/>
      <c r="B296" s="39"/>
      <c r="D296" s="39"/>
      <c r="F296" s="45"/>
      <c r="G296" s="52">
        <f t="shared" si="14"/>
        <v>0</v>
      </c>
    </row>
    <row r="297" spans="1:7">
      <c r="A297" s="39"/>
      <c r="B297" s="39"/>
      <c r="D297" s="39"/>
      <c r="G297" s="53">
        <f t="shared" si="14"/>
        <v>0</v>
      </c>
    </row>
    <row r="298" spans="1:7">
      <c r="A298" s="39"/>
      <c r="B298" s="39"/>
      <c r="D298" s="39"/>
      <c r="G298" s="53">
        <f t="shared" si="14"/>
        <v>0</v>
      </c>
    </row>
    <row r="299" spans="1:7">
      <c r="A299" s="39"/>
      <c r="B299" s="39"/>
      <c r="D299" s="39"/>
      <c r="G299" s="53">
        <f t="shared" si="14"/>
        <v>0</v>
      </c>
    </row>
  </sheetData>
  <mergeCells count="27">
    <mergeCell ref="D167:H167"/>
    <mergeCell ref="D183:H183"/>
    <mergeCell ref="G243:G250"/>
    <mergeCell ref="D243:D250"/>
    <mergeCell ref="E243:E250"/>
    <mergeCell ref="F243:F250"/>
    <mergeCell ref="D83:H83"/>
    <mergeCell ref="D100:H100"/>
    <mergeCell ref="D112:H112"/>
    <mergeCell ref="D127:H127"/>
    <mergeCell ref="D156:H156"/>
    <mergeCell ref="D256:H256"/>
    <mergeCell ref="D269:H269"/>
    <mergeCell ref="A1:H1"/>
    <mergeCell ref="D3:H3"/>
    <mergeCell ref="H221:H230"/>
    <mergeCell ref="H232:H241"/>
    <mergeCell ref="G221:G230"/>
    <mergeCell ref="G232:G241"/>
    <mergeCell ref="D221:D230"/>
    <mergeCell ref="E221:E230"/>
    <mergeCell ref="F221:F230"/>
    <mergeCell ref="D232:D241"/>
    <mergeCell ref="E232:E241"/>
    <mergeCell ref="F232:F241"/>
    <mergeCell ref="H243:H250"/>
    <mergeCell ref="D41:H41"/>
  </mergeCells>
  <phoneticPr fontId="108" type="noConversion"/>
  <printOptions horizontalCentered="1"/>
  <pageMargins left="0.45866141700000002" right="0.45866141700000002" top="1.4" bottom="0.8" header="0.31496062992126" footer="0.31496062992126"/>
  <pageSetup paperSize="9" scale="59" fitToHeight="6" orientation="portrait" r:id="rId1"/>
  <rowBreaks count="1" manualBreakCount="1">
    <brk id="16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17"/>
  <sheetViews>
    <sheetView showZeros="0" zoomScale="85" zoomScaleNormal="85" zoomScaleSheetLayoutView="100" workbookViewId="0">
      <pane ySplit="2" topLeftCell="A216" activePane="bottomLeft" state="frozen"/>
      <selection pane="bottomLeft" activeCell="E221" sqref="E221"/>
    </sheetView>
  </sheetViews>
  <sheetFormatPr defaultColWidth="9.1796875" defaultRowHeight="13"/>
  <cols>
    <col min="1" max="1" width="10.81640625" style="54" bestFit="1" customWidth="1"/>
    <col min="2" max="2" width="10.81640625" style="54" customWidth="1"/>
    <col min="3" max="3" width="89.54296875" style="54" customWidth="1"/>
    <col min="4" max="4" width="7.453125" style="63" customWidth="1"/>
    <col min="5" max="5" width="12.453125" style="63" customWidth="1"/>
    <col min="6" max="6" width="15.26953125" style="64" customWidth="1"/>
    <col min="7" max="7" width="19.81640625" style="64" bestFit="1" customWidth="1"/>
    <col min="8" max="8" width="13.1796875" style="63" customWidth="1"/>
    <col min="9" max="16384" width="9.1796875" style="54"/>
  </cols>
  <sheetData>
    <row r="1" spans="1:8" ht="26.5" thickBot="1">
      <c r="A1" s="733" t="s">
        <v>1277</v>
      </c>
      <c r="B1" s="734"/>
      <c r="C1" s="734"/>
      <c r="D1" s="734"/>
      <c r="E1" s="734"/>
      <c r="F1" s="734"/>
      <c r="G1" s="734"/>
      <c r="H1" s="735"/>
    </row>
    <row r="2" spans="1:8" s="494" customFormat="1" ht="32.65" customHeight="1">
      <c r="A2" s="507" t="s">
        <v>115</v>
      </c>
      <c r="B2" s="508" t="s">
        <v>1223</v>
      </c>
      <c r="C2" s="508" t="s">
        <v>498</v>
      </c>
      <c r="D2" s="507" t="s">
        <v>1</v>
      </c>
      <c r="E2" s="509" t="s">
        <v>285</v>
      </c>
      <c r="F2" s="509" t="s">
        <v>1055</v>
      </c>
      <c r="G2" s="507" t="s">
        <v>499</v>
      </c>
      <c r="H2" s="510" t="s">
        <v>500</v>
      </c>
    </row>
    <row r="3" spans="1:8" s="174" customFormat="1" ht="18.5">
      <c r="A3" s="430" t="s">
        <v>4</v>
      </c>
      <c r="B3" s="431"/>
      <c r="C3" s="431" t="s">
        <v>15</v>
      </c>
      <c r="D3" s="720"/>
      <c r="E3" s="721"/>
      <c r="F3" s="721"/>
      <c r="G3" s="721"/>
      <c r="H3" s="707"/>
    </row>
    <row r="4" spans="1:8" s="308" customFormat="1" ht="54">
      <c r="A4" s="57">
        <v>1</v>
      </c>
      <c r="B4" s="512"/>
      <c r="C4" s="58" t="s">
        <v>1093</v>
      </c>
      <c r="D4" s="58" t="s">
        <v>5</v>
      </c>
      <c r="E4" s="309">
        <v>0</v>
      </c>
      <c r="F4" s="59">
        <v>11160</v>
      </c>
      <c r="G4" s="60">
        <f t="shared" ref="G4:G57" si="0">E4*F4</f>
        <v>0</v>
      </c>
      <c r="H4" s="58"/>
    </row>
    <row r="5" spans="1:8" s="308" customFormat="1" ht="65.25" customHeight="1">
      <c r="A5" s="57">
        <v>2</v>
      </c>
      <c r="B5" s="512"/>
      <c r="C5" s="58" t="s">
        <v>1094</v>
      </c>
      <c r="D5" s="309"/>
      <c r="E5" s="162"/>
      <c r="F5" s="59"/>
      <c r="G5" s="60">
        <f t="shared" si="0"/>
        <v>0</v>
      </c>
      <c r="H5" s="309"/>
    </row>
    <row r="6" spans="1:8" s="308" customFormat="1" ht="13.5">
      <c r="A6" s="57"/>
      <c r="B6" s="512"/>
      <c r="C6" s="58" t="s">
        <v>496</v>
      </c>
      <c r="D6" s="58"/>
      <c r="E6" s="162"/>
      <c r="F6" s="59"/>
      <c r="G6" s="60">
        <f t="shared" si="0"/>
        <v>0</v>
      </c>
      <c r="H6" s="58"/>
    </row>
    <row r="7" spans="1:8" s="308" customFormat="1" ht="13.5">
      <c r="A7" s="57"/>
      <c r="B7" s="512"/>
      <c r="C7" s="58" t="s">
        <v>495</v>
      </c>
      <c r="D7" s="58"/>
      <c r="E7" s="162"/>
      <c r="F7" s="59"/>
      <c r="G7" s="60">
        <f t="shared" si="0"/>
        <v>0</v>
      </c>
      <c r="H7" s="58"/>
    </row>
    <row r="8" spans="1:8" s="308" customFormat="1" ht="13.5">
      <c r="A8" s="57"/>
      <c r="B8" s="512"/>
      <c r="C8" s="58" t="s">
        <v>480</v>
      </c>
      <c r="D8" s="58"/>
      <c r="E8" s="162"/>
      <c r="F8" s="59"/>
      <c r="G8" s="60">
        <f t="shared" si="0"/>
        <v>0</v>
      </c>
      <c r="H8" s="58"/>
    </row>
    <row r="9" spans="1:8" s="308" customFormat="1" ht="13.5">
      <c r="A9" s="57"/>
      <c r="B9" s="512"/>
      <c r="C9" s="58" t="s">
        <v>479</v>
      </c>
      <c r="D9" s="58"/>
      <c r="E9" s="162"/>
      <c r="F9" s="59"/>
      <c r="G9" s="60">
        <f t="shared" si="0"/>
        <v>0</v>
      </c>
      <c r="H9" s="58"/>
    </row>
    <row r="10" spans="1:8" s="308" customFormat="1" ht="13.5">
      <c r="A10" s="57"/>
      <c r="B10" s="512"/>
      <c r="C10" s="58" t="s">
        <v>1095</v>
      </c>
      <c r="D10" s="58"/>
      <c r="E10" s="162"/>
      <c r="F10" s="59"/>
      <c r="G10" s="60">
        <f t="shared" si="0"/>
        <v>0</v>
      </c>
      <c r="H10" s="58"/>
    </row>
    <row r="11" spans="1:8" s="308" customFormat="1" ht="13.5">
      <c r="A11" s="57"/>
      <c r="B11" s="512"/>
      <c r="C11" s="58" t="s">
        <v>481</v>
      </c>
      <c r="D11" s="58"/>
      <c r="E11" s="162"/>
      <c r="F11" s="59"/>
      <c r="G11" s="60">
        <f t="shared" si="0"/>
        <v>0</v>
      </c>
      <c r="H11" s="58"/>
    </row>
    <row r="12" spans="1:8" s="308" customFormat="1" ht="13.5">
      <c r="A12" s="57"/>
      <c r="B12" s="512"/>
      <c r="C12" s="58" t="s">
        <v>451</v>
      </c>
      <c r="D12" s="58" t="s">
        <v>5</v>
      </c>
      <c r="E12" s="162">
        <v>0</v>
      </c>
      <c r="F12" s="59">
        <v>5125</v>
      </c>
      <c r="G12" s="60">
        <f t="shared" si="0"/>
        <v>0</v>
      </c>
      <c r="H12" s="58"/>
    </row>
    <row r="13" spans="1:8" s="308" customFormat="1" ht="67.5">
      <c r="A13" s="57">
        <v>3</v>
      </c>
      <c r="B13" s="512"/>
      <c r="C13" s="58" t="s">
        <v>1096</v>
      </c>
      <c r="D13" s="58"/>
      <c r="E13" s="162"/>
      <c r="F13" s="59"/>
      <c r="G13" s="60">
        <f t="shared" si="0"/>
        <v>0</v>
      </c>
      <c r="H13" s="58"/>
    </row>
    <row r="14" spans="1:8" s="308" customFormat="1" ht="13.5">
      <c r="A14" s="57"/>
      <c r="B14" s="512"/>
      <c r="C14" s="58" t="s">
        <v>482</v>
      </c>
      <c r="D14" s="58" t="s">
        <v>5</v>
      </c>
      <c r="E14" s="162">
        <v>0</v>
      </c>
      <c r="F14" s="59">
        <v>8650</v>
      </c>
      <c r="G14" s="60">
        <f t="shared" si="0"/>
        <v>0</v>
      </c>
      <c r="H14" s="58"/>
    </row>
    <row r="15" spans="1:8" s="308" customFormat="1" ht="66" customHeight="1">
      <c r="A15" s="57">
        <v>4</v>
      </c>
      <c r="B15" s="512"/>
      <c r="C15" s="58" t="s">
        <v>36</v>
      </c>
      <c r="D15" s="58" t="s">
        <v>5</v>
      </c>
      <c r="E15" s="162">
        <v>0</v>
      </c>
      <c r="F15" s="59">
        <v>2025</v>
      </c>
      <c r="G15" s="60">
        <f t="shared" si="0"/>
        <v>0</v>
      </c>
      <c r="H15" s="58"/>
    </row>
    <row r="16" spans="1:8" s="308" customFormat="1" ht="40.5">
      <c r="A16" s="57">
        <v>5</v>
      </c>
      <c r="B16" s="512"/>
      <c r="C16" s="58" t="s">
        <v>483</v>
      </c>
      <c r="D16" s="58"/>
      <c r="E16" s="162"/>
      <c r="F16" s="59"/>
      <c r="G16" s="60">
        <f t="shared" si="0"/>
        <v>0</v>
      </c>
      <c r="H16" s="58"/>
    </row>
    <row r="17" spans="1:8" s="308" customFormat="1" ht="13.5">
      <c r="A17" s="57"/>
      <c r="B17" s="512"/>
      <c r="C17" s="58" t="s">
        <v>37</v>
      </c>
      <c r="D17" s="58" t="s">
        <v>5</v>
      </c>
      <c r="E17" s="162">
        <v>0</v>
      </c>
      <c r="F17" s="59">
        <v>2000</v>
      </c>
      <c r="G17" s="60">
        <f t="shared" si="0"/>
        <v>0</v>
      </c>
      <c r="H17" s="58"/>
    </row>
    <row r="18" spans="1:8" s="308" customFormat="1" ht="54">
      <c r="A18" s="57">
        <v>6</v>
      </c>
      <c r="B18" s="512"/>
      <c r="C18" s="58" t="s">
        <v>1097</v>
      </c>
      <c r="D18" s="58" t="s">
        <v>5</v>
      </c>
      <c r="E18" s="162">
        <v>0</v>
      </c>
      <c r="F18" s="59">
        <v>7000</v>
      </c>
      <c r="G18" s="60">
        <f t="shared" si="0"/>
        <v>0</v>
      </c>
      <c r="H18" s="58"/>
    </row>
    <row r="19" spans="1:8" s="308" customFormat="1" ht="27">
      <c r="A19" s="57">
        <v>7</v>
      </c>
      <c r="B19" s="512"/>
      <c r="C19" s="58" t="s">
        <v>494</v>
      </c>
      <c r="D19" s="58"/>
      <c r="E19" s="162"/>
      <c r="F19" s="59"/>
      <c r="G19" s="60">
        <f t="shared" si="0"/>
        <v>0</v>
      </c>
      <c r="H19" s="58"/>
    </row>
    <row r="20" spans="1:8" s="308" customFormat="1" ht="13.5">
      <c r="A20" s="57"/>
      <c r="B20" s="512"/>
      <c r="C20" s="58" t="s">
        <v>484</v>
      </c>
      <c r="D20" s="58" t="s">
        <v>5</v>
      </c>
      <c r="E20" s="162">
        <v>0</v>
      </c>
      <c r="F20" s="59">
        <v>750</v>
      </c>
      <c r="G20" s="60">
        <f t="shared" si="0"/>
        <v>0</v>
      </c>
      <c r="H20" s="58"/>
    </row>
    <row r="21" spans="1:8" s="308" customFormat="1" ht="27">
      <c r="A21" s="57">
        <v>8</v>
      </c>
      <c r="B21" s="512"/>
      <c r="C21" s="58" t="s">
        <v>485</v>
      </c>
      <c r="D21" s="58" t="s">
        <v>5</v>
      </c>
      <c r="E21" s="162">
        <v>0</v>
      </c>
      <c r="F21" s="59">
        <v>470</v>
      </c>
      <c r="G21" s="60">
        <f t="shared" si="0"/>
        <v>0</v>
      </c>
      <c r="H21" s="58"/>
    </row>
    <row r="22" spans="1:8" s="308" customFormat="1" ht="27">
      <c r="A22" s="57">
        <v>9</v>
      </c>
      <c r="B22" s="512"/>
      <c r="C22" s="58" t="s">
        <v>1098</v>
      </c>
      <c r="D22" s="58" t="s">
        <v>5</v>
      </c>
      <c r="E22" s="162">
        <v>1</v>
      </c>
      <c r="F22" s="59">
        <v>1300</v>
      </c>
      <c r="G22" s="60">
        <f t="shared" si="0"/>
        <v>1300</v>
      </c>
      <c r="H22" s="58"/>
    </row>
    <row r="23" spans="1:8" s="308" customFormat="1" ht="27">
      <c r="A23" s="57">
        <v>10</v>
      </c>
      <c r="B23" s="512"/>
      <c r="C23" s="58" t="s">
        <v>486</v>
      </c>
      <c r="D23" s="58" t="s">
        <v>5</v>
      </c>
      <c r="E23" s="162">
        <v>0</v>
      </c>
      <c r="F23" s="59">
        <v>1000</v>
      </c>
      <c r="G23" s="60">
        <f t="shared" si="0"/>
        <v>0</v>
      </c>
      <c r="H23" s="58"/>
    </row>
    <row r="24" spans="1:8" s="308" customFormat="1" ht="27">
      <c r="A24" s="57">
        <v>11</v>
      </c>
      <c r="B24" s="512"/>
      <c r="C24" s="58" t="s">
        <v>487</v>
      </c>
      <c r="D24" s="58" t="s">
        <v>5</v>
      </c>
      <c r="E24" s="162">
        <v>0</v>
      </c>
      <c r="F24" s="59">
        <v>750</v>
      </c>
      <c r="G24" s="60">
        <f t="shared" si="0"/>
        <v>0</v>
      </c>
      <c r="H24" s="58"/>
    </row>
    <row r="25" spans="1:8" s="308" customFormat="1" ht="27">
      <c r="A25" s="57">
        <v>12</v>
      </c>
      <c r="B25" s="512"/>
      <c r="C25" s="58" t="s">
        <v>35</v>
      </c>
      <c r="D25" s="58" t="s">
        <v>5</v>
      </c>
      <c r="E25" s="162">
        <v>10</v>
      </c>
      <c r="F25" s="59">
        <v>690</v>
      </c>
      <c r="G25" s="60">
        <f t="shared" si="0"/>
        <v>6900</v>
      </c>
      <c r="H25" s="58"/>
    </row>
    <row r="26" spans="1:8" s="308" customFormat="1" ht="40.5">
      <c r="A26" s="57">
        <v>13</v>
      </c>
      <c r="B26" s="512"/>
      <c r="C26" s="58" t="s">
        <v>488</v>
      </c>
      <c r="D26" s="58" t="s">
        <v>5</v>
      </c>
      <c r="E26" s="162">
        <v>0</v>
      </c>
      <c r="F26" s="59">
        <v>950</v>
      </c>
      <c r="G26" s="60">
        <f t="shared" si="0"/>
        <v>0</v>
      </c>
      <c r="H26" s="58"/>
    </row>
    <row r="27" spans="1:8" s="308" customFormat="1" ht="40.5">
      <c r="A27" s="57">
        <v>14</v>
      </c>
      <c r="B27" s="512"/>
      <c r="C27" s="58" t="s">
        <v>489</v>
      </c>
      <c r="D27" s="58" t="s">
        <v>5</v>
      </c>
      <c r="E27" s="162">
        <v>0</v>
      </c>
      <c r="F27" s="59">
        <v>1020</v>
      </c>
      <c r="G27" s="60">
        <f t="shared" si="0"/>
        <v>0</v>
      </c>
      <c r="H27" s="58"/>
    </row>
    <row r="28" spans="1:8" s="308" customFormat="1" ht="40.5">
      <c r="A28" s="57">
        <v>15</v>
      </c>
      <c r="B28" s="512"/>
      <c r="C28" s="58" t="s">
        <v>490</v>
      </c>
      <c r="D28" s="58" t="s">
        <v>5</v>
      </c>
      <c r="E28" s="162">
        <v>0</v>
      </c>
      <c r="F28" s="59">
        <v>1500</v>
      </c>
      <c r="G28" s="60">
        <f t="shared" si="0"/>
        <v>0</v>
      </c>
      <c r="H28" s="58"/>
    </row>
    <row r="29" spans="1:8" s="308" customFormat="1" ht="27">
      <c r="A29" s="57">
        <v>16</v>
      </c>
      <c r="B29" s="512"/>
      <c r="C29" s="58" t="s">
        <v>491</v>
      </c>
      <c r="D29" s="58" t="s">
        <v>5</v>
      </c>
      <c r="E29" s="162">
        <v>0</v>
      </c>
      <c r="F29" s="59">
        <v>1500</v>
      </c>
      <c r="G29" s="60">
        <f t="shared" si="0"/>
        <v>0</v>
      </c>
      <c r="H29" s="58"/>
    </row>
    <row r="30" spans="1:8" s="308" customFormat="1" ht="27">
      <c r="A30" s="57">
        <v>17</v>
      </c>
      <c r="B30" s="512"/>
      <c r="C30" s="58" t="s">
        <v>492</v>
      </c>
      <c r="D30" s="58" t="s">
        <v>5</v>
      </c>
      <c r="E30" s="162">
        <v>0</v>
      </c>
      <c r="F30" s="59">
        <v>1000</v>
      </c>
      <c r="G30" s="60">
        <f t="shared" si="0"/>
        <v>0</v>
      </c>
      <c r="H30" s="58"/>
    </row>
    <row r="31" spans="1:8" s="308" customFormat="1" ht="40.5">
      <c r="A31" s="57">
        <v>18</v>
      </c>
      <c r="B31" s="512"/>
      <c r="C31" s="58" t="s">
        <v>493</v>
      </c>
      <c r="D31" s="58" t="s">
        <v>5</v>
      </c>
      <c r="E31" s="162">
        <v>0</v>
      </c>
      <c r="F31" s="59">
        <v>1900</v>
      </c>
      <c r="G31" s="60">
        <f t="shared" si="0"/>
        <v>0</v>
      </c>
      <c r="H31" s="58"/>
    </row>
    <row r="32" spans="1:8" s="308" customFormat="1" ht="13.5">
      <c r="A32" s="57">
        <v>19</v>
      </c>
      <c r="B32" s="512"/>
      <c r="C32" s="58" t="s">
        <v>1009</v>
      </c>
      <c r="D32" s="58" t="s">
        <v>5</v>
      </c>
      <c r="E32" s="162">
        <v>0</v>
      </c>
      <c r="F32" s="59">
        <v>5200</v>
      </c>
      <c r="G32" s="60">
        <f t="shared" si="0"/>
        <v>0</v>
      </c>
      <c r="H32" s="58"/>
    </row>
    <row r="33" spans="1:8" s="308" customFormat="1" ht="13.5">
      <c r="A33" s="57">
        <v>20</v>
      </c>
      <c r="B33" s="512"/>
      <c r="C33" s="58" t="s">
        <v>1010</v>
      </c>
      <c r="D33" s="58" t="s">
        <v>5</v>
      </c>
      <c r="E33" s="162">
        <v>0</v>
      </c>
      <c r="F33" s="59">
        <v>2000</v>
      </c>
      <c r="G33" s="60">
        <f t="shared" si="0"/>
        <v>0</v>
      </c>
      <c r="H33" s="58"/>
    </row>
    <row r="34" spans="1:8" s="308" customFormat="1" ht="13.5">
      <c r="A34" s="57">
        <v>21</v>
      </c>
      <c r="B34" s="512"/>
      <c r="C34" s="58" t="s">
        <v>1011</v>
      </c>
      <c r="D34" s="58" t="s">
        <v>5</v>
      </c>
      <c r="E34" s="162">
        <v>0</v>
      </c>
      <c r="F34" s="59">
        <v>3000</v>
      </c>
      <c r="G34" s="60">
        <f t="shared" si="0"/>
        <v>0</v>
      </c>
      <c r="H34" s="58"/>
    </row>
    <row r="35" spans="1:8" s="308" customFormat="1" ht="13.5">
      <c r="A35" s="57">
        <v>22</v>
      </c>
      <c r="B35" s="512"/>
      <c r="C35" s="58" t="s">
        <v>1014</v>
      </c>
      <c r="D35" s="58" t="s">
        <v>5</v>
      </c>
      <c r="E35" s="162">
        <v>1</v>
      </c>
      <c r="F35" s="59">
        <v>1200</v>
      </c>
      <c r="G35" s="60">
        <f t="shared" si="0"/>
        <v>1200</v>
      </c>
      <c r="H35" s="58"/>
    </row>
    <row r="36" spans="1:8" s="308" customFormat="1" ht="13.5">
      <c r="A36" s="57">
        <v>23</v>
      </c>
      <c r="B36" s="512"/>
      <c r="C36" s="58" t="s">
        <v>1013</v>
      </c>
      <c r="D36" s="58" t="s">
        <v>5</v>
      </c>
      <c r="E36" s="162">
        <v>0</v>
      </c>
      <c r="F36" s="59">
        <v>1720</v>
      </c>
      <c r="G36" s="60">
        <f t="shared" si="0"/>
        <v>0</v>
      </c>
      <c r="H36" s="58"/>
    </row>
    <row r="37" spans="1:8" s="308" customFormat="1" ht="54">
      <c r="A37" s="57">
        <v>24</v>
      </c>
      <c r="B37" s="512"/>
      <c r="C37" s="58" t="s">
        <v>1015</v>
      </c>
      <c r="D37" s="58" t="s">
        <v>5</v>
      </c>
      <c r="E37" s="162">
        <v>0</v>
      </c>
      <c r="F37" s="59">
        <v>2500</v>
      </c>
      <c r="G37" s="60">
        <f t="shared" si="0"/>
        <v>0</v>
      </c>
      <c r="H37" s="58"/>
    </row>
    <row r="38" spans="1:8" s="308" customFormat="1" ht="40.5">
      <c r="A38" s="57">
        <v>25</v>
      </c>
      <c r="B38" s="512"/>
      <c r="C38" s="58" t="s">
        <v>1016</v>
      </c>
      <c r="D38" s="58" t="s">
        <v>5</v>
      </c>
      <c r="E38" s="162">
        <v>0</v>
      </c>
      <c r="F38" s="59">
        <v>2500</v>
      </c>
      <c r="G38" s="60">
        <f t="shared" si="0"/>
        <v>0</v>
      </c>
      <c r="H38" s="58"/>
    </row>
    <row r="39" spans="1:8" s="308" customFormat="1" ht="15.5">
      <c r="A39" s="57">
        <v>26</v>
      </c>
      <c r="B39" s="513"/>
      <c r="C39" s="207" t="s">
        <v>1022</v>
      </c>
      <c r="D39" s="58" t="s">
        <v>5</v>
      </c>
      <c r="E39" s="162">
        <v>0</v>
      </c>
      <c r="F39" s="59">
        <v>600</v>
      </c>
      <c r="G39" s="60">
        <f t="shared" si="0"/>
        <v>0</v>
      </c>
      <c r="H39" s="58"/>
    </row>
    <row r="40" spans="1:8" s="308" customFormat="1" ht="15.5">
      <c r="A40" s="57">
        <v>27</v>
      </c>
      <c r="B40" s="513"/>
      <c r="C40" s="207" t="s">
        <v>1023</v>
      </c>
      <c r="D40" s="315" t="s">
        <v>5</v>
      </c>
      <c r="E40" s="316">
        <v>3</v>
      </c>
      <c r="F40" s="317">
        <v>3900</v>
      </c>
      <c r="G40" s="60">
        <f t="shared" si="0"/>
        <v>11700</v>
      </c>
      <c r="H40" s="315"/>
    </row>
    <row r="41" spans="1:8" s="308" customFormat="1" ht="15.5">
      <c r="A41" s="57">
        <v>28</v>
      </c>
      <c r="B41" s="513"/>
      <c r="C41" s="207" t="s">
        <v>1024</v>
      </c>
      <c r="D41" s="315" t="s">
        <v>5</v>
      </c>
      <c r="E41" s="316">
        <v>1</v>
      </c>
      <c r="F41" s="317">
        <v>3500</v>
      </c>
      <c r="G41" s="60">
        <f t="shared" si="0"/>
        <v>3500</v>
      </c>
      <c r="H41" s="315"/>
    </row>
    <row r="42" spans="1:8" s="308" customFormat="1" ht="15.5">
      <c r="A42" s="57">
        <v>29</v>
      </c>
      <c r="B42" s="513"/>
      <c r="C42" s="207" t="s">
        <v>1025</v>
      </c>
      <c r="D42" s="315" t="s">
        <v>5</v>
      </c>
      <c r="E42" s="316">
        <v>0</v>
      </c>
      <c r="F42" s="317">
        <v>2000</v>
      </c>
      <c r="G42" s="60">
        <f t="shared" si="0"/>
        <v>0</v>
      </c>
      <c r="H42" s="315"/>
    </row>
    <row r="43" spans="1:8" s="308" customFormat="1" ht="15.5">
      <c r="A43" s="57">
        <v>30</v>
      </c>
      <c r="B43" s="513"/>
      <c r="C43" s="207" t="s">
        <v>1026</v>
      </c>
      <c r="D43" s="315" t="s">
        <v>5</v>
      </c>
      <c r="E43" s="316">
        <v>0</v>
      </c>
      <c r="F43" s="317">
        <v>700</v>
      </c>
      <c r="G43" s="60">
        <f t="shared" si="0"/>
        <v>0</v>
      </c>
      <c r="H43" s="315"/>
    </row>
    <row r="44" spans="1:8" s="308" customFormat="1" ht="15.5">
      <c r="A44" s="57">
        <v>31</v>
      </c>
      <c r="B44" s="513"/>
      <c r="C44" s="207" t="s">
        <v>1027</v>
      </c>
      <c r="D44" s="315" t="s">
        <v>5</v>
      </c>
      <c r="E44" s="316">
        <v>0</v>
      </c>
      <c r="F44" s="317">
        <v>2200</v>
      </c>
      <c r="G44" s="60">
        <f t="shared" si="0"/>
        <v>0</v>
      </c>
      <c r="H44" s="315"/>
    </row>
    <row r="45" spans="1:8" s="308" customFormat="1" ht="15.5">
      <c r="A45" s="57">
        <v>32</v>
      </c>
      <c r="B45" s="513"/>
      <c r="C45" s="207" t="s">
        <v>1028</v>
      </c>
      <c r="D45" s="315" t="s">
        <v>5</v>
      </c>
      <c r="E45" s="316">
        <v>0</v>
      </c>
      <c r="F45" s="317">
        <v>750</v>
      </c>
      <c r="G45" s="60">
        <f t="shared" si="0"/>
        <v>0</v>
      </c>
      <c r="H45" s="315"/>
    </row>
    <row r="46" spans="1:8" s="308" customFormat="1" ht="15.5">
      <c r="A46" s="57">
        <v>33</v>
      </c>
      <c r="B46" s="513"/>
      <c r="C46" s="318" t="s">
        <v>1029</v>
      </c>
      <c r="D46" s="315" t="s">
        <v>5</v>
      </c>
      <c r="E46" s="316">
        <v>0</v>
      </c>
      <c r="F46" s="317">
        <v>2500</v>
      </c>
      <c r="G46" s="60">
        <f t="shared" si="0"/>
        <v>0</v>
      </c>
      <c r="H46" s="315"/>
    </row>
    <row r="47" spans="1:8" s="308" customFormat="1" ht="15.5">
      <c r="A47" s="57">
        <v>34</v>
      </c>
      <c r="B47" s="513"/>
      <c r="C47" s="319" t="s">
        <v>1030</v>
      </c>
      <c r="D47" s="315" t="s">
        <v>5</v>
      </c>
      <c r="E47" s="316">
        <v>0</v>
      </c>
      <c r="F47" s="317">
        <v>4000</v>
      </c>
      <c r="G47" s="60">
        <f t="shared" si="0"/>
        <v>0</v>
      </c>
      <c r="H47" s="315"/>
    </row>
    <row r="48" spans="1:8" s="308" customFormat="1" ht="15.5">
      <c r="A48" s="57">
        <v>35</v>
      </c>
      <c r="B48" s="513"/>
      <c r="C48" s="320" t="s">
        <v>1031</v>
      </c>
      <c r="D48" s="315" t="s">
        <v>5</v>
      </c>
      <c r="E48" s="316">
        <v>0</v>
      </c>
      <c r="F48" s="317">
        <v>2500</v>
      </c>
      <c r="G48" s="60">
        <f t="shared" si="0"/>
        <v>0</v>
      </c>
      <c r="H48" s="315"/>
    </row>
    <row r="49" spans="1:8" s="308" customFormat="1" ht="15.5">
      <c r="A49" s="57">
        <v>36</v>
      </c>
      <c r="B49" s="513"/>
      <c r="C49" s="321" t="s">
        <v>1032</v>
      </c>
      <c r="D49" s="315" t="s">
        <v>5</v>
      </c>
      <c r="E49" s="316">
        <v>0</v>
      </c>
      <c r="F49" s="317">
        <v>4000</v>
      </c>
      <c r="G49" s="60">
        <f t="shared" si="0"/>
        <v>0</v>
      </c>
      <c r="H49" s="315"/>
    </row>
    <row r="50" spans="1:8" s="308" customFormat="1" ht="15.5">
      <c r="A50" s="57">
        <v>37</v>
      </c>
      <c r="B50" s="513"/>
      <c r="C50" s="322" t="s">
        <v>1033</v>
      </c>
      <c r="D50" s="315" t="s">
        <v>5</v>
      </c>
      <c r="E50" s="316">
        <v>0</v>
      </c>
      <c r="F50" s="317">
        <v>1800</v>
      </c>
      <c r="G50" s="60">
        <f t="shared" si="0"/>
        <v>0</v>
      </c>
      <c r="H50" s="315"/>
    </row>
    <row r="51" spans="1:8" s="308" customFormat="1" ht="15.5">
      <c r="A51" s="57">
        <v>38</v>
      </c>
      <c r="B51" s="513"/>
      <c r="C51" s="323" t="s">
        <v>1034</v>
      </c>
      <c r="D51" s="315" t="s">
        <v>5</v>
      </c>
      <c r="E51" s="316">
        <v>0</v>
      </c>
      <c r="F51" s="317">
        <v>1250</v>
      </c>
      <c r="G51" s="60">
        <f t="shared" si="0"/>
        <v>0</v>
      </c>
      <c r="H51" s="315"/>
    </row>
    <row r="52" spans="1:8" s="308" customFormat="1" ht="31">
      <c r="A52" s="57">
        <v>39</v>
      </c>
      <c r="B52" s="513"/>
      <c r="C52" s="207" t="s">
        <v>1035</v>
      </c>
      <c r="D52" s="315" t="s">
        <v>5</v>
      </c>
      <c r="E52" s="316">
        <v>0</v>
      </c>
      <c r="F52" s="317">
        <v>1800</v>
      </c>
      <c r="G52" s="60">
        <f t="shared" si="0"/>
        <v>0</v>
      </c>
      <c r="H52" s="315"/>
    </row>
    <row r="53" spans="1:8" s="308" customFormat="1" ht="15.5">
      <c r="A53" s="57">
        <v>40</v>
      </c>
      <c r="B53" s="513"/>
      <c r="C53" s="323" t="s">
        <v>1036</v>
      </c>
      <c r="D53" s="315" t="s">
        <v>5</v>
      </c>
      <c r="E53" s="316">
        <v>0</v>
      </c>
      <c r="F53" s="317">
        <v>1000</v>
      </c>
      <c r="G53" s="60">
        <f t="shared" si="0"/>
        <v>0</v>
      </c>
      <c r="H53" s="315"/>
    </row>
    <row r="54" spans="1:8" s="308" customFormat="1" ht="15.5">
      <c r="A54" s="57">
        <v>41</v>
      </c>
      <c r="B54" s="513"/>
      <c r="C54" s="207" t="s">
        <v>1037</v>
      </c>
      <c r="D54" s="315"/>
      <c r="E54" s="316">
        <v>0</v>
      </c>
      <c r="F54" s="317"/>
      <c r="G54" s="60"/>
      <c r="H54" s="315"/>
    </row>
    <row r="55" spans="1:8" s="308" customFormat="1" ht="15.5">
      <c r="A55" s="57"/>
      <c r="B55" s="513"/>
      <c r="C55" s="324" t="s">
        <v>1038</v>
      </c>
      <c r="D55" s="325" t="s">
        <v>9</v>
      </c>
      <c r="E55" s="326">
        <v>0</v>
      </c>
      <c r="F55" s="327">
        <v>2000</v>
      </c>
      <c r="G55" s="60">
        <f t="shared" si="0"/>
        <v>0</v>
      </c>
      <c r="H55" s="325"/>
    </row>
    <row r="56" spans="1:8" s="308" customFormat="1" ht="15.5">
      <c r="A56" s="57"/>
      <c r="B56" s="513"/>
      <c r="C56" s="324" t="s">
        <v>1039</v>
      </c>
      <c r="D56" s="325" t="s">
        <v>9</v>
      </c>
      <c r="E56" s="326">
        <v>0</v>
      </c>
      <c r="F56" s="327">
        <v>2500</v>
      </c>
      <c r="G56" s="60">
        <f t="shared" si="0"/>
        <v>0</v>
      </c>
      <c r="H56" s="325"/>
    </row>
    <row r="57" spans="1:8" s="308" customFormat="1" ht="15.5">
      <c r="A57" s="57"/>
      <c r="B57" s="513"/>
      <c r="C57" s="324" t="s">
        <v>1040</v>
      </c>
      <c r="D57" s="325" t="s">
        <v>5</v>
      </c>
      <c r="E57" s="326">
        <v>3</v>
      </c>
      <c r="F57" s="327">
        <v>3200</v>
      </c>
      <c r="G57" s="60">
        <f t="shared" si="0"/>
        <v>9600</v>
      </c>
      <c r="H57" s="325"/>
    </row>
    <row r="58" spans="1:8" s="308" customFormat="1" ht="13.5">
      <c r="A58" s="57"/>
      <c r="B58" s="512"/>
      <c r="C58" s="315"/>
      <c r="D58" s="315"/>
      <c r="E58" s="316"/>
      <c r="F58" s="317"/>
      <c r="G58" s="60"/>
      <c r="H58" s="315"/>
    </row>
    <row r="59" spans="1:8" s="308" customFormat="1" ht="70">
      <c r="A59" s="57">
        <v>34</v>
      </c>
      <c r="B59" s="512"/>
      <c r="C59" s="328" t="s">
        <v>1020</v>
      </c>
      <c r="D59" s="315"/>
      <c r="E59" s="316"/>
      <c r="F59" s="317"/>
      <c r="G59" s="60"/>
      <c r="H59" s="315"/>
    </row>
    <row r="60" spans="1:8" s="308" customFormat="1" ht="13.5">
      <c r="A60" s="57"/>
      <c r="B60" s="512"/>
      <c r="C60" s="58" t="s">
        <v>1019</v>
      </c>
      <c r="D60" s="315" t="s">
        <v>5</v>
      </c>
      <c r="E60" s="316">
        <v>1</v>
      </c>
      <c r="F60" s="317">
        <v>10500</v>
      </c>
      <c r="G60" s="60">
        <f>E60*F60</f>
        <v>10500</v>
      </c>
      <c r="H60" s="315"/>
    </row>
    <row r="61" spans="1:8" s="308" customFormat="1" ht="13.5">
      <c r="A61" s="57"/>
      <c r="B61" s="512"/>
      <c r="C61" s="58" t="s">
        <v>1017</v>
      </c>
      <c r="D61" s="315" t="s">
        <v>5</v>
      </c>
      <c r="E61" s="316">
        <v>0</v>
      </c>
      <c r="F61" s="317">
        <v>12500</v>
      </c>
      <c r="G61" s="60">
        <f>E61*F61</f>
        <v>0</v>
      </c>
      <c r="H61" s="315"/>
    </row>
    <row r="62" spans="1:8" s="308" customFormat="1" ht="13.5">
      <c r="A62" s="57"/>
      <c r="B62" s="512"/>
      <c r="C62" s="58" t="s">
        <v>1018</v>
      </c>
      <c r="D62" s="315" t="s">
        <v>5</v>
      </c>
      <c r="E62" s="316">
        <v>0</v>
      </c>
      <c r="F62" s="317">
        <v>15000</v>
      </c>
      <c r="G62" s="60">
        <f>E62*F62</f>
        <v>0</v>
      </c>
      <c r="H62" s="315"/>
    </row>
    <row r="63" spans="1:8" s="308" customFormat="1" ht="13.5">
      <c r="A63" s="57"/>
      <c r="B63" s="512"/>
      <c r="C63" s="329"/>
      <c r="D63" s="315"/>
      <c r="E63" s="316"/>
      <c r="F63" s="317"/>
      <c r="G63" s="60"/>
      <c r="H63" s="315"/>
    </row>
    <row r="64" spans="1:8" s="308" customFormat="1" ht="31">
      <c r="A64" s="57">
        <v>35</v>
      </c>
      <c r="B64" s="513"/>
      <c r="C64" s="320" t="s">
        <v>1021</v>
      </c>
      <c r="D64" s="315" t="s">
        <v>5</v>
      </c>
      <c r="E64" s="316">
        <v>0</v>
      </c>
      <c r="F64" s="317">
        <v>4500</v>
      </c>
      <c r="G64" s="60">
        <f>E64*F64</f>
        <v>0</v>
      </c>
      <c r="H64" s="315"/>
    </row>
    <row r="65" spans="1:8" s="308" customFormat="1" ht="13.5">
      <c r="A65" s="57"/>
      <c r="B65" s="512"/>
      <c r="C65" s="329"/>
      <c r="D65" s="58"/>
      <c r="E65" s="162"/>
      <c r="F65" s="59"/>
      <c r="G65" s="60"/>
      <c r="H65" s="58"/>
    </row>
    <row r="66" spans="1:8" s="41" customFormat="1" ht="15.5">
      <c r="A66" s="495"/>
      <c r="B66" s="496"/>
      <c r="C66" s="497" t="s">
        <v>6</v>
      </c>
      <c r="D66" s="498"/>
      <c r="E66" s="499"/>
      <c r="F66" s="500"/>
      <c r="G66" s="501">
        <f>SUM(G4:G65)</f>
        <v>44700</v>
      </c>
      <c r="H66" s="501"/>
    </row>
    <row r="67" spans="1:8" s="308" customFormat="1" ht="14">
      <c r="A67" s="56"/>
      <c r="B67" s="514"/>
      <c r="C67" s="330"/>
      <c r="D67" s="309"/>
      <c r="E67" s="309"/>
      <c r="F67" s="310"/>
      <c r="G67" s="55"/>
      <c r="H67" s="309"/>
    </row>
    <row r="68" spans="1:8" s="174" customFormat="1" ht="18.5">
      <c r="A68" s="430" t="s">
        <v>7</v>
      </c>
      <c r="B68" s="431"/>
      <c r="C68" s="431" t="s">
        <v>18</v>
      </c>
      <c r="D68" s="720"/>
      <c r="E68" s="721"/>
      <c r="F68" s="721"/>
      <c r="G68" s="721"/>
      <c r="H68" s="707"/>
    </row>
    <row r="69" spans="1:8" s="308" customFormat="1" ht="87.75" customHeight="1">
      <c r="A69" s="57">
        <v>1</v>
      </c>
      <c r="B69" s="512"/>
      <c r="C69" s="58" t="s">
        <v>29</v>
      </c>
      <c r="D69" s="58"/>
      <c r="E69" s="162"/>
      <c r="F69" s="59"/>
      <c r="G69" s="60"/>
      <c r="H69" s="58"/>
    </row>
    <row r="70" spans="1:8" s="308" customFormat="1" ht="13.5">
      <c r="A70" s="57"/>
      <c r="B70" s="512"/>
      <c r="C70" s="58" t="s">
        <v>41</v>
      </c>
      <c r="D70" s="58" t="s">
        <v>8</v>
      </c>
      <c r="E70" s="331">
        <v>12</v>
      </c>
      <c r="F70" s="59">
        <v>390</v>
      </c>
      <c r="G70" s="60">
        <f>E70*F70</f>
        <v>4680</v>
      </c>
      <c r="H70" s="58"/>
    </row>
    <row r="71" spans="1:8" s="308" customFormat="1" ht="13.5">
      <c r="A71" s="57"/>
      <c r="B71" s="512"/>
      <c r="C71" s="58" t="s">
        <v>44</v>
      </c>
      <c r="D71" s="58" t="s">
        <v>8</v>
      </c>
      <c r="E71" s="331">
        <v>18</v>
      </c>
      <c r="F71" s="59">
        <v>685</v>
      </c>
      <c r="G71" s="60">
        <f t="shared" ref="G71:G132" si="1">E71*F71</f>
        <v>12330</v>
      </c>
      <c r="H71" s="58"/>
    </row>
    <row r="72" spans="1:8" s="308" customFormat="1" ht="13.5">
      <c r="A72" s="57"/>
      <c r="B72" s="512"/>
      <c r="C72" s="58" t="s">
        <v>113</v>
      </c>
      <c r="D72" s="58" t="s">
        <v>8</v>
      </c>
      <c r="E72" s="331">
        <v>0</v>
      </c>
      <c r="F72" s="59">
        <v>1490</v>
      </c>
      <c r="G72" s="60">
        <f t="shared" si="1"/>
        <v>0</v>
      </c>
      <c r="H72" s="58"/>
    </row>
    <row r="73" spans="1:8" s="308" customFormat="1" ht="27">
      <c r="A73" s="61">
        <v>2</v>
      </c>
      <c r="B73" s="515"/>
      <c r="C73" s="58" t="s">
        <v>38</v>
      </c>
      <c r="D73" s="58"/>
      <c r="E73" s="162"/>
      <c r="F73" s="59"/>
      <c r="G73" s="60">
        <f t="shared" si="1"/>
        <v>0</v>
      </c>
      <c r="H73" s="58"/>
    </row>
    <row r="74" spans="1:8" s="2" customFormat="1" ht="13.5">
      <c r="A74" s="61"/>
      <c r="B74" s="515"/>
      <c r="C74" s="58" t="s">
        <v>41</v>
      </c>
      <c r="D74" s="58" t="s">
        <v>8</v>
      </c>
      <c r="E74" s="332">
        <v>6</v>
      </c>
      <c r="F74" s="333">
        <v>25</v>
      </c>
      <c r="G74" s="60">
        <f t="shared" si="1"/>
        <v>150</v>
      </c>
      <c r="H74" s="58"/>
    </row>
    <row r="75" spans="1:8" s="2" customFormat="1" ht="13.5">
      <c r="A75" s="61"/>
      <c r="B75" s="515"/>
      <c r="C75" s="58" t="s">
        <v>42</v>
      </c>
      <c r="D75" s="58" t="s">
        <v>8</v>
      </c>
      <c r="E75" s="332">
        <v>12</v>
      </c>
      <c r="F75" s="333">
        <v>30</v>
      </c>
      <c r="G75" s="60">
        <f t="shared" si="1"/>
        <v>360</v>
      </c>
      <c r="H75" s="58"/>
    </row>
    <row r="76" spans="1:8" s="2" customFormat="1" ht="13.5">
      <c r="A76" s="61"/>
      <c r="B76" s="515"/>
      <c r="C76" s="58" t="s">
        <v>43</v>
      </c>
      <c r="D76" s="58" t="s">
        <v>8</v>
      </c>
      <c r="E76" s="332">
        <v>0</v>
      </c>
      <c r="F76" s="333">
        <v>40</v>
      </c>
      <c r="G76" s="60">
        <f t="shared" si="1"/>
        <v>0</v>
      </c>
      <c r="H76" s="58"/>
    </row>
    <row r="77" spans="1:8" s="308" customFormat="1" ht="40.5">
      <c r="A77" s="61">
        <v>3</v>
      </c>
      <c r="B77" s="515"/>
      <c r="C77" s="58" t="s">
        <v>45</v>
      </c>
      <c r="D77" s="58"/>
      <c r="E77" s="162"/>
      <c r="F77" s="59"/>
      <c r="G77" s="60">
        <f t="shared" si="1"/>
        <v>0</v>
      </c>
      <c r="H77" s="58"/>
    </row>
    <row r="78" spans="1:8" s="2" customFormat="1" ht="13.5">
      <c r="A78" s="61"/>
      <c r="B78" s="515"/>
      <c r="C78" s="58" t="s">
        <v>46</v>
      </c>
      <c r="D78" s="58" t="s">
        <v>5</v>
      </c>
      <c r="E78" s="332">
        <v>0</v>
      </c>
      <c r="F78" s="333">
        <v>1300</v>
      </c>
      <c r="G78" s="60">
        <f t="shared" si="1"/>
        <v>0</v>
      </c>
      <c r="H78" s="58"/>
    </row>
    <row r="79" spans="1:8" s="2" customFormat="1" ht="13.5">
      <c r="A79" s="61"/>
      <c r="B79" s="515"/>
      <c r="C79" s="58" t="s">
        <v>47</v>
      </c>
      <c r="D79" s="58" t="s">
        <v>5</v>
      </c>
      <c r="E79" s="332">
        <v>0</v>
      </c>
      <c r="F79" s="333">
        <v>1000</v>
      </c>
      <c r="G79" s="60">
        <f t="shared" si="1"/>
        <v>0</v>
      </c>
      <c r="H79" s="58"/>
    </row>
    <row r="80" spans="1:8" s="308" customFormat="1" ht="54">
      <c r="A80" s="61">
        <v>4</v>
      </c>
      <c r="B80" s="515"/>
      <c r="C80" s="58" t="s">
        <v>48</v>
      </c>
      <c r="D80" s="58" t="s">
        <v>5</v>
      </c>
      <c r="E80" s="162">
        <v>0</v>
      </c>
      <c r="F80" s="59">
        <v>1000</v>
      </c>
      <c r="G80" s="60">
        <f t="shared" si="1"/>
        <v>0</v>
      </c>
      <c r="H80" s="58"/>
    </row>
    <row r="81" spans="1:8" s="308" customFormat="1" ht="13.5">
      <c r="A81" s="61">
        <v>4.0999999999999996</v>
      </c>
      <c r="B81" s="515"/>
      <c r="C81" s="58" t="s">
        <v>49</v>
      </c>
      <c r="D81" s="58"/>
      <c r="E81" s="162">
        <v>0</v>
      </c>
      <c r="F81" s="59"/>
      <c r="G81" s="60">
        <f t="shared" si="1"/>
        <v>0</v>
      </c>
      <c r="H81" s="58"/>
    </row>
    <row r="82" spans="1:8" s="308" customFormat="1" ht="13.5">
      <c r="A82" s="61"/>
      <c r="B82" s="515"/>
      <c r="C82" s="58" t="s">
        <v>50</v>
      </c>
      <c r="D82" s="58" t="s">
        <v>5</v>
      </c>
      <c r="E82" s="162">
        <v>0</v>
      </c>
      <c r="F82" s="59">
        <v>650</v>
      </c>
      <c r="G82" s="60">
        <f t="shared" si="1"/>
        <v>0</v>
      </c>
      <c r="H82" s="58"/>
    </row>
    <row r="83" spans="1:8" s="308" customFormat="1" ht="40.5">
      <c r="A83" s="61">
        <v>5</v>
      </c>
      <c r="B83" s="515"/>
      <c r="C83" s="58" t="s">
        <v>32</v>
      </c>
      <c r="D83" s="58"/>
      <c r="E83" s="162"/>
      <c r="F83" s="59"/>
      <c r="G83" s="60">
        <f t="shared" si="1"/>
        <v>0</v>
      </c>
      <c r="H83" s="58"/>
    </row>
    <row r="84" spans="1:8" s="308" customFormat="1" ht="13.5">
      <c r="A84" s="61"/>
      <c r="B84" s="515"/>
      <c r="C84" s="58" t="s">
        <v>497</v>
      </c>
      <c r="D84" s="58" t="s">
        <v>9</v>
      </c>
      <c r="E84" s="162">
        <v>4</v>
      </c>
      <c r="F84" s="59">
        <v>675</v>
      </c>
      <c r="G84" s="60">
        <f t="shared" si="1"/>
        <v>2700</v>
      </c>
      <c r="H84" s="58"/>
    </row>
    <row r="85" spans="1:8" s="308" customFormat="1" ht="40.5">
      <c r="A85" s="61">
        <v>5.0999999999999996</v>
      </c>
      <c r="B85" s="515"/>
      <c r="C85" s="58" t="s">
        <v>114</v>
      </c>
      <c r="D85" s="58"/>
      <c r="E85" s="162"/>
      <c r="F85" s="59"/>
      <c r="G85" s="60">
        <f t="shared" si="1"/>
        <v>0</v>
      </c>
      <c r="H85" s="58"/>
    </row>
    <row r="86" spans="1:8" s="308" customFormat="1" ht="13.5">
      <c r="A86" s="61"/>
      <c r="B86" s="515"/>
      <c r="C86" s="58" t="s">
        <v>30</v>
      </c>
      <c r="D86" s="58" t="s">
        <v>9</v>
      </c>
      <c r="E86" s="162">
        <v>1</v>
      </c>
      <c r="F86" s="59">
        <v>675</v>
      </c>
      <c r="G86" s="60">
        <f t="shared" si="1"/>
        <v>675</v>
      </c>
      <c r="H86" s="58"/>
    </row>
    <row r="87" spans="1:8" s="308" customFormat="1" ht="81">
      <c r="A87" s="61">
        <v>6</v>
      </c>
      <c r="B87" s="515"/>
      <c r="C87" s="58" t="s">
        <v>34</v>
      </c>
      <c r="D87" s="58"/>
      <c r="E87" s="162"/>
      <c r="F87" s="59"/>
      <c r="G87" s="60">
        <f t="shared" si="1"/>
        <v>0</v>
      </c>
      <c r="H87" s="58"/>
    </row>
    <row r="88" spans="1:8" s="308" customFormat="1" ht="13.5">
      <c r="A88" s="61"/>
      <c r="B88" s="515"/>
      <c r="C88" s="58" t="s">
        <v>54</v>
      </c>
      <c r="D88" s="58" t="s">
        <v>8</v>
      </c>
      <c r="E88" s="162">
        <v>0</v>
      </c>
      <c r="F88" s="59">
        <v>355</v>
      </c>
      <c r="G88" s="60">
        <f t="shared" si="1"/>
        <v>0</v>
      </c>
      <c r="H88" s="58"/>
    </row>
    <row r="89" spans="1:8" s="308" customFormat="1" ht="13.5">
      <c r="A89" s="61"/>
      <c r="B89" s="515"/>
      <c r="C89" s="58" t="s">
        <v>51</v>
      </c>
      <c r="D89" s="58" t="s">
        <v>8</v>
      </c>
      <c r="E89" s="162">
        <v>0</v>
      </c>
      <c r="F89" s="59">
        <v>385</v>
      </c>
      <c r="G89" s="60">
        <f t="shared" si="1"/>
        <v>0</v>
      </c>
      <c r="H89" s="58"/>
    </row>
    <row r="90" spans="1:8" s="308" customFormat="1" ht="13.5">
      <c r="A90" s="61"/>
      <c r="B90" s="515"/>
      <c r="C90" s="58" t="s">
        <v>52</v>
      </c>
      <c r="D90" s="58" t="s">
        <v>8</v>
      </c>
      <c r="E90" s="162">
        <v>0</v>
      </c>
      <c r="F90" s="59">
        <v>445</v>
      </c>
      <c r="G90" s="60">
        <f t="shared" si="1"/>
        <v>0</v>
      </c>
      <c r="H90" s="58"/>
    </row>
    <row r="91" spans="1:8" s="308" customFormat="1" ht="13.5">
      <c r="A91" s="61"/>
      <c r="B91" s="515"/>
      <c r="C91" s="58" t="s">
        <v>53</v>
      </c>
      <c r="D91" s="58" t="s">
        <v>8</v>
      </c>
      <c r="E91" s="162">
        <v>0</v>
      </c>
      <c r="F91" s="59">
        <v>510</v>
      </c>
      <c r="G91" s="60">
        <f t="shared" si="1"/>
        <v>0</v>
      </c>
      <c r="H91" s="58"/>
    </row>
    <row r="92" spans="1:8" s="308" customFormat="1" ht="67.5">
      <c r="A92" s="61">
        <v>7</v>
      </c>
      <c r="B92" s="515"/>
      <c r="C92" s="58" t="s">
        <v>55</v>
      </c>
      <c r="D92" s="58"/>
      <c r="E92" s="162"/>
      <c r="F92" s="59"/>
      <c r="G92" s="60">
        <f t="shared" si="1"/>
        <v>0</v>
      </c>
      <c r="H92" s="58"/>
    </row>
    <row r="93" spans="1:8" s="308" customFormat="1" ht="13.5">
      <c r="A93" s="61"/>
      <c r="B93" s="515"/>
      <c r="C93" s="58" t="s">
        <v>56</v>
      </c>
      <c r="D93" s="58" t="s">
        <v>8</v>
      </c>
      <c r="E93" s="162">
        <v>0</v>
      </c>
      <c r="F93" s="59">
        <v>1000</v>
      </c>
      <c r="G93" s="60">
        <f t="shared" si="1"/>
        <v>0</v>
      </c>
      <c r="H93" s="58"/>
    </row>
    <row r="94" spans="1:8" s="308" customFormat="1" ht="13.5">
      <c r="A94" s="61"/>
      <c r="B94" s="515"/>
      <c r="C94" s="58" t="s">
        <v>57</v>
      </c>
      <c r="D94" s="58" t="s">
        <v>8</v>
      </c>
      <c r="E94" s="162">
        <v>0</v>
      </c>
      <c r="F94" s="59">
        <v>1400</v>
      </c>
      <c r="G94" s="60">
        <f t="shared" si="1"/>
        <v>0</v>
      </c>
      <c r="H94" s="58"/>
    </row>
    <row r="95" spans="1:8" s="308" customFormat="1" ht="13.5">
      <c r="A95" s="61"/>
      <c r="B95" s="515"/>
      <c r="C95" s="58" t="s">
        <v>58</v>
      </c>
      <c r="D95" s="58" t="s">
        <v>8</v>
      </c>
      <c r="E95" s="162">
        <v>0</v>
      </c>
      <c r="F95" s="59">
        <v>1650</v>
      </c>
      <c r="G95" s="60">
        <f t="shared" si="1"/>
        <v>0</v>
      </c>
      <c r="H95" s="58"/>
    </row>
    <row r="96" spans="1:8" s="308" customFormat="1" ht="13.5">
      <c r="A96" s="61"/>
      <c r="B96" s="515"/>
      <c r="C96" s="58" t="s">
        <v>59</v>
      </c>
      <c r="D96" s="58" t="s">
        <v>8</v>
      </c>
      <c r="E96" s="162">
        <v>0</v>
      </c>
      <c r="F96" s="59">
        <v>2400</v>
      </c>
      <c r="G96" s="60">
        <f t="shared" si="1"/>
        <v>0</v>
      </c>
      <c r="H96" s="58"/>
    </row>
    <row r="97" spans="1:8" s="308" customFormat="1" ht="54">
      <c r="A97" s="61">
        <v>8</v>
      </c>
      <c r="B97" s="515"/>
      <c r="C97" s="58" t="s">
        <v>60</v>
      </c>
      <c r="D97" s="58"/>
      <c r="E97" s="162"/>
      <c r="F97" s="59"/>
      <c r="G97" s="60">
        <f t="shared" si="1"/>
        <v>0</v>
      </c>
      <c r="H97" s="58"/>
    </row>
    <row r="98" spans="1:8" s="308" customFormat="1" ht="13.5">
      <c r="A98" s="61"/>
      <c r="B98" s="515"/>
      <c r="C98" s="58" t="s">
        <v>61</v>
      </c>
      <c r="D98" s="58" t="s">
        <v>8</v>
      </c>
      <c r="E98" s="162">
        <v>0</v>
      </c>
      <c r="F98" s="59">
        <v>110</v>
      </c>
      <c r="G98" s="60">
        <f t="shared" si="1"/>
        <v>0</v>
      </c>
      <c r="H98" s="58"/>
    </row>
    <row r="99" spans="1:8" s="308" customFormat="1" ht="13.5">
      <c r="A99" s="61"/>
      <c r="B99" s="515"/>
      <c r="C99" s="58" t="s">
        <v>62</v>
      </c>
      <c r="D99" s="58" t="s">
        <v>8</v>
      </c>
      <c r="E99" s="162">
        <v>0</v>
      </c>
      <c r="F99" s="59">
        <v>145</v>
      </c>
      <c r="G99" s="60">
        <f t="shared" si="1"/>
        <v>0</v>
      </c>
      <c r="H99" s="58"/>
    </row>
    <row r="100" spans="1:8" s="308" customFormat="1" ht="27">
      <c r="A100" s="61">
        <v>9</v>
      </c>
      <c r="B100" s="515"/>
      <c r="C100" s="58" t="s">
        <v>63</v>
      </c>
      <c r="D100" s="58"/>
      <c r="E100" s="162"/>
      <c r="F100" s="59"/>
      <c r="G100" s="60">
        <f t="shared" si="1"/>
        <v>0</v>
      </c>
      <c r="H100" s="58"/>
    </row>
    <row r="101" spans="1:8" s="308" customFormat="1" ht="13.5">
      <c r="A101" s="61"/>
      <c r="B101" s="515"/>
      <c r="C101" s="58" t="s">
        <v>64</v>
      </c>
      <c r="D101" s="58" t="s">
        <v>9</v>
      </c>
      <c r="E101" s="162">
        <v>0</v>
      </c>
      <c r="F101" s="59">
        <v>900</v>
      </c>
      <c r="G101" s="60">
        <f t="shared" si="1"/>
        <v>0</v>
      </c>
      <c r="H101" s="58"/>
    </row>
    <row r="102" spans="1:8" s="308" customFormat="1" ht="41.25" customHeight="1">
      <c r="A102" s="61">
        <v>10</v>
      </c>
      <c r="B102" s="515"/>
      <c r="C102" s="58" t="s">
        <v>31</v>
      </c>
      <c r="D102" s="58"/>
      <c r="E102" s="162"/>
      <c r="F102" s="59"/>
      <c r="G102" s="60">
        <f t="shared" si="1"/>
        <v>0</v>
      </c>
      <c r="H102" s="58"/>
    </row>
    <row r="103" spans="1:8" s="308" customFormat="1" ht="13.5">
      <c r="A103" s="61"/>
      <c r="B103" s="515"/>
      <c r="C103" s="58" t="s">
        <v>16</v>
      </c>
      <c r="D103" s="58" t="s">
        <v>9</v>
      </c>
      <c r="E103" s="162">
        <v>0</v>
      </c>
      <c r="F103" s="59">
        <v>550</v>
      </c>
      <c r="G103" s="60">
        <f t="shared" si="1"/>
        <v>0</v>
      </c>
      <c r="H103" s="58"/>
    </row>
    <row r="104" spans="1:8" s="308" customFormat="1" ht="13.5">
      <c r="A104" s="61"/>
      <c r="B104" s="515"/>
      <c r="C104" s="58" t="s">
        <v>39</v>
      </c>
      <c r="D104" s="58" t="s">
        <v>9</v>
      </c>
      <c r="E104" s="162">
        <v>0</v>
      </c>
      <c r="F104" s="59">
        <v>675</v>
      </c>
      <c r="G104" s="60">
        <f t="shared" si="1"/>
        <v>0</v>
      </c>
      <c r="H104" s="58"/>
    </row>
    <row r="105" spans="1:8" s="308" customFormat="1" ht="13.5">
      <c r="A105" s="61"/>
      <c r="B105" s="515"/>
      <c r="C105" s="58" t="s">
        <v>40</v>
      </c>
      <c r="D105" s="58" t="s">
        <v>9</v>
      </c>
      <c r="E105" s="162">
        <v>0</v>
      </c>
      <c r="F105" s="59">
        <v>2100</v>
      </c>
      <c r="G105" s="60">
        <f t="shared" si="1"/>
        <v>0</v>
      </c>
      <c r="H105" s="58"/>
    </row>
    <row r="106" spans="1:8" s="308" customFormat="1" ht="54">
      <c r="A106" s="61">
        <v>11</v>
      </c>
      <c r="B106" s="515"/>
      <c r="C106" s="58" t="s">
        <v>19</v>
      </c>
      <c r="D106" s="58" t="s">
        <v>10</v>
      </c>
      <c r="E106" s="162">
        <v>0</v>
      </c>
      <c r="F106" s="59">
        <v>100</v>
      </c>
      <c r="G106" s="60">
        <f t="shared" si="1"/>
        <v>0</v>
      </c>
      <c r="H106" s="58"/>
    </row>
    <row r="107" spans="1:8" s="308" customFormat="1" ht="40.5">
      <c r="A107" s="61">
        <v>12</v>
      </c>
      <c r="B107" s="515"/>
      <c r="C107" s="58" t="s">
        <v>11</v>
      </c>
      <c r="D107" s="58" t="s">
        <v>5</v>
      </c>
      <c r="E107" s="162">
        <v>0</v>
      </c>
      <c r="F107" s="59">
        <v>45</v>
      </c>
      <c r="G107" s="60">
        <f t="shared" si="1"/>
        <v>0</v>
      </c>
      <c r="H107" s="58"/>
    </row>
    <row r="108" spans="1:8" s="308" customFormat="1" ht="40.5">
      <c r="A108" s="61">
        <v>13</v>
      </c>
      <c r="B108" s="515"/>
      <c r="C108" s="58" t="s">
        <v>20</v>
      </c>
      <c r="D108" s="58"/>
      <c r="E108" s="162"/>
      <c r="F108" s="59"/>
      <c r="G108" s="60">
        <f t="shared" si="1"/>
        <v>0</v>
      </c>
      <c r="H108" s="58"/>
    </row>
    <row r="109" spans="1:8" s="308" customFormat="1" ht="13.5">
      <c r="A109" s="61"/>
      <c r="B109" s="515"/>
      <c r="C109" s="58" t="s">
        <v>12</v>
      </c>
      <c r="D109" s="58"/>
      <c r="E109" s="162"/>
      <c r="F109" s="59"/>
      <c r="G109" s="60">
        <f t="shared" si="1"/>
        <v>0</v>
      </c>
      <c r="H109" s="58"/>
    </row>
    <row r="110" spans="1:8" s="308" customFormat="1" ht="13.5">
      <c r="A110" s="61"/>
      <c r="B110" s="515"/>
      <c r="C110" s="58" t="s">
        <v>13</v>
      </c>
      <c r="D110" s="58" t="s">
        <v>5</v>
      </c>
      <c r="E110" s="162">
        <v>0</v>
      </c>
      <c r="F110" s="59">
        <v>500</v>
      </c>
      <c r="G110" s="60">
        <f t="shared" si="1"/>
        <v>0</v>
      </c>
      <c r="H110" s="58"/>
    </row>
    <row r="111" spans="1:8" s="308" customFormat="1" ht="13.5">
      <c r="A111" s="61"/>
      <c r="B111" s="515"/>
      <c r="C111" s="58" t="s">
        <v>17</v>
      </c>
      <c r="D111" s="58" t="s">
        <v>5</v>
      </c>
      <c r="E111" s="162">
        <v>0</v>
      </c>
      <c r="F111" s="59">
        <v>650</v>
      </c>
      <c r="G111" s="60">
        <f t="shared" si="1"/>
        <v>0</v>
      </c>
      <c r="H111" s="58"/>
    </row>
    <row r="112" spans="1:8" s="308" customFormat="1" ht="40.5">
      <c r="A112" s="61">
        <v>14</v>
      </c>
      <c r="B112" s="515"/>
      <c r="C112" s="58" t="s">
        <v>65</v>
      </c>
      <c r="D112" s="58"/>
      <c r="E112" s="162"/>
      <c r="F112" s="59"/>
      <c r="G112" s="60">
        <f t="shared" si="1"/>
        <v>0</v>
      </c>
      <c r="H112" s="58"/>
    </row>
    <row r="113" spans="1:8" s="308" customFormat="1" ht="13.5">
      <c r="A113" s="61"/>
      <c r="B113" s="515"/>
      <c r="C113" s="58" t="s">
        <v>446</v>
      </c>
      <c r="D113" s="58" t="s">
        <v>9</v>
      </c>
      <c r="E113" s="162">
        <v>0</v>
      </c>
      <c r="F113" s="59">
        <v>95000</v>
      </c>
      <c r="G113" s="60"/>
      <c r="H113" s="58"/>
    </row>
    <row r="114" spans="1:8" s="308" customFormat="1" ht="13.5">
      <c r="A114" s="61"/>
      <c r="B114" s="515"/>
      <c r="C114" s="58" t="s">
        <v>66</v>
      </c>
      <c r="D114" s="58" t="s">
        <v>9</v>
      </c>
      <c r="E114" s="162">
        <v>0</v>
      </c>
      <c r="F114" s="59">
        <v>48500</v>
      </c>
      <c r="G114" s="60">
        <f t="shared" si="1"/>
        <v>0</v>
      </c>
      <c r="H114" s="58"/>
    </row>
    <row r="115" spans="1:8" s="308" customFormat="1" ht="13.5">
      <c r="A115" s="61"/>
      <c r="B115" s="515"/>
      <c r="C115" s="58" t="s">
        <v>67</v>
      </c>
      <c r="D115" s="58" t="s">
        <v>9</v>
      </c>
      <c r="E115" s="162">
        <v>0</v>
      </c>
      <c r="F115" s="59">
        <v>20000</v>
      </c>
      <c r="G115" s="60">
        <f t="shared" si="1"/>
        <v>0</v>
      </c>
      <c r="H115" s="58"/>
    </row>
    <row r="116" spans="1:8" s="308" customFormat="1" ht="13.5">
      <c r="A116" s="61"/>
      <c r="B116" s="515"/>
      <c r="C116" s="58" t="s">
        <v>68</v>
      </c>
      <c r="D116" s="58" t="s">
        <v>9</v>
      </c>
      <c r="E116" s="162">
        <v>0</v>
      </c>
      <c r="F116" s="59">
        <v>10000</v>
      </c>
      <c r="G116" s="60">
        <f t="shared" si="1"/>
        <v>0</v>
      </c>
      <c r="H116" s="58"/>
    </row>
    <row r="117" spans="1:8" s="308" customFormat="1" ht="13.5">
      <c r="A117" s="61"/>
      <c r="B117" s="515"/>
      <c r="C117" s="58" t="s">
        <v>69</v>
      </c>
      <c r="D117" s="58" t="s">
        <v>9</v>
      </c>
      <c r="E117" s="162">
        <v>0</v>
      </c>
      <c r="F117" s="59">
        <v>6000</v>
      </c>
      <c r="G117" s="60">
        <f t="shared" si="1"/>
        <v>0</v>
      </c>
      <c r="H117" s="58"/>
    </row>
    <row r="118" spans="1:8" s="308" customFormat="1" ht="13.5">
      <c r="A118" s="61"/>
      <c r="B118" s="515"/>
      <c r="C118" s="58" t="s">
        <v>70</v>
      </c>
      <c r="D118" s="58" t="s">
        <v>9</v>
      </c>
      <c r="E118" s="162">
        <v>1</v>
      </c>
      <c r="F118" s="59">
        <v>4000</v>
      </c>
      <c r="G118" s="60">
        <f t="shared" si="1"/>
        <v>4000</v>
      </c>
      <c r="H118" s="58"/>
    </row>
    <row r="119" spans="1:8" s="308" customFormat="1" ht="13.5">
      <c r="A119" s="61"/>
      <c r="B119" s="515"/>
      <c r="C119" s="58" t="s">
        <v>71</v>
      </c>
      <c r="D119" s="58"/>
      <c r="E119" s="162">
        <v>0</v>
      </c>
      <c r="F119" s="59">
        <v>3500</v>
      </c>
      <c r="G119" s="60">
        <f t="shared" si="1"/>
        <v>0</v>
      </c>
      <c r="H119" s="58"/>
    </row>
    <row r="120" spans="1:8" s="308" customFormat="1" ht="13.5">
      <c r="A120" s="61">
        <v>15</v>
      </c>
      <c r="B120" s="515"/>
      <c r="C120" s="58" t="s">
        <v>72</v>
      </c>
      <c r="D120" s="58"/>
      <c r="E120" s="162"/>
      <c r="F120" s="59"/>
      <c r="G120" s="60">
        <f t="shared" si="1"/>
        <v>0</v>
      </c>
      <c r="H120" s="58"/>
    </row>
    <row r="121" spans="1:8" s="308" customFormat="1" ht="13.5">
      <c r="A121" s="61"/>
      <c r="B121" s="515"/>
      <c r="C121" s="58" t="s">
        <v>446</v>
      </c>
      <c r="D121" s="58" t="s">
        <v>9</v>
      </c>
      <c r="E121" s="162">
        <v>0</v>
      </c>
      <c r="F121" s="59">
        <v>7500</v>
      </c>
      <c r="G121" s="60"/>
      <c r="H121" s="58"/>
    </row>
    <row r="122" spans="1:8" s="308" customFormat="1" ht="13.5">
      <c r="A122" s="61"/>
      <c r="B122" s="515"/>
      <c r="C122" s="58" t="s">
        <v>66</v>
      </c>
      <c r="D122" s="58" t="s">
        <v>9</v>
      </c>
      <c r="E122" s="162">
        <v>0</v>
      </c>
      <c r="F122" s="59">
        <v>5000</v>
      </c>
      <c r="G122" s="60">
        <f t="shared" si="1"/>
        <v>0</v>
      </c>
      <c r="H122" s="58"/>
    </row>
    <row r="123" spans="1:8" s="308" customFormat="1" ht="13.5">
      <c r="A123" s="61"/>
      <c r="B123" s="515"/>
      <c r="C123" s="58" t="s">
        <v>67</v>
      </c>
      <c r="D123" s="58" t="s">
        <v>9</v>
      </c>
      <c r="E123" s="162">
        <v>0</v>
      </c>
      <c r="F123" s="59">
        <v>2500</v>
      </c>
      <c r="G123" s="60">
        <f t="shared" si="1"/>
        <v>0</v>
      </c>
      <c r="H123" s="58"/>
    </row>
    <row r="124" spans="1:8" s="308" customFormat="1" ht="13.5">
      <c r="A124" s="61"/>
      <c r="B124" s="515"/>
      <c r="C124" s="58" t="s">
        <v>68</v>
      </c>
      <c r="D124" s="58" t="s">
        <v>9</v>
      </c>
      <c r="E124" s="162">
        <v>0</v>
      </c>
      <c r="F124" s="59">
        <v>1500</v>
      </c>
      <c r="G124" s="60">
        <f t="shared" si="1"/>
        <v>0</v>
      </c>
      <c r="H124" s="58"/>
    </row>
    <row r="125" spans="1:8" s="308" customFormat="1" ht="13.5">
      <c r="A125" s="61">
        <v>16</v>
      </c>
      <c r="B125" s="515"/>
      <c r="C125" s="58" t="s">
        <v>73</v>
      </c>
      <c r="D125" s="58"/>
      <c r="E125" s="162"/>
      <c r="F125" s="59"/>
      <c r="G125" s="60">
        <f t="shared" si="1"/>
        <v>0</v>
      </c>
      <c r="H125" s="58"/>
    </row>
    <row r="126" spans="1:8" s="308" customFormat="1" ht="13.5">
      <c r="A126" s="61"/>
      <c r="B126" s="515"/>
      <c r="C126" s="58" t="s">
        <v>74</v>
      </c>
      <c r="D126" s="58" t="s">
        <v>9</v>
      </c>
      <c r="E126" s="162">
        <v>1</v>
      </c>
      <c r="F126" s="59">
        <v>8500</v>
      </c>
      <c r="G126" s="60">
        <f t="shared" si="1"/>
        <v>8500</v>
      </c>
      <c r="H126" s="58"/>
    </row>
    <row r="127" spans="1:8" s="308" customFormat="1" ht="13.5">
      <c r="A127" s="61"/>
      <c r="B127" s="515"/>
      <c r="C127" s="58" t="s">
        <v>75</v>
      </c>
      <c r="D127" s="58" t="s">
        <v>9</v>
      </c>
      <c r="E127" s="162">
        <v>0</v>
      </c>
      <c r="F127" s="59">
        <v>9500</v>
      </c>
      <c r="G127" s="60">
        <f t="shared" si="1"/>
        <v>0</v>
      </c>
      <c r="H127" s="58"/>
    </row>
    <row r="128" spans="1:8" s="308" customFormat="1" ht="13.5">
      <c r="A128" s="61"/>
      <c r="B128" s="515"/>
      <c r="C128" s="58" t="s">
        <v>76</v>
      </c>
      <c r="D128" s="58" t="s">
        <v>9</v>
      </c>
      <c r="E128" s="162">
        <v>0</v>
      </c>
      <c r="F128" s="59">
        <v>10500</v>
      </c>
      <c r="G128" s="60">
        <f t="shared" si="1"/>
        <v>0</v>
      </c>
      <c r="H128" s="58"/>
    </row>
    <row r="129" spans="1:8" s="308" customFormat="1" ht="27">
      <c r="A129" s="61">
        <v>17</v>
      </c>
      <c r="B129" s="515"/>
      <c r="C129" s="58" t="s">
        <v>77</v>
      </c>
      <c r="D129" s="58"/>
      <c r="E129" s="162">
        <v>0</v>
      </c>
      <c r="F129" s="59">
        <v>4500</v>
      </c>
      <c r="G129" s="60">
        <f t="shared" si="1"/>
        <v>0</v>
      </c>
      <c r="H129" s="58"/>
    </row>
    <row r="130" spans="1:8" s="308" customFormat="1" ht="13.5">
      <c r="A130" s="61"/>
      <c r="B130" s="515"/>
      <c r="C130" s="58" t="s">
        <v>78</v>
      </c>
      <c r="D130" s="58" t="s">
        <v>9</v>
      </c>
      <c r="E130" s="162">
        <v>3</v>
      </c>
      <c r="F130" s="59">
        <v>3500</v>
      </c>
      <c r="G130" s="60">
        <f t="shared" si="1"/>
        <v>10500</v>
      </c>
      <c r="H130" s="58"/>
    </row>
    <row r="131" spans="1:8" s="308" customFormat="1" ht="40.5">
      <c r="A131" s="61">
        <v>18</v>
      </c>
      <c r="B131" s="515"/>
      <c r="C131" s="58" t="s">
        <v>79</v>
      </c>
      <c r="D131" s="58" t="s">
        <v>9</v>
      </c>
      <c r="E131" s="162">
        <v>0</v>
      </c>
      <c r="F131" s="59">
        <v>2000</v>
      </c>
      <c r="G131" s="60">
        <f t="shared" si="1"/>
        <v>0</v>
      </c>
      <c r="H131" s="58"/>
    </row>
    <row r="132" spans="1:8" s="308" customFormat="1" ht="80.25" customHeight="1">
      <c r="A132" s="61">
        <v>19</v>
      </c>
      <c r="B132" s="515"/>
      <c r="C132" s="58" t="s">
        <v>28</v>
      </c>
      <c r="D132" s="58"/>
      <c r="E132" s="162"/>
      <c r="F132" s="59"/>
      <c r="G132" s="60">
        <f t="shared" si="1"/>
        <v>0</v>
      </c>
      <c r="H132" s="58"/>
    </row>
    <row r="133" spans="1:8" s="308" customFormat="1" ht="13.5">
      <c r="A133" s="61"/>
      <c r="B133" s="515"/>
      <c r="C133" s="58" t="s">
        <v>27</v>
      </c>
      <c r="D133" s="58" t="s">
        <v>9</v>
      </c>
      <c r="E133" s="162">
        <v>0</v>
      </c>
      <c r="F133" s="59">
        <v>5000</v>
      </c>
      <c r="G133" s="60">
        <f>E133*F133</f>
        <v>0</v>
      </c>
      <c r="H133" s="58"/>
    </row>
    <row r="134" spans="1:8" s="308" customFormat="1" ht="27">
      <c r="A134" s="61">
        <v>20</v>
      </c>
      <c r="B134" s="515"/>
      <c r="C134" s="58" t="s">
        <v>33</v>
      </c>
      <c r="D134" s="58"/>
      <c r="E134" s="162"/>
      <c r="F134" s="59"/>
      <c r="G134" s="60">
        <f>E134*F134</f>
        <v>0</v>
      </c>
      <c r="H134" s="58"/>
    </row>
    <row r="135" spans="1:8" s="308" customFormat="1" ht="13.5">
      <c r="A135" s="57"/>
      <c r="B135" s="512"/>
      <c r="C135" s="58"/>
      <c r="D135" s="58"/>
      <c r="E135" s="162"/>
      <c r="F135" s="59"/>
      <c r="G135" s="60"/>
      <c r="H135" s="58"/>
    </row>
    <row r="136" spans="1:8" s="41" customFormat="1" ht="15.5">
      <c r="A136" s="495"/>
      <c r="B136" s="496"/>
      <c r="C136" s="497" t="s">
        <v>14</v>
      </c>
      <c r="D136" s="498"/>
      <c r="E136" s="499"/>
      <c r="F136" s="500"/>
      <c r="G136" s="501">
        <f>SUM(G69:G135)</f>
        <v>43895</v>
      </c>
      <c r="H136" s="501"/>
    </row>
    <row r="137" spans="1:8" s="308" customFormat="1" ht="13.5">
      <c r="A137" s="57"/>
      <c r="B137" s="512"/>
      <c r="C137" s="58"/>
      <c r="D137" s="58"/>
      <c r="E137" s="162"/>
      <c r="F137" s="59"/>
      <c r="G137" s="60"/>
      <c r="H137" s="58"/>
    </row>
    <row r="138" spans="1:8" s="174" customFormat="1" ht="18.5">
      <c r="A138" s="430" t="s">
        <v>21</v>
      </c>
      <c r="B138" s="431"/>
      <c r="C138" s="431" t="s">
        <v>22</v>
      </c>
      <c r="D138" s="720"/>
      <c r="E138" s="721"/>
      <c r="F138" s="721"/>
      <c r="G138" s="721"/>
      <c r="H138" s="707"/>
    </row>
    <row r="139" spans="1:8" s="308" customFormat="1" ht="81">
      <c r="A139" s="90">
        <v>1</v>
      </c>
      <c r="B139" s="516"/>
      <c r="C139" s="334" t="s">
        <v>417</v>
      </c>
      <c r="D139" s="334"/>
      <c r="E139" s="335"/>
      <c r="F139" s="336"/>
      <c r="G139" s="93"/>
      <c r="H139" s="334"/>
    </row>
    <row r="140" spans="1:8" s="308" customFormat="1" ht="13.5">
      <c r="A140" s="90"/>
      <c r="B140" s="516"/>
      <c r="C140" s="334" t="s">
        <v>418</v>
      </c>
      <c r="D140" s="334" t="s">
        <v>23</v>
      </c>
      <c r="E140" s="335">
        <v>35</v>
      </c>
      <c r="F140" s="336">
        <v>150</v>
      </c>
      <c r="G140" s="93">
        <f t="shared" ref="G140:G153" si="2">E140*F140</f>
        <v>5250</v>
      </c>
      <c r="H140" s="334"/>
    </row>
    <row r="141" spans="1:8" s="308" customFormat="1" ht="13.5">
      <c r="A141" s="90"/>
      <c r="B141" s="516"/>
      <c r="C141" s="334" t="s">
        <v>419</v>
      </c>
      <c r="D141" s="334" t="s">
        <v>23</v>
      </c>
      <c r="E141" s="335">
        <v>45</v>
      </c>
      <c r="F141" s="336">
        <v>185</v>
      </c>
      <c r="G141" s="93">
        <f t="shared" si="2"/>
        <v>8325</v>
      </c>
      <c r="H141" s="334"/>
    </row>
    <row r="142" spans="1:8" s="308" customFormat="1" ht="13.5">
      <c r="A142" s="90"/>
      <c r="B142" s="516"/>
      <c r="C142" s="334" t="s">
        <v>420</v>
      </c>
      <c r="D142" s="334" t="s">
        <v>23</v>
      </c>
      <c r="E142" s="335">
        <v>25</v>
      </c>
      <c r="F142" s="336">
        <v>225</v>
      </c>
      <c r="G142" s="93">
        <f t="shared" si="2"/>
        <v>5625</v>
      </c>
      <c r="H142" s="334"/>
    </row>
    <row r="143" spans="1:8" s="308" customFormat="1" ht="13.5">
      <c r="A143" s="90"/>
      <c r="B143" s="516"/>
      <c r="C143" s="334" t="s">
        <v>421</v>
      </c>
      <c r="D143" s="334" t="s">
        <v>23</v>
      </c>
      <c r="E143" s="335">
        <v>5</v>
      </c>
      <c r="F143" s="336">
        <v>275</v>
      </c>
      <c r="G143" s="93">
        <f t="shared" si="2"/>
        <v>1375</v>
      </c>
      <c r="H143" s="334"/>
    </row>
    <row r="144" spans="1:8" s="308" customFormat="1" ht="13.5">
      <c r="A144" s="90"/>
      <c r="B144" s="516"/>
      <c r="C144" s="334" t="s">
        <v>422</v>
      </c>
      <c r="D144" s="334" t="s">
        <v>23</v>
      </c>
      <c r="E144" s="335">
        <v>0</v>
      </c>
      <c r="F144" s="336">
        <v>365</v>
      </c>
      <c r="G144" s="93">
        <f t="shared" si="2"/>
        <v>0</v>
      </c>
      <c r="H144" s="334"/>
    </row>
    <row r="145" spans="1:8" s="308" customFormat="1" ht="13.5">
      <c r="A145" s="90"/>
      <c r="B145" s="516"/>
      <c r="C145" s="334" t="s">
        <v>423</v>
      </c>
      <c r="D145" s="334" t="s">
        <v>23</v>
      </c>
      <c r="E145" s="335">
        <v>0</v>
      </c>
      <c r="F145" s="336">
        <v>465</v>
      </c>
      <c r="G145" s="93">
        <f t="shared" si="2"/>
        <v>0</v>
      </c>
      <c r="H145" s="334"/>
    </row>
    <row r="146" spans="1:8" s="308" customFormat="1" ht="40.5">
      <c r="A146" s="61">
        <v>2</v>
      </c>
      <c r="B146" s="515"/>
      <c r="C146" s="334" t="s">
        <v>424</v>
      </c>
      <c r="D146" s="334"/>
      <c r="E146" s="335"/>
      <c r="F146" s="336"/>
      <c r="G146" s="93">
        <f>E146*F146</f>
        <v>0</v>
      </c>
      <c r="H146" s="334"/>
    </row>
    <row r="147" spans="1:8" s="308" customFormat="1" ht="13.5">
      <c r="A147" s="61"/>
      <c r="B147" s="515"/>
      <c r="C147" s="334" t="s">
        <v>425</v>
      </c>
      <c r="D147" s="334" t="s">
        <v>23</v>
      </c>
      <c r="E147" s="335">
        <v>0</v>
      </c>
      <c r="F147" s="336">
        <v>20</v>
      </c>
      <c r="G147" s="93">
        <f t="shared" si="2"/>
        <v>0</v>
      </c>
      <c r="H147" s="334"/>
    </row>
    <row r="148" spans="1:8" s="308" customFormat="1" ht="13.5">
      <c r="A148" s="61"/>
      <c r="B148" s="515"/>
      <c r="C148" s="334" t="s">
        <v>426</v>
      </c>
      <c r="D148" s="334" t="s">
        <v>23</v>
      </c>
      <c r="E148" s="335">
        <v>0</v>
      </c>
      <c r="F148" s="336">
        <v>30</v>
      </c>
      <c r="G148" s="93">
        <f t="shared" si="2"/>
        <v>0</v>
      </c>
      <c r="H148" s="334"/>
    </row>
    <row r="149" spans="1:8" s="308" customFormat="1" ht="13.5">
      <c r="A149" s="61"/>
      <c r="B149" s="515"/>
      <c r="C149" s="334" t="s">
        <v>427</v>
      </c>
      <c r="D149" s="334" t="s">
        <v>23</v>
      </c>
      <c r="E149" s="335">
        <v>0</v>
      </c>
      <c r="F149" s="336">
        <v>45</v>
      </c>
      <c r="G149" s="93">
        <f t="shared" si="2"/>
        <v>0</v>
      </c>
      <c r="H149" s="334"/>
    </row>
    <row r="150" spans="1:8" s="308" customFormat="1" ht="13.5">
      <c r="A150" s="61"/>
      <c r="B150" s="515"/>
      <c r="C150" s="334" t="s">
        <v>428</v>
      </c>
      <c r="D150" s="334" t="s">
        <v>23</v>
      </c>
      <c r="E150" s="335">
        <v>0</v>
      </c>
      <c r="F150" s="336">
        <v>65</v>
      </c>
      <c r="G150" s="93">
        <f t="shared" si="2"/>
        <v>0</v>
      </c>
      <c r="H150" s="334"/>
    </row>
    <row r="151" spans="1:8" s="308" customFormat="1" ht="13.5">
      <c r="A151" s="61"/>
      <c r="B151" s="515"/>
      <c r="C151" s="334" t="s">
        <v>429</v>
      </c>
      <c r="D151" s="334" t="s">
        <v>23</v>
      </c>
      <c r="E151" s="335">
        <v>0</v>
      </c>
      <c r="F151" s="336">
        <v>85</v>
      </c>
      <c r="G151" s="93">
        <f t="shared" si="2"/>
        <v>0</v>
      </c>
      <c r="H151" s="334"/>
    </row>
    <row r="152" spans="1:8" s="308" customFormat="1" ht="13.5">
      <c r="A152" s="61"/>
      <c r="B152" s="515"/>
      <c r="C152" s="334" t="s">
        <v>430</v>
      </c>
      <c r="D152" s="334" t="s">
        <v>23</v>
      </c>
      <c r="E152" s="335">
        <v>0</v>
      </c>
      <c r="F152" s="336">
        <v>100</v>
      </c>
      <c r="G152" s="93">
        <f t="shared" si="2"/>
        <v>0</v>
      </c>
      <c r="H152" s="334"/>
    </row>
    <row r="153" spans="1:8" s="308" customFormat="1" ht="13.5">
      <c r="A153" s="61">
        <v>3</v>
      </c>
      <c r="B153" s="515"/>
      <c r="C153" s="337" t="s">
        <v>86</v>
      </c>
      <c r="D153" s="58"/>
      <c r="E153" s="162"/>
      <c r="F153" s="59"/>
      <c r="G153" s="93">
        <f t="shared" si="2"/>
        <v>0</v>
      </c>
      <c r="H153" s="58"/>
    </row>
    <row r="154" spans="1:8" s="308" customFormat="1" ht="94.5">
      <c r="A154" s="61"/>
      <c r="B154" s="515"/>
      <c r="C154" s="58" t="s">
        <v>87</v>
      </c>
      <c r="D154" s="58"/>
      <c r="E154" s="162"/>
      <c r="F154" s="59"/>
      <c r="G154" s="60"/>
      <c r="H154" s="58"/>
    </row>
    <row r="155" spans="1:8" s="308" customFormat="1" ht="13.5">
      <c r="A155" s="61"/>
      <c r="B155" s="515"/>
      <c r="C155" s="58" t="s">
        <v>80</v>
      </c>
      <c r="D155" s="58" t="s">
        <v>23</v>
      </c>
      <c r="E155" s="162">
        <v>0</v>
      </c>
      <c r="F155" s="59">
        <v>85</v>
      </c>
      <c r="G155" s="60">
        <f>E155*F155</f>
        <v>0</v>
      </c>
      <c r="H155" s="58"/>
    </row>
    <row r="156" spans="1:8" s="308" customFormat="1" ht="13.5">
      <c r="A156" s="61"/>
      <c r="B156" s="515"/>
      <c r="C156" s="58" t="s">
        <v>81</v>
      </c>
      <c r="D156" s="58" t="s">
        <v>23</v>
      </c>
      <c r="E156" s="162">
        <v>0</v>
      </c>
      <c r="F156" s="59">
        <v>130</v>
      </c>
      <c r="G156" s="60">
        <f>E156*F156</f>
        <v>0</v>
      </c>
      <c r="H156" s="58"/>
    </row>
    <row r="157" spans="1:8" s="308" customFormat="1" ht="13.5">
      <c r="A157" s="61"/>
      <c r="B157" s="515"/>
      <c r="C157" s="58" t="s">
        <v>88</v>
      </c>
      <c r="D157" s="58" t="s">
        <v>23</v>
      </c>
      <c r="E157" s="162">
        <v>0</v>
      </c>
      <c r="F157" s="59">
        <v>190</v>
      </c>
      <c r="G157" s="60">
        <f>E157*F157</f>
        <v>0</v>
      </c>
      <c r="H157" s="58"/>
    </row>
    <row r="158" spans="1:8" s="308" customFormat="1" ht="13.5">
      <c r="A158" s="61">
        <v>4</v>
      </c>
      <c r="B158" s="515"/>
      <c r="C158" s="337" t="s">
        <v>89</v>
      </c>
      <c r="D158" s="58"/>
      <c r="E158" s="162"/>
      <c r="F158" s="59"/>
      <c r="G158" s="60"/>
      <c r="H158" s="58"/>
    </row>
    <row r="159" spans="1:8" s="308" customFormat="1" ht="78.75" customHeight="1">
      <c r="A159" s="57"/>
      <c r="B159" s="512"/>
      <c r="C159" s="58" t="s">
        <v>90</v>
      </c>
      <c r="D159" s="58"/>
      <c r="E159" s="162"/>
      <c r="F159" s="59"/>
      <c r="G159" s="60"/>
      <c r="H159" s="58"/>
    </row>
    <row r="160" spans="1:8" s="308" customFormat="1" ht="13.5">
      <c r="A160" s="57"/>
      <c r="B160" s="512"/>
      <c r="C160" s="338" t="s">
        <v>80</v>
      </c>
      <c r="D160" s="58" t="s">
        <v>23</v>
      </c>
      <c r="E160" s="331">
        <v>0</v>
      </c>
      <c r="F160" s="59">
        <v>75</v>
      </c>
      <c r="G160" s="60">
        <f t="shared" ref="G160:G197" si="3">E160*F160</f>
        <v>0</v>
      </c>
      <c r="H160" s="58"/>
    </row>
    <row r="161" spans="1:8" s="308" customFormat="1" ht="13.5">
      <c r="A161" s="57"/>
      <c r="B161" s="512"/>
      <c r="C161" s="338" t="s">
        <v>81</v>
      </c>
      <c r="D161" s="58" t="s">
        <v>23</v>
      </c>
      <c r="E161" s="331">
        <v>0</v>
      </c>
      <c r="F161" s="59">
        <v>150</v>
      </c>
      <c r="G161" s="60">
        <f t="shared" si="3"/>
        <v>0</v>
      </c>
      <c r="H161" s="58"/>
    </row>
    <row r="162" spans="1:8" s="308" customFormat="1" ht="13.5">
      <c r="A162" s="57"/>
      <c r="B162" s="512"/>
      <c r="C162" s="338" t="s">
        <v>82</v>
      </c>
      <c r="D162" s="58" t="s">
        <v>23</v>
      </c>
      <c r="E162" s="331">
        <v>0</v>
      </c>
      <c r="F162" s="59">
        <v>210</v>
      </c>
      <c r="G162" s="60">
        <f t="shared" si="3"/>
        <v>0</v>
      </c>
      <c r="H162" s="58"/>
    </row>
    <row r="163" spans="1:8" s="308" customFormat="1" ht="13.5">
      <c r="A163" s="57"/>
      <c r="B163" s="512"/>
      <c r="C163" s="338" t="s">
        <v>83</v>
      </c>
      <c r="D163" s="58" t="s">
        <v>23</v>
      </c>
      <c r="E163" s="331">
        <v>0</v>
      </c>
      <c r="F163" s="59">
        <v>310</v>
      </c>
      <c r="G163" s="60">
        <f t="shared" si="3"/>
        <v>0</v>
      </c>
      <c r="H163" s="58"/>
    </row>
    <row r="164" spans="1:8" s="308" customFormat="1" ht="13.5">
      <c r="A164" s="57"/>
      <c r="B164" s="512"/>
      <c r="C164" s="58" t="s">
        <v>84</v>
      </c>
      <c r="D164" s="58" t="s">
        <v>23</v>
      </c>
      <c r="E164" s="331">
        <v>0</v>
      </c>
      <c r="F164" s="59">
        <v>410</v>
      </c>
      <c r="G164" s="60">
        <f t="shared" si="3"/>
        <v>0</v>
      </c>
      <c r="H164" s="58"/>
    </row>
    <row r="165" spans="1:8" s="308" customFormat="1" ht="13.5">
      <c r="A165" s="57"/>
      <c r="B165" s="512"/>
      <c r="C165" s="58" t="s">
        <v>85</v>
      </c>
      <c r="D165" s="58" t="s">
        <v>23</v>
      </c>
      <c r="E165" s="331">
        <v>0</v>
      </c>
      <c r="F165" s="59">
        <v>655</v>
      </c>
      <c r="G165" s="60">
        <f t="shared" si="3"/>
        <v>0</v>
      </c>
      <c r="H165" s="58"/>
    </row>
    <row r="166" spans="1:8" s="308" customFormat="1" ht="13.5">
      <c r="A166" s="57">
        <v>5</v>
      </c>
      <c r="B166" s="512"/>
      <c r="C166" s="339" t="s">
        <v>91</v>
      </c>
      <c r="D166" s="58"/>
      <c r="E166" s="162">
        <v>0</v>
      </c>
      <c r="F166" s="59"/>
      <c r="G166" s="60">
        <f t="shared" si="3"/>
        <v>0</v>
      </c>
      <c r="H166" s="58"/>
    </row>
    <row r="167" spans="1:8" s="308" customFormat="1" ht="37.5" customHeight="1">
      <c r="A167" s="57"/>
      <c r="B167" s="512"/>
      <c r="C167" s="58" t="s">
        <v>92</v>
      </c>
      <c r="D167" s="58"/>
      <c r="E167" s="162"/>
      <c r="F167" s="59"/>
      <c r="G167" s="60">
        <f t="shared" si="3"/>
        <v>0</v>
      </c>
      <c r="H167" s="58"/>
    </row>
    <row r="168" spans="1:8" s="308" customFormat="1" ht="13.5">
      <c r="A168" s="57"/>
      <c r="B168" s="512"/>
      <c r="C168" s="58" t="s">
        <v>110</v>
      </c>
      <c r="D168" s="58" t="s">
        <v>5</v>
      </c>
      <c r="E168" s="162">
        <v>2</v>
      </c>
      <c r="F168" s="59">
        <v>400</v>
      </c>
      <c r="G168" s="60">
        <f t="shared" si="3"/>
        <v>800</v>
      </c>
      <c r="H168" s="58"/>
    </row>
    <row r="169" spans="1:8" s="308" customFormat="1" ht="13.5">
      <c r="A169" s="57"/>
      <c r="B169" s="512"/>
      <c r="C169" s="58" t="s">
        <v>93</v>
      </c>
      <c r="D169" s="58" t="s">
        <v>5</v>
      </c>
      <c r="E169" s="162">
        <v>0</v>
      </c>
      <c r="F169" s="59">
        <v>550</v>
      </c>
      <c r="G169" s="60">
        <f t="shared" si="3"/>
        <v>0</v>
      </c>
      <c r="H169" s="58"/>
    </row>
    <row r="170" spans="1:8" s="308" customFormat="1" ht="13.5">
      <c r="A170" s="57"/>
      <c r="B170" s="512"/>
      <c r="C170" s="58" t="s">
        <v>94</v>
      </c>
      <c r="D170" s="58" t="s">
        <v>5</v>
      </c>
      <c r="E170" s="162">
        <v>0</v>
      </c>
      <c r="F170" s="59">
        <v>650</v>
      </c>
      <c r="G170" s="60">
        <f t="shared" si="3"/>
        <v>0</v>
      </c>
      <c r="H170" s="58"/>
    </row>
    <row r="171" spans="1:8" s="308" customFormat="1" ht="13.5">
      <c r="A171" s="57"/>
      <c r="B171" s="512"/>
      <c r="C171" s="58" t="s">
        <v>111</v>
      </c>
      <c r="D171" s="58" t="s">
        <v>5</v>
      </c>
      <c r="E171" s="162">
        <v>0</v>
      </c>
      <c r="F171" s="59">
        <v>900</v>
      </c>
      <c r="G171" s="60">
        <f t="shared" si="3"/>
        <v>0</v>
      </c>
      <c r="H171" s="58"/>
    </row>
    <row r="172" spans="1:8" s="308" customFormat="1" ht="13.5">
      <c r="A172" s="57"/>
      <c r="B172" s="512"/>
      <c r="C172" s="58" t="s">
        <v>112</v>
      </c>
      <c r="D172" s="58" t="s">
        <v>5</v>
      </c>
      <c r="E172" s="162">
        <v>0</v>
      </c>
      <c r="F172" s="59">
        <v>1100</v>
      </c>
      <c r="G172" s="60">
        <f t="shared" si="3"/>
        <v>0</v>
      </c>
      <c r="H172" s="58"/>
    </row>
    <row r="173" spans="1:8" s="308" customFormat="1" ht="13.5">
      <c r="A173" s="57">
        <v>6</v>
      </c>
      <c r="B173" s="512"/>
      <c r="C173" s="339" t="s">
        <v>1043</v>
      </c>
      <c r="D173" s="58"/>
      <c r="E173" s="162"/>
      <c r="F173" s="59"/>
      <c r="G173" s="60"/>
      <c r="H173" s="58"/>
    </row>
    <row r="174" spans="1:8" s="308" customFormat="1" ht="54">
      <c r="A174" s="57"/>
      <c r="B174" s="512"/>
      <c r="C174" s="58" t="s">
        <v>95</v>
      </c>
      <c r="D174" s="58"/>
      <c r="E174" s="162"/>
      <c r="F174" s="59"/>
      <c r="G174" s="60"/>
      <c r="H174" s="58"/>
    </row>
    <row r="175" spans="1:8" s="308" customFormat="1" ht="13.5">
      <c r="A175" s="57"/>
      <c r="B175" s="512"/>
      <c r="C175" s="58" t="s">
        <v>1044</v>
      </c>
      <c r="D175" s="315" t="s">
        <v>9</v>
      </c>
      <c r="E175" s="316">
        <v>0</v>
      </c>
      <c r="F175" s="317">
        <v>750</v>
      </c>
      <c r="G175" s="60">
        <f t="shared" si="3"/>
        <v>0</v>
      </c>
      <c r="H175" s="315"/>
    </row>
    <row r="176" spans="1:8" s="308" customFormat="1" ht="13.5">
      <c r="A176" s="57"/>
      <c r="B176" s="512"/>
      <c r="C176" s="58" t="s">
        <v>96</v>
      </c>
      <c r="D176" s="58" t="s">
        <v>9</v>
      </c>
      <c r="E176" s="162">
        <v>0</v>
      </c>
      <c r="F176" s="59">
        <v>850</v>
      </c>
      <c r="G176" s="60">
        <f t="shared" si="3"/>
        <v>0</v>
      </c>
      <c r="H176" s="58"/>
    </row>
    <row r="177" spans="1:8" s="308" customFormat="1" ht="13.5">
      <c r="A177" s="57"/>
      <c r="B177" s="512"/>
      <c r="C177" s="58" t="s">
        <v>1041</v>
      </c>
      <c r="D177" s="315"/>
      <c r="E177" s="316">
        <v>0</v>
      </c>
      <c r="F177" s="317">
        <v>1050</v>
      </c>
      <c r="G177" s="60">
        <f t="shared" si="3"/>
        <v>0</v>
      </c>
      <c r="H177" s="315"/>
    </row>
    <row r="178" spans="1:8" s="308" customFormat="1" ht="13.5">
      <c r="A178" s="57"/>
      <c r="B178" s="512"/>
      <c r="C178" s="58" t="s">
        <v>1042</v>
      </c>
      <c r="D178" s="315"/>
      <c r="E178" s="316">
        <v>0</v>
      </c>
      <c r="F178" s="317">
        <v>1600</v>
      </c>
      <c r="G178" s="60">
        <f t="shared" si="3"/>
        <v>0</v>
      </c>
      <c r="H178" s="315"/>
    </row>
    <row r="179" spans="1:8" s="308" customFormat="1" ht="13.5">
      <c r="A179" s="57"/>
      <c r="B179" s="512"/>
      <c r="C179" s="58" t="s">
        <v>97</v>
      </c>
      <c r="D179" s="58" t="s">
        <v>9</v>
      </c>
      <c r="E179" s="162">
        <v>0</v>
      </c>
      <c r="F179" s="59">
        <v>2400</v>
      </c>
      <c r="G179" s="60">
        <f t="shared" si="3"/>
        <v>0</v>
      </c>
      <c r="H179" s="58"/>
    </row>
    <row r="180" spans="1:8" s="308" customFormat="1" ht="13.5">
      <c r="A180" s="57"/>
      <c r="B180" s="512"/>
      <c r="C180" s="58" t="s">
        <v>98</v>
      </c>
      <c r="D180" s="58" t="s">
        <v>9</v>
      </c>
      <c r="E180" s="162">
        <v>0</v>
      </c>
      <c r="F180" s="59">
        <v>2700</v>
      </c>
      <c r="G180" s="60">
        <f t="shared" si="3"/>
        <v>0</v>
      </c>
      <c r="H180" s="58"/>
    </row>
    <row r="181" spans="1:8" s="308" customFormat="1" ht="13.5">
      <c r="A181" s="57"/>
      <c r="B181" s="512"/>
      <c r="C181" s="58" t="s">
        <v>99</v>
      </c>
      <c r="D181" s="58" t="s">
        <v>9</v>
      </c>
      <c r="E181" s="162">
        <v>0</v>
      </c>
      <c r="F181" s="59">
        <v>3100</v>
      </c>
      <c r="G181" s="60">
        <f t="shared" si="3"/>
        <v>0</v>
      </c>
      <c r="H181" s="58"/>
    </row>
    <row r="182" spans="1:8" s="308" customFormat="1" ht="13.5">
      <c r="A182" s="57">
        <v>7</v>
      </c>
      <c r="B182" s="512"/>
      <c r="C182" s="340" t="s">
        <v>100</v>
      </c>
      <c r="D182" s="58"/>
      <c r="E182" s="162"/>
      <c r="F182" s="59"/>
      <c r="G182" s="60">
        <f t="shared" si="3"/>
        <v>0</v>
      </c>
      <c r="H182" s="58"/>
    </row>
    <row r="183" spans="1:8" s="308" customFormat="1" ht="13.5">
      <c r="A183" s="57"/>
      <c r="B183" s="512"/>
      <c r="C183" s="58" t="s">
        <v>101</v>
      </c>
      <c r="D183" s="58" t="s">
        <v>8</v>
      </c>
      <c r="E183" s="162">
        <v>0</v>
      </c>
      <c r="F183" s="59">
        <v>90</v>
      </c>
      <c r="G183" s="60">
        <f t="shared" si="3"/>
        <v>0</v>
      </c>
      <c r="H183" s="58"/>
    </row>
    <row r="184" spans="1:8" s="308" customFormat="1" ht="13.5">
      <c r="A184" s="57"/>
      <c r="B184" s="512"/>
      <c r="C184" s="58" t="s">
        <v>102</v>
      </c>
      <c r="D184" s="58" t="s">
        <v>8</v>
      </c>
      <c r="E184" s="162">
        <v>0</v>
      </c>
      <c r="F184" s="59">
        <v>110</v>
      </c>
      <c r="G184" s="60">
        <f t="shared" si="3"/>
        <v>0</v>
      </c>
      <c r="H184" s="58"/>
    </row>
    <row r="185" spans="1:8" s="308" customFormat="1" ht="13.5">
      <c r="A185" s="57"/>
      <c r="B185" s="512"/>
      <c r="C185" s="58" t="s">
        <v>103</v>
      </c>
      <c r="D185" s="58" t="s">
        <v>8</v>
      </c>
      <c r="E185" s="162">
        <v>0</v>
      </c>
      <c r="F185" s="59">
        <v>125</v>
      </c>
      <c r="G185" s="60">
        <f t="shared" si="3"/>
        <v>0</v>
      </c>
      <c r="H185" s="58"/>
    </row>
    <row r="186" spans="1:8" s="308" customFormat="1" ht="13.5">
      <c r="A186" s="57"/>
      <c r="B186" s="512"/>
      <c r="C186" s="58" t="s">
        <v>104</v>
      </c>
      <c r="D186" s="58" t="s">
        <v>8</v>
      </c>
      <c r="E186" s="162">
        <v>0</v>
      </c>
      <c r="F186" s="59">
        <v>155</v>
      </c>
      <c r="G186" s="60">
        <f t="shared" si="3"/>
        <v>0</v>
      </c>
      <c r="H186" s="58"/>
    </row>
    <row r="187" spans="1:8" s="308" customFormat="1" ht="13.5">
      <c r="A187" s="57">
        <v>8</v>
      </c>
      <c r="B187" s="512"/>
      <c r="C187" s="340" t="s">
        <v>105</v>
      </c>
      <c r="D187" s="58"/>
      <c r="E187" s="162">
        <v>0</v>
      </c>
      <c r="F187" s="59"/>
      <c r="G187" s="60"/>
      <c r="H187" s="58"/>
    </row>
    <row r="188" spans="1:8" s="308" customFormat="1" ht="27">
      <c r="A188" s="57"/>
      <c r="B188" s="512"/>
      <c r="C188" s="58" t="s">
        <v>106</v>
      </c>
      <c r="D188" s="58" t="s">
        <v>9</v>
      </c>
      <c r="E188" s="162">
        <v>0</v>
      </c>
      <c r="F188" s="59">
        <v>1900</v>
      </c>
      <c r="G188" s="60">
        <f t="shared" si="3"/>
        <v>0</v>
      </c>
      <c r="H188" s="58"/>
    </row>
    <row r="189" spans="1:8" s="308" customFormat="1" ht="27">
      <c r="A189" s="57">
        <v>9</v>
      </c>
      <c r="B189" s="512"/>
      <c r="C189" s="58" t="s">
        <v>107</v>
      </c>
      <c r="D189" s="58"/>
      <c r="E189" s="162"/>
      <c r="F189" s="59"/>
      <c r="G189" s="60"/>
      <c r="H189" s="58"/>
    </row>
    <row r="190" spans="1:8" s="308" customFormat="1" ht="13.5">
      <c r="A190" s="57"/>
      <c r="B190" s="512"/>
      <c r="C190" s="58" t="s">
        <v>108</v>
      </c>
      <c r="D190" s="58" t="s">
        <v>9</v>
      </c>
      <c r="E190" s="162">
        <v>0</v>
      </c>
      <c r="F190" s="59">
        <v>75</v>
      </c>
      <c r="G190" s="60">
        <f t="shared" si="3"/>
        <v>0</v>
      </c>
      <c r="H190" s="58"/>
    </row>
    <row r="191" spans="1:8" s="308" customFormat="1" ht="13.5">
      <c r="A191" s="57"/>
      <c r="B191" s="512"/>
      <c r="C191" s="58" t="s">
        <v>109</v>
      </c>
      <c r="D191" s="58" t="s">
        <v>9</v>
      </c>
      <c r="E191" s="162">
        <v>0</v>
      </c>
      <c r="F191" s="59">
        <v>85</v>
      </c>
      <c r="G191" s="60">
        <f t="shared" si="3"/>
        <v>0</v>
      </c>
      <c r="H191" s="58"/>
    </row>
    <row r="192" spans="1:8" s="308" customFormat="1" ht="94.5">
      <c r="A192" s="57">
        <v>10</v>
      </c>
      <c r="B192" s="512"/>
      <c r="C192" s="58" t="s">
        <v>25</v>
      </c>
      <c r="D192" s="58"/>
      <c r="E192" s="162"/>
      <c r="F192" s="59"/>
      <c r="G192" s="60">
        <f t="shared" si="3"/>
        <v>0</v>
      </c>
      <c r="H192" s="58"/>
    </row>
    <row r="193" spans="1:10" s="308" customFormat="1" ht="13.5">
      <c r="A193" s="57"/>
      <c r="B193" s="512"/>
      <c r="C193" s="58" t="s">
        <v>26</v>
      </c>
      <c r="D193" s="58" t="s">
        <v>9</v>
      </c>
      <c r="E193" s="162">
        <v>0</v>
      </c>
      <c r="F193" s="59">
        <v>1500</v>
      </c>
      <c r="G193" s="60">
        <f t="shared" si="3"/>
        <v>0</v>
      </c>
      <c r="H193" s="58"/>
    </row>
    <row r="194" spans="1:10" s="308" customFormat="1" ht="13.5">
      <c r="A194" s="57"/>
      <c r="B194" s="512"/>
      <c r="C194" s="58"/>
      <c r="D194" s="58"/>
      <c r="E194" s="162">
        <v>0</v>
      </c>
      <c r="F194" s="59"/>
      <c r="G194" s="60"/>
      <c r="H194" s="58"/>
    </row>
    <row r="195" spans="1:10" s="308" customFormat="1" ht="15.5">
      <c r="A195" s="57">
        <v>11</v>
      </c>
      <c r="B195" s="513"/>
      <c r="C195" s="213" t="s">
        <v>1045</v>
      </c>
      <c r="D195" s="197" t="s">
        <v>5</v>
      </c>
      <c r="E195" s="214">
        <v>10</v>
      </c>
      <c r="F195" s="215">
        <v>200</v>
      </c>
      <c r="G195" s="60">
        <f t="shared" si="3"/>
        <v>2000</v>
      </c>
      <c r="H195" s="197"/>
    </row>
    <row r="196" spans="1:10" s="308" customFormat="1" ht="31">
      <c r="A196" s="57">
        <v>12</v>
      </c>
      <c r="B196" s="513"/>
      <c r="C196" s="207" t="s">
        <v>1046</v>
      </c>
      <c r="D196" s="197" t="s">
        <v>5</v>
      </c>
      <c r="E196" s="214">
        <v>0</v>
      </c>
      <c r="F196" s="216">
        <v>1200</v>
      </c>
      <c r="G196" s="60">
        <f t="shared" si="3"/>
        <v>0</v>
      </c>
      <c r="H196" s="197"/>
    </row>
    <row r="197" spans="1:10" s="308" customFormat="1" ht="15.5">
      <c r="A197" s="57">
        <v>13</v>
      </c>
      <c r="B197" s="513"/>
      <c r="C197" s="207" t="s">
        <v>1047</v>
      </c>
      <c r="D197" s="197" t="s">
        <v>5</v>
      </c>
      <c r="E197" s="214">
        <v>0</v>
      </c>
      <c r="F197" s="217">
        <v>125</v>
      </c>
      <c r="G197" s="60">
        <f t="shared" si="3"/>
        <v>0</v>
      </c>
      <c r="H197" s="197"/>
    </row>
    <row r="198" spans="1:10" s="308" customFormat="1" ht="13.5">
      <c r="A198" s="57"/>
      <c r="B198" s="512"/>
      <c r="C198" s="58"/>
      <c r="D198" s="58"/>
      <c r="E198" s="162"/>
      <c r="F198" s="59"/>
      <c r="G198" s="60"/>
      <c r="H198" s="58"/>
    </row>
    <row r="199" spans="1:10" s="308" customFormat="1" ht="31">
      <c r="A199" s="57">
        <v>14</v>
      </c>
      <c r="B199" s="513"/>
      <c r="C199" s="207" t="s">
        <v>1048</v>
      </c>
      <c r="D199" s="197"/>
      <c r="E199" s="218"/>
      <c r="F199" s="215"/>
      <c r="G199" s="60"/>
      <c r="H199" s="197"/>
    </row>
    <row r="200" spans="1:10" s="308" customFormat="1" ht="15.5">
      <c r="A200" s="57" t="s">
        <v>174</v>
      </c>
      <c r="B200" s="513"/>
      <c r="C200" s="207" t="s">
        <v>1049</v>
      </c>
      <c r="D200" s="197" t="s">
        <v>467</v>
      </c>
      <c r="E200" s="219">
        <v>0</v>
      </c>
      <c r="F200" s="215">
        <v>75</v>
      </c>
      <c r="G200" s="60">
        <f>F200*E200</f>
        <v>0</v>
      </c>
      <c r="H200" s="197"/>
      <c r="J200" s="311"/>
    </row>
    <row r="201" spans="1:10" s="308" customFormat="1" ht="15.5">
      <c r="A201" s="57" t="s">
        <v>182</v>
      </c>
      <c r="B201" s="513"/>
      <c r="C201" s="207" t="s">
        <v>1050</v>
      </c>
      <c r="D201" s="197" t="s">
        <v>467</v>
      </c>
      <c r="E201" s="220">
        <v>0</v>
      </c>
      <c r="F201" s="221">
        <v>85</v>
      </c>
      <c r="G201" s="60">
        <f>F201*E201</f>
        <v>0</v>
      </c>
      <c r="H201" s="197"/>
    </row>
    <row r="202" spans="1:10" s="308" customFormat="1" ht="15.5">
      <c r="A202" s="57" t="s">
        <v>279</v>
      </c>
      <c r="B202" s="513"/>
      <c r="C202" s="207" t="s">
        <v>1051</v>
      </c>
      <c r="D202" s="197" t="s">
        <v>467</v>
      </c>
      <c r="E202" s="220">
        <v>0</v>
      </c>
      <c r="F202" s="221">
        <v>95</v>
      </c>
      <c r="G202" s="60">
        <f>F202*E202</f>
        <v>0</v>
      </c>
      <c r="H202" s="197"/>
    </row>
    <row r="203" spans="1:10" s="308" customFormat="1" ht="15.5">
      <c r="A203" s="57" t="s">
        <v>280</v>
      </c>
      <c r="B203" s="513"/>
      <c r="C203" s="207" t="s">
        <v>1052</v>
      </c>
      <c r="D203" s="197" t="s">
        <v>467</v>
      </c>
      <c r="E203" s="220">
        <v>0</v>
      </c>
      <c r="F203" s="221">
        <v>125</v>
      </c>
      <c r="G203" s="60">
        <f>F203*E203</f>
        <v>0</v>
      </c>
      <c r="H203" s="197"/>
    </row>
    <row r="204" spans="1:10" s="308" customFormat="1" ht="15.5">
      <c r="A204" s="57" t="s">
        <v>281</v>
      </c>
      <c r="B204" s="513"/>
      <c r="C204" s="207" t="s">
        <v>1053</v>
      </c>
      <c r="D204" s="197" t="s">
        <v>467</v>
      </c>
      <c r="E204" s="220">
        <v>0</v>
      </c>
      <c r="F204" s="221">
        <v>160</v>
      </c>
      <c r="G204" s="60">
        <f>F204*E204</f>
        <v>0</v>
      </c>
      <c r="H204" s="197"/>
    </row>
    <row r="205" spans="1:10" s="308" customFormat="1" ht="13.5">
      <c r="A205" s="57"/>
      <c r="B205" s="512"/>
      <c r="C205" s="58"/>
      <c r="D205" s="58"/>
      <c r="E205" s="162"/>
      <c r="F205" s="59"/>
      <c r="G205" s="60"/>
      <c r="H205" s="58"/>
    </row>
    <row r="206" spans="1:10" s="308" customFormat="1" ht="13.5">
      <c r="A206" s="57"/>
      <c r="B206" s="512"/>
      <c r="C206" s="58"/>
      <c r="D206" s="58"/>
      <c r="E206" s="162"/>
      <c r="F206" s="59"/>
      <c r="G206" s="60"/>
      <c r="H206" s="58"/>
    </row>
    <row r="207" spans="1:10" s="41" customFormat="1" ht="15.5">
      <c r="A207" s="495"/>
      <c r="B207" s="496"/>
      <c r="C207" s="497" t="s">
        <v>24</v>
      </c>
      <c r="D207" s="498"/>
      <c r="E207" s="499"/>
      <c r="F207" s="500"/>
      <c r="G207" s="501">
        <f>SUM(G139:G204)</f>
        <v>23375</v>
      </c>
      <c r="H207" s="501"/>
    </row>
    <row r="208" spans="1:10" s="308" customFormat="1">
      <c r="A208" s="312"/>
      <c r="B208" s="517"/>
      <c r="C208" s="88"/>
      <c r="D208" s="313"/>
      <c r="E208" s="313"/>
      <c r="F208" s="314"/>
      <c r="G208" s="89"/>
      <c r="H208" s="313"/>
    </row>
    <row r="209" spans="1:8" s="174" customFormat="1" ht="18.5">
      <c r="A209" s="430" t="s">
        <v>318</v>
      </c>
      <c r="B209" s="431"/>
      <c r="C209" s="431" t="s">
        <v>431</v>
      </c>
      <c r="D209" s="720"/>
      <c r="E209" s="721"/>
      <c r="F209" s="721"/>
      <c r="G209" s="721"/>
      <c r="H209" s="707"/>
    </row>
    <row r="210" spans="1:8" s="308" customFormat="1" ht="54">
      <c r="A210" s="94">
        <v>1</v>
      </c>
      <c r="B210" s="518"/>
      <c r="C210" s="91" t="s">
        <v>432</v>
      </c>
      <c r="D210" s="91" t="s">
        <v>433</v>
      </c>
      <c r="E210" s="163">
        <v>0</v>
      </c>
      <c r="F210" s="92">
        <v>225</v>
      </c>
      <c r="G210" s="60">
        <f t="shared" ref="G210:G215" si="4">E210*F210</f>
        <v>0</v>
      </c>
      <c r="H210" s="91"/>
    </row>
    <row r="211" spans="1:8" s="308" customFormat="1" ht="13.5">
      <c r="A211" s="94"/>
      <c r="B211" s="518"/>
      <c r="C211" s="91" t="s">
        <v>434</v>
      </c>
      <c r="D211" s="91" t="s">
        <v>433</v>
      </c>
      <c r="E211" s="163">
        <v>0</v>
      </c>
      <c r="F211" s="92">
        <v>350</v>
      </c>
      <c r="G211" s="60">
        <f t="shared" si="4"/>
        <v>0</v>
      </c>
      <c r="H211" s="91"/>
    </row>
    <row r="212" spans="1:8" s="308" customFormat="1" ht="81">
      <c r="A212" s="94">
        <v>2</v>
      </c>
      <c r="B212" s="518"/>
      <c r="C212" s="91" t="s">
        <v>435</v>
      </c>
      <c r="D212" s="91" t="s">
        <v>9</v>
      </c>
      <c r="E212" s="163">
        <v>0</v>
      </c>
      <c r="F212" s="92">
        <v>4500</v>
      </c>
      <c r="G212" s="60">
        <f t="shared" si="4"/>
        <v>0</v>
      </c>
      <c r="H212" s="91"/>
    </row>
    <row r="213" spans="1:8" s="308" customFormat="1" ht="94.5">
      <c r="A213" s="94">
        <v>3</v>
      </c>
      <c r="B213" s="518"/>
      <c r="C213" s="91" t="s">
        <v>436</v>
      </c>
      <c r="D213" s="91"/>
      <c r="E213" s="163"/>
      <c r="F213" s="92"/>
      <c r="G213" s="60">
        <f t="shared" si="4"/>
        <v>0</v>
      </c>
      <c r="H213" s="91"/>
    </row>
    <row r="214" spans="1:8" s="308" customFormat="1" ht="13.5">
      <c r="A214" s="94"/>
      <c r="B214" s="518"/>
      <c r="C214" s="91" t="s">
        <v>437</v>
      </c>
      <c r="D214" s="91" t="s">
        <v>9</v>
      </c>
      <c r="E214" s="163">
        <v>1</v>
      </c>
      <c r="F214" s="92">
        <v>6000</v>
      </c>
      <c r="G214" s="60">
        <f t="shared" si="4"/>
        <v>6000</v>
      </c>
      <c r="H214" s="91"/>
    </row>
    <row r="215" spans="1:8" s="308" customFormat="1" ht="13.5">
      <c r="A215" s="94"/>
      <c r="B215" s="518"/>
      <c r="C215" s="91"/>
      <c r="D215" s="91"/>
      <c r="E215" s="163"/>
      <c r="F215" s="92"/>
      <c r="G215" s="93">
        <f t="shared" si="4"/>
        <v>0</v>
      </c>
      <c r="H215" s="91"/>
    </row>
    <row r="216" spans="1:8" s="41" customFormat="1" ht="15.5">
      <c r="A216" s="495"/>
      <c r="B216" s="496"/>
      <c r="C216" s="497" t="s">
        <v>438</v>
      </c>
      <c r="D216" s="498"/>
      <c r="E216" s="499"/>
      <c r="F216" s="500"/>
      <c r="G216" s="501">
        <f>SUM(G210:G215)</f>
        <v>6000</v>
      </c>
      <c r="H216" s="501"/>
    </row>
    <row r="217" spans="1:8" s="62" customFormat="1" ht="21.75" customHeight="1" thickBot="1">
      <c r="A217" s="519"/>
      <c r="B217" s="520"/>
      <c r="C217" s="521" t="s">
        <v>1278</v>
      </c>
      <c r="D217" s="521"/>
      <c r="E217" s="522"/>
      <c r="F217" s="523"/>
      <c r="G217" s="524">
        <f>G207+G136+G66+G216</f>
        <v>117970</v>
      </c>
      <c r="H217" s="521"/>
    </row>
  </sheetData>
  <mergeCells count="5">
    <mergeCell ref="A1:H1"/>
    <mergeCell ref="D3:H3"/>
    <mergeCell ref="D68:H68"/>
    <mergeCell ref="D138:H138"/>
    <mergeCell ref="D209:H209"/>
  </mergeCells>
  <printOptions horizontalCentered="1" gridLines="1" gridLinesSet="0"/>
  <pageMargins left="0.51" right="0.17" top="1.4" bottom="0.8" header="0.2" footer="0.4"/>
  <pageSetup paperSize="9" scale="53" fitToHeight="3" orientation="portrait" useFirstPageNumber="1" horizontalDpi="300" verticalDpi="300" r:id="rId1"/>
  <headerFooter alignWithMargins="0">
    <oddFooter>&amp;LRalys Consulting Engineers</oddFooter>
    <evenFooter>&amp;LRalys Consulting Engineers</evenFooter>
    <firstFooter>&amp;LRalys Consulting Engineers</firstFooter>
  </headerFooter>
  <rowBreaks count="2" manualBreakCount="2">
    <brk id="66" max="5" man="1"/>
    <brk id="136"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1"/>
  <sheetViews>
    <sheetView zoomScaleNormal="100" zoomScaleSheetLayoutView="100" workbookViewId="0">
      <pane ySplit="2" topLeftCell="A195" activePane="bottomLeft" state="frozen"/>
      <selection pane="bottomLeft" activeCell="J143" sqref="J143"/>
    </sheetView>
  </sheetViews>
  <sheetFormatPr defaultColWidth="9.1796875" defaultRowHeight="13"/>
  <cols>
    <col min="1" max="1" width="10.26953125" style="36" bestFit="1" customWidth="1"/>
    <col min="2" max="2" width="62.26953125" style="37" customWidth="1"/>
    <col min="3" max="3" width="11.26953125" style="35" customWidth="1"/>
    <col min="4" max="4" width="12" style="35" customWidth="1"/>
    <col min="5" max="5" width="12" style="80" customWidth="1"/>
    <col min="6" max="6" width="19" style="233" customWidth="1"/>
    <col min="7" max="248" width="9.1796875" style="2"/>
    <col min="249" max="249" width="6.453125" style="2" customWidth="1"/>
    <col min="250" max="250" width="54.7265625" style="2" customWidth="1"/>
    <col min="251" max="251" width="7.26953125" style="2" customWidth="1"/>
    <col min="252" max="252" width="6.453125" style="2" customWidth="1"/>
    <col min="253" max="253" width="9.453125" style="2" customWidth="1"/>
    <col min="254" max="254" width="10" style="2" customWidth="1"/>
    <col min="255" max="255" width="9.453125" style="2" customWidth="1"/>
    <col min="256" max="256" width="10" style="2" customWidth="1"/>
    <col min="257" max="257" width="9.453125" style="2" customWidth="1"/>
    <col min="258" max="258" width="10" style="2" customWidth="1"/>
    <col min="259" max="504" width="9.1796875" style="2"/>
    <col min="505" max="505" width="6.453125" style="2" customWidth="1"/>
    <col min="506" max="506" width="54.7265625" style="2" customWidth="1"/>
    <col min="507" max="507" width="7.26953125" style="2" customWidth="1"/>
    <col min="508" max="508" width="6.453125" style="2" customWidth="1"/>
    <col min="509" max="509" width="9.453125" style="2" customWidth="1"/>
    <col min="510" max="510" width="10" style="2" customWidth="1"/>
    <col min="511" max="511" width="9.453125" style="2" customWidth="1"/>
    <col min="512" max="512" width="10" style="2" customWidth="1"/>
    <col min="513" max="513" width="9.453125" style="2" customWidth="1"/>
    <col min="514" max="514" width="10" style="2" customWidth="1"/>
    <col min="515" max="760" width="9.1796875" style="2"/>
    <col min="761" max="761" width="6.453125" style="2" customWidth="1"/>
    <col min="762" max="762" width="54.7265625" style="2" customWidth="1"/>
    <col min="763" max="763" width="7.26953125" style="2" customWidth="1"/>
    <col min="764" max="764" width="6.453125" style="2" customWidth="1"/>
    <col min="765" max="765" width="9.453125" style="2" customWidth="1"/>
    <col min="766" max="766" width="10" style="2" customWidth="1"/>
    <col min="767" max="767" width="9.453125" style="2" customWidth="1"/>
    <col min="768" max="768" width="10" style="2" customWidth="1"/>
    <col min="769" max="769" width="9.453125" style="2" customWidth="1"/>
    <col min="770" max="770" width="10" style="2" customWidth="1"/>
    <col min="771" max="1016" width="9.1796875" style="2"/>
    <col min="1017" max="1017" width="6.453125" style="2" customWidth="1"/>
    <col min="1018" max="1018" width="54.7265625" style="2" customWidth="1"/>
    <col min="1019" max="1019" width="7.26953125" style="2" customWidth="1"/>
    <col min="1020" max="1020" width="6.453125" style="2" customWidth="1"/>
    <col min="1021" max="1021" width="9.453125" style="2" customWidth="1"/>
    <col min="1022" max="1022" width="10" style="2" customWidth="1"/>
    <col min="1023" max="1023" width="9.453125" style="2" customWidth="1"/>
    <col min="1024" max="1024" width="10" style="2" customWidth="1"/>
    <col min="1025" max="1025" width="9.453125" style="2" customWidth="1"/>
    <col min="1026" max="1026" width="10" style="2" customWidth="1"/>
    <col min="1027" max="1272" width="9.1796875" style="2"/>
    <col min="1273" max="1273" width="6.453125" style="2" customWidth="1"/>
    <col min="1274" max="1274" width="54.7265625" style="2" customWidth="1"/>
    <col min="1275" max="1275" width="7.26953125" style="2" customWidth="1"/>
    <col min="1276" max="1276" width="6.453125" style="2" customWidth="1"/>
    <col min="1277" max="1277" width="9.453125" style="2" customWidth="1"/>
    <col min="1278" max="1278" width="10" style="2" customWidth="1"/>
    <col min="1279" max="1279" width="9.453125" style="2" customWidth="1"/>
    <col min="1280" max="1280" width="10" style="2" customWidth="1"/>
    <col min="1281" max="1281" width="9.453125" style="2" customWidth="1"/>
    <col min="1282" max="1282" width="10" style="2" customWidth="1"/>
    <col min="1283" max="1528" width="9.1796875" style="2"/>
    <col min="1529" max="1529" width="6.453125" style="2" customWidth="1"/>
    <col min="1530" max="1530" width="54.7265625" style="2" customWidth="1"/>
    <col min="1531" max="1531" width="7.26953125" style="2" customWidth="1"/>
    <col min="1532" max="1532" width="6.453125" style="2" customWidth="1"/>
    <col min="1533" max="1533" width="9.453125" style="2" customWidth="1"/>
    <col min="1534" max="1534" width="10" style="2" customWidth="1"/>
    <col min="1535" max="1535" width="9.453125" style="2" customWidth="1"/>
    <col min="1536" max="1536" width="10" style="2" customWidth="1"/>
    <col min="1537" max="1537" width="9.453125" style="2" customWidth="1"/>
    <col min="1538" max="1538" width="10" style="2" customWidth="1"/>
    <col min="1539" max="1784" width="9.1796875" style="2"/>
    <col min="1785" max="1785" width="6.453125" style="2" customWidth="1"/>
    <col min="1786" max="1786" width="54.7265625" style="2" customWidth="1"/>
    <col min="1787" max="1787" width="7.26953125" style="2" customWidth="1"/>
    <col min="1788" max="1788" width="6.453125" style="2" customWidth="1"/>
    <col min="1789" max="1789" width="9.453125" style="2" customWidth="1"/>
    <col min="1790" max="1790" width="10" style="2" customWidth="1"/>
    <col min="1791" max="1791" width="9.453125" style="2" customWidth="1"/>
    <col min="1792" max="1792" width="10" style="2" customWidth="1"/>
    <col min="1793" max="1793" width="9.453125" style="2" customWidth="1"/>
    <col min="1794" max="1794" width="10" style="2" customWidth="1"/>
    <col min="1795" max="2040" width="9.1796875" style="2"/>
    <col min="2041" max="2041" width="6.453125" style="2" customWidth="1"/>
    <col min="2042" max="2042" width="54.7265625" style="2" customWidth="1"/>
    <col min="2043" max="2043" width="7.26953125" style="2" customWidth="1"/>
    <col min="2044" max="2044" width="6.453125" style="2" customWidth="1"/>
    <col min="2045" max="2045" width="9.453125" style="2" customWidth="1"/>
    <col min="2046" max="2046" width="10" style="2" customWidth="1"/>
    <col min="2047" max="2047" width="9.453125" style="2" customWidth="1"/>
    <col min="2048" max="2048" width="10" style="2" customWidth="1"/>
    <col min="2049" max="2049" width="9.453125" style="2" customWidth="1"/>
    <col min="2050" max="2050" width="10" style="2" customWidth="1"/>
    <col min="2051" max="2296" width="9.1796875" style="2"/>
    <col min="2297" max="2297" width="6.453125" style="2" customWidth="1"/>
    <col min="2298" max="2298" width="54.7265625" style="2" customWidth="1"/>
    <col min="2299" max="2299" width="7.26953125" style="2" customWidth="1"/>
    <col min="2300" max="2300" width="6.453125" style="2" customWidth="1"/>
    <col min="2301" max="2301" width="9.453125" style="2" customWidth="1"/>
    <col min="2302" max="2302" width="10" style="2" customWidth="1"/>
    <col min="2303" max="2303" width="9.453125" style="2" customWidth="1"/>
    <col min="2304" max="2304" width="10" style="2" customWidth="1"/>
    <col min="2305" max="2305" width="9.453125" style="2" customWidth="1"/>
    <col min="2306" max="2306" width="10" style="2" customWidth="1"/>
    <col min="2307" max="2552" width="9.1796875" style="2"/>
    <col min="2553" max="2553" width="6.453125" style="2" customWidth="1"/>
    <col min="2554" max="2554" width="54.7265625" style="2" customWidth="1"/>
    <col min="2555" max="2555" width="7.26953125" style="2" customWidth="1"/>
    <col min="2556" max="2556" width="6.453125" style="2" customWidth="1"/>
    <col min="2557" max="2557" width="9.453125" style="2" customWidth="1"/>
    <col min="2558" max="2558" width="10" style="2" customWidth="1"/>
    <col min="2559" max="2559" width="9.453125" style="2" customWidth="1"/>
    <col min="2560" max="2560" width="10" style="2" customWidth="1"/>
    <col min="2561" max="2561" width="9.453125" style="2" customWidth="1"/>
    <col min="2562" max="2562" width="10" style="2" customWidth="1"/>
    <col min="2563" max="2808" width="9.1796875" style="2"/>
    <col min="2809" max="2809" width="6.453125" style="2" customWidth="1"/>
    <col min="2810" max="2810" width="54.7265625" style="2" customWidth="1"/>
    <col min="2811" max="2811" width="7.26953125" style="2" customWidth="1"/>
    <col min="2812" max="2812" width="6.453125" style="2" customWidth="1"/>
    <col min="2813" max="2813" width="9.453125" style="2" customWidth="1"/>
    <col min="2814" max="2814" width="10" style="2" customWidth="1"/>
    <col min="2815" max="2815" width="9.453125" style="2" customWidth="1"/>
    <col min="2816" max="2816" width="10" style="2" customWidth="1"/>
    <col min="2817" max="2817" width="9.453125" style="2" customWidth="1"/>
    <col min="2818" max="2818" width="10" style="2" customWidth="1"/>
    <col min="2819" max="3064" width="9.1796875" style="2"/>
    <col min="3065" max="3065" width="6.453125" style="2" customWidth="1"/>
    <col min="3066" max="3066" width="54.7265625" style="2" customWidth="1"/>
    <col min="3067" max="3067" width="7.26953125" style="2" customWidth="1"/>
    <col min="3068" max="3068" width="6.453125" style="2" customWidth="1"/>
    <col min="3069" max="3069" width="9.453125" style="2" customWidth="1"/>
    <col min="3070" max="3070" width="10" style="2" customWidth="1"/>
    <col min="3071" max="3071" width="9.453125" style="2" customWidth="1"/>
    <col min="3072" max="3072" width="10" style="2" customWidth="1"/>
    <col min="3073" max="3073" width="9.453125" style="2" customWidth="1"/>
    <col min="3074" max="3074" width="10" style="2" customWidth="1"/>
    <col min="3075" max="3320" width="9.1796875" style="2"/>
    <col min="3321" max="3321" width="6.453125" style="2" customWidth="1"/>
    <col min="3322" max="3322" width="54.7265625" style="2" customWidth="1"/>
    <col min="3323" max="3323" width="7.26953125" style="2" customWidth="1"/>
    <col min="3324" max="3324" width="6.453125" style="2" customWidth="1"/>
    <col min="3325" max="3325" width="9.453125" style="2" customWidth="1"/>
    <col min="3326" max="3326" width="10" style="2" customWidth="1"/>
    <col min="3327" max="3327" width="9.453125" style="2" customWidth="1"/>
    <col min="3328" max="3328" width="10" style="2" customWidth="1"/>
    <col min="3329" max="3329" width="9.453125" style="2" customWidth="1"/>
    <col min="3330" max="3330" width="10" style="2" customWidth="1"/>
    <col min="3331" max="3576" width="9.1796875" style="2"/>
    <col min="3577" max="3577" width="6.453125" style="2" customWidth="1"/>
    <col min="3578" max="3578" width="54.7265625" style="2" customWidth="1"/>
    <col min="3579" max="3579" width="7.26953125" style="2" customWidth="1"/>
    <col min="3580" max="3580" width="6.453125" style="2" customWidth="1"/>
    <col min="3581" max="3581" width="9.453125" style="2" customWidth="1"/>
    <col min="3582" max="3582" width="10" style="2" customWidth="1"/>
    <col min="3583" max="3583" width="9.453125" style="2" customWidth="1"/>
    <col min="3584" max="3584" width="10" style="2" customWidth="1"/>
    <col min="3585" max="3585" width="9.453125" style="2" customWidth="1"/>
    <col min="3586" max="3586" width="10" style="2" customWidth="1"/>
    <col min="3587" max="3832" width="9.1796875" style="2"/>
    <col min="3833" max="3833" width="6.453125" style="2" customWidth="1"/>
    <col min="3834" max="3834" width="54.7265625" style="2" customWidth="1"/>
    <col min="3835" max="3835" width="7.26953125" style="2" customWidth="1"/>
    <col min="3836" max="3836" width="6.453125" style="2" customWidth="1"/>
    <col min="3837" max="3837" width="9.453125" style="2" customWidth="1"/>
    <col min="3838" max="3838" width="10" style="2" customWidth="1"/>
    <col min="3839" max="3839" width="9.453125" style="2" customWidth="1"/>
    <col min="3840" max="3840" width="10" style="2" customWidth="1"/>
    <col min="3841" max="3841" width="9.453125" style="2" customWidth="1"/>
    <col min="3842" max="3842" width="10" style="2" customWidth="1"/>
    <col min="3843" max="4088" width="9.1796875" style="2"/>
    <col min="4089" max="4089" width="6.453125" style="2" customWidth="1"/>
    <col min="4090" max="4090" width="54.7265625" style="2" customWidth="1"/>
    <col min="4091" max="4091" width="7.26953125" style="2" customWidth="1"/>
    <col min="4092" max="4092" width="6.453125" style="2" customWidth="1"/>
    <col min="4093" max="4093" width="9.453125" style="2" customWidth="1"/>
    <col min="4094" max="4094" width="10" style="2" customWidth="1"/>
    <col min="4095" max="4095" width="9.453125" style="2" customWidth="1"/>
    <col min="4096" max="4096" width="10" style="2" customWidth="1"/>
    <col min="4097" max="4097" width="9.453125" style="2" customWidth="1"/>
    <col min="4098" max="4098" width="10" style="2" customWidth="1"/>
    <col min="4099" max="4344" width="9.1796875" style="2"/>
    <col min="4345" max="4345" width="6.453125" style="2" customWidth="1"/>
    <col min="4346" max="4346" width="54.7265625" style="2" customWidth="1"/>
    <col min="4347" max="4347" width="7.26953125" style="2" customWidth="1"/>
    <col min="4348" max="4348" width="6.453125" style="2" customWidth="1"/>
    <col min="4349" max="4349" width="9.453125" style="2" customWidth="1"/>
    <col min="4350" max="4350" width="10" style="2" customWidth="1"/>
    <col min="4351" max="4351" width="9.453125" style="2" customWidth="1"/>
    <col min="4352" max="4352" width="10" style="2" customWidth="1"/>
    <col min="4353" max="4353" width="9.453125" style="2" customWidth="1"/>
    <col min="4354" max="4354" width="10" style="2" customWidth="1"/>
    <col min="4355" max="4600" width="9.1796875" style="2"/>
    <col min="4601" max="4601" width="6.453125" style="2" customWidth="1"/>
    <col min="4602" max="4602" width="54.7265625" style="2" customWidth="1"/>
    <col min="4603" max="4603" width="7.26953125" style="2" customWidth="1"/>
    <col min="4604" max="4604" width="6.453125" style="2" customWidth="1"/>
    <col min="4605" max="4605" width="9.453125" style="2" customWidth="1"/>
    <col min="4606" max="4606" width="10" style="2" customWidth="1"/>
    <col min="4607" max="4607" width="9.453125" style="2" customWidth="1"/>
    <col min="4608" max="4608" width="10" style="2" customWidth="1"/>
    <col min="4609" max="4609" width="9.453125" style="2" customWidth="1"/>
    <col min="4610" max="4610" width="10" style="2" customWidth="1"/>
    <col min="4611" max="4856" width="9.1796875" style="2"/>
    <col min="4857" max="4857" width="6.453125" style="2" customWidth="1"/>
    <col min="4858" max="4858" width="54.7265625" style="2" customWidth="1"/>
    <col min="4859" max="4859" width="7.26953125" style="2" customWidth="1"/>
    <col min="4860" max="4860" width="6.453125" style="2" customWidth="1"/>
    <col min="4861" max="4861" width="9.453125" style="2" customWidth="1"/>
    <col min="4862" max="4862" width="10" style="2" customWidth="1"/>
    <col min="4863" max="4863" width="9.453125" style="2" customWidth="1"/>
    <col min="4864" max="4864" width="10" style="2" customWidth="1"/>
    <col min="4865" max="4865" width="9.453125" style="2" customWidth="1"/>
    <col min="4866" max="4866" width="10" style="2" customWidth="1"/>
    <col min="4867" max="5112" width="9.1796875" style="2"/>
    <col min="5113" max="5113" width="6.453125" style="2" customWidth="1"/>
    <col min="5114" max="5114" width="54.7265625" style="2" customWidth="1"/>
    <col min="5115" max="5115" width="7.26953125" style="2" customWidth="1"/>
    <col min="5116" max="5116" width="6.453125" style="2" customWidth="1"/>
    <col min="5117" max="5117" width="9.453125" style="2" customWidth="1"/>
    <col min="5118" max="5118" width="10" style="2" customWidth="1"/>
    <col min="5119" max="5119" width="9.453125" style="2" customWidth="1"/>
    <col min="5120" max="5120" width="10" style="2" customWidth="1"/>
    <col min="5121" max="5121" width="9.453125" style="2" customWidth="1"/>
    <col min="5122" max="5122" width="10" style="2" customWidth="1"/>
    <col min="5123" max="5368" width="9.1796875" style="2"/>
    <col min="5369" max="5369" width="6.453125" style="2" customWidth="1"/>
    <col min="5370" max="5370" width="54.7265625" style="2" customWidth="1"/>
    <col min="5371" max="5371" width="7.26953125" style="2" customWidth="1"/>
    <col min="5372" max="5372" width="6.453125" style="2" customWidth="1"/>
    <col min="5373" max="5373" width="9.453125" style="2" customWidth="1"/>
    <col min="5374" max="5374" width="10" style="2" customWidth="1"/>
    <col min="5375" max="5375" width="9.453125" style="2" customWidth="1"/>
    <col min="5376" max="5376" width="10" style="2" customWidth="1"/>
    <col min="5377" max="5377" width="9.453125" style="2" customWidth="1"/>
    <col min="5378" max="5378" width="10" style="2" customWidth="1"/>
    <col min="5379" max="5624" width="9.1796875" style="2"/>
    <col min="5625" max="5625" width="6.453125" style="2" customWidth="1"/>
    <col min="5626" max="5626" width="54.7265625" style="2" customWidth="1"/>
    <col min="5627" max="5627" width="7.26953125" style="2" customWidth="1"/>
    <col min="5628" max="5628" width="6.453125" style="2" customWidth="1"/>
    <col min="5629" max="5629" width="9.453125" style="2" customWidth="1"/>
    <col min="5630" max="5630" width="10" style="2" customWidth="1"/>
    <col min="5631" max="5631" width="9.453125" style="2" customWidth="1"/>
    <col min="5632" max="5632" width="10" style="2" customWidth="1"/>
    <col min="5633" max="5633" width="9.453125" style="2" customWidth="1"/>
    <col min="5634" max="5634" width="10" style="2" customWidth="1"/>
    <col min="5635" max="5880" width="9.1796875" style="2"/>
    <col min="5881" max="5881" width="6.453125" style="2" customWidth="1"/>
    <col min="5882" max="5882" width="54.7265625" style="2" customWidth="1"/>
    <col min="5883" max="5883" width="7.26953125" style="2" customWidth="1"/>
    <col min="5884" max="5884" width="6.453125" style="2" customWidth="1"/>
    <col min="5885" max="5885" width="9.453125" style="2" customWidth="1"/>
    <col min="5886" max="5886" width="10" style="2" customWidth="1"/>
    <col min="5887" max="5887" width="9.453125" style="2" customWidth="1"/>
    <col min="5888" max="5888" width="10" style="2" customWidth="1"/>
    <col min="5889" max="5889" width="9.453125" style="2" customWidth="1"/>
    <col min="5890" max="5890" width="10" style="2" customWidth="1"/>
    <col min="5891" max="6136" width="9.1796875" style="2"/>
    <col min="6137" max="6137" width="6.453125" style="2" customWidth="1"/>
    <col min="6138" max="6138" width="54.7265625" style="2" customWidth="1"/>
    <col min="6139" max="6139" width="7.26953125" style="2" customWidth="1"/>
    <col min="6140" max="6140" width="6.453125" style="2" customWidth="1"/>
    <col min="6141" max="6141" width="9.453125" style="2" customWidth="1"/>
    <col min="6142" max="6142" width="10" style="2" customWidth="1"/>
    <col min="6143" max="6143" width="9.453125" style="2" customWidth="1"/>
    <col min="6144" max="6144" width="10" style="2" customWidth="1"/>
    <col min="6145" max="6145" width="9.453125" style="2" customWidth="1"/>
    <col min="6146" max="6146" width="10" style="2" customWidth="1"/>
    <col min="6147" max="6392" width="9.1796875" style="2"/>
    <col min="6393" max="6393" width="6.453125" style="2" customWidth="1"/>
    <col min="6394" max="6394" width="54.7265625" style="2" customWidth="1"/>
    <col min="6395" max="6395" width="7.26953125" style="2" customWidth="1"/>
    <col min="6396" max="6396" width="6.453125" style="2" customWidth="1"/>
    <col min="6397" max="6397" width="9.453125" style="2" customWidth="1"/>
    <col min="6398" max="6398" width="10" style="2" customWidth="1"/>
    <col min="6399" max="6399" width="9.453125" style="2" customWidth="1"/>
    <col min="6400" max="6400" width="10" style="2" customWidth="1"/>
    <col min="6401" max="6401" width="9.453125" style="2" customWidth="1"/>
    <col min="6402" max="6402" width="10" style="2" customWidth="1"/>
    <col min="6403" max="6648" width="9.1796875" style="2"/>
    <col min="6649" max="6649" width="6.453125" style="2" customWidth="1"/>
    <col min="6650" max="6650" width="54.7265625" style="2" customWidth="1"/>
    <col min="6651" max="6651" width="7.26953125" style="2" customWidth="1"/>
    <col min="6652" max="6652" width="6.453125" style="2" customWidth="1"/>
    <col min="6653" max="6653" width="9.453125" style="2" customWidth="1"/>
    <col min="6654" max="6654" width="10" style="2" customWidth="1"/>
    <col min="6655" max="6655" width="9.453125" style="2" customWidth="1"/>
    <col min="6656" max="6656" width="10" style="2" customWidth="1"/>
    <col min="6657" max="6657" width="9.453125" style="2" customWidth="1"/>
    <col min="6658" max="6658" width="10" style="2" customWidth="1"/>
    <col min="6659" max="6904" width="9.1796875" style="2"/>
    <col min="6905" max="6905" width="6.453125" style="2" customWidth="1"/>
    <col min="6906" max="6906" width="54.7265625" style="2" customWidth="1"/>
    <col min="6907" max="6907" width="7.26953125" style="2" customWidth="1"/>
    <col min="6908" max="6908" width="6.453125" style="2" customWidth="1"/>
    <col min="6909" max="6909" width="9.453125" style="2" customWidth="1"/>
    <col min="6910" max="6910" width="10" style="2" customWidth="1"/>
    <col min="6911" max="6911" width="9.453125" style="2" customWidth="1"/>
    <col min="6912" max="6912" width="10" style="2" customWidth="1"/>
    <col min="6913" max="6913" width="9.453125" style="2" customWidth="1"/>
    <col min="6914" max="6914" width="10" style="2" customWidth="1"/>
    <col min="6915" max="7160" width="9.1796875" style="2"/>
    <col min="7161" max="7161" width="6.453125" style="2" customWidth="1"/>
    <col min="7162" max="7162" width="54.7265625" style="2" customWidth="1"/>
    <col min="7163" max="7163" width="7.26953125" style="2" customWidth="1"/>
    <col min="7164" max="7164" width="6.453125" style="2" customWidth="1"/>
    <col min="7165" max="7165" width="9.453125" style="2" customWidth="1"/>
    <col min="7166" max="7166" width="10" style="2" customWidth="1"/>
    <col min="7167" max="7167" width="9.453125" style="2" customWidth="1"/>
    <col min="7168" max="7168" width="10" style="2" customWidth="1"/>
    <col min="7169" max="7169" width="9.453125" style="2" customWidth="1"/>
    <col min="7170" max="7170" width="10" style="2" customWidth="1"/>
    <col min="7171" max="7416" width="9.1796875" style="2"/>
    <col min="7417" max="7417" width="6.453125" style="2" customWidth="1"/>
    <col min="7418" max="7418" width="54.7265625" style="2" customWidth="1"/>
    <col min="7419" max="7419" width="7.26953125" style="2" customWidth="1"/>
    <col min="7420" max="7420" width="6.453125" style="2" customWidth="1"/>
    <col min="7421" max="7421" width="9.453125" style="2" customWidth="1"/>
    <col min="7422" max="7422" width="10" style="2" customWidth="1"/>
    <col min="7423" max="7423" width="9.453125" style="2" customWidth="1"/>
    <col min="7424" max="7424" width="10" style="2" customWidth="1"/>
    <col min="7425" max="7425" width="9.453125" style="2" customWidth="1"/>
    <col min="7426" max="7426" width="10" style="2" customWidth="1"/>
    <col min="7427" max="7672" width="9.1796875" style="2"/>
    <col min="7673" max="7673" width="6.453125" style="2" customWidth="1"/>
    <col min="7674" max="7674" width="54.7265625" style="2" customWidth="1"/>
    <col min="7675" max="7675" width="7.26953125" style="2" customWidth="1"/>
    <col min="7676" max="7676" width="6.453125" style="2" customWidth="1"/>
    <col min="7677" max="7677" width="9.453125" style="2" customWidth="1"/>
    <col min="7678" max="7678" width="10" style="2" customWidth="1"/>
    <col min="7679" max="7679" width="9.453125" style="2" customWidth="1"/>
    <col min="7680" max="7680" width="10" style="2" customWidth="1"/>
    <col min="7681" max="7681" width="9.453125" style="2" customWidth="1"/>
    <col min="7682" max="7682" width="10" style="2" customWidth="1"/>
    <col min="7683" max="7928" width="9.1796875" style="2"/>
    <col min="7929" max="7929" width="6.453125" style="2" customWidth="1"/>
    <col min="7930" max="7930" width="54.7265625" style="2" customWidth="1"/>
    <col min="7931" max="7931" width="7.26953125" style="2" customWidth="1"/>
    <col min="7932" max="7932" width="6.453125" style="2" customWidth="1"/>
    <col min="7933" max="7933" width="9.453125" style="2" customWidth="1"/>
    <col min="7934" max="7934" width="10" style="2" customWidth="1"/>
    <col min="7935" max="7935" width="9.453125" style="2" customWidth="1"/>
    <col min="7936" max="7936" width="10" style="2" customWidth="1"/>
    <col min="7937" max="7937" width="9.453125" style="2" customWidth="1"/>
    <col min="7938" max="7938" width="10" style="2" customWidth="1"/>
    <col min="7939" max="8184" width="9.1796875" style="2"/>
    <col min="8185" max="8185" width="6.453125" style="2" customWidth="1"/>
    <col min="8186" max="8186" width="54.7265625" style="2" customWidth="1"/>
    <col min="8187" max="8187" width="7.26953125" style="2" customWidth="1"/>
    <col min="8188" max="8188" width="6.453125" style="2" customWidth="1"/>
    <col min="8189" max="8189" width="9.453125" style="2" customWidth="1"/>
    <col min="8190" max="8190" width="10" style="2" customWidth="1"/>
    <col min="8191" max="8191" width="9.453125" style="2" customWidth="1"/>
    <col min="8192" max="8192" width="10" style="2" customWidth="1"/>
    <col min="8193" max="8193" width="9.453125" style="2" customWidth="1"/>
    <col min="8194" max="8194" width="10" style="2" customWidth="1"/>
    <col min="8195" max="8440" width="9.1796875" style="2"/>
    <col min="8441" max="8441" width="6.453125" style="2" customWidth="1"/>
    <col min="8442" max="8442" width="54.7265625" style="2" customWidth="1"/>
    <col min="8443" max="8443" width="7.26953125" style="2" customWidth="1"/>
    <col min="8444" max="8444" width="6.453125" style="2" customWidth="1"/>
    <col min="8445" max="8445" width="9.453125" style="2" customWidth="1"/>
    <col min="8446" max="8446" width="10" style="2" customWidth="1"/>
    <col min="8447" max="8447" width="9.453125" style="2" customWidth="1"/>
    <col min="8448" max="8448" width="10" style="2" customWidth="1"/>
    <col min="8449" max="8449" width="9.453125" style="2" customWidth="1"/>
    <col min="8450" max="8450" width="10" style="2" customWidth="1"/>
    <col min="8451" max="8696" width="9.1796875" style="2"/>
    <col min="8697" max="8697" width="6.453125" style="2" customWidth="1"/>
    <col min="8698" max="8698" width="54.7265625" style="2" customWidth="1"/>
    <col min="8699" max="8699" width="7.26953125" style="2" customWidth="1"/>
    <col min="8700" max="8700" width="6.453125" style="2" customWidth="1"/>
    <col min="8701" max="8701" width="9.453125" style="2" customWidth="1"/>
    <col min="8702" max="8702" width="10" style="2" customWidth="1"/>
    <col min="8703" max="8703" width="9.453125" style="2" customWidth="1"/>
    <col min="8704" max="8704" width="10" style="2" customWidth="1"/>
    <col min="8705" max="8705" width="9.453125" style="2" customWidth="1"/>
    <col min="8706" max="8706" width="10" style="2" customWidth="1"/>
    <col min="8707" max="8952" width="9.1796875" style="2"/>
    <col min="8953" max="8953" width="6.453125" style="2" customWidth="1"/>
    <col min="8954" max="8954" width="54.7265625" style="2" customWidth="1"/>
    <col min="8955" max="8955" width="7.26953125" style="2" customWidth="1"/>
    <col min="8956" max="8956" width="6.453125" style="2" customWidth="1"/>
    <col min="8957" max="8957" width="9.453125" style="2" customWidth="1"/>
    <col min="8958" max="8958" width="10" style="2" customWidth="1"/>
    <col min="8959" max="8959" width="9.453125" style="2" customWidth="1"/>
    <col min="8960" max="8960" width="10" style="2" customWidth="1"/>
    <col min="8961" max="8961" width="9.453125" style="2" customWidth="1"/>
    <col min="8962" max="8962" width="10" style="2" customWidth="1"/>
    <col min="8963" max="9208" width="9.1796875" style="2"/>
    <col min="9209" max="9209" width="6.453125" style="2" customWidth="1"/>
    <col min="9210" max="9210" width="54.7265625" style="2" customWidth="1"/>
    <col min="9211" max="9211" width="7.26953125" style="2" customWidth="1"/>
    <col min="9212" max="9212" width="6.453125" style="2" customWidth="1"/>
    <col min="9213" max="9213" width="9.453125" style="2" customWidth="1"/>
    <col min="9214" max="9214" width="10" style="2" customWidth="1"/>
    <col min="9215" max="9215" width="9.453125" style="2" customWidth="1"/>
    <col min="9216" max="9216" width="10" style="2" customWidth="1"/>
    <col min="9217" max="9217" width="9.453125" style="2" customWidth="1"/>
    <col min="9218" max="9218" width="10" style="2" customWidth="1"/>
    <col min="9219" max="9464" width="9.1796875" style="2"/>
    <col min="9465" max="9465" width="6.453125" style="2" customWidth="1"/>
    <col min="9466" max="9466" width="54.7265625" style="2" customWidth="1"/>
    <col min="9467" max="9467" width="7.26953125" style="2" customWidth="1"/>
    <col min="9468" max="9468" width="6.453125" style="2" customWidth="1"/>
    <col min="9469" max="9469" width="9.453125" style="2" customWidth="1"/>
    <col min="9470" max="9470" width="10" style="2" customWidth="1"/>
    <col min="9471" max="9471" width="9.453125" style="2" customWidth="1"/>
    <col min="9472" max="9472" width="10" style="2" customWidth="1"/>
    <col min="9473" max="9473" width="9.453125" style="2" customWidth="1"/>
    <col min="9474" max="9474" width="10" style="2" customWidth="1"/>
    <col min="9475" max="9720" width="9.1796875" style="2"/>
    <col min="9721" max="9721" width="6.453125" style="2" customWidth="1"/>
    <col min="9722" max="9722" width="54.7265625" style="2" customWidth="1"/>
    <col min="9723" max="9723" width="7.26953125" style="2" customWidth="1"/>
    <col min="9724" max="9724" width="6.453125" style="2" customWidth="1"/>
    <col min="9725" max="9725" width="9.453125" style="2" customWidth="1"/>
    <col min="9726" max="9726" width="10" style="2" customWidth="1"/>
    <col min="9727" max="9727" width="9.453125" style="2" customWidth="1"/>
    <col min="9728" max="9728" width="10" style="2" customWidth="1"/>
    <col min="9729" max="9729" width="9.453125" style="2" customWidth="1"/>
    <col min="9730" max="9730" width="10" style="2" customWidth="1"/>
    <col min="9731" max="9976" width="9.1796875" style="2"/>
    <col min="9977" max="9977" width="6.453125" style="2" customWidth="1"/>
    <col min="9978" max="9978" width="54.7265625" style="2" customWidth="1"/>
    <col min="9979" max="9979" width="7.26953125" style="2" customWidth="1"/>
    <col min="9980" max="9980" width="6.453125" style="2" customWidth="1"/>
    <col min="9981" max="9981" width="9.453125" style="2" customWidth="1"/>
    <col min="9982" max="9982" width="10" style="2" customWidth="1"/>
    <col min="9983" max="9983" width="9.453125" style="2" customWidth="1"/>
    <col min="9984" max="9984" width="10" style="2" customWidth="1"/>
    <col min="9985" max="9985" width="9.453125" style="2" customWidth="1"/>
    <col min="9986" max="9986" width="10" style="2" customWidth="1"/>
    <col min="9987" max="10232" width="9.1796875" style="2"/>
    <col min="10233" max="10233" width="6.453125" style="2" customWidth="1"/>
    <col min="10234" max="10234" width="54.7265625" style="2" customWidth="1"/>
    <col min="10235" max="10235" width="7.26953125" style="2" customWidth="1"/>
    <col min="10236" max="10236" width="6.453125" style="2" customWidth="1"/>
    <col min="10237" max="10237" width="9.453125" style="2" customWidth="1"/>
    <col min="10238" max="10238" width="10" style="2" customWidth="1"/>
    <col min="10239" max="10239" width="9.453125" style="2" customWidth="1"/>
    <col min="10240" max="10240" width="10" style="2" customWidth="1"/>
    <col min="10241" max="10241" width="9.453125" style="2" customWidth="1"/>
    <col min="10242" max="10242" width="10" style="2" customWidth="1"/>
    <col min="10243" max="10488" width="9.1796875" style="2"/>
    <col min="10489" max="10489" width="6.453125" style="2" customWidth="1"/>
    <col min="10490" max="10490" width="54.7265625" style="2" customWidth="1"/>
    <col min="10491" max="10491" width="7.26953125" style="2" customWidth="1"/>
    <col min="10492" max="10492" width="6.453125" style="2" customWidth="1"/>
    <col min="10493" max="10493" width="9.453125" style="2" customWidth="1"/>
    <col min="10494" max="10494" width="10" style="2" customWidth="1"/>
    <col min="10495" max="10495" width="9.453125" style="2" customWidth="1"/>
    <col min="10496" max="10496" width="10" style="2" customWidth="1"/>
    <col min="10497" max="10497" width="9.453125" style="2" customWidth="1"/>
    <col min="10498" max="10498" width="10" style="2" customWidth="1"/>
    <col min="10499" max="10744" width="9.1796875" style="2"/>
    <col min="10745" max="10745" width="6.453125" style="2" customWidth="1"/>
    <col min="10746" max="10746" width="54.7265625" style="2" customWidth="1"/>
    <col min="10747" max="10747" width="7.26953125" style="2" customWidth="1"/>
    <col min="10748" max="10748" width="6.453125" style="2" customWidth="1"/>
    <col min="10749" max="10749" width="9.453125" style="2" customWidth="1"/>
    <col min="10750" max="10750" width="10" style="2" customWidth="1"/>
    <col min="10751" max="10751" width="9.453125" style="2" customWidth="1"/>
    <col min="10752" max="10752" width="10" style="2" customWidth="1"/>
    <col min="10753" max="10753" width="9.453125" style="2" customWidth="1"/>
    <col min="10754" max="10754" width="10" style="2" customWidth="1"/>
    <col min="10755" max="11000" width="9.1796875" style="2"/>
    <col min="11001" max="11001" width="6.453125" style="2" customWidth="1"/>
    <col min="11002" max="11002" width="54.7265625" style="2" customWidth="1"/>
    <col min="11003" max="11003" width="7.26953125" style="2" customWidth="1"/>
    <col min="11004" max="11004" width="6.453125" style="2" customWidth="1"/>
    <col min="11005" max="11005" width="9.453125" style="2" customWidth="1"/>
    <col min="11006" max="11006" width="10" style="2" customWidth="1"/>
    <col min="11007" max="11007" width="9.453125" style="2" customWidth="1"/>
    <col min="11008" max="11008" width="10" style="2" customWidth="1"/>
    <col min="11009" max="11009" width="9.453125" style="2" customWidth="1"/>
    <col min="11010" max="11010" width="10" style="2" customWidth="1"/>
    <col min="11011" max="11256" width="9.1796875" style="2"/>
    <col min="11257" max="11257" width="6.453125" style="2" customWidth="1"/>
    <col min="11258" max="11258" width="54.7265625" style="2" customWidth="1"/>
    <col min="11259" max="11259" width="7.26953125" style="2" customWidth="1"/>
    <col min="11260" max="11260" width="6.453125" style="2" customWidth="1"/>
    <col min="11261" max="11261" width="9.453125" style="2" customWidth="1"/>
    <col min="11262" max="11262" width="10" style="2" customWidth="1"/>
    <col min="11263" max="11263" width="9.453125" style="2" customWidth="1"/>
    <col min="11264" max="11264" width="10" style="2" customWidth="1"/>
    <col min="11265" max="11265" width="9.453125" style="2" customWidth="1"/>
    <col min="11266" max="11266" width="10" style="2" customWidth="1"/>
    <col min="11267" max="11512" width="9.1796875" style="2"/>
    <col min="11513" max="11513" width="6.453125" style="2" customWidth="1"/>
    <col min="11514" max="11514" width="54.7265625" style="2" customWidth="1"/>
    <col min="11515" max="11515" width="7.26953125" style="2" customWidth="1"/>
    <col min="11516" max="11516" width="6.453125" style="2" customWidth="1"/>
    <col min="11517" max="11517" width="9.453125" style="2" customWidth="1"/>
    <col min="11518" max="11518" width="10" style="2" customWidth="1"/>
    <col min="11519" max="11519" width="9.453125" style="2" customWidth="1"/>
    <col min="11520" max="11520" width="10" style="2" customWidth="1"/>
    <col min="11521" max="11521" width="9.453125" style="2" customWidth="1"/>
    <col min="11522" max="11522" width="10" style="2" customWidth="1"/>
    <col min="11523" max="11768" width="9.1796875" style="2"/>
    <col min="11769" max="11769" width="6.453125" style="2" customWidth="1"/>
    <col min="11770" max="11770" width="54.7265625" style="2" customWidth="1"/>
    <col min="11771" max="11771" width="7.26953125" style="2" customWidth="1"/>
    <col min="11772" max="11772" width="6.453125" style="2" customWidth="1"/>
    <col min="11773" max="11773" width="9.453125" style="2" customWidth="1"/>
    <col min="11774" max="11774" width="10" style="2" customWidth="1"/>
    <col min="11775" max="11775" width="9.453125" style="2" customWidth="1"/>
    <col min="11776" max="11776" width="10" style="2" customWidth="1"/>
    <col min="11777" max="11777" width="9.453125" style="2" customWidth="1"/>
    <col min="11778" max="11778" width="10" style="2" customWidth="1"/>
    <col min="11779" max="12024" width="9.1796875" style="2"/>
    <col min="12025" max="12025" width="6.453125" style="2" customWidth="1"/>
    <col min="12026" max="12026" width="54.7265625" style="2" customWidth="1"/>
    <col min="12027" max="12027" width="7.26953125" style="2" customWidth="1"/>
    <col min="12028" max="12028" width="6.453125" style="2" customWidth="1"/>
    <col min="12029" max="12029" width="9.453125" style="2" customWidth="1"/>
    <col min="12030" max="12030" width="10" style="2" customWidth="1"/>
    <col min="12031" max="12031" width="9.453125" style="2" customWidth="1"/>
    <col min="12032" max="12032" width="10" style="2" customWidth="1"/>
    <col min="12033" max="12033" width="9.453125" style="2" customWidth="1"/>
    <col min="12034" max="12034" width="10" style="2" customWidth="1"/>
    <col min="12035" max="12280" width="9.1796875" style="2"/>
    <col min="12281" max="12281" width="6.453125" style="2" customWidth="1"/>
    <col min="12282" max="12282" width="54.7265625" style="2" customWidth="1"/>
    <col min="12283" max="12283" width="7.26953125" style="2" customWidth="1"/>
    <col min="12284" max="12284" width="6.453125" style="2" customWidth="1"/>
    <col min="12285" max="12285" width="9.453125" style="2" customWidth="1"/>
    <col min="12286" max="12286" width="10" style="2" customWidth="1"/>
    <col min="12287" max="12287" width="9.453125" style="2" customWidth="1"/>
    <col min="12288" max="12288" width="10" style="2" customWidth="1"/>
    <col min="12289" max="12289" width="9.453125" style="2" customWidth="1"/>
    <col min="12290" max="12290" width="10" style="2" customWidth="1"/>
    <col min="12291" max="12536" width="9.1796875" style="2"/>
    <col min="12537" max="12537" width="6.453125" style="2" customWidth="1"/>
    <col min="12538" max="12538" width="54.7265625" style="2" customWidth="1"/>
    <col min="12539" max="12539" width="7.26953125" style="2" customWidth="1"/>
    <col min="12540" max="12540" width="6.453125" style="2" customWidth="1"/>
    <col min="12541" max="12541" width="9.453125" style="2" customWidth="1"/>
    <col min="12542" max="12542" width="10" style="2" customWidth="1"/>
    <col min="12543" max="12543" width="9.453125" style="2" customWidth="1"/>
    <col min="12544" max="12544" width="10" style="2" customWidth="1"/>
    <col min="12545" max="12545" width="9.453125" style="2" customWidth="1"/>
    <col min="12546" max="12546" width="10" style="2" customWidth="1"/>
    <col min="12547" max="12792" width="9.1796875" style="2"/>
    <col min="12793" max="12793" width="6.453125" style="2" customWidth="1"/>
    <col min="12794" max="12794" width="54.7265625" style="2" customWidth="1"/>
    <col min="12795" max="12795" width="7.26953125" style="2" customWidth="1"/>
    <col min="12796" max="12796" width="6.453125" style="2" customWidth="1"/>
    <col min="12797" max="12797" width="9.453125" style="2" customWidth="1"/>
    <col min="12798" max="12798" width="10" style="2" customWidth="1"/>
    <col min="12799" max="12799" width="9.453125" style="2" customWidth="1"/>
    <col min="12800" max="12800" width="10" style="2" customWidth="1"/>
    <col min="12801" max="12801" width="9.453125" style="2" customWidth="1"/>
    <col min="12802" max="12802" width="10" style="2" customWidth="1"/>
    <col min="12803" max="13048" width="9.1796875" style="2"/>
    <col min="13049" max="13049" width="6.453125" style="2" customWidth="1"/>
    <col min="13050" max="13050" width="54.7265625" style="2" customWidth="1"/>
    <col min="13051" max="13051" width="7.26953125" style="2" customWidth="1"/>
    <col min="13052" max="13052" width="6.453125" style="2" customWidth="1"/>
    <col min="13053" max="13053" width="9.453125" style="2" customWidth="1"/>
    <col min="13054" max="13054" width="10" style="2" customWidth="1"/>
    <col min="13055" max="13055" width="9.453125" style="2" customWidth="1"/>
    <col min="13056" max="13056" width="10" style="2" customWidth="1"/>
    <col min="13057" max="13057" width="9.453125" style="2" customWidth="1"/>
    <col min="13058" max="13058" width="10" style="2" customWidth="1"/>
    <col min="13059" max="13304" width="9.1796875" style="2"/>
    <col min="13305" max="13305" width="6.453125" style="2" customWidth="1"/>
    <col min="13306" max="13306" width="54.7265625" style="2" customWidth="1"/>
    <col min="13307" max="13307" width="7.26953125" style="2" customWidth="1"/>
    <col min="13308" max="13308" width="6.453125" style="2" customWidth="1"/>
    <col min="13309" max="13309" width="9.453125" style="2" customWidth="1"/>
    <col min="13310" max="13310" width="10" style="2" customWidth="1"/>
    <col min="13311" max="13311" width="9.453125" style="2" customWidth="1"/>
    <col min="13312" max="13312" width="10" style="2" customWidth="1"/>
    <col min="13313" max="13313" width="9.453125" style="2" customWidth="1"/>
    <col min="13314" max="13314" width="10" style="2" customWidth="1"/>
    <col min="13315" max="13560" width="9.1796875" style="2"/>
    <col min="13561" max="13561" width="6.453125" style="2" customWidth="1"/>
    <col min="13562" max="13562" width="54.7265625" style="2" customWidth="1"/>
    <col min="13563" max="13563" width="7.26953125" style="2" customWidth="1"/>
    <col min="13564" max="13564" width="6.453125" style="2" customWidth="1"/>
    <col min="13565" max="13565" width="9.453125" style="2" customWidth="1"/>
    <col min="13566" max="13566" width="10" style="2" customWidth="1"/>
    <col min="13567" max="13567" width="9.453125" style="2" customWidth="1"/>
    <col min="13568" max="13568" width="10" style="2" customWidth="1"/>
    <col min="13569" max="13569" width="9.453125" style="2" customWidth="1"/>
    <col min="13570" max="13570" width="10" style="2" customWidth="1"/>
    <col min="13571" max="13816" width="9.1796875" style="2"/>
    <col min="13817" max="13817" width="6.453125" style="2" customWidth="1"/>
    <col min="13818" max="13818" width="54.7265625" style="2" customWidth="1"/>
    <col min="13819" max="13819" width="7.26953125" style="2" customWidth="1"/>
    <col min="13820" max="13820" width="6.453125" style="2" customWidth="1"/>
    <col min="13821" max="13821" width="9.453125" style="2" customWidth="1"/>
    <col min="13822" max="13822" width="10" style="2" customWidth="1"/>
    <col min="13823" max="13823" width="9.453125" style="2" customWidth="1"/>
    <col min="13824" max="13824" width="10" style="2" customWidth="1"/>
    <col min="13825" max="13825" width="9.453125" style="2" customWidth="1"/>
    <col min="13826" max="13826" width="10" style="2" customWidth="1"/>
    <col min="13827" max="14072" width="9.1796875" style="2"/>
    <col min="14073" max="14073" width="6.453125" style="2" customWidth="1"/>
    <col min="14074" max="14074" width="54.7265625" style="2" customWidth="1"/>
    <col min="14075" max="14075" width="7.26953125" style="2" customWidth="1"/>
    <col min="14076" max="14076" width="6.453125" style="2" customWidth="1"/>
    <col min="14077" max="14077" width="9.453125" style="2" customWidth="1"/>
    <col min="14078" max="14078" width="10" style="2" customWidth="1"/>
    <col min="14079" max="14079" width="9.453125" style="2" customWidth="1"/>
    <col min="14080" max="14080" width="10" style="2" customWidth="1"/>
    <col min="14081" max="14081" width="9.453125" style="2" customWidth="1"/>
    <col min="14082" max="14082" width="10" style="2" customWidth="1"/>
    <col min="14083" max="14328" width="9.1796875" style="2"/>
    <col min="14329" max="14329" width="6.453125" style="2" customWidth="1"/>
    <col min="14330" max="14330" width="54.7265625" style="2" customWidth="1"/>
    <col min="14331" max="14331" width="7.26953125" style="2" customWidth="1"/>
    <col min="14332" max="14332" width="6.453125" style="2" customWidth="1"/>
    <col min="14333" max="14333" width="9.453125" style="2" customWidth="1"/>
    <col min="14334" max="14334" width="10" style="2" customWidth="1"/>
    <col min="14335" max="14335" width="9.453125" style="2" customWidth="1"/>
    <col min="14336" max="14336" width="10" style="2" customWidth="1"/>
    <col min="14337" max="14337" width="9.453125" style="2" customWidth="1"/>
    <col min="14338" max="14338" width="10" style="2" customWidth="1"/>
    <col min="14339" max="14584" width="9.1796875" style="2"/>
    <col min="14585" max="14585" width="6.453125" style="2" customWidth="1"/>
    <col min="14586" max="14586" width="54.7265625" style="2" customWidth="1"/>
    <col min="14587" max="14587" width="7.26953125" style="2" customWidth="1"/>
    <col min="14588" max="14588" width="6.453125" style="2" customWidth="1"/>
    <col min="14589" max="14589" width="9.453125" style="2" customWidth="1"/>
    <col min="14590" max="14590" width="10" style="2" customWidth="1"/>
    <col min="14591" max="14591" width="9.453125" style="2" customWidth="1"/>
    <col min="14592" max="14592" width="10" style="2" customWidth="1"/>
    <col min="14593" max="14593" width="9.453125" style="2" customWidth="1"/>
    <col min="14594" max="14594" width="10" style="2" customWidth="1"/>
    <col min="14595" max="14840" width="9.1796875" style="2"/>
    <col min="14841" max="14841" width="6.453125" style="2" customWidth="1"/>
    <col min="14842" max="14842" width="54.7265625" style="2" customWidth="1"/>
    <col min="14843" max="14843" width="7.26953125" style="2" customWidth="1"/>
    <col min="14844" max="14844" width="6.453125" style="2" customWidth="1"/>
    <col min="14845" max="14845" width="9.453125" style="2" customWidth="1"/>
    <col min="14846" max="14846" width="10" style="2" customWidth="1"/>
    <col min="14847" max="14847" width="9.453125" style="2" customWidth="1"/>
    <col min="14848" max="14848" width="10" style="2" customWidth="1"/>
    <col min="14849" max="14849" width="9.453125" style="2" customWidth="1"/>
    <col min="14850" max="14850" width="10" style="2" customWidth="1"/>
    <col min="14851" max="15096" width="9.1796875" style="2"/>
    <col min="15097" max="15097" width="6.453125" style="2" customWidth="1"/>
    <col min="15098" max="15098" width="54.7265625" style="2" customWidth="1"/>
    <col min="15099" max="15099" width="7.26953125" style="2" customWidth="1"/>
    <col min="15100" max="15100" width="6.453125" style="2" customWidth="1"/>
    <col min="15101" max="15101" width="9.453125" style="2" customWidth="1"/>
    <col min="15102" max="15102" width="10" style="2" customWidth="1"/>
    <col min="15103" max="15103" width="9.453125" style="2" customWidth="1"/>
    <col min="15104" max="15104" width="10" style="2" customWidth="1"/>
    <col min="15105" max="15105" width="9.453125" style="2" customWidth="1"/>
    <col min="15106" max="15106" width="10" style="2" customWidth="1"/>
    <col min="15107" max="15352" width="9.1796875" style="2"/>
    <col min="15353" max="15353" width="6.453125" style="2" customWidth="1"/>
    <col min="15354" max="15354" width="54.7265625" style="2" customWidth="1"/>
    <col min="15355" max="15355" width="7.26953125" style="2" customWidth="1"/>
    <col min="15356" max="15356" width="6.453125" style="2" customWidth="1"/>
    <col min="15357" max="15357" width="9.453125" style="2" customWidth="1"/>
    <col min="15358" max="15358" width="10" style="2" customWidth="1"/>
    <col min="15359" max="15359" width="9.453125" style="2" customWidth="1"/>
    <col min="15360" max="15360" width="10" style="2" customWidth="1"/>
    <col min="15361" max="15361" width="9.453125" style="2" customWidth="1"/>
    <col min="15362" max="15362" width="10" style="2" customWidth="1"/>
    <col min="15363" max="15608" width="9.1796875" style="2"/>
    <col min="15609" max="15609" width="6.453125" style="2" customWidth="1"/>
    <col min="15610" max="15610" width="54.7265625" style="2" customWidth="1"/>
    <col min="15611" max="15611" width="7.26953125" style="2" customWidth="1"/>
    <col min="15612" max="15612" width="6.453125" style="2" customWidth="1"/>
    <col min="15613" max="15613" width="9.453125" style="2" customWidth="1"/>
    <col min="15614" max="15614" width="10" style="2" customWidth="1"/>
    <col min="15615" max="15615" width="9.453125" style="2" customWidth="1"/>
    <col min="15616" max="15616" width="10" style="2" customWidth="1"/>
    <col min="15617" max="15617" width="9.453125" style="2" customWidth="1"/>
    <col min="15618" max="15618" width="10" style="2" customWidth="1"/>
    <col min="15619" max="15864" width="9.1796875" style="2"/>
    <col min="15865" max="15865" width="6.453125" style="2" customWidth="1"/>
    <col min="15866" max="15866" width="54.7265625" style="2" customWidth="1"/>
    <col min="15867" max="15867" width="7.26953125" style="2" customWidth="1"/>
    <col min="15868" max="15868" width="6.453125" style="2" customWidth="1"/>
    <col min="15869" max="15869" width="9.453125" style="2" customWidth="1"/>
    <col min="15870" max="15870" width="10" style="2" customWidth="1"/>
    <col min="15871" max="15871" width="9.453125" style="2" customWidth="1"/>
    <col min="15872" max="15872" width="10" style="2" customWidth="1"/>
    <col min="15873" max="15873" width="9.453125" style="2" customWidth="1"/>
    <col min="15874" max="15874" width="10" style="2" customWidth="1"/>
    <col min="15875" max="16120" width="9.1796875" style="2"/>
    <col min="16121" max="16121" width="6.453125" style="2" customWidth="1"/>
    <col min="16122" max="16122" width="54.7265625" style="2" customWidth="1"/>
    <col min="16123" max="16123" width="7.26953125" style="2" customWidth="1"/>
    <col min="16124" max="16124" width="6.453125" style="2" customWidth="1"/>
    <col min="16125" max="16125" width="9.453125" style="2" customWidth="1"/>
    <col min="16126" max="16126" width="10" style="2" customWidth="1"/>
    <col min="16127" max="16127" width="9.453125" style="2" customWidth="1"/>
    <col min="16128" max="16128" width="10" style="2" customWidth="1"/>
    <col min="16129" max="16129" width="9.453125" style="2" customWidth="1"/>
    <col min="16130" max="16130" width="10" style="2" customWidth="1"/>
    <col min="16131" max="16384" width="9.1796875" style="2"/>
  </cols>
  <sheetData>
    <row r="1" spans="1:6" ht="19.5" customHeight="1">
      <c r="A1" s="760" t="s">
        <v>440</v>
      </c>
      <c r="B1" s="761"/>
      <c r="C1" s="761"/>
      <c r="D1" s="761"/>
      <c r="E1" s="761"/>
      <c r="F1" s="762"/>
    </row>
    <row r="2" spans="1:6" s="4" customFormat="1">
      <c r="A2" s="371" t="s">
        <v>115</v>
      </c>
      <c r="B2" s="227" t="s">
        <v>0</v>
      </c>
      <c r="C2" s="17" t="s">
        <v>1</v>
      </c>
      <c r="D2" s="17" t="s">
        <v>116</v>
      </c>
      <c r="E2" s="228" t="s">
        <v>2</v>
      </c>
      <c r="F2" s="372" t="s">
        <v>117</v>
      </c>
    </row>
    <row r="3" spans="1:6" s="4" customFormat="1">
      <c r="A3" s="401" t="s">
        <v>118</v>
      </c>
      <c r="B3" s="402" t="s">
        <v>119</v>
      </c>
      <c r="C3" s="403"/>
      <c r="D3" s="403"/>
      <c r="E3" s="404"/>
      <c r="F3" s="405"/>
    </row>
    <row r="4" spans="1:6" s="4" customFormat="1">
      <c r="A4" s="373">
        <v>1</v>
      </c>
      <c r="B4" s="5" t="s">
        <v>120</v>
      </c>
      <c r="C4" s="3"/>
      <c r="D4" s="3"/>
      <c r="E4" s="73"/>
      <c r="F4" s="374"/>
    </row>
    <row r="5" spans="1:6" s="4" customFormat="1" ht="37.5">
      <c r="A5" s="375"/>
      <c r="B5" s="6" t="s">
        <v>121</v>
      </c>
      <c r="C5" s="66"/>
      <c r="D5" s="7"/>
      <c r="E5" s="74"/>
      <c r="F5" s="374"/>
    </row>
    <row r="6" spans="1:6" s="4" customFormat="1" ht="62.5">
      <c r="A6" s="375" t="s">
        <v>122</v>
      </c>
      <c r="B6" s="6" t="s">
        <v>123</v>
      </c>
      <c r="C6" s="67"/>
      <c r="D6" s="7"/>
      <c r="E6" s="74"/>
      <c r="F6" s="374"/>
    </row>
    <row r="7" spans="1:6" s="4" customFormat="1" ht="50">
      <c r="A7" s="375" t="s">
        <v>124</v>
      </c>
      <c r="B7" s="6" t="s">
        <v>125</v>
      </c>
      <c r="C7" s="67"/>
      <c r="D7" s="7"/>
      <c r="E7" s="74"/>
      <c r="F7" s="374"/>
    </row>
    <row r="8" spans="1:6" s="4" customFormat="1" ht="25">
      <c r="A8" s="375" t="s">
        <v>126</v>
      </c>
      <c r="B8" s="6" t="s">
        <v>127</v>
      </c>
      <c r="C8" s="9"/>
      <c r="D8" s="7"/>
      <c r="E8" s="74"/>
      <c r="F8" s="374"/>
    </row>
    <row r="9" spans="1:6" s="4" customFormat="1" ht="12.5">
      <c r="A9" s="375" t="s">
        <v>128</v>
      </c>
      <c r="B9" s="6" t="s">
        <v>129</v>
      </c>
      <c r="C9" s="3"/>
      <c r="D9" s="7"/>
      <c r="E9" s="74"/>
      <c r="F9" s="374"/>
    </row>
    <row r="10" spans="1:6" s="4" customFormat="1" ht="12.5">
      <c r="A10" s="375" t="s">
        <v>130</v>
      </c>
      <c r="B10" s="6" t="s">
        <v>131</v>
      </c>
      <c r="C10" s="3"/>
      <c r="D10" s="7"/>
      <c r="E10" s="74"/>
      <c r="F10" s="374"/>
    </row>
    <row r="11" spans="1:6" s="4" customFormat="1" ht="12.5">
      <c r="A11" s="375" t="s">
        <v>132</v>
      </c>
      <c r="B11" s="6" t="s">
        <v>133</v>
      </c>
      <c r="C11" s="3"/>
      <c r="D11" s="7"/>
      <c r="E11" s="74"/>
      <c r="F11" s="374"/>
    </row>
    <row r="12" spans="1:6" s="4" customFormat="1" ht="12.5">
      <c r="A12" s="375"/>
      <c r="B12" s="6" t="s">
        <v>134</v>
      </c>
      <c r="C12" s="3"/>
      <c r="D12" s="7"/>
      <c r="E12" s="74"/>
      <c r="F12" s="374"/>
    </row>
    <row r="13" spans="1:6" s="4" customFormat="1" ht="12.5">
      <c r="A13" s="375"/>
      <c r="B13" s="6" t="s">
        <v>135</v>
      </c>
      <c r="C13" s="10"/>
      <c r="D13" s="7"/>
      <c r="E13" s="74"/>
      <c r="F13" s="374"/>
    </row>
    <row r="14" spans="1:6" s="4" customFormat="1" ht="12.5">
      <c r="A14" s="375"/>
      <c r="B14" s="6" t="s">
        <v>136</v>
      </c>
      <c r="C14" s="3"/>
      <c r="D14" s="7"/>
      <c r="E14" s="74"/>
      <c r="F14" s="374"/>
    </row>
    <row r="15" spans="1:6" s="4" customFormat="1" ht="12.5">
      <c r="A15" s="375"/>
      <c r="B15" s="6" t="s">
        <v>137</v>
      </c>
      <c r="C15" s="11"/>
      <c r="D15" s="164"/>
      <c r="E15" s="74"/>
      <c r="F15" s="374"/>
    </row>
    <row r="16" spans="1:6" s="4" customFormat="1" ht="12.5">
      <c r="A16" s="375"/>
      <c r="B16" s="6" t="s">
        <v>138</v>
      </c>
      <c r="C16" s="11" t="s">
        <v>5</v>
      </c>
      <c r="D16" s="164">
        <v>0</v>
      </c>
      <c r="E16" s="74">
        <v>35000</v>
      </c>
      <c r="F16" s="376">
        <f>E16*D16</f>
        <v>0</v>
      </c>
    </row>
    <row r="17" spans="1:6" s="4" customFormat="1" ht="187.5">
      <c r="A17" s="377">
        <v>2</v>
      </c>
      <c r="B17" s="12" t="s">
        <v>139</v>
      </c>
      <c r="C17" s="9"/>
      <c r="D17" s="164"/>
      <c r="E17" s="74"/>
      <c r="F17" s="374"/>
    </row>
    <row r="18" spans="1:6" s="4" customFormat="1" ht="12.5">
      <c r="A18" s="378" t="s">
        <v>140</v>
      </c>
      <c r="B18" s="13" t="s">
        <v>141</v>
      </c>
      <c r="C18" s="9" t="s">
        <v>8</v>
      </c>
      <c r="D18" s="164">
        <v>0</v>
      </c>
      <c r="E18" s="74">
        <v>800</v>
      </c>
      <c r="F18" s="376">
        <f>E18*D18</f>
        <v>0</v>
      </c>
    </row>
    <row r="19" spans="1:6" s="4" customFormat="1" ht="12.5">
      <c r="A19" s="378" t="s">
        <v>142</v>
      </c>
      <c r="B19" s="13" t="s">
        <v>143</v>
      </c>
      <c r="C19" s="9" t="s">
        <v>8</v>
      </c>
      <c r="D19" s="164">
        <v>0</v>
      </c>
      <c r="E19" s="74">
        <v>900</v>
      </c>
      <c r="F19" s="376">
        <f t="shared" ref="F19:F44" si="0">E19*D19</f>
        <v>0</v>
      </c>
    </row>
    <row r="20" spans="1:6" s="4" customFormat="1" ht="12.5">
      <c r="A20" s="379" t="s">
        <v>144</v>
      </c>
      <c r="B20" s="13" t="s">
        <v>145</v>
      </c>
      <c r="C20" s="9" t="s">
        <v>8</v>
      </c>
      <c r="D20" s="164">
        <v>0</v>
      </c>
      <c r="E20" s="74">
        <v>1100</v>
      </c>
      <c r="F20" s="376">
        <f t="shared" si="0"/>
        <v>0</v>
      </c>
    </row>
    <row r="21" spans="1:6" s="4" customFormat="1" ht="12.5">
      <c r="A21" s="378" t="s">
        <v>146</v>
      </c>
      <c r="B21" s="13" t="s">
        <v>39</v>
      </c>
      <c r="C21" s="9" t="s">
        <v>8</v>
      </c>
      <c r="D21" s="164">
        <v>0</v>
      </c>
      <c r="E21" s="74">
        <v>1450</v>
      </c>
      <c r="F21" s="376">
        <f t="shared" si="0"/>
        <v>0</v>
      </c>
    </row>
    <row r="22" spans="1:6" s="4" customFormat="1" ht="12.5">
      <c r="A22" s="380" t="s">
        <v>147</v>
      </c>
      <c r="B22" s="13" t="s">
        <v>40</v>
      </c>
      <c r="C22" s="9" t="s">
        <v>8</v>
      </c>
      <c r="D22" s="164">
        <v>0</v>
      </c>
      <c r="E22" s="74">
        <v>1900</v>
      </c>
      <c r="F22" s="376">
        <f t="shared" si="0"/>
        <v>0</v>
      </c>
    </row>
    <row r="23" spans="1:6" s="4" customFormat="1" ht="37.5">
      <c r="A23" s="377">
        <v>3</v>
      </c>
      <c r="B23" s="12" t="s">
        <v>148</v>
      </c>
      <c r="C23" s="9"/>
      <c r="D23" s="164">
        <v>0</v>
      </c>
      <c r="E23" s="74"/>
      <c r="F23" s="376"/>
    </row>
    <row r="24" spans="1:6" s="4" customFormat="1" ht="12.5">
      <c r="A24" s="377" t="s">
        <v>140</v>
      </c>
      <c r="B24" s="12" t="s">
        <v>40</v>
      </c>
      <c r="C24" s="9" t="s">
        <v>8</v>
      </c>
      <c r="D24" s="164">
        <v>0</v>
      </c>
      <c r="E24" s="74">
        <v>12000</v>
      </c>
      <c r="F24" s="376">
        <f t="shared" si="0"/>
        <v>0</v>
      </c>
    </row>
    <row r="25" spans="1:6" s="4" customFormat="1" ht="12.5">
      <c r="A25" s="377" t="s">
        <v>142</v>
      </c>
      <c r="B25" s="12" t="s">
        <v>39</v>
      </c>
      <c r="C25" s="9" t="s">
        <v>8</v>
      </c>
      <c r="D25" s="164">
        <v>0</v>
      </c>
      <c r="E25" s="74">
        <v>8000</v>
      </c>
      <c r="F25" s="376">
        <f t="shared" si="0"/>
        <v>0</v>
      </c>
    </row>
    <row r="26" spans="1:6" s="4" customFormat="1" ht="39.5">
      <c r="A26" s="377">
        <v>4</v>
      </c>
      <c r="B26" s="12" t="s">
        <v>149</v>
      </c>
      <c r="C26" s="9"/>
      <c r="D26" s="164"/>
      <c r="E26" s="74"/>
      <c r="F26" s="374"/>
    </row>
    <row r="27" spans="1:6" s="4" customFormat="1" ht="12.5">
      <c r="A27" s="378" t="s">
        <v>142</v>
      </c>
      <c r="B27" s="12" t="s">
        <v>39</v>
      </c>
      <c r="C27" s="9" t="s">
        <v>8</v>
      </c>
      <c r="D27" s="164">
        <v>0</v>
      </c>
      <c r="E27" s="74">
        <v>4500</v>
      </c>
      <c r="F27" s="376">
        <f t="shared" si="0"/>
        <v>0</v>
      </c>
    </row>
    <row r="28" spans="1:6" s="4" customFormat="1" ht="12.5">
      <c r="A28" s="379" t="s">
        <v>144</v>
      </c>
      <c r="B28" s="12" t="s">
        <v>145</v>
      </c>
      <c r="C28" s="9" t="s">
        <v>8</v>
      </c>
      <c r="D28" s="164">
        <v>0</v>
      </c>
      <c r="E28" s="74">
        <v>3500</v>
      </c>
      <c r="F28" s="376">
        <f t="shared" si="0"/>
        <v>0</v>
      </c>
    </row>
    <row r="29" spans="1:6" s="4" customFormat="1" ht="12.5">
      <c r="A29" s="378" t="s">
        <v>146</v>
      </c>
      <c r="B29" s="12" t="s">
        <v>143</v>
      </c>
      <c r="C29" s="9" t="s">
        <v>8</v>
      </c>
      <c r="D29" s="164">
        <v>0</v>
      </c>
      <c r="E29" s="74">
        <v>3000</v>
      </c>
      <c r="F29" s="376">
        <f t="shared" si="0"/>
        <v>0</v>
      </c>
    </row>
    <row r="30" spans="1:6" s="4" customFormat="1" ht="12.5">
      <c r="A30" s="380" t="s">
        <v>147</v>
      </c>
      <c r="B30" s="12" t="s">
        <v>141</v>
      </c>
      <c r="C30" s="9" t="s">
        <v>8</v>
      </c>
      <c r="D30" s="164">
        <v>1</v>
      </c>
      <c r="E30" s="74">
        <v>2000</v>
      </c>
      <c r="F30" s="376">
        <f t="shared" si="0"/>
        <v>2000</v>
      </c>
    </row>
    <row r="31" spans="1:6" s="4" customFormat="1" ht="39.5">
      <c r="A31" s="377">
        <v>5</v>
      </c>
      <c r="B31" s="12" t="s">
        <v>150</v>
      </c>
      <c r="C31" s="9"/>
      <c r="D31" s="164"/>
      <c r="E31" s="74"/>
      <c r="F31" s="374"/>
    </row>
    <row r="32" spans="1:6" s="4" customFormat="1" ht="12.5">
      <c r="A32" s="378" t="s">
        <v>140</v>
      </c>
      <c r="B32" s="12" t="s">
        <v>40</v>
      </c>
      <c r="C32" s="9" t="s">
        <v>8</v>
      </c>
      <c r="D32" s="164">
        <v>0</v>
      </c>
      <c r="E32" s="74">
        <v>7000</v>
      </c>
      <c r="F32" s="376">
        <f t="shared" si="0"/>
        <v>0</v>
      </c>
    </row>
    <row r="33" spans="1:8" s="4" customFormat="1" ht="12.5">
      <c r="A33" s="378" t="s">
        <v>142</v>
      </c>
      <c r="B33" s="12" t="s">
        <v>39</v>
      </c>
      <c r="C33" s="9" t="s">
        <v>8</v>
      </c>
      <c r="D33" s="164">
        <v>0</v>
      </c>
      <c r="E33" s="74">
        <v>4500</v>
      </c>
      <c r="F33" s="376">
        <f t="shared" si="0"/>
        <v>0</v>
      </c>
    </row>
    <row r="34" spans="1:8" s="4" customFormat="1" ht="12.5">
      <c r="A34" s="379" t="s">
        <v>144</v>
      </c>
      <c r="B34" s="12" t="s">
        <v>145</v>
      </c>
      <c r="C34" s="9" t="s">
        <v>8</v>
      </c>
      <c r="D34" s="164">
        <v>0</v>
      </c>
      <c r="E34" s="74">
        <v>3500</v>
      </c>
      <c r="F34" s="376">
        <f t="shared" si="0"/>
        <v>0</v>
      </c>
    </row>
    <row r="35" spans="1:8" s="4" customFormat="1" ht="12.5">
      <c r="A35" s="378" t="s">
        <v>146</v>
      </c>
      <c r="B35" s="12" t="s">
        <v>143</v>
      </c>
      <c r="C35" s="9" t="s">
        <v>8</v>
      </c>
      <c r="D35" s="164">
        <v>0</v>
      </c>
      <c r="E35" s="74">
        <v>3000</v>
      </c>
      <c r="F35" s="376">
        <f t="shared" si="0"/>
        <v>0</v>
      </c>
    </row>
    <row r="36" spans="1:8" s="4" customFormat="1" ht="12.5">
      <c r="A36" s="380" t="s">
        <v>147</v>
      </c>
      <c r="B36" s="12" t="s">
        <v>141</v>
      </c>
      <c r="C36" s="9" t="s">
        <v>8</v>
      </c>
      <c r="D36" s="164">
        <v>0</v>
      </c>
      <c r="E36" s="74">
        <v>2500</v>
      </c>
      <c r="F36" s="376">
        <f t="shared" si="0"/>
        <v>0</v>
      </c>
    </row>
    <row r="37" spans="1:8" s="4" customFormat="1" ht="52">
      <c r="A37" s="377">
        <v>6</v>
      </c>
      <c r="B37" s="12" t="s">
        <v>151</v>
      </c>
      <c r="C37" s="72" t="s">
        <v>152</v>
      </c>
      <c r="D37" s="164">
        <v>0</v>
      </c>
      <c r="E37" s="74">
        <v>1000</v>
      </c>
      <c r="F37" s="376">
        <f t="shared" si="0"/>
        <v>0</v>
      </c>
    </row>
    <row r="38" spans="1:8" s="4" customFormat="1" ht="41.5">
      <c r="A38" s="377">
        <v>7</v>
      </c>
      <c r="B38" s="12" t="s">
        <v>153</v>
      </c>
      <c r="C38" s="9"/>
      <c r="D38" s="164"/>
      <c r="E38" s="74"/>
      <c r="F38" s="374"/>
    </row>
    <row r="39" spans="1:8" s="4" customFormat="1" ht="12" customHeight="1">
      <c r="A39" s="378" t="s">
        <v>140</v>
      </c>
      <c r="B39" s="12" t="s">
        <v>39</v>
      </c>
      <c r="C39" s="9" t="s">
        <v>8</v>
      </c>
      <c r="D39" s="164">
        <v>0</v>
      </c>
      <c r="E39" s="74">
        <v>3750</v>
      </c>
      <c r="F39" s="376">
        <f t="shared" si="0"/>
        <v>0</v>
      </c>
    </row>
    <row r="40" spans="1:8" s="4" customFormat="1" ht="12.75" hidden="1" customHeight="1">
      <c r="A40" s="378" t="s">
        <v>142</v>
      </c>
      <c r="B40" s="12" t="s">
        <v>145</v>
      </c>
      <c r="C40" s="9" t="s">
        <v>152</v>
      </c>
      <c r="D40" s="164"/>
      <c r="E40" s="74">
        <v>0</v>
      </c>
      <c r="F40" s="376">
        <f t="shared" si="0"/>
        <v>0</v>
      </c>
    </row>
    <row r="41" spans="1:8" s="4" customFormat="1" ht="12.5">
      <c r="A41" s="379" t="s">
        <v>144</v>
      </c>
      <c r="B41" s="12" t="s">
        <v>145</v>
      </c>
      <c r="C41" s="9" t="s">
        <v>8</v>
      </c>
      <c r="D41" s="164">
        <v>0</v>
      </c>
      <c r="E41" s="74">
        <v>3000</v>
      </c>
      <c r="F41" s="376">
        <f t="shared" si="0"/>
        <v>0</v>
      </c>
    </row>
    <row r="42" spans="1:8" s="4" customFormat="1" ht="12.5">
      <c r="A42" s="378" t="s">
        <v>146</v>
      </c>
      <c r="B42" s="12" t="s">
        <v>143</v>
      </c>
      <c r="C42" s="9" t="s">
        <v>8</v>
      </c>
      <c r="D42" s="164">
        <v>0</v>
      </c>
      <c r="E42" s="74">
        <v>2500</v>
      </c>
      <c r="F42" s="376">
        <f t="shared" si="0"/>
        <v>0</v>
      </c>
    </row>
    <row r="43" spans="1:8" s="4" customFormat="1" ht="135" customHeight="1">
      <c r="A43" s="381">
        <v>8</v>
      </c>
      <c r="B43" s="14" t="s">
        <v>154</v>
      </c>
      <c r="C43" s="15"/>
      <c r="D43" s="164">
        <v>0</v>
      </c>
      <c r="E43" s="74">
        <v>3200</v>
      </c>
      <c r="F43" s="376">
        <f t="shared" si="0"/>
        <v>0</v>
      </c>
      <c r="H43" s="16"/>
    </row>
    <row r="44" spans="1:8" s="4" customFormat="1" ht="29.25" customHeight="1">
      <c r="A44" s="371"/>
      <c r="B44" s="14" t="s">
        <v>155</v>
      </c>
      <c r="C44" s="15" t="s">
        <v>5</v>
      </c>
      <c r="D44" s="164">
        <v>0</v>
      </c>
      <c r="E44" s="74">
        <v>7500</v>
      </c>
      <c r="F44" s="376">
        <f t="shared" si="0"/>
        <v>0</v>
      </c>
    </row>
    <row r="45" spans="1:8" s="4" customFormat="1" ht="12" customHeight="1">
      <c r="A45" s="371"/>
      <c r="B45" s="14"/>
      <c r="C45" s="15"/>
      <c r="D45" s="164"/>
      <c r="E45" s="74"/>
      <c r="F45" s="372"/>
    </row>
    <row r="46" spans="1:8" s="4" customFormat="1" ht="12" customHeight="1">
      <c r="A46" s="406"/>
      <c r="B46" s="407" t="s">
        <v>406</v>
      </c>
      <c r="C46" s="408"/>
      <c r="D46" s="409"/>
      <c r="E46" s="410"/>
      <c r="F46" s="411">
        <f>SUM(F4:F45)</f>
        <v>2000</v>
      </c>
    </row>
    <row r="47" spans="1:8" s="4" customFormat="1" ht="12" customHeight="1">
      <c r="A47" s="371"/>
      <c r="B47" s="14"/>
      <c r="C47" s="15"/>
      <c r="D47" s="17"/>
      <c r="E47" s="75"/>
      <c r="F47" s="372"/>
    </row>
    <row r="48" spans="1:8">
      <c r="A48" s="412" t="s">
        <v>156</v>
      </c>
      <c r="B48" s="413" t="s">
        <v>157</v>
      </c>
      <c r="C48" s="414"/>
      <c r="D48" s="414"/>
      <c r="E48" s="415"/>
      <c r="F48" s="416"/>
    </row>
    <row r="49" spans="1:6">
      <c r="A49" s="382" t="s">
        <v>993</v>
      </c>
      <c r="B49" s="229" t="s">
        <v>994</v>
      </c>
      <c r="C49" s="210"/>
      <c r="D49" s="210"/>
      <c r="E49" s="211"/>
      <c r="F49" s="372"/>
    </row>
    <row r="50" spans="1:6" ht="112.5">
      <c r="A50" s="382">
        <v>1</v>
      </c>
      <c r="B50" s="212" t="s">
        <v>995</v>
      </c>
      <c r="C50" s="210"/>
      <c r="D50" s="210"/>
      <c r="E50" s="211"/>
      <c r="F50" s="372"/>
    </row>
    <row r="51" spans="1:6">
      <c r="A51" s="382"/>
      <c r="B51" s="12" t="s">
        <v>40</v>
      </c>
      <c r="C51" s="210" t="s">
        <v>8</v>
      </c>
      <c r="D51" s="210">
        <v>0</v>
      </c>
      <c r="E51" s="211">
        <v>1800</v>
      </c>
      <c r="F51" s="376">
        <f t="shared" ref="F51:F68" si="1">E51*D51</f>
        <v>0</v>
      </c>
    </row>
    <row r="52" spans="1:6">
      <c r="A52" s="382"/>
      <c r="B52" s="12" t="s">
        <v>39</v>
      </c>
      <c r="C52" s="210" t="s">
        <v>8</v>
      </c>
      <c r="D52" s="210">
        <v>0</v>
      </c>
      <c r="E52" s="211">
        <v>1450</v>
      </c>
      <c r="F52" s="376">
        <f t="shared" si="1"/>
        <v>0</v>
      </c>
    </row>
    <row r="53" spans="1:6">
      <c r="A53" s="382"/>
      <c r="B53" s="12" t="s">
        <v>145</v>
      </c>
      <c r="C53" s="210" t="s">
        <v>8</v>
      </c>
      <c r="D53" s="210">
        <v>0</v>
      </c>
      <c r="E53" s="211">
        <v>1100</v>
      </c>
      <c r="F53" s="376">
        <f t="shared" si="1"/>
        <v>0</v>
      </c>
    </row>
    <row r="54" spans="1:6">
      <c r="A54" s="382"/>
      <c r="B54" s="12" t="s">
        <v>143</v>
      </c>
      <c r="C54" s="210" t="s">
        <v>8</v>
      </c>
      <c r="D54" s="210">
        <v>0</v>
      </c>
      <c r="E54" s="211">
        <v>900</v>
      </c>
      <c r="F54" s="376">
        <f t="shared" si="1"/>
        <v>0</v>
      </c>
    </row>
    <row r="55" spans="1:6" ht="25">
      <c r="A55" s="382">
        <v>2</v>
      </c>
      <c r="B55" s="212" t="s">
        <v>996</v>
      </c>
      <c r="C55" s="210"/>
      <c r="D55" s="210"/>
      <c r="E55" s="211"/>
      <c r="F55" s="374"/>
    </row>
    <row r="56" spans="1:6" ht="37.5">
      <c r="A56" s="382" t="s">
        <v>261</v>
      </c>
      <c r="B56" s="212" t="s">
        <v>997</v>
      </c>
      <c r="C56" s="230" t="s">
        <v>5</v>
      </c>
      <c r="D56" s="210">
        <v>0</v>
      </c>
      <c r="E56" s="211">
        <v>5200</v>
      </c>
      <c r="F56" s="376">
        <f t="shared" si="1"/>
        <v>0</v>
      </c>
    </row>
    <row r="57" spans="1:6" ht="62.5">
      <c r="A57" s="382" t="s">
        <v>703</v>
      </c>
      <c r="B57" s="212" t="s">
        <v>998</v>
      </c>
      <c r="C57" s="230" t="s">
        <v>5</v>
      </c>
      <c r="D57" s="210">
        <v>0</v>
      </c>
      <c r="E57" s="211">
        <v>3500</v>
      </c>
      <c r="F57" s="374">
        <f t="shared" si="1"/>
        <v>0</v>
      </c>
    </row>
    <row r="58" spans="1:6" ht="75">
      <c r="A58" s="382">
        <v>3</v>
      </c>
      <c r="B58" s="212" t="s">
        <v>999</v>
      </c>
      <c r="C58" s="230" t="s">
        <v>5</v>
      </c>
      <c r="D58" s="210">
        <v>0</v>
      </c>
      <c r="E58" s="211">
        <v>3900</v>
      </c>
      <c r="F58" s="374">
        <f t="shared" si="1"/>
        <v>0</v>
      </c>
    </row>
    <row r="59" spans="1:6" ht="25">
      <c r="A59" s="382">
        <v>4</v>
      </c>
      <c r="B59" s="212" t="s">
        <v>1000</v>
      </c>
      <c r="C59" s="230" t="s">
        <v>5</v>
      </c>
      <c r="D59" s="210">
        <v>0</v>
      </c>
      <c r="E59" s="211">
        <v>1150</v>
      </c>
      <c r="F59" s="374">
        <f t="shared" si="1"/>
        <v>0</v>
      </c>
    </row>
    <row r="60" spans="1:6" ht="25">
      <c r="A60" s="382">
        <v>5</v>
      </c>
      <c r="B60" s="212" t="s">
        <v>180</v>
      </c>
      <c r="C60" s="230"/>
      <c r="D60" s="210">
        <v>0</v>
      </c>
      <c r="E60" s="211"/>
      <c r="F60" s="374"/>
    </row>
    <row r="61" spans="1:6">
      <c r="A61" s="382" t="s">
        <v>174</v>
      </c>
      <c r="B61" s="212" t="s">
        <v>1001</v>
      </c>
      <c r="C61" s="230" t="s">
        <v>5</v>
      </c>
      <c r="D61" s="210">
        <v>0</v>
      </c>
      <c r="E61" s="211">
        <v>900</v>
      </c>
      <c r="F61" s="374">
        <f t="shared" si="1"/>
        <v>0</v>
      </c>
    </row>
    <row r="62" spans="1:6">
      <c r="A62" s="382" t="s">
        <v>182</v>
      </c>
      <c r="B62" s="212" t="s">
        <v>1002</v>
      </c>
      <c r="C62" s="230" t="s">
        <v>5</v>
      </c>
      <c r="D62" s="210">
        <v>0</v>
      </c>
      <c r="E62" s="211">
        <v>1200</v>
      </c>
      <c r="F62" s="374">
        <f t="shared" si="1"/>
        <v>0</v>
      </c>
    </row>
    <row r="63" spans="1:6" ht="25">
      <c r="A63" s="382">
        <v>6</v>
      </c>
      <c r="B63" s="212" t="s">
        <v>1003</v>
      </c>
      <c r="C63" s="230" t="s">
        <v>5</v>
      </c>
      <c r="D63" s="210">
        <v>0</v>
      </c>
      <c r="E63" s="211">
        <v>1750</v>
      </c>
      <c r="F63" s="374">
        <f t="shared" si="1"/>
        <v>0</v>
      </c>
    </row>
    <row r="64" spans="1:6" ht="25">
      <c r="A64" s="382">
        <v>7</v>
      </c>
      <c r="B64" s="212" t="s">
        <v>1004</v>
      </c>
      <c r="C64" s="230" t="s">
        <v>5</v>
      </c>
      <c r="D64" s="210">
        <v>0</v>
      </c>
      <c r="E64" s="211">
        <v>900</v>
      </c>
      <c r="F64" s="374">
        <f t="shared" si="1"/>
        <v>0</v>
      </c>
    </row>
    <row r="65" spans="1:6" ht="25">
      <c r="A65" s="382">
        <v>8</v>
      </c>
      <c r="B65" s="212" t="s">
        <v>1005</v>
      </c>
      <c r="C65" s="230" t="s">
        <v>5</v>
      </c>
      <c r="D65" s="210">
        <v>0</v>
      </c>
      <c r="E65" s="211">
        <v>3200</v>
      </c>
      <c r="F65" s="374">
        <f t="shared" si="1"/>
        <v>0</v>
      </c>
    </row>
    <row r="66" spans="1:6">
      <c r="A66" s="382">
        <v>9</v>
      </c>
      <c r="B66" s="212" t="s">
        <v>1006</v>
      </c>
      <c r="C66" s="230" t="s">
        <v>5</v>
      </c>
      <c r="D66" s="210">
        <v>0</v>
      </c>
      <c r="E66" s="211">
        <v>1500</v>
      </c>
      <c r="F66" s="374"/>
    </row>
    <row r="67" spans="1:6" ht="25">
      <c r="A67" s="382">
        <v>10</v>
      </c>
      <c r="B67" s="212" t="s">
        <v>1007</v>
      </c>
      <c r="C67" s="230" t="s">
        <v>5</v>
      </c>
      <c r="D67" s="210">
        <v>0</v>
      </c>
      <c r="E67" s="211">
        <v>6500</v>
      </c>
      <c r="F67" s="374">
        <f t="shared" si="1"/>
        <v>0</v>
      </c>
    </row>
    <row r="68" spans="1:6" ht="62.5">
      <c r="A68" s="382">
        <v>11</v>
      </c>
      <c r="B68" s="212" t="s">
        <v>1008</v>
      </c>
      <c r="C68" s="230" t="s">
        <v>5</v>
      </c>
      <c r="D68" s="210">
        <v>0</v>
      </c>
      <c r="E68" s="211">
        <v>3200</v>
      </c>
      <c r="F68" s="374">
        <f t="shared" si="1"/>
        <v>0</v>
      </c>
    </row>
    <row r="69" spans="1:6">
      <c r="A69" s="382"/>
      <c r="B69" s="209"/>
      <c r="C69" s="210"/>
      <c r="D69" s="210"/>
      <c r="E69" s="211"/>
      <c r="F69" s="374"/>
    </row>
    <row r="70" spans="1:6" ht="187.5">
      <c r="A70" s="383">
        <v>1</v>
      </c>
      <c r="B70" s="18" t="s">
        <v>158</v>
      </c>
      <c r="C70" s="19"/>
      <c r="D70" s="164">
        <v>0</v>
      </c>
      <c r="E70" s="74"/>
      <c r="F70" s="374"/>
    </row>
    <row r="71" spans="1:6">
      <c r="A71" s="384"/>
      <c r="B71" s="20" t="s">
        <v>159</v>
      </c>
      <c r="C71" s="19"/>
      <c r="D71" s="164"/>
      <c r="E71" s="74"/>
      <c r="F71" s="374"/>
    </row>
    <row r="72" spans="1:6" ht="25">
      <c r="A72" s="385" t="s">
        <v>122</v>
      </c>
      <c r="B72" s="18" t="s">
        <v>160</v>
      </c>
      <c r="C72" s="19"/>
      <c r="D72" s="164"/>
      <c r="E72" s="74"/>
      <c r="F72" s="374"/>
    </row>
    <row r="73" spans="1:6" ht="12.5">
      <c r="A73" s="386" t="s">
        <v>124</v>
      </c>
      <c r="B73" s="18" t="s">
        <v>161</v>
      </c>
      <c r="C73" s="19"/>
      <c r="D73" s="164"/>
      <c r="E73" s="74"/>
      <c r="F73" s="374"/>
    </row>
    <row r="74" spans="1:6" ht="12.5">
      <c r="A74" s="387" t="s">
        <v>140</v>
      </c>
      <c r="B74" s="21" t="s">
        <v>162</v>
      </c>
      <c r="C74" s="19" t="s">
        <v>8</v>
      </c>
      <c r="D74" s="164">
        <v>0</v>
      </c>
      <c r="E74" s="74">
        <v>2200</v>
      </c>
      <c r="F74" s="376">
        <f>E74*D74</f>
        <v>0</v>
      </c>
    </row>
    <row r="75" spans="1:6" ht="12.5">
      <c r="A75" s="388" t="s">
        <v>142</v>
      </c>
      <c r="B75" s="21" t="s">
        <v>40</v>
      </c>
      <c r="C75" s="19" t="s">
        <v>8</v>
      </c>
      <c r="D75" s="164">
        <v>0</v>
      </c>
      <c r="E75" s="74">
        <v>1800</v>
      </c>
      <c r="F75" s="376">
        <f t="shared" ref="F75:F82" si="2">E75*D75</f>
        <v>0</v>
      </c>
    </row>
    <row r="76" spans="1:6" ht="12.5">
      <c r="A76" s="387" t="s">
        <v>144</v>
      </c>
      <c r="B76" s="21" t="s">
        <v>39</v>
      </c>
      <c r="C76" s="19" t="s">
        <v>8</v>
      </c>
      <c r="D76" s="164">
        <v>0</v>
      </c>
      <c r="E76" s="74">
        <v>1200</v>
      </c>
      <c r="F76" s="376">
        <f t="shared" si="2"/>
        <v>0</v>
      </c>
    </row>
    <row r="77" spans="1:6" ht="12.5">
      <c r="A77" s="388" t="s">
        <v>146</v>
      </c>
      <c r="B77" s="21" t="s">
        <v>145</v>
      </c>
      <c r="C77" s="19" t="s">
        <v>8</v>
      </c>
      <c r="D77" s="164">
        <v>0</v>
      </c>
      <c r="E77" s="74">
        <v>900</v>
      </c>
      <c r="F77" s="376">
        <f t="shared" si="2"/>
        <v>0</v>
      </c>
    </row>
    <row r="78" spans="1:6" ht="12.5">
      <c r="A78" s="387" t="s">
        <v>147</v>
      </c>
      <c r="B78" s="21" t="s">
        <v>143</v>
      </c>
      <c r="C78" s="19" t="s">
        <v>8</v>
      </c>
      <c r="D78" s="164">
        <v>0</v>
      </c>
      <c r="E78" s="74">
        <v>750</v>
      </c>
      <c r="F78" s="376">
        <f t="shared" si="2"/>
        <v>0</v>
      </c>
    </row>
    <row r="79" spans="1:6" ht="12.5">
      <c r="A79" s="387" t="s">
        <v>163</v>
      </c>
      <c r="B79" s="21" t="s">
        <v>141</v>
      </c>
      <c r="C79" s="19" t="s">
        <v>8</v>
      </c>
      <c r="D79" s="164">
        <v>0</v>
      </c>
      <c r="E79" s="74">
        <v>650</v>
      </c>
      <c r="F79" s="376">
        <f t="shared" si="2"/>
        <v>0</v>
      </c>
    </row>
    <row r="80" spans="1:6" ht="12.5">
      <c r="A80" s="388" t="s">
        <v>164</v>
      </c>
      <c r="B80" s="21" t="s">
        <v>165</v>
      </c>
      <c r="C80" s="19" t="s">
        <v>8</v>
      </c>
      <c r="D80" s="164">
        <v>1</v>
      </c>
      <c r="E80" s="74">
        <v>550</v>
      </c>
      <c r="F80" s="376">
        <f t="shared" si="2"/>
        <v>550</v>
      </c>
    </row>
    <row r="81" spans="1:6" ht="12.5">
      <c r="A81" s="388" t="s">
        <v>166</v>
      </c>
      <c r="B81" s="21" t="s">
        <v>167</v>
      </c>
      <c r="C81" s="19" t="s">
        <v>8</v>
      </c>
      <c r="D81" s="164">
        <v>2</v>
      </c>
      <c r="E81" s="74">
        <v>460</v>
      </c>
      <c r="F81" s="376">
        <f t="shared" si="2"/>
        <v>920</v>
      </c>
    </row>
    <row r="82" spans="1:6" ht="12.5">
      <c r="A82" s="388" t="s">
        <v>122</v>
      </c>
      <c r="B82" s="21" t="s">
        <v>168</v>
      </c>
      <c r="C82" s="19" t="s">
        <v>8</v>
      </c>
      <c r="D82" s="164">
        <v>10</v>
      </c>
      <c r="E82" s="74">
        <v>350</v>
      </c>
      <c r="F82" s="376">
        <f t="shared" si="2"/>
        <v>3500</v>
      </c>
    </row>
    <row r="83" spans="1:6" ht="12.5">
      <c r="A83" s="388"/>
      <c r="B83" s="21"/>
      <c r="C83" s="19"/>
      <c r="D83" s="164"/>
      <c r="E83" s="74"/>
      <c r="F83" s="374"/>
    </row>
    <row r="84" spans="1:6" ht="37.5">
      <c r="A84" s="383">
        <v>3</v>
      </c>
      <c r="B84" s="18" t="s">
        <v>169</v>
      </c>
      <c r="C84" s="19"/>
      <c r="D84" s="164"/>
      <c r="E84" s="74"/>
      <c r="F84" s="374"/>
    </row>
    <row r="85" spans="1:6" ht="14.5">
      <c r="A85" s="383" t="s">
        <v>140</v>
      </c>
      <c r="B85" s="22" t="s">
        <v>170</v>
      </c>
      <c r="C85" s="67" t="s">
        <v>5</v>
      </c>
      <c r="D85" s="164">
        <v>0</v>
      </c>
      <c r="E85" s="74">
        <v>325</v>
      </c>
      <c r="F85" s="376">
        <f>E85*D85</f>
        <v>0</v>
      </c>
    </row>
    <row r="86" spans="1:6" ht="14.5">
      <c r="A86" s="383" t="s">
        <v>142</v>
      </c>
      <c r="B86" s="18" t="s">
        <v>171</v>
      </c>
      <c r="C86" s="67" t="s">
        <v>5</v>
      </c>
      <c r="D86" s="164">
        <v>0</v>
      </c>
      <c r="E86" s="74">
        <v>450</v>
      </c>
      <c r="F86" s="376">
        <f>E86*D86</f>
        <v>0</v>
      </c>
    </row>
    <row r="87" spans="1:6" ht="14.5">
      <c r="A87" s="383" t="s">
        <v>144</v>
      </c>
      <c r="B87" s="22" t="s">
        <v>172</v>
      </c>
      <c r="C87" s="67" t="s">
        <v>5</v>
      </c>
      <c r="D87" s="164">
        <v>0</v>
      </c>
      <c r="E87" s="74">
        <v>350</v>
      </c>
      <c r="F87" s="376">
        <f>E87*D87</f>
        <v>0</v>
      </c>
    </row>
    <row r="88" spans="1:6" ht="50">
      <c r="A88" s="383">
        <v>4</v>
      </c>
      <c r="B88" s="68" t="s">
        <v>173</v>
      </c>
      <c r="C88" s="19"/>
      <c r="D88" s="164"/>
      <c r="E88" s="74"/>
      <c r="F88" s="374"/>
    </row>
    <row r="89" spans="1:6" ht="12.5">
      <c r="A89" s="389" t="s">
        <v>174</v>
      </c>
      <c r="B89" s="69" t="s">
        <v>175</v>
      </c>
      <c r="C89" s="19" t="s">
        <v>5</v>
      </c>
      <c r="D89" s="164">
        <v>0</v>
      </c>
      <c r="E89" s="74">
        <v>480</v>
      </c>
      <c r="F89" s="376">
        <f>E89*D89</f>
        <v>0</v>
      </c>
    </row>
    <row r="90" spans="1:6" ht="12.5">
      <c r="A90" s="389"/>
      <c r="B90" s="69"/>
      <c r="C90" s="19"/>
      <c r="D90" s="164"/>
      <c r="E90" s="74"/>
      <c r="F90" s="374"/>
    </row>
    <row r="91" spans="1:6">
      <c r="A91" s="390"/>
      <c r="B91" s="23" t="s">
        <v>159</v>
      </c>
      <c r="C91" s="19"/>
      <c r="D91" s="164"/>
      <c r="E91" s="74"/>
      <c r="F91" s="374"/>
    </row>
    <row r="92" spans="1:6" ht="12.5">
      <c r="A92" s="391" t="s">
        <v>140</v>
      </c>
      <c r="B92" s="24" t="s">
        <v>176</v>
      </c>
      <c r="C92" s="19"/>
      <c r="D92" s="164"/>
      <c r="E92" s="74"/>
      <c r="F92" s="374"/>
    </row>
    <row r="93" spans="1:6" ht="25">
      <c r="A93" s="391" t="s">
        <v>142</v>
      </c>
      <c r="B93" s="18" t="s">
        <v>177</v>
      </c>
      <c r="C93" s="19"/>
      <c r="D93" s="164"/>
      <c r="E93" s="74"/>
      <c r="F93" s="374"/>
    </row>
    <row r="94" spans="1:6" ht="12.5">
      <c r="A94" s="391" t="s">
        <v>144</v>
      </c>
      <c r="B94" s="24" t="s">
        <v>178</v>
      </c>
      <c r="C94" s="19"/>
      <c r="D94" s="164"/>
      <c r="E94" s="74"/>
      <c r="F94" s="374"/>
    </row>
    <row r="95" spans="1:6" ht="37.5">
      <c r="A95" s="383">
        <v>5</v>
      </c>
      <c r="B95" s="70" t="s">
        <v>179</v>
      </c>
      <c r="C95" s="19"/>
      <c r="D95" s="164"/>
      <c r="E95" s="74"/>
      <c r="F95" s="374"/>
    </row>
    <row r="96" spans="1:6" ht="12.5">
      <c r="A96" s="383" t="s">
        <v>140</v>
      </c>
      <c r="B96" s="18" t="s">
        <v>40</v>
      </c>
      <c r="C96" s="19" t="s">
        <v>5</v>
      </c>
      <c r="D96" s="164">
        <v>0</v>
      </c>
      <c r="E96" s="74">
        <v>4500</v>
      </c>
      <c r="F96" s="376">
        <f t="shared" ref="F96:F108" si="3">E96*D96</f>
        <v>0</v>
      </c>
    </row>
    <row r="97" spans="1:6" ht="12.5">
      <c r="A97" s="383" t="s">
        <v>142</v>
      </c>
      <c r="B97" s="18" t="s">
        <v>39</v>
      </c>
      <c r="C97" s="19" t="s">
        <v>5</v>
      </c>
      <c r="D97" s="164">
        <v>0</v>
      </c>
      <c r="E97" s="74">
        <v>3500</v>
      </c>
      <c r="F97" s="376">
        <f t="shared" si="3"/>
        <v>0</v>
      </c>
    </row>
    <row r="98" spans="1:6" ht="12.5">
      <c r="A98" s="392" t="s">
        <v>144</v>
      </c>
      <c r="B98" s="18" t="s">
        <v>145</v>
      </c>
      <c r="C98" s="19" t="s">
        <v>5</v>
      </c>
      <c r="D98" s="164">
        <v>0</v>
      </c>
      <c r="E98" s="74">
        <v>3000</v>
      </c>
      <c r="F98" s="376">
        <f t="shared" si="3"/>
        <v>0</v>
      </c>
    </row>
    <row r="99" spans="1:6" ht="12.5">
      <c r="A99" s="392" t="s">
        <v>146</v>
      </c>
      <c r="B99" s="18" t="s">
        <v>143</v>
      </c>
      <c r="C99" s="19" t="s">
        <v>5</v>
      </c>
      <c r="D99" s="164">
        <v>0</v>
      </c>
      <c r="E99" s="74">
        <v>2500</v>
      </c>
      <c r="F99" s="376">
        <f t="shared" si="3"/>
        <v>0</v>
      </c>
    </row>
    <row r="100" spans="1:6" ht="12.5">
      <c r="A100" s="392" t="s">
        <v>146</v>
      </c>
      <c r="B100" s="18" t="s">
        <v>141</v>
      </c>
      <c r="C100" s="19" t="s">
        <v>5</v>
      </c>
      <c r="D100" s="164">
        <v>0</v>
      </c>
      <c r="E100" s="74">
        <v>2250</v>
      </c>
      <c r="F100" s="376">
        <f t="shared" si="3"/>
        <v>0</v>
      </c>
    </row>
    <row r="101" spans="1:6" ht="25">
      <c r="A101" s="383">
        <v>6</v>
      </c>
      <c r="B101" s="70" t="s">
        <v>180</v>
      </c>
      <c r="C101" s="19"/>
      <c r="D101" s="164"/>
      <c r="E101" s="74"/>
      <c r="F101" s="374"/>
    </row>
    <row r="102" spans="1:6" ht="12.5">
      <c r="A102" s="389" t="s">
        <v>174</v>
      </c>
      <c r="B102" s="69" t="s">
        <v>181</v>
      </c>
      <c r="C102" s="19" t="s">
        <v>5</v>
      </c>
      <c r="D102" s="164">
        <v>0</v>
      </c>
      <c r="E102" s="74">
        <v>1500</v>
      </c>
      <c r="F102" s="376">
        <f t="shared" si="3"/>
        <v>0</v>
      </c>
    </row>
    <row r="103" spans="1:6" ht="12.5">
      <c r="A103" s="389" t="s">
        <v>182</v>
      </c>
      <c r="B103" s="69" t="s">
        <v>991</v>
      </c>
      <c r="C103" s="19" t="s">
        <v>5</v>
      </c>
      <c r="D103" s="164">
        <v>0</v>
      </c>
      <c r="E103" s="74">
        <v>1800</v>
      </c>
      <c r="F103" s="376">
        <f t="shared" si="3"/>
        <v>0</v>
      </c>
    </row>
    <row r="104" spans="1:6" ht="12.5">
      <c r="A104" s="389" t="s">
        <v>144</v>
      </c>
      <c r="B104" s="69" t="s">
        <v>992</v>
      </c>
      <c r="C104" s="19" t="s">
        <v>5</v>
      </c>
      <c r="D104" s="164">
        <v>0</v>
      </c>
      <c r="E104" s="74">
        <v>2000</v>
      </c>
      <c r="F104" s="376">
        <f t="shared" si="3"/>
        <v>0</v>
      </c>
    </row>
    <row r="105" spans="1:6" ht="12.5">
      <c r="A105" s="389" t="s">
        <v>146</v>
      </c>
      <c r="B105" s="69" t="s">
        <v>183</v>
      </c>
      <c r="C105" s="19" t="s">
        <v>5</v>
      </c>
      <c r="D105" s="164">
        <v>0</v>
      </c>
      <c r="E105" s="74">
        <v>2500</v>
      </c>
      <c r="F105" s="376">
        <f t="shared" si="3"/>
        <v>0</v>
      </c>
    </row>
    <row r="106" spans="1:6" ht="37.5">
      <c r="A106" s="383">
        <v>7</v>
      </c>
      <c r="B106" s="18" t="s">
        <v>184</v>
      </c>
      <c r="C106" s="19"/>
      <c r="D106" s="164"/>
      <c r="E106" s="74"/>
      <c r="F106" s="374"/>
    </row>
    <row r="107" spans="1:6" ht="12.5">
      <c r="A107" s="392" t="s">
        <v>140</v>
      </c>
      <c r="B107" s="18" t="s">
        <v>39</v>
      </c>
      <c r="C107" s="19" t="s">
        <v>5</v>
      </c>
      <c r="D107" s="164">
        <v>0</v>
      </c>
      <c r="E107" s="74">
        <v>6500</v>
      </c>
      <c r="F107" s="376">
        <f t="shared" si="3"/>
        <v>0</v>
      </c>
    </row>
    <row r="108" spans="1:6" ht="12.5">
      <c r="A108" s="392" t="s">
        <v>142</v>
      </c>
      <c r="B108" s="18" t="s">
        <v>40</v>
      </c>
      <c r="C108" s="19" t="s">
        <v>5</v>
      </c>
      <c r="D108" s="164">
        <v>0</v>
      </c>
      <c r="E108" s="74">
        <v>7500</v>
      </c>
      <c r="F108" s="376">
        <f t="shared" si="3"/>
        <v>0</v>
      </c>
    </row>
    <row r="109" spans="1:6" ht="12.5">
      <c r="A109" s="392"/>
      <c r="B109" s="18"/>
      <c r="C109" s="19"/>
      <c r="D109" s="164"/>
      <c r="E109" s="74"/>
      <c r="F109" s="374"/>
    </row>
    <row r="110" spans="1:6" ht="50">
      <c r="A110" s="383">
        <v>8</v>
      </c>
      <c r="B110" s="18" t="s">
        <v>185</v>
      </c>
      <c r="C110" s="8"/>
      <c r="D110" s="164"/>
      <c r="E110" s="74"/>
      <c r="F110" s="374"/>
    </row>
    <row r="111" spans="1:6" ht="12.5">
      <c r="A111" s="383" t="s">
        <v>140</v>
      </c>
      <c r="B111" s="18" t="s">
        <v>186</v>
      </c>
      <c r="C111" s="19" t="s">
        <v>8</v>
      </c>
      <c r="D111" s="164">
        <v>0</v>
      </c>
      <c r="E111" s="74">
        <v>7500</v>
      </c>
      <c r="F111" s="376">
        <f t="shared" ref="F111:F135" si="4">E111*D111</f>
        <v>0</v>
      </c>
    </row>
    <row r="112" spans="1:6" ht="12.5">
      <c r="A112" s="383" t="s">
        <v>142</v>
      </c>
      <c r="B112" s="18" t="s">
        <v>187</v>
      </c>
      <c r="C112" s="19" t="s">
        <v>8</v>
      </c>
      <c r="D112" s="164">
        <v>0</v>
      </c>
      <c r="E112" s="74">
        <v>6500</v>
      </c>
      <c r="F112" s="376">
        <f t="shared" si="4"/>
        <v>0</v>
      </c>
    </row>
    <row r="113" spans="1:6" ht="12.5">
      <c r="A113" s="383" t="s">
        <v>144</v>
      </c>
      <c r="B113" s="18" t="s">
        <v>188</v>
      </c>
      <c r="C113" s="19" t="s">
        <v>8</v>
      </c>
      <c r="D113" s="164">
        <v>0</v>
      </c>
      <c r="E113" s="74">
        <v>5500</v>
      </c>
      <c r="F113" s="376">
        <f t="shared" si="4"/>
        <v>0</v>
      </c>
    </row>
    <row r="114" spans="1:6" ht="12.5">
      <c r="A114" s="383" t="s">
        <v>146</v>
      </c>
      <c r="B114" s="18" t="s">
        <v>189</v>
      </c>
      <c r="C114" s="19" t="s">
        <v>8</v>
      </c>
      <c r="D114" s="164">
        <v>0</v>
      </c>
      <c r="E114" s="74">
        <v>6000</v>
      </c>
      <c r="F114" s="376">
        <f t="shared" si="4"/>
        <v>0</v>
      </c>
    </row>
    <row r="115" spans="1:6" ht="12.5">
      <c r="A115" s="383" t="s">
        <v>147</v>
      </c>
      <c r="B115" s="18" t="s">
        <v>190</v>
      </c>
      <c r="C115" s="19" t="s">
        <v>8</v>
      </c>
      <c r="D115" s="164">
        <v>0</v>
      </c>
      <c r="E115" s="74">
        <v>5000</v>
      </c>
      <c r="F115" s="376">
        <f t="shared" si="4"/>
        <v>0</v>
      </c>
    </row>
    <row r="116" spans="1:6" ht="25">
      <c r="A116" s="383">
        <v>9</v>
      </c>
      <c r="B116" s="18" t="s">
        <v>191</v>
      </c>
      <c r="C116" s="19"/>
      <c r="D116" s="164"/>
      <c r="E116" s="74"/>
      <c r="F116" s="374"/>
    </row>
    <row r="117" spans="1:6" ht="12.5">
      <c r="A117" s="383" t="s">
        <v>140</v>
      </c>
      <c r="B117" s="18" t="s">
        <v>192</v>
      </c>
      <c r="C117" s="222" t="s">
        <v>9</v>
      </c>
      <c r="D117" s="164">
        <v>0</v>
      </c>
      <c r="E117" s="74">
        <v>450</v>
      </c>
      <c r="F117" s="376">
        <f t="shared" si="4"/>
        <v>0</v>
      </c>
    </row>
    <row r="118" spans="1:6" ht="12.5">
      <c r="A118" s="383" t="s">
        <v>142</v>
      </c>
      <c r="B118" s="18" t="s">
        <v>193</v>
      </c>
      <c r="C118" s="222" t="s">
        <v>9</v>
      </c>
      <c r="D118" s="164">
        <v>0</v>
      </c>
      <c r="E118" s="74">
        <v>750</v>
      </c>
      <c r="F118" s="376">
        <f t="shared" si="4"/>
        <v>0</v>
      </c>
    </row>
    <row r="119" spans="1:6" ht="12.5">
      <c r="A119" s="383" t="s">
        <v>144</v>
      </c>
      <c r="B119" s="18" t="s">
        <v>194</v>
      </c>
      <c r="C119" s="222" t="s">
        <v>9</v>
      </c>
      <c r="D119" s="164">
        <v>0</v>
      </c>
      <c r="E119" s="74">
        <v>500</v>
      </c>
      <c r="F119" s="376">
        <f t="shared" si="4"/>
        <v>0</v>
      </c>
    </row>
    <row r="120" spans="1:6" ht="12.5">
      <c r="A120" s="383" t="s">
        <v>146</v>
      </c>
      <c r="B120" s="18" t="s">
        <v>195</v>
      </c>
      <c r="C120" s="222" t="s">
        <v>9</v>
      </c>
      <c r="D120" s="164">
        <v>0</v>
      </c>
      <c r="E120" s="74">
        <v>1000</v>
      </c>
      <c r="F120" s="376">
        <f t="shared" si="4"/>
        <v>0</v>
      </c>
    </row>
    <row r="121" spans="1:6" ht="37.5">
      <c r="A121" s="383">
        <v>10</v>
      </c>
      <c r="B121" s="18" t="s">
        <v>196</v>
      </c>
      <c r="C121" s="66" t="s">
        <v>152</v>
      </c>
      <c r="D121" s="164">
        <v>0</v>
      </c>
      <c r="E121" s="74">
        <v>750</v>
      </c>
      <c r="F121" s="376">
        <f t="shared" si="4"/>
        <v>0</v>
      </c>
    </row>
    <row r="122" spans="1:6" ht="88">
      <c r="A122" s="393">
        <v>11</v>
      </c>
      <c r="B122" s="25" t="s">
        <v>197</v>
      </c>
      <c r="C122" s="66" t="s">
        <v>198</v>
      </c>
      <c r="D122" s="164">
        <v>0</v>
      </c>
      <c r="E122" s="74">
        <v>1200</v>
      </c>
      <c r="F122" s="376">
        <f t="shared" si="4"/>
        <v>0</v>
      </c>
    </row>
    <row r="123" spans="1:6" ht="50">
      <c r="A123" s="393">
        <v>12</v>
      </c>
      <c r="B123" s="26" t="s">
        <v>199</v>
      </c>
      <c r="C123" s="66"/>
      <c r="D123" s="164"/>
      <c r="E123" s="74"/>
      <c r="F123" s="376"/>
    </row>
    <row r="124" spans="1:6" ht="12.5">
      <c r="A124" s="393" t="s">
        <v>140</v>
      </c>
      <c r="B124" s="27" t="s">
        <v>200</v>
      </c>
      <c r="C124" s="66"/>
      <c r="D124" s="164"/>
      <c r="E124" s="74"/>
      <c r="F124" s="376"/>
    </row>
    <row r="125" spans="1:6" ht="12.5">
      <c r="A125" s="393" t="s">
        <v>142</v>
      </c>
      <c r="B125" s="27" t="s">
        <v>201</v>
      </c>
      <c r="C125" s="66"/>
      <c r="D125" s="164"/>
      <c r="E125" s="74"/>
      <c r="F125" s="376"/>
    </row>
    <row r="126" spans="1:6" ht="12.5">
      <c r="A126" s="393" t="s">
        <v>144</v>
      </c>
      <c r="B126" s="27" t="s">
        <v>202</v>
      </c>
      <c r="C126" s="66"/>
      <c r="D126" s="164"/>
      <c r="E126" s="74"/>
      <c r="F126" s="376"/>
    </row>
    <row r="127" spans="1:6" ht="12.5">
      <c r="A127" s="393" t="s">
        <v>146</v>
      </c>
      <c r="B127" s="27" t="s">
        <v>203</v>
      </c>
      <c r="C127" s="66"/>
      <c r="D127" s="164"/>
      <c r="E127" s="74"/>
      <c r="F127" s="376"/>
    </row>
    <row r="128" spans="1:6" ht="12.5">
      <c r="A128" s="393" t="s">
        <v>147</v>
      </c>
      <c r="B128" s="27" t="s">
        <v>204</v>
      </c>
      <c r="C128" s="66"/>
      <c r="D128" s="164"/>
      <c r="E128" s="74"/>
      <c r="F128" s="376"/>
    </row>
    <row r="129" spans="1:6" ht="37.5">
      <c r="A129" s="393" t="s">
        <v>163</v>
      </c>
      <c r="B129" s="68" t="s">
        <v>205</v>
      </c>
      <c r="C129" s="66" t="s">
        <v>198</v>
      </c>
      <c r="D129" s="164">
        <v>0</v>
      </c>
      <c r="E129" s="74">
        <v>4500</v>
      </c>
      <c r="F129" s="376">
        <f t="shared" si="4"/>
        <v>0</v>
      </c>
    </row>
    <row r="130" spans="1:6" ht="37.5">
      <c r="A130" s="393">
        <v>13</v>
      </c>
      <c r="B130" s="25" t="s">
        <v>206</v>
      </c>
      <c r="C130" s="28"/>
      <c r="D130" s="164">
        <v>0</v>
      </c>
      <c r="E130" s="74"/>
      <c r="F130" s="374"/>
    </row>
    <row r="131" spans="1:6" ht="12.5">
      <c r="A131" s="393" t="s">
        <v>140</v>
      </c>
      <c r="B131" s="29" t="s">
        <v>207</v>
      </c>
      <c r="C131" s="30" t="s">
        <v>8</v>
      </c>
      <c r="D131" s="164">
        <v>0</v>
      </c>
      <c r="E131" s="74">
        <v>55</v>
      </c>
      <c r="F131" s="376">
        <f t="shared" si="4"/>
        <v>0</v>
      </c>
    </row>
    <row r="132" spans="1:6" ht="76">
      <c r="A132" s="393">
        <v>14</v>
      </c>
      <c r="B132" s="31" t="s">
        <v>208</v>
      </c>
      <c r="C132" s="1"/>
      <c r="D132" s="164"/>
      <c r="E132" s="74"/>
      <c r="F132" s="374"/>
    </row>
    <row r="133" spans="1:6" ht="12.5">
      <c r="A133" s="393" t="s">
        <v>140</v>
      </c>
      <c r="B133" s="25" t="s">
        <v>209</v>
      </c>
      <c r="C133" s="30" t="s">
        <v>8</v>
      </c>
      <c r="D133" s="164">
        <v>0</v>
      </c>
      <c r="E133" s="74">
        <v>750</v>
      </c>
      <c r="F133" s="376">
        <f t="shared" si="4"/>
        <v>0</v>
      </c>
    </row>
    <row r="134" spans="1:6" ht="12.5">
      <c r="A134" s="393" t="s">
        <v>142</v>
      </c>
      <c r="B134" s="25" t="s">
        <v>210</v>
      </c>
      <c r="C134" s="30" t="s">
        <v>8</v>
      </c>
      <c r="D134" s="164">
        <v>0</v>
      </c>
      <c r="E134" s="74">
        <v>900</v>
      </c>
      <c r="F134" s="376">
        <f t="shared" si="4"/>
        <v>0</v>
      </c>
    </row>
    <row r="135" spans="1:6" ht="12.5">
      <c r="A135" s="393" t="s">
        <v>144</v>
      </c>
      <c r="B135" s="25" t="s">
        <v>211</v>
      </c>
      <c r="C135" s="30" t="s">
        <v>8</v>
      </c>
      <c r="D135" s="164">
        <v>0</v>
      </c>
      <c r="E135" s="74">
        <v>1200</v>
      </c>
      <c r="F135" s="376">
        <f t="shared" si="4"/>
        <v>0</v>
      </c>
    </row>
    <row r="136" spans="1:6">
      <c r="A136" s="393"/>
      <c r="B136" s="25"/>
      <c r="C136" s="30"/>
      <c r="D136" s="30"/>
      <c r="E136" s="76"/>
      <c r="F136" s="372"/>
    </row>
    <row r="137" spans="1:6">
      <c r="A137" s="406"/>
      <c r="B137" s="407" t="s">
        <v>405</v>
      </c>
      <c r="C137" s="408"/>
      <c r="D137" s="409"/>
      <c r="E137" s="410"/>
      <c r="F137" s="411">
        <f>SUM(F49:F136)</f>
        <v>4970</v>
      </c>
    </row>
    <row r="138" spans="1:6">
      <c r="A138" s="393"/>
      <c r="B138" s="25"/>
      <c r="C138" s="30"/>
      <c r="D138" s="30"/>
      <c r="E138" s="76"/>
      <c r="F138" s="372"/>
    </row>
    <row r="139" spans="1:6">
      <c r="A139" s="417" t="s">
        <v>212</v>
      </c>
      <c r="B139" s="413" t="s">
        <v>213</v>
      </c>
      <c r="C139" s="413"/>
      <c r="D139" s="413"/>
      <c r="E139" s="418"/>
      <c r="F139" s="419"/>
    </row>
    <row r="140" spans="1:6">
      <c r="A140" s="393"/>
      <c r="B140" s="25"/>
      <c r="C140" s="30"/>
      <c r="D140" s="164"/>
      <c r="E140" s="76"/>
      <c r="F140" s="372"/>
    </row>
    <row r="141" spans="1:6" ht="63.5">
      <c r="A141" s="71">
        <v>1</v>
      </c>
      <c r="B141" s="68" t="s">
        <v>439</v>
      </c>
      <c r="C141" s="66" t="s">
        <v>214</v>
      </c>
      <c r="D141" s="164">
        <v>1</v>
      </c>
      <c r="E141" s="74">
        <v>79000</v>
      </c>
      <c r="F141" s="394">
        <f t="shared" ref="F141:F158" si="5">E141*D141</f>
        <v>79000</v>
      </c>
    </row>
    <row r="142" spans="1:6">
      <c r="A142" s="393"/>
      <c r="B142" s="25"/>
      <c r="C142" s="30"/>
      <c r="D142" s="164">
        <v>0</v>
      </c>
      <c r="E142" s="76"/>
      <c r="F142" s="372"/>
    </row>
    <row r="143" spans="1:6" ht="37.5">
      <c r="A143" s="71">
        <v>2</v>
      </c>
      <c r="B143" s="68" t="s">
        <v>215</v>
      </c>
      <c r="C143" s="66" t="s">
        <v>9</v>
      </c>
      <c r="D143" s="164">
        <v>1</v>
      </c>
      <c r="E143" s="74">
        <v>2200</v>
      </c>
      <c r="F143" s="394">
        <f t="shared" si="5"/>
        <v>2200</v>
      </c>
    </row>
    <row r="144" spans="1:6">
      <c r="A144" s="393"/>
      <c r="B144" s="25"/>
      <c r="C144" s="30"/>
      <c r="D144" s="164"/>
      <c r="E144" s="76"/>
      <c r="F144" s="372"/>
    </row>
    <row r="145" spans="1:6" ht="37.5">
      <c r="A145" s="71">
        <v>3</v>
      </c>
      <c r="B145" s="68" t="s">
        <v>216</v>
      </c>
      <c r="C145" s="66" t="s">
        <v>9</v>
      </c>
      <c r="D145" s="164">
        <v>0</v>
      </c>
      <c r="E145" s="74">
        <v>2200</v>
      </c>
      <c r="F145" s="394">
        <f t="shared" si="5"/>
        <v>0</v>
      </c>
    </row>
    <row r="146" spans="1:6">
      <c r="A146" s="393"/>
      <c r="B146" s="25"/>
      <c r="C146" s="30"/>
      <c r="D146" s="164"/>
      <c r="E146" s="76"/>
      <c r="F146" s="372"/>
    </row>
    <row r="147" spans="1:6">
      <c r="A147" s="71">
        <v>4</v>
      </c>
      <c r="B147" s="68" t="s">
        <v>217</v>
      </c>
      <c r="C147" s="66" t="s">
        <v>9</v>
      </c>
      <c r="D147" s="164">
        <v>2</v>
      </c>
      <c r="E147" s="77">
        <v>125</v>
      </c>
      <c r="F147" s="394">
        <f t="shared" si="5"/>
        <v>250</v>
      </c>
    </row>
    <row r="148" spans="1:6">
      <c r="A148" s="393"/>
      <c r="B148" s="25"/>
      <c r="C148" s="30"/>
      <c r="D148" s="164"/>
      <c r="E148" s="76"/>
      <c r="F148" s="372"/>
    </row>
    <row r="149" spans="1:6" ht="37.5">
      <c r="A149" s="71">
        <v>5</v>
      </c>
      <c r="B149" s="68" t="s">
        <v>218</v>
      </c>
      <c r="C149" s="66" t="s">
        <v>9</v>
      </c>
      <c r="D149" s="164">
        <v>0</v>
      </c>
      <c r="E149" s="74">
        <v>2200</v>
      </c>
      <c r="F149" s="394">
        <f t="shared" si="5"/>
        <v>0</v>
      </c>
    </row>
    <row r="150" spans="1:6">
      <c r="A150" s="393"/>
      <c r="B150" s="25"/>
      <c r="C150" s="30"/>
      <c r="D150" s="164"/>
      <c r="E150" s="76"/>
      <c r="F150" s="372"/>
    </row>
    <row r="151" spans="1:6" ht="25">
      <c r="A151" s="71">
        <v>6</v>
      </c>
      <c r="B151" s="68" t="s">
        <v>219</v>
      </c>
      <c r="C151" s="66" t="s">
        <v>9</v>
      </c>
      <c r="D151" s="164">
        <v>0</v>
      </c>
      <c r="E151" s="74">
        <v>2800</v>
      </c>
      <c r="F151" s="394">
        <f t="shared" si="5"/>
        <v>0</v>
      </c>
    </row>
    <row r="152" spans="1:6" ht="25">
      <c r="A152" s="71">
        <v>7</v>
      </c>
      <c r="B152" s="68" t="s">
        <v>220</v>
      </c>
      <c r="C152" s="66" t="s">
        <v>9</v>
      </c>
      <c r="D152" s="164">
        <v>0</v>
      </c>
      <c r="E152" s="74">
        <v>3000</v>
      </c>
      <c r="F152" s="394">
        <f t="shared" si="5"/>
        <v>0</v>
      </c>
    </row>
    <row r="153" spans="1:6">
      <c r="A153" s="71"/>
      <c r="B153" s="68"/>
      <c r="C153" s="66"/>
      <c r="D153" s="164"/>
      <c r="E153" s="74"/>
      <c r="F153" s="372"/>
    </row>
    <row r="154" spans="1:6" ht="25">
      <c r="A154" s="71">
        <v>8</v>
      </c>
      <c r="B154" s="68" t="s">
        <v>221</v>
      </c>
      <c r="C154" s="66" t="s">
        <v>9</v>
      </c>
      <c r="D154" s="164">
        <v>0</v>
      </c>
      <c r="E154" s="74">
        <v>3800</v>
      </c>
      <c r="F154" s="394">
        <f t="shared" si="5"/>
        <v>0</v>
      </c>
    </row>
    <row r="155" spans="1:6">
      <c r="A155" s="71"/>
      <c r="B155" s="68"/>
      <c r="C155" s="66"/>
      <c r="D155" s="164"/>
      <c r="E155" s="74"/>
      <c r="F155" s="372"/>
    </row>
    <row r="156" spans="1:6" ht="25">
      <c r="A156" s="71">
        <v>9</v>
      </c>
      <c r="B156" s="68" t="s">
        <v>222</v>
      </c>
      <c r="C156" s="66" t="s">
        <v>9</v>
      </c>
      <c r="D156" s="164">
        <v>2</v>
      </c>
      <c r="E156" s="74">
        <v>3800</v>
      </c>
      <c r="F156" s="394">
        <f t="shared" si="5"/>
        <v>7600</v>
      </c>
    </row>
    <row r="157" spans="1:6">
      <c r="A157" s="71"/>
      <c r="B157" s="68"/>
      <c r="C157" s="66"/>
      <c r="D157" s="164"/>
      <c r="E157" s="74"/>
      <c r="F157" s="372"/>
    </row>
    <row r="158" spans="1:6" ht="25">
      <c r="A158" s="71">
        <v>10</v>
      </c>
      <c r="B158" s="68" t="s">
        <v>223</v>
      </c>
      <c r="C158" s="66" t="s">
        <v>8</v>
      </c>
      <c r="D158" s="164">
        <v>70</v>
      </c>
      <c r="E158" s="74">
        <v>55</v>
      </c>
      <c r="F158" s="394">
        <f t="shared" si="5"/>
        <v>3850</v>
      </c>
    </row>
    <row r="159" spans="1:6">
      <c r="A159" s="71"/>
      <c r="B159" s="68"/>
      <c r="C159" s="66"/>
      <c r="D159" s="164"/>
      <c r="E159" s="74"/>
      <c r="F159" s="372"/>
    </row>
    <row r="160" spans="1:6" ht="37.5">
      <c r="A160" s="71">
        <v>11</v>
      </c>
      <c r="B160" s="70" t="s">
        <v>224</v>
      </c>
      <c r="C160" s="66"/>
      <c r="D160" s="164"/>
      <c r="E160" s="74"/>
      <c r="F160" s="394"/>
    </row>
    <row r="161" spans="1:6">
      <c r="A161" s="395" t="s">
        <v>174</v>
      </c>
      <c r="B161" s="68" t="s">
        <v>225</v>
      </c>
      <c r="C161" s="66" t="s">
        <v>8</v>
      </c>
      <c r="D161" s="164">
        <v>0</v>
      </c>
      <c r="E161" s="74">
        <v>35</v>
      </c>
      <c r="F161" s="394">
        <f t="shared" ref="F161:F172" si="6">E161*D161</f>
        <v>0</v>
      </c>
    </row>
    <row r="162" spans="1:6">
      <c r="A162" s="71"/>
      <c r="B162" s="68"/>
      <c r="C162" s="66"/>
      <c r="D162" s="164"/>
      <c r="E162" s="74"/>
      <c r="F162" s="372"/>
    </row>
    <row r="163" spans="1:6" ht="25.5">
      <c r="A163" s="393">
        <v>12</v>
      </c>
      <c r="B163" s="25" t="s">
        <v>765</v>
      </c>
      <c r="C163" s="28" t="s">
        <v>9</v>
      </c>
      <c r="D163" s="164">
        <v>0</v>
      </c>
      <c r="E163" s="76">
        <v>8000</v>
      </c>
      <c r="F163" s="394">
        <f t="shared" si="6"/>
        <v>0</v>
      </c>
    </row>
    <row r="164" spans="1:6" ht="25.5">
      <c r="A164" s="393"/>
      <c r="B164" s="25" t="s">
        <v>770</v>
      </c>
      <c r="C164" s="28" t="s">
        <v>9</v>
      </c>
      <c r="D164" s="164">
        <v>0</v>
      </c>
      <c r="E164" s="76">
        <v>10500</v>
      </c>
      <c r="F164" s="394">
        <f t="shared" si="6"/>
        <v>0</v>
      </c>
    </row>
    <row r="165" spans="1:6">
      <c r="A165" s="71" t="s">
        <v>174</v>
      </c>
      <c r="B165" s="68" t="s">
        <v>771</v>
      </c>
      <c r="C165" s="66" t="s">
        <v>267</v>
      </c>
      <c r="D165" s="164">
        <v>0</v>
      </c>
      <c r="E165" s="74">
        <v>600</v>
      </c>
      <c r="F165" s="394">
        <f t="shared" si="6"/>
        <v>0</v>
      </c>
    </row>
    <row r="166" spans="1:6">
      <c r="A166" s="71" t="s">
        <v>182</v>
      </c>
      <c r="B166" s="68" t="s">
        <v>766</v>
      </c>
      <c r="C166" s="66" t="s">
        <v>267</v>
      </c>
      <c r="D166" s="164">
        <v>1</v>
      </c>
      <c r="E166" s="74">
        <v>600</v>
      </c>
      <c r="F166" s="394">
        <f t="shared" si="6"/>
        <v>600</v>
      </c>
    </row>
    <row r="167" spans="1:6">
      <c r="A167" s="71" t="s">
        <v>279</v>
      </c>
      <c r="B167" s="68" t="s">
        <v>767</v>
      </c>
      <c r="C167" s="66" t="s">
        <v>267</v>
      </c>
      <c r="D167" s="164">
        <v>2</v>
      </c>
      <c r="E167" s="74">
        <v>950</v>
      </c>
      <c r="F167" s="394">
        <f t="shared" si="6"/>
        <v>1900</v>
      </c>
    </row>
    <row r="168" spans="1:6">
      <c r="A168" s="71" t="s">
        <v>280</v>
      </c>
      <c r="B168" s="68" t="s">
        <v>768</v>
      </c>
      <c r="C168" s="66" t="s">
        <v>267</v>
      </c>
      <c r="D168" s="164">
        <v>0</v>
      </c>
      <c r="E168" s="74">
        <v>950</v>
      </c>
      <c r="F168" s="394">
        <f t="shared" si="6"/>
        <v>0</v>
      </c>
    </row>
    <row r="169" spans="1:6">
      <c r="A169" s="71" t="s">
        <v>281</v>
      </c>
      <c r="B169" s="68" t="s">
        <v>772</v>
      </c>
      <c r="C169" s="66" t="s">
        <v>769</v>
      </c>
      <c r="D169" s="164">
        <v>0</v>
      </c>
      <c r="E169" s="74">
        <v>55</v>
      </c>
      <c r="F169" s="394">
        <f t="shared" si="6"/>
        <v>0</v>
      </c>
    </row>
    <row r="170" spans="1:6">
      <c r="A170" s="71"/>
      <c r="B170" s="68"/>
      <c r="C170" s="66"/>
      <c r="D170" s="164"/>
      <c r="E170" s="74"/>
      <c r="F170" s="372"/>
    </row>
    <row r="171" spans="1:6" ht="37.5">
      <c r="A171" s="71">
        <v>13</v>
      </c>
      <c r="B171" s="68" t="s">
        <v>743</v>
      </c>
      <c r="C171" s="66" t="s">
        <v>769</v>
      </c>
      <c r="D171" s="164">
        <v>0</v>
      </c>
      <c r="E171" s="74">
        <v>100</v>
      </c>
      <c r="F171" s="394">
        <f t="shared" si="6"/>
        <v>0</v>
      </c>
    </row>
    <row r="172" spans="1:6" ht="37.5">
      <c r="A172" s="71">
        <v>14</v>
      </c>
      <c r="B172" s="68" t="s">
        <v>744</v>
      </c>
      <c r="C172" s="66" t="s">
        <v>769</v>
      </c>
      <c r="D172" s="164">
        <v>0</v>
      </c>
      <c r="E172" s="74">
        <v>75</v>
      </c>
      <c r="F172" s="394">
        <f t="shared" si="6"/>
        <v>0</v>
      </c>
    </row>
    <row r="173" spans="1:6">
      <c r="A173" s="71"/>
      <c r="B173" s="68"/>
      <c r="C173" s="66"/>
      <c r="D173" s="164"/>
      <c r="E173" s="74"/>
      <c r="F173" s="372"/>
    </row>
    <row r="174" spans="1:6">
      <c r="A174" s="406"/>
      <c r="B174" s="407" t="s">
        <v>404</v>
      </c>
      <c r="C174" s="408"/>
      <c r="D174" s="409"/>
      <c r="E174" s="410"/>
      <c r="F174" s="420">
        <f>SUM(F141:F173)</f>
        <v>95400</v>
      </c>
    </row>
    <row r="175" spans="1:6">
      <c r="A175" s="396"/>
      <c r="B175" s="32"/>
      <c r="C175" s="32"/>
      <c r="D175" s="32"/>
      <c r="E175" s="78"/>
      <c r="F175" s="397"/>
    </row>
    <row r="176" spans="1:6">
      <c r="A176" s="421" t="s">
        <v>226</v>
      </c>
      <c r="B176" s="422" t="s">
        <v>227</v>
      </c>
      <c r="C176" s="423"/>
      <c r="D176" s="423"/>
      <c r="E176" s="424"/>
      <c r="F176" s="411"/>
    </row>
    <row r="177" spans="1:6" ht="75">
      <c r="A177" s="393">
        <v>1</v>
      </c>
      <c r="B177" s="25" t="s">
        <v>228</v>
      </c>
      <c r="C177" s="25"/>
      <c r="D177" s="164"/>
      <c r="E177" s="79"/>
      <c r="F177" s="372"/>
    </row>
    <row r="178" spans="1:6">
      <c r="A178" s="393" t="s">
        <v>140</v>
      </c>
      <c r="B178" s="25" t="s">
        <v>229</v>
      </c>
      <c r="C178" s="33" t="s">
        <v>152</v>
      </c>
      <c r="D178" s="164">
        <v>0</v>
      </c>
      <c r="E178" s="79">
        <v>0</v>
      </c>
      <c r="F178" s="394">
        <f t="shared" ref="F178:F188" si="7">E178*D178</f>
        <v>0</v>
      </c>
    </row>
    <row r="179" spans="1:6">
      <c r="A179" s="393" t="s">
        <v>142</v>
      </c>
      <c r="B179" s="25" t="s">
        <v>230</v>
      </c>
      <c r="C179" s="33" t="s">
        <v>152</v>
      </c>
      <c r="D179" s="164">
        <v>0</v>
      </c>
      <c r="E179" s="79">
        <v>0</v>
      </c>
      <c r="F179" s="394">
        <f t="shared" si="7"/>
        <v>0</v>
      </c>
    </row>
    <row r="180" spans="1:6" ht="62.5">
      <c r="A180" s="393">
        <v>2</v>
      </c>
      <c r="B180" s="68" t="s">
        <v>231</v>
      </c>
      <c r="C180" s="25"/>
      <c r="D180" s="164"/>
      <c r="E180" s="79"/>
      <c r="F180" s="372"/>
    </row>
    <row r="181" spans="1:6">
      <c r="A181" s="393" t="s">
        <v>140</v>
      </c>
      <c r="B181" s="25" t="s">
        <v>232</v>
      </c>
      <c r="C181" s="33" t="s">
        <v>152</v>
      </c>
      <c r="D181" s="164">
        <v>0</v>
      </c>
      <c r="E181" s="79">
        <v>0</v>
      </c>
      <c r="F181" s="394">
        <f t="shared" si="7"/>
        <v>0</v>
      </c>
    </row>
    <row r="182" spans="1:6">
      <c r="A182" s="393" t="s">
        <v>142</v>
      </c>
      <c r="B182" s="25" t="s">
        <v>233</v>
      </c>
      <c r="C182" s="33" t="s">
        <v>152</v>
      </c>
      <c r="D182" s="164">
        <v>1</v>
      </c>
      <c r="E182" s="79">
        <v>4200</v>
      </c>
      <c r="F182" s="394">
        <f t="shared" si="7"/>
        <v>4200</v>
      </c>
    </row>
    <row r="183" spans="1:6">
      <c r="A183" s="393" t="s">
        <v>144</v>
      </c>
      <c r="B183" s="31" t="s">
        <v>234</v>
      </c>
      <c r="C183" s="33" t="s">
        <v>152</v>
      </c>
      <c r="D183" s="164">
        <v>0</v>
      </c>
      <c r="E183" s="79">
        <v>4200</v>
      </c>
      <c r="F183" s="394">
        <f t="shared" si="7"/>
        <v>0</v>
      </c>
    </row>
    <row r="184" spans="1:6">
      <c r="A184" s="398" t="s">
        <v>146</v>
      </c>
      <c r="B184" s="25" t="s">
        <v>235</v>
      </c>
      <c r="C184" s="33" t="s">
        <v>152</v>
      </c>
      <c r="D184" s="164">
        <v>0</v>
      </c>
      <c r="E184" s="79">
        <v>0</v>
      </c>
      <c r="F184" s="394">
        <f t="shared" si="7"/>
        <v>0</v>
      </c>
    </row>
    <row r="185" spans="1:6" ht="75">
      <c r="A185" s="393">
        <v>3</v>
      </c>
      <c r="B185" s="25" t="s">
        <v>236</v>
      </c>
      <c r="C185" s="25"/>
      <c r="D185" s="164"/>
      <c r="E185" s="79"/>
      <c r="F185" s="372"/>
    </row>
    <row r="186" spans="1:6">
      <c r="A186" s="393" t="s">
        <v>140</v>
      </c>
      <c r="B186" s="25" t="s">
        <v>237</v>
      </c>
      <c r="C186" s="33" t="s">
        <v>152</v>
      </c>
      <c r="D186" s="164">
        <v>1</v>
      </c>
      <c r="E186" s="79">
        <v>0</v>
      </c>
      <c r="F186" s="394">
        <f t="shared" si="7"/>
        <v>0</v>
      </c>
    </row>
    <row r="187" spans="1:6">
      <c r="A187" s="393" t="s">
        <v>142</v>
      </c>
      <c r="B187" s="25" t="s">
        <v>238</v>
      </c>
      <c r="C187" s="33" t="s">
        <v>152</v>
      </c>
      <c r="D187" s="164">
        <v>0</v>
      </c>
      <c r="E187" s="79">
        <v>0</v>
      </c>
      <c r="F187" s="394">
        <f t="shared" si="7"/>
        <v>0</v>
      </c>
    </row>
    <row r="188" spans="1:6" ht="138">
      <c r="A188" s="393">
        <v>4</v>
      </c>
      <c r="B188" s="68" t="s">
        <v>239</v>
      </c>
      <c r="C188" s="66" t="s">
        <v>152</v>
      </c>
      <c r="D188" s="164">
        <v>0</v>
      </c>
      <c r="E188" s="77">
        <v>8000</v>
      </c>
      <c r="F188" s="394">
        <f t="shared" si="7"/>
        <v>0</v>
      </c>
    </row>
    <row r="189" spans="1:6">
      <c r="A189" s="393"/>
      <c r="B189" s="25"/>
      <c r="C189" s="33"/>
      <c r="D189" s="164"/>
      <c r="E189" s="79"/>
      <c r="F189" s="372"/>
    </row>
    <row r="190" spans="1:6" ht="62.5">
      <c r="A190" s="393">
        <v>5</v>
      </c>
      <c r="B190" s="25" t="s">
        <v>240</v>
      </c>
      <c r="C190" s="25"/>
      <c r="D190" s="164"/>
      <c r="E190" s="79"/>
      <c r="F190" s="372"/>
    </row>
    <row r="191" spans="1:6">
      <c r="A191" s="393" t="s">
        <v>140</v>
      </c>
      <c r="B191" s="25" t="s">
        <v>241</v>
      </c>
      <c r="C191" s="33" t="s">
        <v>152</v>
      </c>
      <c r="D191" s="164">
        <v>0</v>
      </c>
      <c r="E191" s="79">
        <v>0</v>
      </c>
      <c r="F191" s="394">
        <f>E191*D191</f>
        <v>0</v>
      </c>
    </row>
    <row r="192" spans="1:6">
      <c r="A192" s="393" t="s">
        <v>142</v>
      </c>
      <c r="B192" s="25" t="s">
        <v>242</v>
      </c>
      <c r="C192" s="33" t="s">
        <v>152</v>
      </c>
      <c r="D192" s="164">
        <v>0</v>
      </c>
      <c r="E192" s="79">
        <v>0</v>
      </c>
      <c r="F192" s="394">
        <f>E192*D192</f>
        <v>0</v>
      </c>
    </row>
    <row r="193" spans="1:6" ht="37.5">
      <c r="A193" s="393">
        <v>6</v>
      </c>
      <c r="B193" s="25" t="s">
        <v>243</v>
      </c>
      <c r="C193" s="25"/>
      <c r="D193" s="164">
        <v>0</v>
      </c>
      <c r="E193" s="79"/>
      <c r="F193" s="372"/>
    </row>
    <row r="194" spans="1:6">
      <c r="A194" s="393" t="s">
        <v>140</v>
      </c>
      <c r="B194" s="25" t="s">
        <v>244</v>
      </c>
      <c r="C194" s="33" t="s">
        <v>152</v>
      </c>
      <c r="D194" s="164">
        <v>0</v>
      </c>
      <c r="E194" s="79">
        <v>3750</v>
      </c>
      <c r="F194" s="394">
        <f>E194*D194</f>
        <v>0</v>
      </c>
    </row>
    <row r="195" spans="1:6" ht="75">
      <c r="A195" s="393">
        <v>7</v>
      </c>
      <c r="B195" s="31" t="s">
        <v>245</v>
      </c>
      <c r="C195" s="28" t="s">
        <v>198</v>
      </c>
      <c r="D195" s="164">
        <v>0</v>
      </c>
      <c r="E195" s="231"/>
      <c r="F195" s="394">
        <f>E195*D195</f>
        <v>0</v>
      </c>
    </row>
    <row r="196" spans="1:6">
      <c r="A196" s="393"/>
      <c r="B196" s="31"/>
      <c r="C196" s="28"/>
      <c r="D196" s="164"/>
      <c r="E196" s="231"/>
      <c r="F196" s="426"/>
    </row>
    <row r="197" spans="1:6" s="34" customFormat="1">
      <c r="A197" s="406"/>
      <c r="B197" s="407" t="s">
        <v>403</v>
      </c>
      <c r="C197" s="408"/>
      <c r="D197" s="408"/>
      <c r="E197" s="410"/>
      <c r="F197" s="425">
        <f>SUM(F177:F196)</f>
        <v>4200</v>
      </c>
    </row>
    <row r="198" spans="1:6" ht="12.75" customHeight="1">
      <c r="A198" s="763" t="s">
        <v>258</v>
      </c>
      <c r="B198" s="764"/>
      <c r="C198" s="764"/>
      <c r="D198" s="764"/>
      <c r="E198" s="764"/>
      <c r="F198" s="399">
        <f>F197+F174+F137+F46</f>
        <v>106570</v>
      </c>
    </row>
    <row r="199" spans="1:6" ht="13.5" thickBot="1">
      <c r="A199" s="223"/>
      <c r="B199" s="224"/>
      <c r="C199" s="225"/>
      <c r="D199" s="400"/>
      <c r="E199" s="226"/>
      <c r="F199" s="232"/>
    </row>
    <row r="200" spans="1:6">
      <c r="A200" s="35"/>
      <c r="B200" s="2"/>
      <c r="C200" s="2"/>
      <c r="D200" s="2"/>
      <c r="F200" s="34"/>
    </row>
    <row r="201" spans="1:6">
      <c r="A201" s="35"/>
      <c r="B201" s="2"/>
      <c r="C201" s="2"/>
      <c r="F201" s="34"/>
    </row>
  </sheetData>
  <mergeCells count="2">
    <mergeCell ref="A1:F1"/>
    <mergeCell ref="A198:E198"/>
  </mergeCells>
  <printOptions horizontalCentered="1"/>
  <pageMargins left="0.51180555555555596" right="0.23611111111111099" top="1.4" bottom="0.8" header="0.51180555555555596" footer="0.51180555555555596"/>
  <pageSetup paperSize="9" scale="75" orientation="portrait" useFirstPageNumber="1" horizontalDpi="300" verticalDpi="300" r:id="rId1"/>
  <headerFooter alignWithMargins="0">
    <oddFooter>&amp;LParadise- BOQ for Fire Protection&amp;R&amp;P</oddFooter>
  </headerFooter>
  <rowBreaks count="2" manualBreakCount="2">
    <brk id="46" max="5" man="1"/>
    <brk id="13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2"/>
  <sheetViews>
    <sheetView workbookViewId="0">
      <selection activeCell="J48" sqref="J48"/>
    </sheetView>
  </sheetViews>
  <sheetFormatPr defaultColWidth="8.81640625" defaultRowHeight="14.5"/>
  <cols>
    <col min="1" max="1" width="8.81640625" style="530"/>
    <col min="2" max="2" width="35.26953125" style="530" customWidth="1"/>
    <col min="3" max="3" width="13.81640625" style="530" customWidth="1"/>
    <col min="4" max="5" width="14.453125" style="530" customWidth="1"/>
    <col min="6" max="7" width="13.7265625" style="530" customWidth="1"/>
    <col min="8" max="16384" width="8.81640625" style="530"/>
  </cols>
  <sheetData>
    <row r="1" spans="1:7" ht="15" thickBot="1"/>
    <row r="2" spans="1:7" ht="18.5">
      <c r="A2" s="765" t="s">
        <v>1281</v>
      </c>
      <c r="B2" s="766"/>
      <c r="C2" s="766"/>
      <c r="D2" s="766"/>
      <c r="E2" s="766"/>
      <c r="F2" s="766"/>
      <c r="G2" s="767"/>
    </row>
    <row r="3" spans="1:7">
      <c r="A3" s="531"/>
      <c r="B3" s="532"/>
      <c r="C3" s="532"/>
      <c r="D3" s="532"/>
      <c r="E3" s="532"/>
      <c r="F3" s="532"/>
      <c r="G3" s="533"/>
    </row>
    <row r="4" spans="1:7" ht="15.5">
      <c r="A4" s="584" t="s">
        <v>1282</v>
      </c>
      <c r="B4" s="585" t="s">
        <v>1283</v>
      </c>
      <c r="C4" s="585" t="s">
        <v>1284</v>
      </c>
      <c r="D4" s="585" t="s">
        <v>1285</v>
      </c>
      <c r="E4" s="585" t="s">
        <v>1286</v>
      </c>
      <c r="F4" s="586" t="s">
        <v>1287</v>
      </c>
      <c r="G4" s="587" t="s">
        <v>1288</v>
      </c>
    </row>
    <row r="5" spans="1:7">
      <c r="A5" s="534"/>
      <c r="B5" s="535" t="s">
        <v>1289</v>
      </c>
      <c r="C5" s="536"/>
      <c r="D5" s="536"/>
      <c r="E5" s="536"/>
      <c r="F5" s="537"/>
      <c r="G5" s="538"/>
    </row>
    <row r="6" spans="1:7">
      <c r="A6" s="534"/>
      <c r="B6" s="539"/>
      <c r="C6" s="540"/>
      <c r="D6" s="540"/>
      <c r="E6" s="540"/>
      <c r="F6" s="541"/>
      <c r="G6" s="542"/>
    </row>
    <row r="7" spans="1:7" ht="168">
      <c r="A7" s="543">
        <v>1</v>
      </c>
      <c r="B7" s="544" t="s">
        <v>1290</v>
      </c>
      <c r="C7" s="545"/>
      <c r="D7" s="546"/>
      <c r="E7" s="546"/>
      <c r="F7" s="547"/>
      <c r="G7" s="548"/>
    </row>
    <row r="8" spans="1:7" ht="56">
      <c r="A8" s="543" t="s">
        <v>174</v>
      </c>
      <c r="B8" s="549" t="s">
        <v>1291</v>
      </c>
      <c r="C8" s="545" t="s">
        <v>1292</v>
      </c>
      <c r="D8" s="545">
        <v>0</v>
      </c>
      <c r="E8" s="545"/>
      <c r="F8" s="550">
        <v>55600</v>
      </c>
      <c r="G8" s="548">
        <f>D8*F8</f>
        <v>0</v>
      </c>
    </row>
    <row r="9" spans="1:7" ht="56">
      <c r="A9" s="543" t="s">
        <v>182</v>
      </c>
      <c r="B9" s="549" t="s">
        <v>1293</v>
      </c>
      <c r="C9" s="551" t="s">
        <v>214</v>
      </c>
      <c r="D9" s="545"/>
      <c r="E9" s="545"/>
      <c r="F9" s="550">
        <v>81800</v>
      </c>
      <c r="G9" s="548">
        <f>D9*F9</f>
        <v>0</v>
      </c>
    </row>
    <row r="10" spans="1:7" ht="28">
      <c r="A10" s="543"/>
      <c r="B10" s="549" t="s">
        <v>1294</v>
      </c>
      <c r="C10" s="551" t="s">
        <v>214</v>
      </c>
      <c r="D10" s="545">
        <v>0</v>
      </c>
      <c r="E10" s="545"/>
      <c r="F10" s="550">
        <v>45000</v>
      </c>
      <c r="G10" s="548">
        <f>D10*F10</f>
        <v>0</v>
      </c>
    </row>
    <row r="11" spans="1:7">
      <c r="A11" s="543"/>
      <c r="B11" s="552" t="s">
        <v>1295</v>
      </c>
      <c r="C11" s="551" t="s">
        <v>214</v>
      </c>
      <c r="D11" s="545"/>
      <c r="E11" s="553"/>
      <c r="F11" s="554">
        <v>36500</v>
      </c>
      <c r="G11" s="548">
        <f>D11*F11</f>
        <v>0</v>
      </c>
    </row>
    <row r="12" spans="1:7" ht="56">
      <c r="A12" s="543" t="s">
        <v>279</v>
      </c>
      <c r="B12" s="549" t="s">
        <v>1296</v>
      </c>
      <c r="C12" s="551" t="s">
        <v>214</v>
      </c>
      <c r="D12" s="551"/>
      <c r="E12" s="551"/>
      <c r="F12" s="541">
        <v>98000</v>
      </c>
      <c r="G12" s="548">
        <f>D12*F12</f>
        <v>0</v>
      </c>
    </row>
    <row r="13" spans="1:7">
      <c r="A13" s="588"/>
      <c r="B13" s="768" t="s">
        <v>1330</v>
      </c>
      <c r="C13" s="768"/>
      <c r="D13" s="768"/>
      <c r="E13" s="768"/>
      <c r="F13" s="768"/>
      <c r="G13" s="589">
        <f>SUM(G6:G12)</f>
        <v>0</v>
      </c>
    </row>
    <row r="14" spans="1:7" ht="15" thickBot="1"/>
    <row r="15" spans="1:7" ht="18.5">
      <c r="A15" s="769" t="s">
        <v>1297</v>
      </c>
      <c r="B15" s="770"/>
      <c r="C15" s="770"/>
      <c r="D15" s="770"/>
      <c r="E15" s="771"/>
      <c r="F15" s="771"/>
      <c r="G15" s="772"/>
    </row>
    <row r="16" spans="1:7">
      <c r="A16" s="590" t="s">
        <v>1282</v>
      </c>
      <c r="B16" s="591" t="s">
        <v>1283</v>
      </c>
      <c r="C16" s="592" t="s">
        <v>1284</v>
      </c>
      <c r="D16" s="592" t="s">
        <v>1285</v>
      </c>
      <c r="E16" s="593" t="s">
        <v>1286</v>
      </c>
      <c r="F16" s="594" t="s">
        <v>1298</v>
      </c>
      <c r="G16" s="595" t="s">
        <v>1288</v>
      </c>
    </row>
    <row r="17" spans="1:7">
      <c r="A17" s="555"/>
      <c r="B17" s="556"/>
      <c r="C17" s="557"/>
      <c r="D17" s="557"/>
      <c r="E17" s="558"/>
      <c r="F17" s="559"/>
      <c r="G17" s="560"/>
    </row>
    <row r="18" spans="1:7">
      <c r="A18" s="561"/>
      <c r="B18" s="562" t="s">
        <v>1299</v>
      </c>
      <c r="C18" s="563"/>
      <c r="D18" s="563"/>
      <c r="E18" s="563"/>
      <c r="F18" s="563"/>
      <c r="G18" s="564"/>
    </row>
    <row r="19" spans="1:7">
      <c r="A19" s="565"/>
      <c r="B19" s="566" t="s">
        <v>1300</v>
      </c>
      <c r="C19" s="567"/>
      <c r="D19" s="567"/>
      <c r="E19" s="568"/>
      <c r="F19" s="569"/>
      <c r="G19" s="570"/>
    </row>
    <row r="20" spans="1:7" ht="70.5">
      <c r="A20" s="565">
        <v>2</v>
      </c>
      <c r="B20" s="571" t="s">
        <v>1301</v>
      </c>
      <c r="C20" s="567"/>
      <c r="D20" s="567"/>
      <c r="E20" s="568"/>
      <c r="F20" s="569"/>
      <c r="G20" s="570"/>
    </row>
    <row r="21" spans="1:7" ht="42.5">
      <c r="A21" s="565" t="s">
        <v>174</v>
      </c>
      <c r="B21" s="571" t="s">
        <v>1302</v>
      </c>
      <c r="C21" s="567" t="s">
        <v>1292</v>
      </c>
      <c r="D21" s="567">
        <v>0</v>
      </c>
      <c r="E21" s="568"/>
      <c r="F21" s="572">
        <v>4000</v>
      </c>
      <c r="G21" s="573">
        <f>D21*F21</f>
        <v>0</v>
      </c>
    </row>
    <row r="22" spans="1:7" ht="42.5">
      <c r="A22" s="565" t="s">
        <v>182</v>
      </c>
      <c r="B22" s="566" t="s">
        <v>1303</v>
      </c>
      <c r="C22" s="567" t="s">
        <v>1292</v>
      </c>
      <c r="D22" s="567">
        <v>0</v>
      </c>
      <c r="E22" s="568"/>
      <c r="F22" s="572">
        <v>10780</v>
      </c>
      <c r="G22" s="573">
        <f t="shared" ref="G22:G50" si="0">D22*F22</f>
        <v>0</v>
      </c>
    </row>
    <row r="23" spans="1:7">
      <c r="A23" s="565"/>
      <c r="B23" s="571"/>
      <c r="C23" s="567"/>
      <c r="D23" s="567"/>
      <c r="E23" s="568"/>
      <c r="F23" s="572"/>
      <c r="G23" s="573">
        <f t="shared" si="0"/>
        <v>0</v>
      </c>
    </row>
    <row r="24" spans="1:7">
      <c r="A24" s="565"/>
      <c r="B24" s="566" t="s">
        <v>1304</v>
      </c>
      <c r="C24" s="567"/>
      <c r="D24" s="567"/>
      <c r="E24" s="568"/>
      <c r="F24" s="572"/>
      <c r="G24" s="573">
        <f t="shared" si="0"/>
        <v>0</v>
      </c>
    </row>
    <row r="25" spans="1:7" ht="140.5">
      <c r="A25" s="565">
        <v>3</v>
      </c>
      <c r="B25" s="571" t="s">
        <v>1305</v>
      </c>
      <c r="C25" s="567"/>
      <c r="D25" s="567"/>
      <c r="E25" s="568"/>
      <c r="F25" s="572"/>
      <c r="G25" s="573">
        <f t="shared" si="0"/>
        <v>0</v>
      </c>
    </row>
    <row r="26" spans="1:7">
      <c r="A26" s="565"/>
      <c r="B26" s="566" t="s">
        <v>1306</v>
      </c>
      <c r="C26" s="567"/>
      <c r="D26" s="567"/>
      <c r="E26" s="568"/>
      <c r="F26" s="572"/>
      <c r="G26" s="573">
        <f t="shared" si="0"/>
        <v>0</v>
      </c>
    </row>
    <row r="27" spans="1:7" ht="28.5">
      <c r="A27" s="565" t="s">
        <v>174</v>
      </c>
      <c r="B27" s="571" t="s">
        <v>1307</v>
      </c>
      <c r="C27" s="567" t="s">
        <v>1308</v>
      </c>
      <c r="D27" s="567"/>
      <c r="E27" s="568"/>
      <c r="F27" s="572">
        <v>4400</v>
      </c>
      <c r="G27" s="573">
        <f t="shared" si="0"/>
        <v>0</v>
      </c>
    </row>
    <row r="28" spans="1:7" ht="28.5">
      <c r="A28" s="565"/>
      <c r="B28" s="566" t="s">
        <v>1309</v>
      </c>
      <c r="C28" s="567"/>
      <c r="D28" s="567"/>
      <c r="E28" s="568"/>
      <c r="F28" s="572"/>
      <c r="G28" s="573">
        <f t="shared" si="0"/>
        <v>0</v>
      </c>
    </row>
    <row r="29" spans="1:7" ht="56.5">
      <c r="A29" s="565">
        <v>4</v>
      </c>
      <c r="B29" s="571" t="s">
        <v>1310</v>
      </c>
      <c r="C29" s="567"/>
      <c r="D29" s="567"/>
      <c r="E29" s="568"/>
      <c r="F29" s="572"/>
      <c r="G29" s="573">
        <f t="shared" si="0"/>
        <v>0</v>
      </c>
    </row>
    <row r="30" spans="1:7">
      <c r="A30" s="565" t="s">
        <v>174</v>
      </c>
      <c r="B30" s="571" t="s">
        <v>1311</v>
      </c>
      <c r="C30" s="567" t="s">
        <v>1312</v>
      </c>
      <c r="D30" s="567">
        <v>0</v>
      </c>
      <c r="E30" s="568"/>
      <c r="F30" s="572">
        <v>880</v>
      </c>
      <c r="G30" s="573">
        <f t="shared" si="0"/>
        <v>0</v>
      </c>
    </row>
    <row r="31" spans="1:7">
      <c r="A31" s="565"/>
      <c r="B31" s="571"/>
      <c r="C31" s="567"/>
      <c r="D31" s="567"/>
      <c r="E31" s="568"/>
      <c r="F31" s="572"/>
      <c r="G31" s="573">
        <f t="shared" si="0"/>
        <v>0</v>
      </c>
    </row>
    <row r="32" spans="1:7" ht="70.5">
      <c r="A32" s="565">
        <v>5</v>
      </c>
      <c r="B32" s="571" t="s">
        <v>1313</v>
      </c>
      <c r="C32" s="567" t="s">
        <v>9</v>
      </c>
      <c r="D32" s="567"/>
      <c r="E32" s="568"/>
      <c r="F32" s="572">
        <v>990</v>
      </c>
      <c r="G32" s="573">
        <f t="shared" si="0"/>
        <v>0</v>
      </c>
    </row>
    <row r="33" spans="1:7">
      <c r="A33" s="565"/>
      <c r="B33" s="574" t="s">
        <v>1314</v>
      </c>
      <c r="C33" s="567"/>
      <c r="D33" s="567"/>
      <c r="E33" s="568"/>
      <c r="F33" s="572"/>
      <c r="G33" s="573">
        <f t="shared" si="0"/>
        <v>0</v>
      </c>
    </row>
    <row r="34" spans="1:7" ht="42.5">
      <c r="A34" s="565"/>
      <c r="B34" s="571" t="s">
        <v>1315</v>
      </c>
      <c r="C34" s="567" t="s">
        <v>1316</v>
      </c>
      <c r="D34" s="567">
        <v>0</v>
      </c>
      <c r="E34" s="568"/>
      <c r="F34" s="572">
        <v>300</v>
      </c>
      <c r="G34" s="573">
        <f t="shared" si="0"/>
        <v>0</v>
      </c>
    </row>
    <row r="35" spans="1:7">
      <c r="A35" s="565"/>
      <c r="B35" s="571"/>
      <c r="C35" s="567"/>
      <c r="D35" s="567"/>
      <c r="E35" s="568"/>
      <c r="F35" s="572"/>
      <c r="G35" s="573">
        <f t="shared" si="0"/>
        <v>0</v>
      </c>
    </row>
    <row r="36" spans="1:7">
      <c r="A36" s="565"/>
      <c r="B36" s="566" t="s">
        <v>1317</v>
      </c>
      <c r="C36" s="567"/>
      <c r="D36" s="567"/>
      <c r="E36" s="575"/>
      <c r="F36" s="576"/>
      <c r="G36" s="573">
        <f t="shared" si="0"/>
        <v>0</v>
      </c>
    </row>
    <row r="37" spans="1:7" ht="84.5">
      <c r="A37" s="565">
        <v>6</v>
      </c>
      <c r="B37" s="571" t="s">
        <v>1318</v>
      </c>
      <c r="C37" s="567"/>
      <c r="D37" s="567"/>
      <c r="E37" s="568"/>
      <c r="F37" s="572"/>
      <c r="G37" s="573">
        <f t="shared" si="0"/>
        <v>0</v>
      </c>
    </row>
    <row r="38" spans="1:7">
      <c r="A38" s="565" t="s">
        <v>174</v>
      </c>
      <c r="B38" s="571" t="s">
        <v>1319</v>
      </c>
      <c r="C38" s="567" t="s">
        <v>1316</v>
      </c>
      <c r="D38" s="567">
        <v>0</v>
      </c>
      <c r="E38" s="568"/>
      <c r="F38" s="572">
        <v>150</v>
      </c>
      <c r="G38" s="573">
        <f t="shared" si="0"/>
        <v>0</v>
      </c>
    </row>
    <row r="39" spans="1:7">
      <c r="A39" s="565"/>
      <c r="B39" s="571"/>
      <c r="C39" s="567"/>
      <c r="D39" s="567"/>
      <c r="E39" s="568"/>
      <c r="F39" s="572"/>
      <c r="G39" s="573">
        <f t="shared" si="0"/>
        <v>0</v>
      </c>
    </row>
    <row r="40" spans="1:7" ht="28.5">
      <c r="A40" s="565">
        <v>7</v>
      </c>
      <c r="B40" s="571" t="s">
        <v>1320</v>
      </c>
      <c r="C40" s="567"/>
      <c r="D40" s="567"/>
      <c r="E40" s="568"/>
      <c r="F40" s="572"/>
      <c r="G40" s="573">
        <f t="shared" si="0"/>
        <v>0</v>
      </c>
    </row>
    <row r="41" spans="1:7">
      <c r="A41" s="565" t="s">
        <v>174</v>
      </c>
      <c r="B41" s="571" t="s">
        <v>1321</v>
      </c>
      <c r="C41" s="567" t="s">
        <v>9</v>
      </c>
      <c r="D41" s="567">
        <v>0</v>
      </c>
      <c r="E41" s="568"/>
      <c r="F41" s="572">
        <v>1300</v>
      </c>
      <c r="G41" s="573">
        <f t="shared" si="0"/>
        <v>0</v>
      </c>
    </row>
    <row r="42" spans="1:7">
      <c r="A42" s="565"/>
      <c r="B42" s="571"/>
      <c r="C42" s="567"/>
      <c r="D42" s="567"/>
      <c r="E42" s="568"/>
      <c r="F42" s="572"/>
      <c r="G42" s="573">
        <f t="shared" si="0"/>
        <v>0</v>
      </c>
    </row>
    <row r="43" spans="1:7" ht="42.5">
      <c r="A43" s="565">
        <v>8</v>
      </c>
      <c r="B43" s="571" t="s">
        <v>1322</v>
      </c>
      <c r="C43" s="567" t="s">
        <v>1323</v>
      </c>
      <c r="D43" s="567">
        <v>0</v>
      </c>
      <c r="E43" s="568"/>
      <c r="F43" s="572">
        <v>90</v>
      </c>
      <c r="G43" s="573">
        <f t="shared" si="0"/>
        <v>0</v>
      </c>
    </row>
    <row r="44" spans="1:7">
      <c r="A44" s="565"/>
      <c r="B44" s="571"/>
      <c r="C44" s="567"/>
      <c r="D44" s="567"/>
      <c r="E44" s="568"/>
      <c r="F44" s="572"/>
      <c r="G44" s="573">
        <f t="shared" si="0"/>
        <v>0</v>
      </c>
    </row>
    <row r="45" spans="1:7">
      <c r="A45" s="577"/>
      <c r="B45" s="578" t="s">
        <v>1324</v>
      </c>
      <c r="C45" s="579"/>
      <c r="D45" s="579"/>
      <c r="E45" s="580"/>
      <c r="F45" s="572"/>
      <c r="G45" s="573">
        <f t="shared" si="0"/>
        <v>0</v>
      </c>
    </row>
    <row r="46" spans="1:7" ht="42.5">
      <c r="A46" s="565">
        <v>9</v>
      </c>
      <c r="B46" s="571" t="s">
        <v>1325</v>
      </c>
      <c r="C46" s="567" t="s">
        <v>1316</v>
      </c>
      <c r="D46" s="567">
        <v>0</v>
      </c>
      <c r="E46" s="568"/>
      <c r="F46" s="572">
        <v>150</v>
      </c>
      <c r="G46" s="573">
        <f t="shared" si="0"/>
        <v>0</v>
      </c>
    </row>
    <row r="47" spans="1:7">
      <c r="A47" s="565"/>
      <c r="B47" s="571" t="s">
        <v>1326</v>
      </c>
      <c r="C47" s="567" t="s">
        <v>549</v>
      </c>
      <c r="D47" s="567">
        <v>0</v>
      </c>
      <c r="E47" s="568"/>
      <c r="F47" s="572">
        <v>200</v>
      </c>
      <c r="G47" s="573">
        <f t="shared" si="0"/>
        <v>0</v>
      </c>
    </row>
    <row r="48" spans="1:7" ht="42.5">
      <c r="A48" s="567">
        <v>10</v>
      </c>
      <c r="B48" s="571" t="s">
        <v>1327</v>
      </c>
      <c r="C48" s="579" t="s">
        <v>1308</v>
      </c>
      <c r="D48" s="579">
        <v>0</v>
      </c>
      <c r="E48" s="579"/>
      <c r="F48" s="581">
        <v>2500</v>
      </c>
      <c r="G48" s="573">
        <f t="shared" si="0"/>
        <v>0</v>
      </c>
    </row>
    <row r="49" spans="1:7">
      <c r="A49" s="567"/>
      <c r="B49" s="571"/>
      <c r="C49" s="579"/>
      <c r="D49" s="579"/>
      <c r="E49" s="579"/>
      <c r="F49" s="581"/>
      <c r="G49" s="573">
        <f t="shared" si="0"/>
        <v>0</v>
      </c>
    </row>
    <row r="50" spans="1:7">
      <c r="A50" s="567">
        <v>11</v>
      </c>
      <c r="B50" s="571" t="s">
        <v>1328</v>
      </c>
      <c r="C50" s="579" t="s">
        <v>1308</v>
      </c>
      <c r="D50" s="579">
        <v>0</v>
      </c>
      <c r="E50" s="579"/>
      <c r="F50" s="581">
        <v>1000</v>
      </c>
      <c r="G50" s="573">
        <f t="shared" si="0"/>
        <v>0</v>
      </c>
    </row>
    <row r="51" spans="1:7">
      <c r="A51" s="567"/>
      <c r="B51" s="571"/>
      <c r="C51" s="579"/>
      <c r="D51" s="579"/>
      <c r="E51" s="579"/>
      <c r="F51" s="582"/>
      <c r="G51" s="583"/>
    </row>
    <row r="52" spans="1:7">
      <c r="A52" s="773" t="s">
        <v>1329</v>
      </c>
      <c r="B52" s="774"/>
      <c r="C52" s="774"/>
      <c r="D52" s="774"/>
      <c r="E52" s="596"/>
      <c r="F52" s="597"/>
      <c r="G52" s="598">
        <f>SUM(G18:G51)</f>
        <v>0</v>
      </c>
    </row>
  </sheetData>
  <mergeCells count="4">
    <mergeCell ref="A2:G2"/>
    <mergeCell ref="B13:F13"/>
    <mergeCell ref="A15:G15"/>
    <mergeCell ref="A52:D5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2"/>
  <sheetViews>
    <sheetView workbookViewId="0">
      <selection activeCell="C51" sqref="C51"/>
    </sheetView>
  </sheetViews>
  <sheetFormatPr defaultRowHeight="15.5"/>
  <cols>
    <col min="1" max="1" width="9.1796875" style="201"/>
    <col min="2" max="2" width="56.1796875" style="190" customWidth="1"/>
    <col min="3" max="3" width="52.7265625" style="190" customWidth="1"/>
    <col min="4" max="4" width="53.1796875" style="190" customWidth="1"/>
    <col min="5" max="5" width="50.81640625" style="190" customWidth="1"/>
    <col min="6" max="6" width="55.1796875" style="190" customWidth="1"/>
    <col min="7" max="7" width="36.26953125" style="190" customWidth="1"/>
    <col min="8" max="257" width="9.1796875" style="190"/>
    <col min="258" max="258" width="56.1796875" style="190" customWidth="1"/>
    <col min="259" max="259" width="52.7265625" style="190" customWidth="1"/>
    <col min="260" max="260" width="53.1796875" style="190" customWidth="1"/>
    <col min="261" max="261" width="50.81640625" style="190" customWidth="1"/>
    <col min="262" max="262" width="55.1796875" style="190" customWidth="1"/>
    <col min="263" max="263" width="36.26953125" style="190" customWidth="1"/>
    <col min="264" max="513" width="9.1796875" style="190"/>
    <col min="514" max="514" width="56.1796875" style="190" customWidth="1"/>
    <col min="515" max="515" width="52.7265625" style="190" customWidth="1"/>
    <col min="516" max="516" width="53.1796875" style="190" customWidth="1"/>
    <col min="517" max="517" width="50.81640625" style="190" customWidth="1"/>
    <col min="518" max="518" width="55.1796875" style="190" customWidth="1"/>
    <col min="519" max="519" width="36.26953125" style="190" customWidth="1"/>
    <col min="520" max="769" width="9.1796875" style="190"/>
    <col min="770" max="770" width="56.1796875" style="190" customWidth="1"/>
    <col min="771" max="771" width="52.7265625" style="190" customWidth="1"/>
    <col min="772" max="772" width="53.1796875" style="190" customWidth="1"/>
    <col min="773" max="773" width="50.81640625" style="190" customWidth="1"/>
    <col min="774" max="774" width="55.1796875" style="190" customWidth="1"/>
    <col min="775" max="775" width="36.26953125" style="190" customWidth="1"/>
    <col min="776" max="1025" width="9.1796875" style="190"/>
    <col min="1026" max="1026" width="56.1796875" style="190" customWidth="1"/>
    <col min="1027" max="1027" width="52.7265625" style="190" customWidth="1"/>
    <col min="1028" max="1028" width="53.1796875" style="190" customWidth="1"/>
    <col min="1029" max="1029" width="50.81640625" style="190" customWidth="1"/>
    <col min="1030" max="1030" width="55.1796875" style="190" customWidth="1"/>
    <col min="1031" max="1031" width="36.26953125" style="190" customWidth="1"/>
    <col min="1032" max="1281" width="9.1796875" style="190"/>
    <col min="1282" max="1282" width="56.1796875" style="190" customWidth="1"/>
    <col min="1283" max="1283" width="52.7265625" style="190" customWidth="1"/>
    <col min="1284" max="1284" width="53.1796875" style="190" customWidth="1"/>
    <col min="1285" max="1285" width="50.81640625" style="190" customWidth="1"/>
    <col min="1286" max="1286" width="55.1796875" style="190" customWidth="1"/>
    <col min="1287" max="1287" width="36.26953125" style="190" customWidth="1"/>
    <col min="1288" max="1537" width="9.1796875" style="190"/>
    <col min="1538" max="1538" width="56.1796875" style="190" customWidth="1"/>
    <col min="1539" max="1539" width="52.7265625" style="190" customWidth="1"/>
    <col min="1540" max="1540" width="53.1796875" style="190" customWidth="1"/>
    <col min="1541" max="1541" width="50.81640625" style="190" customWidth="1"/>
    <col min="1542" max="1542" width="55.1796875" style="190" customWidth="1"/>
    <col min="1543" max="1543" width="36.26953125" style="190" customWidth="1"/>
    <col min="1544" max="1793" width="9.1796875" style="190"/>
    <col min="1794" max="1794" width="56.1796875" style="190" customWidth="1"/>
    <col min="1795" max="1795" width="52.7265625" style="190" customWidth="1"/>
    <col min="1796" max="1796" width="53.1796875" style="190" customWidth="1"/>
    <col min="1797" max="1797" width="50.81640625" style="190" customWidth="1"/>
    <col min="1798" max="1798" width="55.1796875" style="190" customWidth="1"/>
    <col min="1799" max="1799" width="36.26953125" style="190" customWidth="1"/>
    <col min="1800" max="2049" width="9.1796875" style="190"/>
    <col min="2050" max="2050" width="56.1796875" style="190" customWidth="1"/>
    <col min="2051" max="2051" width="52.7265625" style="190" customWidth="1"/>
    <col min="2052" max="2052" width="53.1796875" style="190" customWidth="1"/>
    <col min="2053" max="2053" width="50.81640625" style="190" customWidth="1"/>
    <col min="2054" max="2054" width="55.1796875" style="190" customWidth="1"/>
    <col min="2055" max="2055" width="36.26953125" style="190" customWidth="1"/>
    <col min="2056" max="2305" width="9.1796875" style="190"/>
    <col min="2306" max="2306" width="56.1796875" style="190" customWidth="1"/>
    <col min="2307" max="2307" width="52.7265625" style="190" customWidth="1"/>
    <col min="2308" max="2308" width="53.1796875" style="190" customWidth="1"/>
    <col min="2309" max="2309" width="50.81640625" style="190" customWidth="1"/>
    <col min="2310" max="2310" width="55.1796875" style="190" customWidth="1"/>
    <col min="2311" max="2311" width="36.26953125" style="190" customWidth="1"/>
    <col min="2312" max="2561" width="9.1796875" style="190"/>
    <col min="2562" max="2562" width="56.1796875" style="190" customWidth="1"/>
    <col min="2563" max="2563" width="52.7265625" style="190" customWidth="1"/>
    <col min="2564" max="2564" width="53.1796875" style="190" customWidth="1"/>
    <col min="2565" max="2565" width="50.81640625" style="190" customWidth="1"/>
    <col min="2566" max="2566" width="55.1796875" style="190" customWidth="1"/>
    <col min="2567" max="2567" width="36.26953125" style="190" customWidth="1"/>
    <col min="2568" max="2817" width="9.1796875" style="190"/>
    <col min="2818" max="2818" width="56.1796875" style="190" customWidth="1"/>
    <col min="2819" max="2819" width="52.7265625" style="190" customWidth="1"/>
    <col min="2820" max="2820" width="53.1796875" style="190" customWidth="1"/>
    <col min="2821" max="2821" width="50.81640625" style="190" customWidth="1"/>
    <col min="2822" max="2822" width="55.1796875" style="190" customWidth="1"/>
    <col min="2823" max="2823" width="36.26953125" style="190" customWidth="1"/>
    <col min="2824" max="3073" width="9.1796875" style="190"/>
    <col min="3074" max="3074" width="56.1796875" style="190" customWidth="1"/>
    <col min="3075" max="3075" width="52.7265625" style="190" customWidth="1"/>
    <col min="3076" max="3076" width="53.1796875" style="190" customWidth="1"/>
    <col min="3077" max="3077" width="50.81640625" style="190" customWidth="1"/>
    <col min="3078" max="3078" width="55.1796875" style="190" customWidth="1"/>
    <col min="3079" max="3079" width="36.26953125" style="190" customWidth="1"/>
    <col min="3080" max="3329" width="9.1796875" style="190"/>
    <col min="3330" max="3330" width="56.1796875" style="190" customWidth="1"/>
    <col min="3331" max="3331" width="52.7265625" style="190" customWidth="1"/>
    <col min="3332" max="3332" width="53.1796875" style="190" customWidth="1"/>
    <col min="3333" max="3333" width="50.81640625" style="190" customWidth="1"/>
    <col min="3334" max="3334" width="55.1796875" style="190" customWidth="1"/>
    <col min="3335" max="3335" width="36.26953125" style="190" customWidth="1"/>
    <col min="3336" max="3585" width="9.1796875" style="190"/>
    <col min="3586" max="3586" width="56.1796875" style="190" customWidth="1"/>
    <col min="3587" max="3587" width="52.7265625" style="190" customWidth="1"/>
    <col min="3588" max="3588" width="53.1796875" style="190" customWidth="1"/>
    <col min="3589" max="3589" width="50.81640625" style="190" customWidth="1"/>
    <col min="3590" max="3590" width="55.1796875" style="190" customWidth="1"/>
    <col min="3591" max="3591" width="36.26953125" style="190" customWidth="1"/>
    <col min="3592" max="3841" width="9.1796875" style="190"/>
    <col min="3842" max="3842" width="56.1796875" style="190" customWidth="1"/>
    <col min="3843" max="3843" width="52.7265625" style="190" customWidth="1"/>
    <col min="3844" max="3844" width="53.1796875" style="190" customWidth="1"/>
    <col min="3845" max="3845" width="50.81640625" style="190" customWidth="1"/>
    <col min="3846" max="3846" width="55.1796875" style="190" customWidth="1"/>
    <col min="3847" max="3847" width="36.26953125" style="190" customWidth="1"/>
    <col min="3848" max="4097" width="9.1796875" style="190"/>
    <col min="4098" max="4098" width="56.1796875" style="190" customWidth="1"/>
    <col min="4099" max="4099" width="52.7265625" style="190" customWidth="1"/>
    <col min="4100" max="4100" width="53.1796875" style="190" customWidth="1"/>
    <col min="4101" max="4101" width="50.81640625" style="190" customWidth="1"/>
    <col min="4102" max="4102" width="55.1796875" style="190" customWidth="1"/>
    <col min="4103" max="4103" width="36.26953125" style="190" customWidth="1"/>
    <col min="4104" max="4353" width="9.1796875" style="190"/>
    <col min="4354" max="4354" width="56.1796875" style="190" customWidth="1"/>
    <col min="4355" max="4355" width="52.7265625" style="190" customWidth="1"/>
    <col min="4356" max="4356" width="53.1796875" style="190" customWidth="1"/>
    <col min="4357" max="4357" width="50.81640625" style="190" customWidth="1"/>
    <col min="4358" max="4358" width="55.1796875" style="190" customWidth="1"/>
    <col min="4359" max="4359" width="36.26953125" style="190" customWidth="1"/>
    <col min="4360" max="4609" width="9.1796875" style="190"/>
    <col min="4610" max="4610" width="56.1796875" style="190" customWidth="1"/>
    <col min="4611" max="4611" width="52.7265625" style="190" customWidth="1"/>
    <col min="4612" max="4612" width="53.1796875" style="190" customWidth="1"/>
    <col min="4613" max="4613" width="50.81640625" style="190" customWidth="1"/>
    <col min="4614" max="4614" width="55.1796875" style="190" customWidth="1"/>
    <col min="4615" max="4615" width="36.26953125" style="190" customWidth="1"/>
    <col min="4616" max="4865" width="9.1796875" style="190"/>
    <col min="4866" max="4866" width="56.1796875" style="190" customWidth="1"/>
    <col min="4867" max="4867" width="52.7265625" style="190" customWidth="1"/>
    <col min="4868" max="4868" width="53.1796875" style="190" customWidth="1"/>
    <col min="4869" max="4869" width="50.81640625" style="190" customWidth="1"/>
    <col min="4870" max="4870" width="55.1796875" style="190" customWidth="1"/>
    <col min="4871" max="4871" width="36.26953125" style="190" customWidth="1"/>
    <col min="4872" max="5121" width="9.1796875" style="190"/>
    <col min="5122" max="5122" width="56.1796875" style="190" customWidth="1"/>
    <col min="5123" max="5123" width="52.7265625" style="190" customWidth="1"/>
    <col min="5124" max="5124" width="53.1796875" style="190" customWidth="1"/>
    <col min="5125" max="5125" width="50.81640625" style="190" customWidth="1"/>
    <col min="5126" max="5126" width="55.1796875" style="190" customWidth="1"/>
    <col min="5127" max="5127" width="36.26953125" style="190" customWidth="1"/>
    <col min="5128" max="5377" width="9.1796875" style="190"/>
    <col min="5378" max="5378" width="56.1796875" style="190" customWidth="1"/>
    <col min="5379" max="5379" width="52.7265625" style="190" customWidth="1"/>
    <col min="5380" max="5380" width="53.1796875" style="190" customWidth="1"/>
    <col min="5381" max="5381" width="50.81640625" style="190" customWidth="1"/>
    <col min="5382" max="5382" width="55.1796875" style="190" customWidth="1"/>
    <col min="5383" max="5383" width="36.26953125" style="190" customWidth="1"/>
    <col min="5384" max="5633" width="9.1796875" style="190"/>
    <col min="5634" max="5634" width="56.1796875" style="190" customWidth="1"/>
    <col min="5635" max="5635" width="52.7265625" style="190" customWidth="1"/>
    <col min="5636" max="5636" width="53.1796875" style="190" customWidth="1"/>
    <col min="5637" max="5637" width="50.81640625" style="190" customWidth="1"/>
    <col min="5638" max="5638" width="55.1796875" style="190" customWidth="1"/>
    <col min="5639" max="5639" width="36.26953125" style="190" customWidth="1"/>
    <col min="5640" max="5889" width="9.1796875" style="190"/>
    <col min="5890" max="5890" width="56.1796875" style="190" customWidth="1"/>
    <col min="5891" max="5891" width="52.7265625" style="190" customWidth="1"/>
    <col min="5892" max="5892" width="53.1796875" style="190" customWidth="1"/>
    <col min="5893" max="5893" width="50.81640625" style="190" customWidth="1"/>
    <col min="5894" max="5894" width="55.1796875" style="190" customWidth="1"/>
    <col min="5895" max="5895" width="36.26953125" style="190" customWidth="1"/>
    <col min="5896" max="6145" width="9.1796875" style="190"/>
    <col min="6146" max="6146" width="56.1796875" style="190" customWidth="1"/>
    <col min="6147" max="6147" width="52.7265625" style="190" customWidth="1"/>
    <col min="6148" max="6148" width="53.1796875" style="190" customWidth="1"/>
    <col min="6149" max="6149" width="50.81640625" style="190" customWidth="1"/>
    <col min="6150" max="6150" width="55.1796875" style="190" customWidth="1"/>
    <col min="6151" max="6151" width="36.26953125" style="190" customWidth="1"/>
    <col min="6152" max="6401" width="9.1796875" style="190"/>
    <col min="6402" max="6402" width="56.1796875" style="190" customWidth="1"/>
    <col min="6403" max="6403" width="52.7265625" style="190" customWidth="1"/>
    <col min="6404" max="6404" width="53.1796875" style="190" customWidth="1"/>
    <col min="6405" max="6405" width="50.81640625" style="190" customWidth="1"/>
    <col min="6406" max="6406" width="55.1796875" style="190" customWidth="1"/>
    <col min="6407" max="6407" width="36.26953125" style="190" customWidth="1"/>
    <col min="6408" max="6657" width="9.1796875" style="190"/>
    <col min="6658" max="6658" width="56.1796875" style="190" customWidth="1"/>
    <col min="6659" max="6659" width="52.7265625" style="190" customWidth="1"/>
    <col min="6660" max="6660" width="53.1796875" style="190" customWidth="1"/>
    <col min="6661" max="6661" width="50.81640625" style="190" customWidth="1"/>
    <col min="6662" max="6662" width="55.1796875" style="190" customWidth="1"/>
    <col min="6663" max="6663" width="36.26953125" style="190" customWidth="1"/>
    <col min="6664" max="6913" width="9.1796875" style="190"/>
    <col min="6914" max="6914" width="56.1796875" style="190" customWidth="1"/>
    <col min="6915" max="6915" width="52.7265625" style="190" customWidth="1"/>
    <col min="6916" max="6916" width="53.1796875" style="190" customWidth="1"/>
    <col min="6917" max="6917" width="50.81640625" style="190" customWidth="1"/>
    <col min="6918" max="6918" width="55.1796875" style="190" customWidth="1"/>
    <col min="6919" max="6919" width="36.26953125" style="190" customWidth="1"/>
    <col min="6920" max="7169" width="9.1796875" style="190"/>
    <col min="7170" max="7170" width="56.1796875" style="190" customWidth="1"/>
    <col min="7171" max="7171" width="52.7265625" style="190" customWidth="1"/>
    <col min="7172" max="7172" width="53.1796875" style="190" customWidth="1"/>
    <col min="7173" max="7173" width="50.81640625" style="190" customWidth="1"/>
    <col min="7174" max="7174" width="55.1796875" style="190" customWidth="1"/>
    <col min="7175" max="7175" width="36.26953125" style="190" customWidth="1"/>
    <col min="7176" max="7425" width="9.1796875" style="190"/>
    <col min="7426" max="7426" width="56.1796875" style="190" customWidth="1"/>
    <col min="7427" max="7427" width="52.7265625" style="190" customWidth="1"/>
    <col min="7428" max="7428" width="53.1796875" style="190" customWidth="1"/>
    <col min="7429" max="7429" width="50.81640625" style="190" customWidth="1"/>
    <col min="7430" max="7430" width="55.1796875" style="190" customWidth="1"/>
    <col min="7431" max="7431" width="36.26953125" style="190" customWidth="1"/>
    <col min="7432" max="7681" width="9.1796875" style="190"/>
    <col min="7682" max="7682" width="56.1796875" style="190" customWidth="1"/>
    <col min="7683" max="7683" width="52.7265625" style="190" customWidth="1"/>
    <col min="7684" max="7684" width="53.1796875" style="190" customWidth="1"/>
    <col min="7685" max="7685" width="50.81640625" style="190" customWidth="1"/>
    <col min="7686" max="7686" width="55.1796875" style="190" customWidth="1"/>
    <col min="7687" max="7687" width="36.26953125" style="190" customWidth="1"/>
    <col min="7688" max="7937" width="9.1796875" style="190"/>
    <col min="7938" max="7938" width="56.1796875" style="190" customWidth="1"/>
    <col min="7939" max="7939" width="52.7265625" style="190" customWidth="1"/>
    <col min="7940" max="7940" width="53.1796875" style="190" customWidth="1"/>
    <col min="7941" max="7941" width="50.81640625" style="190" customWidth="1"/>
    <col min="7942" max="7942" width="55.1796875" style="190" customWidth="1"/>
    <col min="7943" max="7943" width="36.26953125" style="190" customWidth="1"/>
    <col min="7944" max="8193" width="9.1796875" style="190"/>
    <col min="8194" max="8194" width="56.1796875" style="190" customWidth="1"/>
    <col min="8195" max="8195" width="52.7265625" style="190" customWidth="1"/>
    <col min="8196" max="8196" width="53.1796875" style="190" customWidth="1"/>
    <col min="8197" max="8197" width="50.81640625" style="190" customWidth="1"/>
    <col min="8198" max="8198" width="55.1796875" style="190" customWidth="1"/>
    <col min="8199" max="8199" width="36.26953125" style="190" customWidth="1"/>
    <col min="8200" max="8449" width="9.1796875" style="190"/>
    <col min="8450" max="8450" width="56.1796875" style="190" customWidth="1"/>
    <col min="8451" max="8451" width="52.7265625" style="190" customWidth="1"/>
    <col min="8452" max="8452" width="53.1796875" style="190" customWidth="1"/>
    <col min="8453" max="8453" width="50.81640625" style="190" customWidth="1"/>
    <col min="8454" max="8454" width="55.1796875" style="190" customWidth="1"/>
    <col min="8455" max="8455" width="36.26953125" style="190" customWidth="1"/>
    <col min="8456" max="8705" width="9.1796875" style="190"/>
    <col min="8706" max="8706" width="56.1796875" style="190" customWidth="1"/>
    <col min="8707" max="8707" width="52.7265625" style="190" customWidth="1"/>
    <col min="8708" max="8708" width="53.1796875" style="190" customWidth="1"/>
    <col min="8709" max="8709" width="50.81640625" style="190" customWidth="1"/>
    <col min="8710" max="8710" width="55.1796875" style="190" customWidth="1"/>
    <col min="8711" max="8711" width="36.26953125" style="190" customWidth="1"/>
    <col min="8712" max="8961" width="9.1796875" style="190"/>
    <col min="8962" max="8962" width="56.1796875" style="190" customWidth="1"/>
    <col min="8963" max="8963" width="52.7265625" style="190" customWidth="1"/>
    <col min="8964" max="8964" width="53.1796875" style="190" customWidth="1"/>
    <col min="8965" max="8965" width="50.81640625" style="190" customWidth="1"/>
    <col min="8966" max="8966" width="55.1796875" style="190" customWidth="1"/>
    <col min="8967" max="8967" width="36.26953125" style="190" customWidth="1"/>
    <col min="8968" max="9217" width="9.1796875" style="190"/>
    <col min="9218" max="9218" width="56.1796875" style="190" customWidth="1"/>
    <col min="9219" max="9219" width="52.7265625" style="190" customWidth="1"/>
    <col min="9220" max="9220" width="53.1796875" style="190" customWidth="1"/>
    <col min="9221" max="9221" width="50.81640625" style="190" customWidth="1"/>
    <col min="9222" max="9222" width="55.1796875" style="190" customWidth="1"/>
    <col min="9223" max="9223" width="36.26953125" style="190" customWidth="1"/>
    <col min="9224" max="9473" width="9.1796875" style="190"/>
    <col min="9474" max="9474" width="56.1796875" style="190" customWidth="1"/>
    <col min="9475" max="9475" width="52.7265625" style="190" customWidth="1"/>
    <col min="9476" max="9476" width="53.1796875" style="190" customWidth="1"/>
    <col min="9477" max="9477" width="50.81640625" style="190" customWidth="1"/>
    <col min="9478" max="9478" width="55.1796875" style="190" customWidth="1"/>
    <col min="9479" max="9479" width="36.26953125" style="190" customWidth="1"/>
    <col min="9480" max="9729" width="9.1796875" style="190"/>
    <col min="9730" max="9730" width="56.1796875" style="190" customWidth="1"/>
    <col min="9731" max="9731" width="52.7265625" style="190" customWidth="1"/>
    <col min="9732" max="9732" width="53.1796875" style="190" customWidth="1"/>
    <col min="9733" max="9733" width="50.81640625" style="190" customWidth="1"/>
    <col min="9734" max="9734" width="55.1796875" style="190" customWidth="1"/>
    <col min="9735" max="9735" width="36.26953125" style="190" customWidth="1"/>
    <col min="9736" max="9985" width="9.1796875" style="190"/>
    <col min="9986" max="9986" width="56.1796875" style="190" customWidth="1"/>
    <col min="9987" max="9987" width="52.7265625" style="190" customWidth="1"/>
    <col min="9988" max="9988" width="53.1796875" style="190" customWidth="1"/>
    <col min="9989" max="9989" width="50.81640625" style="190" customWidth="1"/>
    <col min="9990" max="9990" width="55.1796875" style="190" customWidth="1"/>
    <col min="9991" max="9991" width="36.26953125" style="190" customWidth="1"/>
    <col min="9992" max="10241" width="9.1796875" style="190"/>
    <col min="10242" max="10242" width="56.1796875" style="190" customWidth="1"/>
    <col min="10243" max="10243" width="52.7265625" style="190" customWidth="1"/>
    <col min="10244" max="10244" width="53.1796875" style="190" customWidth="1"/>
    <col min="10245" max="10245" width="50.81640625" style="190" customWidth="1"/>
    <col min="10246" max="10246" width="55.1796875" style="190" customWidth="1"/>
    <col min="10247" max="10247" width="36.26953125" style="190" customWidth="1"/>
    <col min="10248" max="10497" width="9.1796875" style="190"/>
    <col min="10498" max="10498" width="56.1796875" style="190" customWidth="1"/>
    <col min="10499" max="10499" width="52.7265625" style="190" customWidth="1"/>
    <col min="10500" max="10500" width="53.1796875" style="190" customWidth="1"/>
    <col min="10501" max="10501" width="50.81640625" style="190" customWidth="1"/>
    <col min="10502" max="10502" width="55.1796875" style="190" customWidth="1"/>
    <col min="10503" max="10503" width="36.26953125" style="190" customWidth="1"/>
    <col min="10504" max="10753" width="9.1796875" style="190"/>
    <col min="10754" max="10754" width="56.1796875" style="190" customWidth="1"/>
    <col min="10755" max="10755" width="52.7265625" style="190" customWidth="1"/>
    <col min="10756" max="10756" width="53.1796875" style="190" customWidth="1"/>
    <col min="10757" max="10757" width="50.81640625" style="190" customWidth="1"/>
    <col min="10758" max="10758" width="55.1796875" style="190" customWidth="1"/>
    <col min="10759" max="10759" width="36.26953125" style="190" customWidth="1"/>
    <col min="10760" max="11009" width="9.1796875" style="190"/>
    <col min="11010" max="11010" width="56.1796875" style="190" customWidth="1"/>
    <col min="11011" max="11011" width="52.7265625" style="190" customWidth="1"/>
    <col min="11012" max="11012" width="53.1796875" style="190" customWidth="1"/>
    <col min="11013" max="11013" width="50.81640625" style="190" customWidth="1"/>
    <col min="11014" max="11014" width="55.1796875" style="190" customWidth="1"/>
    <col min="11015" max="11015" width="36.26953125" style="190" customWidth="1"/>
    <col min="11016" max="11265" width="9.1796875" style="190"/>
    <col min="11266" max="11266" width="56.1796875" style="190" customWidth="1"/>
    <col min="11267" max="11267" width="52.7265625" style="190" customWidth="1"/>
    <col min="11268" max="11268" width="53.1796875" style="190" customWidth="1"/>
    <col min="11269" max="11269" width="50.81640625" style="190" customWidth="1"/>
    <col min="11270" max="11270" width="55.1796875" style="190" customWidth="1"/>
    <col min="11271" max="11271" width="36.26953125" style="190" customWidth="1"/>
    <col min="11272" max="11521" width="9.1796875" style="190"/>
    <col min="11522" max="11522" width="56.1796875" style="190" customWidth="1"/>
    <col min="11523" max="11523" width="52.7265625" style="190" customWidth="1"/>
    <col min="11524" max="11524" width="53.1796875" style="190" customWidth="1"/>
    <col min="11525" max="11525" width="50.81640625" style="190" customWidth="1"/>
    <col min="11526" max="11526" width="55.1796875" style="190" customWidth="1"/>
    <col min="11527" max="11527" width="36.26953125" style="190" customWidth="1"/>
    <col min="11528" max="11777" width="9.1796875" style="190"/>
    <col min="11778" max="11778" width="56.1796875" style="190" customWidth="1"/>
    <col min="11779" max="11779" width="52.7265625" style="190" customWidth="1"/>
    <col min="11780" max="11780" width="53.1796875" style="190" customWidth="1"/>
    <col min="11781" max="11781" width="50.81640625" style="190" customWidth="1"/>
    <col min="11782" max="11782" width="55.1796875" style="190" customWidth="1"/>
    <col min="11783" max="11783" width="36.26953125" style="190" customWidth="1"/>
    <col min="11784" max="12033" width="9.1796875" style="190"/>
    <col min="12034" max="12034" width="56.1796875" style="190" customWidth="1"/>
    <col min="12035" max="12035" width="52.7265625" style="190" customWidth="1"/>
    <col min="12036" max="12036" width="53.1796875" style="190" customWidth="1"/>
    <col min="12037" max="12037" width="50.81640625" style="190" customWidth="1"/>
    <col min="12038" max="12038" width="55.1796875" style="190" customWidth="1"/>
    <col min="12039" max="12039" width="36.26953125" style="190" customWidth="1"/>
    <col min="12040" max="12289" width="9.1796875" style="190"/>
    <col min="12290" max="12290" width="56.1796875" style="190" customWidth="1"/>
    <col min="12291" max="12291" width="52.7265625" style="190" customWidth="1"/>
    <col min="12292" max="12292" width="53.1796875" style="190" customWidth="1"/>
    <col min="12293" max="12293" width="50.81640625" style="190" customWidth="1"/>
    <col min="12294" max="12294" width="55.1796875" style="190" customWidth="1"/>
    <col min="12295" max="12295" width="36.26953125" style="190" customWidth="1"/>
    <col min="12296" max="12545" width="9.1796875" style="190"/>
    <col min="12546" max="12546" width="56.1796875" style="190" customWidth="1"/>
    <col min="12547" max="12547" width="52.7265625" style="190" customWidth="1"/>
    <col min="12548" max="12548" width="53.1796875" style="190" customWidth="1"/>
    <col min="12549" max="12549" width="50.81640625" style="190" customWidth="1"/>
    <col min="12550" max="12550" width="55.1796875" style="190" customWidth="1"/>
    <col min="12551" max="12551" width="36.26953125" style="190" customWidth="1"/>
    <col min="12552" max="12801" width="9.1796875" style="190"/>
    <col min="12802" max="12802" width="56.1796875" style="190" customWidth="1"/>
    <col min="12803" max="12803" width="52.7265625" style="190" customWidth="1"/>
    <col min="12804" max="12804" width="53.1796875" style="190" customWidth="1"/>
    <col min="12805" max="12805" width="50.81640625" style="190" customWidth="1"/>
    <col min="12806" max="12806" width="55.1796875" style="190" customWidth="1"/>
    <col min="12807" max="12807" width="36.26953125" style="190" customWidth="1"/>
    <col min="12808" max="13057" width="9.1796875" style="190"/>
    <col min="13058" max="13058" width="56.1796875" style="190" customWidth="1"/>
    <col min="13059" max="13059" width="52.7265625" style="190" customWidth="1"/>
    <col min="13060" max="13060" width="53.1796875" style="190" customWidth="1"/>
    <col min="13061" max="13061" width="50.81640625" style="190" customWidth="1"/>
    <col min="13062" max="13062" width="55.1796875" style="190" customWidth="1"/>
    <col min="13063" max="13063" width="36.26953125" style="190" customWidth="1"/>
    <col min="13064" max="13313" width="9.1796875" style="190"/>
    <col min="13314" max="13314" width="56.1796875" style="190" customWidth="1"/>
    <col min="13315" max="13315" width="52.7265625" style="190" customWidth="1"/>
    <col min="13316" max="13316" width="53.1796875" style="190" customWidth="1"/>
    <col min="13317" max="13317" width="50.81640625" style="190" customWidth="1"/>
    <col min="13318" max="13318" width="55.1796875" style="190" customWidth="1"/>
    <col min="13319" max="13319" width="36.26953125" style="190" customWidth="1"/>
    <col min="13320" max="13569" width="9.1796875" style="190"/>
    <col min="13570" max="13570" width="56.1796875" style="190" customWidth="1"/>
    <col min="13571" max="13571" width="52.7265625" style="190" customWidth="1"/>
    <col min="13572" max="13572" width="53.1796875" style="190" customWidth="1"/>
    <col min="13573" max="13573" width="50.81640625" style="190" customWidth="1"/>
    <col min="13574" max="13574" width="55.1796875" style="190" customWidth="1"/>
    <col min="13575" max="13575" width="36.26953125" style="190" customWidth="1"/>
    <col min="13576" max="13825" width="9.1796875" style="190"/>
    <col min="13826" max="13826" width="56.1796875" style="190" customWidth="1"/>
    <col min="13827" max="13827" width="52.7265625" style="190" customWidth="1"/>
    <col min="13828" max="13828" width="53.1796875" style="190" customWidth="1"/>
    <col min="13829" max="13829" width="50.81640625" style="190" customWidth="1"/>
    <col min="13830" max="13830" width="55.1796875" style="190" customWidth="1"/>
    <col min="13831" max="13831" width="36.26953125" style="190" customWidth="1"/>
    <col min="13832" max="14081" width="9.1796875" style="190"/>
    <col min="14082" max="14082" width="56.1796875" style="190" customWidth="1"/>
    <col min="14083" max="14083" width="52.7265625" style="190" customWidth="1"/>
    <col min="14084" max="14084" width="53.1796875" style="190" customWidth="1"/>
    <col min="14085" max="14085" width="50.81640625" style="190" customWidth="1"/>
    <col min="14086" max="14086" width="55.1796875" style="190" customWidth="1"/>
    <col min="14087" max="14087" width="36.26953125" style="190" customWidth="1"/>
    <col min="14088" max="14337" width="9.1796875" style="190"/>
    <col min="14338" max="14338" width="56.1796875" style="190" customWidth="1"/>
    <col min="14339" max="14339" width="52.7265625" style="190" customWidth="1"/>
    <col min="14340" max="14340" width="53.1796875" style="190" customWidth="1"/>
    <col min="14341" max="14341" width="50.81640625" style="190" customWidth="1"/>
    <col min="14342" max="14342" width="55.1796875" style="190" customWidth="1"/>
    <col min="14343" max="14343" width="36.26953125" style="190" customWidth="1"/>
    <col min="14344" max="14593" width="9.1796875" style="190"/>
    <col min="14594" max="14594" width="56.1796875" style="190" customWidth="1"/>
    <col min="14595" max="14595" width="52.7265625" style="190" customWidth="1"/>
    <col min="14596" max="14596" width="53.1796875" style="190" customWidth="1"/>
    <col min="14597" max="14597" width="50.81640625" style="190" customWidth="1"/>
    <col min="14598" max="14598" width="55.1796875" style="190" customWidth="1"/>
    <col min="14599" max="14599" width="36.26953125" style="190" customWidth="1"/>
    <col min="14600" max="14849" width="9.1796875" style="190"/>
    <col min="14850" max="14850" width="56.1796875" style="190" customWidth="1"/>
    <col min="14851" max="14851" width="52.7265625" style="190" customWidth="1"/>
    <col min="14852" max="14852" width="53.1796875" style="190" customWidth="1"/>
    <col min="14853" max="14853" width="50.81640625" style="190" customWidth="1"/>
    <col min="14854" max="14854" width="55.1796875" style="190" customWidth="1"/>
    <col min="14855" max="14855" width="36.26953125" style="190" customWidth="1"/>
    <col min="14856" max="15105" width="9.1796875" style="190"/>
    <col min="15106" max="15106" width="56.1796875" style="190" customWidth="1"/>
    <col min="15107" max="15107" width="52.7265625" style="190" customWidth="1"/>
    <col min="15108" max="15108" width="53.1796875" style="190" customWidth="1"/>
    <col min="15109" max="15109" width="50.81640625" style="190" customWidth="1"/>
    <col min="15110" max="15110" width="55.1796875" style="190" customWidth="1"/>
    <col min="15111" max="15111" width="36.26953125" style="190" customWidth="1"/>
    <col min="15112" max="15361" width="9.1796875" style="190"/>
    <col min="15362" max="15362" width="56.1796875" style="190" customWidth="1"/>
    <col min="15363" max="15363" width="52.7265625" style="190" customWidth="1"/>
    <col min="15364" max="15364" width="53.1796875" style="190" customWidth="1"/>
    <col min="15365" max="15365" width="50.81640625" style="190" customWidth="1"/>
    <col min="15366" max="15366" width="55.1796875" style="190" customWidth="1"/>
    <col min="15367" max="15367" width="36.26953125" style="190" customWidth="1"/>
    <col min="15368" max="15617" width="9.1796875" style="190"/>
    <col min="15618" max="15618" width="56.1796875" style="190" customWidth="1"/>
    <col min="15619" max="15619" width="52.7265625" style="190" customWidth="1"/>
    <col min="15620" max="15620" width="53.1796875" style="190" customWidth="1"/>
    <col min="15621" max="15621" width="50.81640625" style="190" customWidth="1"/>
    <col min="15622" max="15622" width="55.1796875" style="190" customWidth="1"/>
    <col min="15623" max="15623" width="36.26953125" style="190" customWidth="1"/>
    <col min="15624" max="15873" width="9.1796875" style="190"/>
    <col min="15874" max="15874" width="56.1796875" style="190" customWidth="1"/>
    <col min="15875" max="15875" width="52.7265625" style="190" customWidth="1"/>
    <col min="15876" max="15876" width="53.1796875" style="190" customWidth="1"/>
    <col min="15877" max="15877" width="50.81640625" style="190" customWidth="1"/>
    <col min="15878" max="15878" width="55.1796875" style="190" customWidth="1"/>
    <col min="15879" max="15879" width="36.26953125" style="190" customWidth="1"/>
    <col min="15880" max="16129" width="9.1796875" style="190"/>
    <col min="16130" max="16130" width="56.1796875" style="190" customWidth="1"/>
    <col min="16131" max="16131" width="52.7265625" style="190" customWidth="1"/>
    <col min="16132" max="16132" width="53.1796875" style="190" customWidth="1"/>
    <col min="16133" max="16133" width="50.81640625" style="190" customWidth="1"/>
    <col min="16134" max="16134" width="55.1796875" style="190" customWidth="1"/>
    <col min="16135" max="16135" width="36.26953125" style="190" customWidth="1"/>
    <col min="16136" max="16384" width="9.1796875" style="190"/>
  </cols>
  <sheetData>
    <row r="1" spans="1:6" ht="21.75" customHeight="1">
      <c r="A1" s="776" t="s">
        <v>1012</v>
      </c>
      <c r="B1" s="776"/>
      <c r="C1" s="776"/>
    </row>
    <row r="2" spans="1:6" ht="29.25" customHeight="1">
      <c r="A2" s="191"/>
      <c r="B2" s="777" t="s">
        <v>780</v>
      </c>
      <c r="C2" s="777"/>
    </row>
    <row r="3" spans="1:6" ht="21.75" customHeight="1">
      <c r="A3" s="191"/>
      <c r="B3" s="777" t="s">
        <v>781</v>
      </c>
      <c r="C3" s="777"/>
    </row>
    <row r="4" spans="1:6" ht="59.25" customHeight="1">
      <c r="A4" s="191"/>
      <c r="B4" s="777" t="s">
        <v>782</v>
      </c>
      <c r="C4" s="777"/>
    </row>
    <row r="5" spans="1:6" ht="21" customHeight="1">
      <c r="A5" s="191"/>
      <c r="B5" s="192"/>
      <c r="C5" s="192"/>
    </row>
    <row r="6" spans="1:6" ht="15.75" customHeight="1">
      <c r="A6" s="775" t="s">
        <v>783</v>
      </c>
      <c r="B6" s="775"/>
      <c r="C6" s="775"/>
      <c r="D6" s="193"/>
      <c r="E6" s="193"/>
      <c r="F6" s="193"/>
    </row>
    <row r="7" spans="1:6" ht="23.25" customHeight="1">
      <c r="A7" s="429" t="s">
        <v>284</v>
      </c>
      <c r="B7" s="429" t="s">
        <v>784</v>
      </c>
      <c r="C7" s="429" t="s">
        <v>785</v>
      </c>
    </row>
    <row r="8" spans="1:6">
      <c r="A8" s="194"/>
      <c r="B8" s="194"/>
      <c r="C8" s="194"/>
    </row>
    <row r="9" spans="1:6">
      <c r="A9" s="195">
        <v>1</v>
      </c>
      <c r="B9" s="196" t="s">
        <v>786</v>
      </c>
      <c r="C9" s="196" t="s">
        <v>787</v>
      </c>
    </row>
    <row r="10" spans="1:6">
      <c r="A10" s="195">
        <f t="shared" ref="A10:A36" si="0">A9+1</f>
        <v>2</v>
      </c>
      <c r="B10" s="196" t="s">
        <v>788</v>
      </c>
      <c r="C10" s="196" t="s">
        <v>789</v>
      </c>
    </row>
    <row r="11" spans="1:6" ht="16.5" customHeight="1">
      <c r="A11" s="195">
        <f t="shared" si="0"/>
        <v>3</v>
      </c>
      <c r="B11" s="196" t="s">
        <v>790</v>
      </c>
      <c r="C11" s="196" t="s">
        <v>791</v>
      </c>
    </row>
    <row r="12" spans="1:6" ht="31">
      <c r="A12" s="195">
        <f t="shared" si="0"/>
        <v>4</v>
      </c>
      <c r="B12" s="196" t="s">
        <v>792</v>
      </c>
      <c r="C12" s="196" t="s">
        <v>989</v>
      </c>
    </row>
    <row r="13" spans="1:6">
      <c r="A13" s="195">
        <f t="shared" si="0"/>
        <v>5</v>
      </c>
      <c r="B13" s="196" t="s">
        <v>794</v>
      </c>
      <c r="C13" s="196" t="s">
        <v>795</v>
      </c>
    </row>
    <row r="14" spans="1:6">
      <c r="A14" s="195">
        <f t="shared" si="0"/>
        <v>6</v>
      </c>
      <c r="B14" s="196" t="s">
        <v>796</v>
      </c>
      <c r="C14" s="196" t="s">
        <v>797</v>
      </c>
    </row>
    <row r="15" spans="1:6">
      <c r="A15" s="195">
        <f t="shared" si="0"/>
        <v>7</v>
      </c>
      <c r="B15" s="196" t="s">
        <v>798</v>
      </c>
      <c r="C15" s="196" t="s">
        <v>799</v>
      </c>
    </row>
    <row r="16" spans="1:6">
      <c r="A16" s="195">
        <f t="shared" si="0"/>
        <v>8</v>
      </c>
      <c r="B16" s="196" t="s">
        <v>800</v>
      </c>
      <c r="C16" s="196" t="s">
        <v>990</v>
      </c>
    </row>
    <row r="17" spans="1:3" ht="31">
      <c r="A17" s="195">
        <f t="shared" si="0"/>
        <v>9</v>
      </c>
      <c r="B17" s="196" t="s">
        <v>801</v>
      </c>
      <c r="C17" s="196" t="s">
        <v>802</v>
      </c>
    </row>
    <row r="18" spans="1:3" ht="31">
      <c r="A18" s="195">
        <f t="shared" si="0"/>
        <v>10</v>
      </c>
      <c r="B18" s="196" t="s">
        <v>803</v>
      </c>
      <c r="C18" s="196" t="s">
        <v>802</v>
      </c>
    </row>
    <row r="19" spans="1:3">
      <c r="A19" s="195">
        <f t="shared" si="0"/>
        <v>11</v>
      </c>
      <c r="B19" s="196" t="s">
        <v>804</v>
      </c>
      <c r="C19" s="196" t="s">
        <v>805</v>
      </c>
    </row>
    <row r="20" spans="1:3">
      <c r="A20" s="195">
        <f t="shared" si="0"/>
        <v>12</v>
      </c>
      <c r="B20" s="196" t="s">
        <v>806</v>
      </c>
      <c r="C20" s="196" t="s">
        <v>805</v>
      </c>
    </row>
    <row r="21" spans="1:3">
      <c r="A21" s="195">
        <f t="shared" si="0"/>
        <v>13</v>
      </c>
      <c r="B21" s="196" t="s">
        <v>807</v>
      </c>
      <c r="C21" s="196" t="s">
        <v>808</v>
      </c>
    </row>
    <row r="22" spans="1:3">
      <c r="A22" s="195">
        <f t="shared" si="0"/>
        <v>14</v>
      </c>
      <c r="B22" s="196" t="s">
        <v>809</v>
      </c>
      <c r="C22" s="196" t="s">
        <v>810</v>
      </c>
    </row>
    <row r="23" spans="1:3">
      <c r="A23" s="195">
        <f t="shared" si="0"/>
        <v>15</v>
      </c>
      <c r="B23" s="196" t="s">
        <v>811</v>
      </c>
      <c r="C23" s="196" t="s">
        <v>812</v>
      </c>
    </row>
    <row r="24" spans="1:3">
      <c r="A24" s="195">
        <f t="shared" si="0"/>
        <v>16</v>
      </c>
      <c r="B24" s="196" t="s">
        <v>813</v>
      </c>
      <c r="C24" s="196" t="s">
        <v>814</v>
      </c>
    </row>
    <row r="25" spans="1:3">
      <c r="A25" s="195">
        <f t="shared" si="0"/>
        <v>17</v>
      </c>
      <c r="B25" s="196" t="s">
        <v>815</v>
      </c>
      <c r="C25" s="196" t="s">
        <v>816</v>
      </c>
    </row>
    <row r="26" spans="1:3">
      <c r="A26" s="195">
        <f t="shared" si="0"/>
        <v>18</v>
      </c>
      <c r="B26" s="196" t="s">
        <v>817</v>
      </c>
      <c r="C26" s="196" t="s">
        <v>818</v>
      </c>
    </row>
    <row r="27" spans="1:3">
      <c r="A27" s="195">
        <f t="shared" si="0"/>
        <v>19</v>
      </c>
      <c r="B27" s="196" t="s">
        <v>819</v>
      </c>
      <c r="C27" s="196" t="s">
        <v>820</v>
      </c>
    </row>
    <row r="28" spans="1:3">
      <c r="A28" s="195">
        <f t="shared" si="0"/>
        <v>20</v>
      </c>
      <c r="B28" s="196" t="s">
        <v>821</v>
      </c>
      <c r="C28" s="196" t="s">
        <v>822</v>
      </c>
    </row>
    <row r="29" spans="1:3" ht="31">
      <c r="A29" s="195">
        <f t="shared" si="0"/>
        <v>21</v>
      </c>
      <c r="B29" s="196" t="s">
        <v>823</v>
      </c>
      <c r="C29" s="196" t="s">
        <v>824</v>
      </c>
    </row>
    <row r="30" spans="1:3">
      <c r="A30" s="195">
        <f t="shared" si="0"/>
        <v>22</v>
      </c>
      <c r="B30" s="196" t="s">
        <v>825</v>
      </c>
      <c r="C30" s="196" t="s">
        <v>826</v>
      </c>
    </row>
    <row r="31" spans="1:3" ht="31">
      <c r="A31" s="195">
        <f t="shared" si="0"/>
        <v>23</v>
      </c>
      <c r="B31" s="196" t="s">
        <v>827</v>
      </c>
      <c r="C31" s="196" t="s">
        <v>824</v>
      </c>
    </row>
    <row r="32" spans="1:3">
      <c r="A32" s="195">
        <f t="shared" si="0"/>
        <v>24</v>
      </c>
      <c r="B32" s="196" t="s">
        <v>828</v>
      </c>
      <c r="C32" s="196" t="s">
        <v>829</v>
      </c>
    </row>
    <row r="33" spans="1:3">
      <c r="A33" s="195">
        <f t="shared" si="0"/>
        <v>25</v>
      </c>
      <c r="B33" s="196" t="s">
        <v>830</v>
      </c>
      <c r="C33" s="196" t="s">
        <v>831</v>
      </c>
    </row>
    <row r="34" spans="1:3" ht="31">
      <c r="A34" s="195">
        <f t="shared" si="0"/>
        <v>26</v>
      </c>
      <c r="B34" s="196" t="s">
        <v>832</v>
      </c>
      <c r="C34" s="196" t="s">
        <v>802</v>
      </c>
    </row>
    <row r="35" spans="1:3">
      <c r="A35" s="195">
        <f t="shared" si="0"/>
        <v>27</v>
      </c>
      <c r="B35" s="196" t="s">
        <v>833</v>
      </c>
      <c r="C35" s="196" t="s">
        <v>834</v>
      </c>
    </row>
    <row r="36" spans="1:3" ht="17.25" customHeight="1">
      <c r="A36" s="195">
        <f t="shared" si="0"/>
        <v>28</v>
      </c>
      <c r="B36" s="196" t="s">
        <v>835</v>
      </c>
      <c r="C36" s="196" t="s">
        <v>834</v>
      </c>
    </row>
    <row r="37" spans="1:3" ht="17.25" customHeight="1">
      <c r="A37" s="195">
        <v>29</v>
      </c>
      <c r="B37" s="196" t="s">
        <v>836</v>
      </c>
      <c r="C37" s="196" t="s">
        <v>837</v>
      </c>
    </row>
    <row r="38" spans="1:3">
      <c r="A38" s="195">
        <v>30</v>
      </c>
      <c r="B38" s="196" t="s">
        <v>838</v>
      </c>
      <c r="C38" s="196" t="s">
        <v>839</v>
      </c>
    </row>
    <row r="39" spans="1:3" ht="31">
      <c r="A39" s="195">
        <v>31</v>
      </c>
      <c r="B39" s="196" t="s">
        <v>840</v>
      </c>
      <c r="C39" s="196" t="s">
        <v>793</v>
      </c>
    </row>
    <row r="40" spans="1:3">
      <c r="A40" s="195">
        <v>32</v>
      </c>
      <c r="B40" s="196" t="s">
        <v>841</v>
      </c>
      <c r="C40" s="196" t="s">
        <v>842</v>
      </c>
    </row>
    <row r="41" spans="1:3">
      <c r="A41" s="195">
        <f t="shared" ref="A41:A47" si="1">A40+1</f>
        <v>33</v>
      </c>
      <c r="B41" s="196" t="s">
        <v>843</v>
      </c>
      <c r="C41" s="196" t="s">
        <v>844</v>
      </c>
    </row>
    <row r="42" spans="1:3">
      <c r="A42" s="195">
        <f t="shared" si="1"/>
        <v>34</v>
      </c>
      <c r="B42" s="196" t="s">
        <v>845</v>
      </c>
      <c r="C42" s="196" t="s">
        <v>846</v>
      </c>
    </row>
    <row r="43" spans="1:3" ht="16.5" customHeight="1">
      <c r="A43" s="195">
        <f t="shared" si="1"/>
        <v>35</v>
      </c>
      <c r="B43" s="196" t="s">
        <v>847</v>
      </c>
      <c r="C43" s="196" t="s">
        <v>848</v>
      </c>
    </row>
    <row r="44" spans="1:3">
      <c r="A44" s="195">
        <f t="shared" si="1"/>
        <v>36</v>
      </c>
      <c r="B44" s="196" t="s">
        <v>849</v>
      </c>
      <c r="C44" s="196" t="s">
        <v>850</v>
      </c>
    </row>
    <row r="45" spans="1:3">
      <c r="A45" s="195">
        <f t="shared" si="1"/>
        <v>37</v>
      </c>
      <c r="B45" s="196" t="s">
        <v>851</v>
      </c>
      <c r="C45" s="196" t="s">
        <v>852</v>
      </c>
    </row>
    <row r="46" spans="1:3">
      <c r="A46" s="195">
        <f t="shared" si="1"/>
        <v>38</v>
      </c>
      <c r="B46" s="196" t="s">
        <v>853</v>
      </c>
      <c r="C46" s="196" t="s">
        <v>854</v>
      </c>
    </row>
    <row r="47" spans="1:3">
      <c r="A47" s="195">
        <f t="shared" si="1"/>
        <v>39</v>
      </c>
      <c r="B47" s="196" t="s">
        <v>855</v>
      </c>
      <c r="C47" s="196" t="s">
        <v>856</v>
      </c>
    </row>
    <row r="48" spans="1:3">
      <c r="A48" s="197"/>
      <c r="B48" s="198"/>
      <c r="C48" s="198"/>
    </row>
    <row r="49" spans="1:6" ht="15.75" customHeight="1">
      <c r="A49" s="775" t="s">
        <v>857</v>
      </c>
      <c r="B49" s="775"/>
      <c r="C49" s="775"/>
      <c r="D49" s="193"/>
      <c r="E49" s="193"/>
      <c r="F49" s="193"/>
    </row>
    <row r="50" spans="1:6">
      <c r="A50" s="429" t="s">
        <v>284</v>
      </c>
      <c r="B50" s="429" t="s">
        <v>784</v>
      </c>
      <c r="C50" s="429" t="s">
        <v>785</v>
      </c>
    </row>
    <row r="51" spans="1:6">
      <c r="A51" s="195"/>
      <c r="B51" s="196"/>
      <c r="C51" s="196"/>
    </row>
    <row r="52" spans="1:6">
      <c r="A52" s="195">
        <v>1</v>
      </c>
      <c r="B52" s="198" t="s">
        <v>858</v>
      </c>
      <c r="C52" s="198" t="s">
        <v>859</v>
      </c>
      <c r="D52" s="199"/>
      <c r="E52" s="199"/>
    </row>
    <row r="53" spans="1:6">
      <c r="A53" s="195">
        <f t="shared" ref="A53:A71" si="2">A52+1</f>
        <v>2</v>
      </c>
      <c r="B53" s="198" t="s">
        <v>860</v>
      </c>
      <c r="C53" s="198" t="s">
        <v>861</v>
      </c>
      <c r="D53" s="199"/>
      <c r="E53" s="199"/>
    </row>
    <row r="54" spans="1:6">
      <c r="A54" s="195">
        <f t="shared" si="2"/>
        <v>3</v>
      </c>
      <c r="B54" s="198" t="s">
        <v>862</v>
      </c>
      <c r="C54" s="198" t="s">
        <v>980</v>
      </c>
      <c r="D54" s="199"/>
      <c r="E54" s="199"/>
    </row>
    <row r="55" spans="1:6">
      <c r="A55" s="195">
        <f t="shared" si="2"/>
        <v>4</v>
      </c>
      <c r="B55" s="198" t="s">
        <v>863</v>
      </c>
      <c r="C55" s="198" t="s">
        <v>864</v>
      </c>
      <c r="D55" s="199"/>
      <c r="E55" s="199"/>
    </row>
    <row r="56" spans="1:6">
      <c r="A56" s="195">
        <f t="shared" si="2"/>
        <v>5</v>
      </c>
      <c r="B56" s="198" t="s">
        <v>865</v>
      </c>
      <c r="C56" s="198" t="s">
        <v>866</v>
      </c>
      <c r="D56" s="199"/>
      <c r="E56" s="199"/>
    </row>
    <row r="57" spans="1:6">
      <c r="A57" s="195">
        <f t="shared" si="2"/>
        <v>6</v>
      </c>
      <c r="B57" s="198" t="s">
        <v>867</v>
      </c>
      <c r="C57" s="198" t="s">
        <v>868</v>
      </c>
      <c r="D57" s="199"/>
      <c r="E57" s="199"/>
    </row>
    <row r="58" spans="1:6">
      <c r="A58" s="195">
        <f t="shared" si="2"/>
        <v>7</v>
      </c>
      <c r="B58" s="198" t="s">
        <v>869</v>
      </c>
      <c r="C58" s="198" t="s">
        <v>870</v>
      </c>
      <c r="D58" s="199"/>
      <c r="E58" s="199"/>
    </row>
    <row r="59" spans="1:6">
      <c r="A59" s="195">
        <f t="shared" si="2"/>
        <v>8</v>
      </c>
      <c r="B59" s="198" t="s">
        <v>871</v>
      </c>
      <c r="C59" s="198" t="s">
        <v>864</v>
      </c>
      <c r="D59" s="199"/>
      <c r="E59" s="199"/>
    </row>
    <row r="60" spans="1:6">
      <c r="A60" s="195">
        <f t="shared" si="2"/>
        <v>9</v>
      </c>
      <c r="B60" s="198" t="s">
        <v>872</v>
      </c>
      <c r="C60" s="198" t="s">
        <v>873</v>
      </c>
      <c r="D60" s="199"/>
      <c r="E60" s="199"/>
    </row>
    <row r="61" spans="1:6">
      <c r="A61" s="195">
        <f t="shared" si="2"/>
        <v>10</v>
      </c>
      <c r="B61" s="198" t="s">
        <v>874</v>
      </c>
      <c r="C61" s="198" t="s">
        <v>875</v>
      </c>
      <c r="D61" s="199"/>
      <c r="E61" s="199"/>
    </row>
    <row r="62" spans="1:6">
      <c r="A62" s="195">
        <f t="shared" si="2"/>
        <v>11</v>
      </c>
      <c r="B62" s="198" t="s">
        <v>876</v>
      </c>
      <c r="C62" s="198" t="s">
        <v>877</v>
      </c>
      <c r="D62" s="199"/>
      <c r="E62" s="199"/>
    </row>
    <row r="63" spans="1:6">
      <c r="A63" s="195">
        <f t="shared" si="2"/>
        <v>12</v>
      </c>
      <c r="B63" s="198" t="s">
        <v>878</v>
      </c>
      <c r="C63" s="198" t="s">
        <v>879</v>
      </c>
      <c r="D63" s="199"/>
      <c r="E63" s="199"/>
    </row>
    <row r="64" spans="1:6">
      <c r="A64" s="195">
        <f t="shared" si="2"/>
        <v>13</v>
      </c>
      <c r="B64" s="198" t="s">
        <v>880</v>
      </c>
      <c r="C64" s="198" t="s">
        <v>881</v>
      </c>
      <c r="D64" s="199"/>
      <c r="E64" s="199"/>
    </row>
    <row r="65" spans="1:5">
      <c r="A65" s="195">
        <f t="shared" si="2"/>
        <v>14</v>
      </c>
      <c r="B65" s="198" t="s">
        <v>882</v>
      </c>
      <c r="C65" s="198" t="s">
        <v>883</v>
      </c>
      <c r="D65" s="199"/>
      <c r="E65" s="199"/>
    </row>
    <row r="66" spans="1:5">
      <c r="A66" s="195">
        <f t="shared" si="2"/>
        <v>15</v>
      </c>
      <c r="B66" s="198" t="s">
        <v>884</v>
      </c>
      <c r="C66" s="198" t="s">
        <v>885</v>
      </c>
      <c r="D66" s="199"/>
      <c r="E66" s="199"/>
    </row>
    <row r="67" spans="1:5">
      <c r="A67" s="195">
        <f t="shared" si="2"/>
        <v>16</v>
      </c>
      <c r="B67" s="198" t="s">
        <v>886</v>
      </c>
      <c r="C67" s="198" t="s">
        <v>887</v>
      </c>
      <c r="D67" s="199"/>
      <c r="E67" s="199"/>
    </row>
    <row r="68" spans="1:5">
      <c r="A68" s="195">
        <f t="shared" si="2"/>
        <v>17</v>
      </c>
      <c r="B68" s="198" t="s">
        <v>888</v>
      </c>
      <c r="C68" s="198" t="s">
        <v>978</v>
      </c>
      <c r="D68" s="199"/>
      <c r="E68" s="199"/>
    </row>
    <row r="69" spans="1:5">
      <c r="A69" s="195">
        <f t="shared" si="2"/>
        <v>18</v>
      </c>
      <c r="B69" s="198" t="s">
        <v>889</v>
      </c>
      <c r="C69" s="198" t="s">
        <v>978</v>
      </c>
      <c r="D69" s="199"/>
      <c r="E69" s="199"/>
    </row>
    <row r="70" spans="1:5">
      <c r="A70" s="195">
        <f t="shared" si="2"/>
        <v>19</v>
      </c>
      <c r="B70" s="198" t="s">
        <v>890</v>
      </c>
      <c r="C70" s="198" t="s">
        <v>978</v>
      </c>
      <c r="D70" s="199"/>
      <c r="E70" s="199"/>
    </row>
    <row r="71" spans="1:5">
      <c r="A71" s="195">
        <f t="shared" si="2"/>
        <v>20</v>
      </c>
      <c r="B71" s="198" t="s">
        <v>891</v>
      </c>
      <c r="C71" s="198" t="s">
        <v>979</v>
      </c>
      <c r="D71" s="199"/>
      <c r="E71" s="199"/>
    </row>
    <row r="72" spans="1:5" ht="21" customHeight="1">
      <c r="A72" s="195"/>
      <c r="B72" s="198"/>
      <c r="C72" s="198"/>
      <c r="D72" s="199"/>
      <c r="E72" s="199"/>
    </row>
    <row r="73" spans="1:5" ht="15.75" customHeight="1">
      <c r="A73" s="775" t="s">
        <v>892</v>
      </c>
      <c r="B73" s="775"/>
      <c r="C73" s="775"/>
    </row>
    <row r="74" spans="1:5">
      <c r="A74" s="429" t="s">
        <v>284</v>
      </c>
      <c r="B74" s="429" t="s">
        <v>784</v>
      </c>
      <c r="C74" s="429" t="s">
        <v>785</v>
      </c>
    </row>
    <row r="75" spans="1:5">
      <c r="A75" s="195"/>
      <c r="B75" s="196"/>
      <c r="C75" s="196"/>
    </row>
    <row r="76" spans="1:5">
      <c r="A76" s="195">
        <v>1</v>
      </c>
      <c r="B76" s="198" t="s">
        <v>893</v>
      </c>
      <c r="C76" s="198" t="s">
        <v>894</v>
      </c>
      <c r="D76" s="200"/>
      <c r="E76" s="201"/>
    </row>
    <row r="77" spans="1:5">
      <c r="A77" s="195">
        <f t="shared" ref="A77:A101" si="3">A76+1</f>
        <v>2</v>
      </c>
      <c r="B77" s="198" t="s">
        <v>895</v>
      </c>
      <c r="C77" s="198" t="s">
        <v>981</v>
      </c>
      <c r="D77" s="200"/>
      <c r="E77" s="201"/>
    </row>
    <row r="78" spans="1:5">
      <c r="A78" s="195">
        <f t="shared" si="3"/>
        <v>3</v>
      </c>
      <c r="B78" s="202" t="s">
        <v>896</v>
      </c>
      <c r="C78" s="198" t="s">
        <v>981</v>
      </c>
      <c r="D78" s="200"/>
      <c r="E78" s="201"/>
    </row>
    <row r="79" spans="1:5">
      <c r="A79" s="195">
        <f t="shared" si="3"/>
        <v>4</v>
      </c>
      <c r="B79" s="198" t="s">
        <v>897</v>
      </c>
      <c r="C79" s="198" t="s">
        <v>981</v>
      </c>
      <c r="D79" s="200"/>
      <c r="E79" s="201"/>
    </row>
    <row r="80" spans="1:5">
      <c r="A80" s="195">
        <f t="shared" si="3"/>
        <v>5</v>
      </c>
      <c r="B80" s="198" t="s">
        <v>898</v>
      </c>
      <c r="C80" s="198" t="s">
        <v>981</v>
      </c>
      <c r="D80" s="200"/>
      <c r="E80" s="201"/>
    </row>
    <row r="81" spans="1:5">
      <c r="A81" s="195">
        <f t="shared" si="3"/>
        <v>6</v>
      </c>
      <c r="B81" s="198" t="s">
        <v>899</v>
      </c>
      <c r="C81" s="198" t="s">
        <v>981</v>
      </c>
      <c r="D81" s="200"/>
      <c r="E81" s="201"/>
    </row>
    <row r="82" spans="1:5">
      <c r="A82" s="195">
        <f t="shared" si="3"/>
        <v>7</v>
      </c>
      <c r="B82" s="198" t="s">
        <v>900</v>
      </c>
      <c r="C82" s="198" t="s">
        <v>901</v>
      </c>
      <c r="D82" s="200"/>
      <c r="E82" s="201"/>
    </row>
    <row r="83" spans="1:5">
      <c r="A83" s="195">
        <f t="shared" si="3"/>
        <v>8</v>
      </c>
      <c r="B83" s="198" t="s">
        <v>902</v>
      </c>
      <c r="C83" s="198" t="s">
        <v>982</v>
      </c>
      <c r="D83" s="200"/>
      <c r="E83" s="201"/>
    </row>
    <row r="84" spans="1:5">
      <c r="A84" s="195">
        <f t="shared" si="3"/>
        <v>9</v>
      </c>
      <c r="B84" s="198" t="s">
        <v>903</v>
      </c>
      <c r="C84" s="198" t="s">
        <v>904</v>
      </c>
      <c r="D84" s="200"/>
      <c r="E84" s="201"/>
    </row>
    <row r="85" spans="1:5">
      <c r="A85" s="195">
        <f t="shared" si="3"/>
        <v>10</v>
      </c>
      <c r="B85" s="198" t="s">
        <v>905</v>
      </c>
      <c r="C85" s="198" t="s">
        <v>983</v>
      </c>
      <c r="D85" s="200"/>
      <c r="E85" s="201"/>
    </row>
    <row r="86" spans="1:5">
      <c r="A86" s="195">
        <f t="shared" si="3"/>
        <v>11</v>
      </c>
      <c r="B86" s="198" t="s">
        <v>906</v>
      </c>
      <c r="C86" s="198" t="s">
        <v>907</v>
      </c>
      <c r="D86" s="200"/>
      <c r="E86" s="201"/>
    </row>
    <row r="87" spans="1:5">
      <c r="A87" s="195">
        <f t="shared" si="3"/>
        <v>12</v>
      </c>
      <c r="B87" s="198" t="s">
        <v>908</v>
      </c>
      <c r="C87" s="198" t="s">
        <v>909</v>
      </c>
      <c r="D87" s="200"/>
      <c r="E87" s="201"/>
    </row>
    <row r="88" spans="1:5">
      <c r="A88" s="195">
        <f t="shared" si="3"/>
        <v>13</v>
      </c>
      <c r="B88" s="198" t="s">
        <v>910</v>
      </c>
      <c r="C88" s="198" t="s">
        <v>909</v>
      </c>
      <c r="D88" s="200"/>
      <c r="E88" s="201"/>
    </row>
    <row r="89" spans="1:5">
      <c r="A89" s="195">
        <f t="shared" si="3"/>
        <v>14</v>
      </c>
      <c r="B89" s="198" t="s">
        <v>911</v>
      </c>
      <c r="C89" s="198" t="s">
        <v>909</v>
      </c>
      <c r="D89" s="200"/>
      <c r="E89" s="201"/>
    </row>
    <row r="90" spans="1:5">
      <c r="A90" s="195">
        <f t="shared" si="3"/>
        <v>15</v>
      </c>
      <c r="B90" s="198" t="s">
        <v>912</v>
      </c>
      <c r="C90" s="198" t="s">
        <v>909</v>
      </c>
      <c r="D90" s="200"/>
      <c r="E90" s="201"/>
    </row>
    <row r="91" spans="1:5">
      <c r="A91" s="195">
        <f t="shared" si="3"/>
        <v>16</v>
      </c>
      <c r="B91" s="198" t="s">
        <v>913</v>
      </c>
      <c r="C91" s="198" t="s">
        <v>909</v>
      </c>
      <c r="D91" s="200"/>
      <c r="E91" s="201"/>
    </row>
    <row r="92" spans="1:5" ht="31.5" customHeight="1">
      <c r="A92" s="195">
        <f t="shared" si="3"/>
        <v>17</v>
      </c>
      <c r="B92" s="198" t="s">
        <v>914</v>
      </c>
      <c r="C92" s="198" t="s">
        <v>915</v>
      </c>
      <c r="D92" s="200"/>
      <c r="E92" s="203"/>
    </row>
    <row r="93" spans="1:5" ht="31">
      <c r="A93" s="195">
        <f t="shared" si="3"/>
        <v>18</v>
      </c>
      <c r="B93" s="202" t="s">
        <v>916</v>
      </c>
      <c r="C93" s="198" t="s">
        <v>915</v>
      </c>
      <c r="D93" s="204"/>
      <c r="E93" s="203"/>
    </row>
    <row r="94" spans="1:5">
      <c r="A94" s="195">
        <f t="shared" si="3"/>
        <v>19</v>
      </c>
      <c r="B94" s="198" t="s">
        <v>917</v>
      </c>
      <c r="C94" s="198" t="s">
        <v>918</v>
      </c>
      <c r="D94" s="200"/>
      <c r="E94" s="201"/>
    </row>
    <row r="95" spans="1:5">
      <c r="A95" s="195">
        <f t="shared" si="3"/>
        <v>20</v>
      </c>
      <c r="B95" s="198" t="s">
        <v>919</v>
      </c>
      <c r="C95" s="198" t="s">
        <v>984</v>
      </c>
      <c r="D95" s="204"/>
      <c r="E95" s="203"/>
    </row>
    <row r="96" spans="1:5">
      <c r="A96" s="195">
        <f t="shared" si="3"/>
        <v>21</v>
      </c>
      <c r="B96" s="202" t="s">
        <v>920</v>
      </c>
      <c r="C96" s="198" t="s">
        <v>921</v>
      </c>
      <c r="D96" s="200"/>
      <c r="E96" s="201"/>
    </row>
    <row r="97" spans="1:7">
      <c r="A97" s="195">
        <f t="shared" si="3"/>
        <v>22</v>
      </c>
      <c r="B97" s="198" t="s">
        <v>922</v>
      </c>
      <c r="C97" s="198" t="s">
        <v>923</v>
      </c>
      <c r="D97" s="200"/>
      <c r="E97" s="205"/>
    </row>
    <row r="98" spans="1:7">
      <c r="A98" s="195">
        <f t="shared" si="3"/>
        <v>23</v>
      </c>
      <c r="B98" s="198" t="s">
        <v>924</v>
      </c>
      <c r="C98" s="198" t="s">
        <v>925</v>
      </c>
      <c r="D98" s="200"/>
      <c r="E98" s="201"/>
    </row>
    <row r="99" spans="1:7">
      <c r="A99" s="195">
        <f t="shared" si="3"/>
        <v>24</v>
      </c>
      <c r="B99" s="198" t="s">
        <v>926</v>
      </c>
      <c r="C99" s="198" t="s">
        <v>925</v>
      </c>
      <c r="D99" s="200"/>
      <c r="E99" s="201"/>
    </row>
    <row r="100" spans="1:7">
      <c r="A100" s="195">
        <f t="shared" si="3"/>
        <v>25</v>
      </c>
      <c r="B100" s="198" t="s">
        <v>927</v>
      </c>
      <c r="C100" s="198" t="s">
        <v>925</v>
      </c>
      <c r="D100" s="200"/>
      <c r="E100" s="201"/>
    </row>
    <row r="101" spans="1:7">
      <c r="A101" s="195">
        <f t="shared" si="3"/>
        <v>26</v>
      </c>
      <c r="B101" s="198" t="s">
        <v>928</v>
      </c>
      <c r="C101" s="198" t="s">
        <v>985</v>
      </c>
      <c r="D101" s="200"/>
      <c r="E101" s="201"/>
    </row>
    <row r="102" spans="1:7">
      <c r="A102" s="195"/>
      <c r="B102" s="196"/>
      <c r="C102" s="196"/>
    </row>
    <row r="104" spans="1:7" ht="21" customHeight="1">
      <c r="A104" s="775" t="s">
        <v>929</v>
      </c>
      <c r="B104" s="775"/>
      <c r="C104" s="775"/>
      <c r="D104" s="775"/>
    </row>
    <row r="105" spans="1:7">
      <c r="A105" s="429" t="s">
        <v>284</v>
      </c>
      <c r="B105" s="429" t="s">
        <v>784</v>
      </c>
      <c r="C105" s="429" t="s">
        <v>930</v>
      </c>
      <c r="D105" s="429" t="s">
        <v>785</v>
      </c>
    </row>
    <row r="106" spans="1:7">
      <c r="A106" s="206"/>
      <c r="B106" s="206"/>
      <c r="C106" s="206"/>
      <c r="D106" s="206"/>
    </row>
    <row r="107" spans="1:7" ht="77.5">
      <c r="A107" s="195">
        <v>1</v>
      </c>
      <c r="B107" s="206" t="s">
        <v>931</v>
      </c>
      <c r="C107" s="207" t="s">
        <v>932</v>
      </c>
      <c r="D107" s="206" t="s">
        <v>986</v>
      </c>
      <c r="E107" s="199"/>
      <c r="F107" s="199"/>
      <c r="G107" s="199"/>
    </row>
    <row r="108" spans="1:7" ht="77.5">
      <c r="A108" s="195">
        <v>2</v>
      </c>
      <c r="B108" s="206" t="s">
        <v>933</v>
      </c>
      <c r="C108" s="207" t="s">
        <v>934</v>
      </c>
      <c r="D108" s="206" t="s">
        <v>986</v>
      </c>
      <c r="E108" s="199"/>
      <c r="F108" s="199"/>
      <c r="G108" s="199"/>
    </row>
    <row r="109" spans="1:7" ht="77.5">
      <c r="A109" s="195">
        <v>3</v>
      </c>
      <c r="B109" s="206" t="s">
        <v>935</v>
      </c>
      <c r="C109" s="207" t="s">
        <v>936</v>
      </c>
      <c r="D109" s="206" t="s">
        <v>986</v>
      </c>
      <c r="E109" s="199"/>
      <c r="F109" s="199"/>
      <c r="G109" s="199"/>
    </row>
    <row r="110" spans="1:7">
      <c r="A110" s="195">
        <v>4</v>
      </c>
      <c r="B110" s="206" t="s">
        <v>937</v>
      </c>
      <c r="C110" s="206"/>
      <c r="D110" s="206" t="s">
        <v>938</v>
      </c>
      <c r="E110" s="199"/>
      <c r="F110" s="199"/>
      <c r="G110" s="199"/>
    </row>
    <row r="111" spans="1:7">
      <c r="A111" s="195">
        <v>5</v>
      </c>
      <c r="B111" s="206" t="s">
        <v>939</v>
      </c>
      <c r="C111" s="206" t="s">
        <v>940</v>
      </c>
      <c r="D111" s="206" t="s">
        <v>941</v>
      </c>
      <c r="E111" s="199"/>
      <c r="F111" s="199"/>
      <c r="G111" s="199"/>
    </row>
    <row r="112" spans="1:7">
      <c r="A112" s="195">
        <v>6</v>
      </c>
      <c r="B112" s="206" t="s">
        <v>942</v>
      </c>
      <c r="C112" s="208" t="s">
        <v>943</v>
      </c>
      <c r="D112" s="208" t="s">
        <v>944</v>
      </c>
      <c r="E112" s="199"/>
      <c r="F112" s="199"/>
      <c r="G112" s="199"/>
    </row>
    <row r="113" spans="1:7" ht="31">
      <c r="A113" s="195">
        <v>7</v>
      </c>
      <c r="B113" s="206" t="s">
        <v>945</v>
      </c>
      <c r="C113" s="207" t="s">
        <v>946</v>
      </c>
      <c r="D113" s="206" t="s">
        <v>947</v>
      </c>
      <c r="E113" s="199"/>
      <c r="F113" s="199"/>
      <c r="G113" s="199"/>
    </row>
    <row r="114" spans="1:7">
      <c r="A114" s="195">
        <v>8</v>
      </c>
      <c r="B114" s="206" t="s">
        <v>948</v>
      </c>
      <c r="C114" s="206"/>
      <c r="D114" s="206" t="s">
        <v>949</v>
      </c>
      <c r="E114" s="199"/>
      <c r="F114" s="199"/>
      <c r="G114" s="199"/>
    </row>
    <row r="115" spans="1:7">
      <c r="A115" s="195">
        <v>9</v>
      </c>
      <c r="B115" s="206" t="s">
        <v>950</v>
      </c>
      <c r="C115" s="206"/>
      <c r="D115" s="206" t="s">
        <v>951</v>
      </c>
      <c r="E115" s="199"/>
      <c r="F115" s="199"/>
      <c r="G115" s="199"/>
    </row>
    <row r="116" spans="1:7">
      <c r="A116" s="195">
        <v>10</v>
      </c>
      <c r="B116" s="206" t="s">
        <v>952</v>
      </c>
      <c r="C116" s="206"/>
      <c r="D116" s="206" t="s">
        <v>951</v>
      </c>
      <c r="E116" s="199"/>
      <c r="F116" s="199"/>
      <c r="G116" s="199"/>
    </row>
    <row r="117" spans="1:7">
      <c r="A117" s="195">
        <v>11</v>
      </c>
      <c r="B117" s="206" t="s">
        <v>953</v>
      </c>
      <c r="C117" s="206"/>
      <c r="D117" s="206" t="s">
        <v>954</v>
      </c>
      <c r="E117" s="199"/>
      <c r="F117" s="199"/>
      <c r="G117" s="199"/>
    </row>
    <row r="118" spans="1:7" ht="31">
      <c r="A118" s="195">
        <v>12</v>
      </c>
      <c r="B118" s="206" t="s">
        <v>955</v>
      </c>
      <c r="C118" s="208" t="s">
        <v>956</v>
      </c>
      <c r="D118" s="206" t="s">
        <v>957</v>
      </c>
      <c r="E118" s="199"/>
      <c r="F118" s="199"/>
      <c r="G118" s="199"/>
    </row>
    <row r="119" spans="1:7">
      <c r="A119" s="195">
        <v>13</v>
      </c>
      <c r="B119" s="206" t="s">
        <v>958</v>
      </c>
      <c r="C119" s="206"/>
      <c r="D119" s="206" t="s">
        <v>987</v>
      </c>
      <c r="E119" s="199"/>
      <c r="F119" s="199"/>
      <c r="G119" s="199"/>
    </row>
    <row r="120" spans="1:7">
      <c r="A120" s="195">
        <v>14</v>
      </c>
      <c r="B120" s="206" t="s">
        <v>959</v>
      </c>
      <c r="C120" s="206"/>
      <c r="D120" s="206" t="s">
        <v>951</v>
      </c>
      <c r="E120" s="199"/>
      <c r="F120" s="199"/>
      <c r="G120" s="199"/>
    </row>
    <row r="121" spans="1:7">
      <c r="A121" s="195">
        <v>15</v>
      </c>
      <c r="B121" s="206" t="s">
        <v>960</v>
      </c>
      <c r="C121" s="206"/>
      <c r="D121" s="206" t="s">
        <v>987</v>
      </c>
      <c r="E121" s="199"/>
      <c r="F121" s="199"/>
      <c r="G121" s="199"/>
    </row>
    <row r="122" spans="1:7">
      <c r="A122" s="195">
        <v>16</v>
      </c>
      <c r="B122" s="206" t="s">
        <v>961</v>
      </c>
      <c r="C122" s="206"/>
      <c r="D122" s="206" t="s">
        <v>987</v>
      </c>
      <c r="E122" s="199"/>
      <c r="F122" s="199"/>
      <c r="G122" s="199"/>
    </row>
    <row r="123" spans="1:7" ht="46.5">
      <c r="A123" s="195">
        <v>17</v>
      </c>
      <c r="B123" s="206" t="s">
        <v>962</v>
      </c>
      <c r="C123" s="207" t="s">
        <v>963</v>
      </c>
      <c r="D123" s="206" t="s">
        <v>951</v>
      </c>
      <c r="E123" s="199"/>
      <c r="F123" s="199"/>
      <c r="G123" s="199"/>
    </row>
    <row r="124" spans="1:7">
      <c r="A124" s="195">
        <v>18</v>
      </c>
      <c r="B124" s="206" t="s">
        <v>964</v>
      </c>
      <c r="C124" s="206"/>
      <c r="D124" s="206" t="s">
        <v>965</v>
      </c>
      <c r="E124" s="199"/>
      <c r="F124" s="199"/>
      <c r="G124" s="199"/>
    </row>
    <row r="125" spans="1:7">
      <c r="A125" s="195">
        <v>19</v>
      </c>
      <c r="B125" s="206" t="s">
        <v>966</v>
      </c>
      <c r="C125" s="206"/>
      <c r="D125" s="206" t="s">
        <v>967</v>
      </c>
      <c r="E125" s="199"/>
      <c r="F125" s="199"/>
      <c r="G125" s="199"/>
    </row>
    <row r="126" spans="1:7">
      <c r="A126" s="195">
        <v>20</v>
      </c>
      <c r="B126" s="206" t="s">
        <v>968</v>
      </c>
      <c r="C126" s="206"/>
      <c r="D126" s="206" t="s">
        <v>951</v>
      </c>
      <c r="E126" s="199"/>
      <c r="F126" s="199"/>
      <c r="G126" s="199"/>
    </row>
    <row r="127" spans="1:7">
      <c r="A127" s="195">
        <v>21</v>
      </c>
      <c r="B127" s="206" t="s">
        <v>969</v>
      </c>
      <c r="C127" s="206"/>
      <c r="D127" s="206" t="s">
        <v>951</v>
      </c>
      <c r="E127" s="199"/>
      <c r="F127" s="199"/>
      <c r="G127" s="199"/>
    </row>
    <row r="128" spans="1:7" ht="32.25" customHeight="1">
      <c r="A128" s="195">
        <v>22</v>
      </c>
      <c r="B128" s="206" t="s">
        <v>970</v>
      </c>
      <c r="C128" s="206"/>
      <c r="D128" s="206" t="s">
        <v>951</v>
      </c>
      <c r="E128" s="199"/>
      <c r="F128" s="199"/>
      <c r="G128" s="199"/>
    </row>
    <row r="129" spans="1:7">
      <c r="A129" s="195">
        <v>23</v>
      </c>
      <c r="B129" s="206" t="s">
        <v>971</v>
      </c>
      <c r="C129" s="206"/>
      <c r="D129" s="206" t="s">
        <v>988</v>
      </c>
      <c r="E129" s="199"/>
      <c r="F129" s="199"/>
      <c r="G129" s="199"/>
    </row>
    <row r="130" spans="1:7">
      <c r="A130" s="195">
        <v>24</v>
      </c>
      <c r="B130" s="206" t="s">
        <v>972</v>
      </c>
      <c r="C130" s="206"/>
      <c r="D130" s="206" t="s">
        <v>973</v>
      </c>
      <c r="E130" s="199"/>
      <c r="F130" s="199"/>
      <c r="G130" s="199"/>
    </row>
    <row r="131" spans="1:7">
      <c r="A131" s="195">
        <v>25</v>
      </c>
      <c r="B131" s="206" t="s">
        <v>974</v>
      </c>
      <c r="C131" s="206"/>
      <c r="D131" s="208" t="s">
        <v>975</v>
      </c>
      <c r="E131" s="199"/>
      <c r="F131" s="199"/>
      <c r="G131" s="199"/>
    </row>
    <row r="132" spans="1:7">
      <c r="A132" s="195">
        <v>26</v>
      </c>
      <c r="B132" s="206" t="s">
        <v>976</v>
      </c>
      <c r="C132" s="206"/>
      <c r="D132" s="208" t="s">
        <v>977</v>
      </c>
    </row>
  </sheetData>
  <mergeCells count="8">
    <mergeCell ref="A73:C73"/>
    <mergeCell ref="A104:D104"/>
    <mergeCell ref="A1:C1"/>
    <mergeCell ref="B2:C2"/>
    <mergeCell ref="B3:C3"/>
    <mergeCell ref="B4:C4"/>
    <mergeCell ref="A6:C6"/>
    <mergeCell ref="A49:C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SUMMARY </vt:lpstr>
      <vt:lpstr>INTERIOR</vt:lpstr>
      <vt:lpstr>ELECTRICAL</vt:lpstr>
      <vt:lpstr>PLUMBING</vt:lpstr>
      <vt:lpstr>Fire Protection</vt:lpstr>
      <vt:lpstr>HVAC HIGH SIDE</vt:lpstr>
      <vt:lpstr>MAKE LIST</vt:lpstr>
      <vt:lpstr>ELECTRICAL!Print_Area</vt:lpstr>
      <vt:lpstr>'Fire Protection'!Print_Area</vt:lpstr>
      <vt:lpstr>PLUMBING!Print_Area</vt:lpstr>
      <vt:lpstr>'Fire Protection'!Print_Titles</vt:lpstr>
      <vt:lpstr>PLUMBING!Print_Titles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PARADISE</dc:title>
  <dc:subject>PHE BOQ</dc:subject>
  <dc:creator>Ralys</dc:creator>
  <cp:keywords>No Restrictions</cp:keywords>
  <cp:lastModifiedBy>Tarun Yadav</cp:lastModifiedBy>
  <cp:lastPrinted>2019-01-23T11:23:08Z</cp:lastPrinted>
  <dcterms:created xsi:type="dcterms:W3CDTF">2016-04-25T05:04:21Z</dcterms:created>
  <dcterms:modified xsi:type="dcterms:W3CDTF">2023-12-18T10:12:28Z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d783d3a2-3cee-4e46-951d-5e09c4d2910c</vt:lpwstr>
  </property>
  <property fmtid="{D5CDD505-2E9C-101B-9397-08002B2CF9AE}" pid="3" name="DellClassification">
    <vt:lpwstr>No Restrictions</vt:lpwstr>
  </property>
  <property fmtid="{D5CDD505-2E9C-101B-9397-08002B2CF9AE}" pid="4" name="DellSubLabels">
    <vt:lpwstr/>
  </property>
</Properties>
</file>