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D:\Smrutika T\OneDrive - Travel food Services\Noida\International Lounge\interior\"/>
    </mc:Choice>
  </mc:AlternateContent>
  <bookViews>
    <workbookView xWindow="-120" yWindow="-120" windowWidth="20734" windowHeight="11160" tabRatio="842" activeTab="2"/>
  </bookViews>
  <sheets>
    <sheet name="SUMMARY" sheetId="11" r:id="rId1"/>
    <sheet name="CIVIL WORK" sheetId="23" r:id="rId2"/>
    <sheet name="INTERIOR WORK" sheetId="24" r:id="rId3"/>
    <sheet name="CALCULATION PAINT" sheetId="20" state="hidden" r:id="rId4"/>
  </sheets>
  <definedNames>
    <definedName name="_xlnm.Print_Area" localSheetId="1">'CIVIL WORK'!$A$1:$J$129</definedName>
    <definedName name="_xlnm.Print_Area" localSheetId="2">'INTERIOR WORK'!$A$1:$K$108</definedName>
    <definedName name="_xlnm.Print_Area" localSheetId="0">SUMMARY!$A$1:$D$20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00" i="23" l="1"/>
  <c r="K99" i="23"/>
  <c r="K98" i="23"/>
  <c r="K97" i="23"/>
  <c r="K96" i="23"/>
  <c r="K95" i="23"/>
  <c r="K94" i="23"/>
  <c r="K93" i="23"/>
  <c r="K92" i="23"/>
  <c r="K91" i="23"/>
  <c r="K90" i="23"/>
  <c r="K89" i="23"/>
  <c r="K88" i="23"/>
  <c r="K87" i="23"/>
  <c r="K86" i="23"/>
  <c r="K85"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K16" i="23"/>
  <c r="K15" i="23"/>
  <c r="K14" i="23"/>
  <c r="K13" i="23"/>
  <c r="K12" i="23"/>
  <c r="K11" i="23"/>
  <c r="K10" i="23"/>
  <c r="K9" i="23"/>
  <c r="K8" i="23"/>
  <c r="K7" i="23"/>
  <c r="K6" i="23"/>
  <c r="K5" i="23"/>
  <c r="K4" i="23"/>
  <c r="C12" i="11" l="1"/>
  <c r="C13" i="11" l="1"/>
  <c r="C11" i="11"/>
  <c r="C10" i="11"/>
  <c r="I17" i="24"/>
  <c r="I19" i="24" l="1"/>
  <c r="I80" i="23" l="1"/>
  <c r="C9" i="11" s="1"/>
  <c r="I102" i="23"/>
  <c r="C15" i="11" l="1"/>
  <c r="C17" i="11" l="1"/>
  <c r="C18" i="11" s="1"/>
  <c r="E17" i="20"/>
  <c r="E16" i="20"/>
  <c r="J15" i="20"/>
  <c r="E12" i="20"/>
  <c r="E13" i="20" s="1"/>
  <c r="E8" i="20"/>
  <c r="E7" i="20"/>
  <c r="H5" i="20"/>
  <c r="I5" i="20" s="1"/>
  <c r="D5" i="20"/>
  <c r="E9" i="20" l="1"/>
  <c r="E10" i="20" s="1"/>
  <c r="E18" i="20"/>
  <c r="F18" i="20" s="1"/>
</calcChain>
</file>

<file path=xl/sharedStrings.xml><?xml version="1.0" encoding="utf-8"?>
<sst xmlns="http://schemas.openxmlformats.org/spreadsheetml/2006/main" count="449" uniqueCount="273">
  <si>
    <t>*</t>
  </si>
  <si>
    <t>Annexure I</t>
  </si>
  <si>
    <t>a</t>
  </si>
  <si>
    <t>b</t>
  </si>
  <si>
    <t>c</t>
  </si>
  <si>
    <t>d</t>
  </si>
  <si>
    <t>Sr. No.</t>
  </si>
  <si>
    <t>Item Description</t>
  </si>
  <si>
    <t>BOQ Amount in INR.</t>
  </si>
  <si>
    <t>Subtotal amount INR. (without taxes)</t>
  </si>
  <si>
    <t>SR.NO.</t>
  </si>
  <si>
    <t>DESCRIPTION</t>
  </si>
  <si>
    <t>UNIT</t>
  </si>
  <si>
    <t>AMOUNT</t>
  </si>
  <si>
    <t>TOTAL OF CIVIL WORK</t>
  </si>
  <si>
    <t>Civil  Works.</t>
  </si>
  <si>
    <t>Location :</t>
  </si>
  <si>
    <t>RATE</t>
  </si>
  <si>
    <t>QTY.</t>
  </si>
  <si>
    <t>Grand Total</t>
  </si>
  <si>
    <t>DIMENSION</t>
  </si>
  <si>
    <t>GST @ 18%</t>
  </si>
  <si>
    <t>ITEM</t>
  </si>
  <si>
    <t>Block Work</t>
  </si>
  <si>
    <t>Internal Plaster</t>
  </si>
  <si>
    <t>PCC Work</t>
  </si>
  <si>
    <t>KOTA Flooring</t>
  </si>
  <si>
    <t>Decorative Wall Tiles</t>
  </si>
  <si>
    <t>SS Corner Guard</t>
  </si>
  <si>
    <t>Wall Puncture</t>
  </si>
  <si>
    <t>Pest control at site</t>
  </si>
  <si>
    <t>GENERAL SITE WORKS</t>
  </si>
  <si>
    <t>DEMOLITION WORKS</t>
  </si>
  <si>
    <t>INTERIOR CIVIL WORK</t>
  </si>
  <si>
    <t>STONE &amp; TILE WORKS</t>
  </si>
  <si>
    <t>POP Punning</t>
  </si>
  <si>
    <t>Gypsum Ceiling</t>
  </si>
  <si>
    <t>DRAWING NO</t>
  </si>
  <si>
    <t>N.A</t>
  </si>
  <si>
    <t>NO's</t>
  </si>
  <si>
    <t>POP &amp; PAINTING WORK</t>
  </si>
  <si>
    <t>Removing Debris out of site included loading, unloading &amp; shifting as per statutory rules and regulations.</t>
  </si>
  <si>
    <t xml:space="preserve">Debris </t>
  </si>
  <si>
    <r>
      <t xml:space="preserve">Providing and constructing </t>
    </r>
    <r>
      <rPr>
        <b/>
        <sz val="10"/>
        <rFont val="Calibri"/>
        <family val="2"/>
        <scheme val="minor"/>
      </rPr>
      <t>Light weight blocks masonry</t>
    </r>
    <r>
      <rPr>
        <sz val="10"/>
        <rFont val="Calibri"/>
        <family val="2"/>
        <scheme val="minor"/>
      </rPr>
      <t xml:space="preserve"> in cement mortar 1:4 of approved make like </t>
    </r>
    <r>
      <rPr>
        <b/>
        <sz val="10"/>
        <rFont val="Calibri"/>
        <family val="2"/>
        <scheme val="minor"/>
      </rPr>
      <t>Aerocon/Siporex</t>
    </r>
    <r>
      <rPr>
        <sz val="10"/>
        <rFont val="Calibri"/>
        <family val="2"/>
        <scheme val="minor"/>
      </rPr>
      <t xml:space="preserve"> etc.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t>
    </r>
  </si>
  <si>
    <r>
      <t xml:space="preserve">Providing and fixing </t>
    </r>
    <r>
      <rPr>
        <b/>
        <sz val="10"/>
        <rFont val="Calibri"/>
        <family val="2"/>
        <scheme val="minor"/>
      </rPr>
      <t xml:space="preserve">Glazed Decorative wall tiles </t>
    </r>
    <r>
      <rPr>
        <sz val="10"/>
        <rFont val="Calibri"/>
        <family val="2"/>
        <scheme val="minor"/>
      </rPr>
      <t>which includes-approved make of adhesive like bal Endura or equivalent, grey cement paste with backing coat of 1:3 cement mortar not less than 12mm thick as &amp; where ever required, joint filler of approved make and colour, as and where ever required, in proper line and level in all direction, at all height with lead and lift, polishing/finishing/cleaning etc as per design, drawing and directed by PMC etc. all complete.</t>
    </r>
  </si>
  <si>
    <t>SFT</t>
  </si>
  <si>
    <t>FT</t>
  </si>
  <si>
    <t>Note: This is tentative BOQ for Civil Interior works, without services coordination. Items will be added / alterted as per coordinated layout and scheme. The structural support grid required for services and ceiling support will be additional as per required.</t>
  </si>
  <si>
    <t xml:space="preserve">REMARK </t>
  </si>
  <si>
    <t>Pattern Tile Flooring</t>
  </si>
  <si>
    <t>Kitchen</t>
  </si>
  <si>
    <t>Duct painting</t>
  </si>
  <si>
    <r>
      <t xml:space="preserve">P&amp;A of </t>
    </r>
    <r>
      <rPr>
        <b/>
        <sz val="10"/>
        <rFont val="Calibri"/>
        <family val="2"/>
        <scheme val="minor"/>
      </rPr>
      <t>single coat backing plaster of 15-18 mm thick</t>
    </r>
    <r>
      <rPr>
        <sz val="10"/>
        <rFont val="Calibri"/>
        <family val="2"/>
        <scheme val="minor"/>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 </t>
    </r>
  </si>
  <si>
    <t>Wooden finish herringbone pattern Tile Flooring</t>
  </si>
  <si>
    <t>Size : 300x600. Rate : 45per SFT</t>
  </si>
  <si>
    <r>
      <t>P&amp;F of 304 grade 3mm thick</t>
    </r>
    <r>
      <rPr>
        <b/>
        <sz val="10"/>
        <rFont val="Calibri"/>
        <family val="2"/>
        <scheme val="minor"/>
      </rPr>
      <t xml:space="preserve"> SS Corner guard</t>
    </r>
    <r>
      <rPr>
        <sz val="10"/>
        <rFont val="Calibri"/>
        <family val="2"/>
        <scheme val="minor"/>
      </rPr>
      <t xml:space="preserve"> (30mm x 30mm, mat finished as per approved sample) fixing with conceal tile on each corner of the kitchen's wall before cladding of tiles, so that the corner may be protected from the damages.  Complete in proper line &amp; level and site engineer's instruction.</t>
    </r>
  </si>
  <si>
    <t xml:space="preserve">Expose Ceiling Paint including all beams </t>
  </si>
  <si>
    <t>Fire Sprinkler paint</t>
  </si>
  <si>
    <t>DOORS</t>
  </si>
  <si>
    <t>CARPENTRY WORK</t>
  </si>
  <si>
    <t>Kitchen Door</t>
  </si>
  <si>
    <t>TOTAL DOORS</t>
  </si>
  <si>
    <t>Veneer  Make - Euro/Greenlam/Merino/ or equivalent  (Basic Rate- 140 Sq. ft.)</t>
  </si>
  <si>
    <t>Laminate Make - Euro/Greenlam/Merino/ or equivalent  (Basic Rate- 40 Sq. ft.)</t>
  </si>
  <si>
    <t>Hostess Desk</t>
  </si>
  <si>
    <t>Basic cost of Veneer : 140/- SFT</t>
  </si>
  <si>
    <t>Veneer on exterior finish Basic cost @ 140Rs sft</t>
  </si>
  <si>
    <t>Basic Rate of Veneer @ 120 Rs per SFT</t>
  </si>
  <si>
    <t>Basic rate of Veneer @ 120 Rs per SFT</t>
  </si>
  <si>
    <t>Basic rate of laminate @ 50 Rs per SFT</t>
  </si>
  <si>
    <t>LOCATION</t>
  </si>
  <si>
    <t>KITCHEN ENTRY</t>
  </si>
  <si>
    <t>LIVE KITCHEN ENTRY</t>
  </si>
  <si>
    <t xml:space="preserve">Wall dado - Veneer panelling </t>
  </si>
  <si>
    <t>Remarks</t>
  </si>
  <si>
    <t>Façade Sigange</t>
  </si>
  <si>
    <t xml:space="preserve">Exposed ceiling </t>
  </si>
  <si>
    <t>e</t>
  </si>
  <si>
    <t>f</t>
  </si>
  <si>
    <t xml:space="preserve">Brass Inlay in Flooring </t>
  </si>
  <si>
    <t>R0</t>
  </si>
  <si>
    <t>Main Door</t>
  </si>
  <si>
    <t>MAIN ENTRY</t>
  </si>
  <si>
    <t>Banquet Seating</t>
  </si>
  <si>
    <t xml:space="preserve">Service Station </t>
  </si>
  <si>
    <t>NOS.</t>
  </si>
  <si>
    <r>
      <t>Removing of</t>
    </r>
    <r>
      <rPr>
        <b/>
        <sz val="10"/>
        <rFont val="Book Antiqua"/>
        <family val="1"/>
      </rPr>
      <t xml:space="preserve"> POP punning and making wall </t>
    </r>
    <r>
      <rPr>
        <sz val="10"/>
        <rFont val="Book Antiqua"/>
        <family val="1"/>
      </rPr>
      <t>puncture size of 200-600mm wide  on existing wall, including cleaning the surface and proper plaster in line and level ready to paint &amp; dump the debris's at ground floor debris point.</t>
    </r>
  </si>
  <si>
    <t>Live kitchen</t>
  </si>
  <si>
    <t>NO.</t>
  </si>
  <si>
    <t>Live kitchen Wall tiles upto 2400mm ht</t>
  </si>
  <si>
    <t>Bar Counter</t>
  </si>
  <si>
    <t>50mm thk Top service platform in Marble</t>
  </si>
  <si>
    <t>450mm Width</t>
  </si>
  <si>
    <t>g</t>
  </si>
  <si>
    <t>Bar Display unit</t>
  </si>
  <si>
    <t>IMAGE</t>
  </si>
  <si>
    <t>Bar Counter Back</t>
  </si>
  <si>
    <t>Bar Bulkhead</t>
  </si>
  <si>
    <t>Trap Door</t>
  </si>
  <si>
    <t>Wooden finish Tile skirting</t>
  </si>
  <si>
    <t xml:space="preserve">Entry Glass Partition </t>
  </si>
  <si>
    <t xml:space="preserve">Liquor Store Room Door </t>
  </si>
  <si>
    <t>LIQUOR STORE 
ROOM  ENTRY</t>
  </si>
  <si>
    <t>Membrane
Waterproofing</t>
  </si>
  <si>
    <t>Plywood -  branded fire rated Ply (MR Calibrated, IS 303) -- Greenply or Equivalent brand</t>
  </si>
  <si>
    <t>Plywood -  branded fire rated Ply-- Greenply or Equivalent brand</t>
  </si>
  <si>
    <t xml:space="preserve">38mm dia brass top rail </t>
  </si>
  <si>
    <t xml:space="preserve">Heavy duty sliding trolly for storage </t>
  </si>
  <si>
    <t>Cane Panelling</t>
  </si>
  <si>
    <t>Marble  Basic Rate 800/- per SQ.FT.</t>
  </si>
  <si>
    <t>38mm Dia Foot rest real brass antique finish at the bottom.</t>
  </si>
  <si>
    <t xml:space="preserve">All walls </t>
  </si>
  <si>
    <t xml:space="preserve">MS framework for curtain wall </t>
  </si>
  <si>
    <t xml:space="preserve">Live kitchen </t>
  </si>
  <si>
    <t>Interior Work</t>
  </si>
  <si>
    <t>Miscellaneous</t>
  </si>
  <si>
    <t>Kitchen Door (Besides Fire Passage)</t>
  </si>
  <si>
    <t>KITCHEN (FIRE EXIT)</t>
  </si>
  <si>
    <t>200mm Width</t>
  </si>
  <si>
    <t>600mm  Flap door for bar area entry finished same as counter appron</t>
  </si>
  <si>
    <t>100mm high brass plate Skirting</t>
  </si>
  <si>
    <t xml:space="preserve">Bells </t>
  </si>
  <si>
    <t>Plywood -  branded fire rated   -- Greenply or Equivalent brand</t>
  </si>
  <si>
    <t>Ceiling Paint ON Gypsum (Firated)</t>
  </si>
  <si>
    <t>Material Shifting</t>
  </si>
  <si>
    <t>Lifting &amp; Shifting</t>
  </si>
  <si>
    <t>Unloading, Lifting and Shifting of all the equipments to the CC premises</t>
  </si>
  <si>
    <t>Civil and Interior Material Shifting</t>
  </si>
  <si>
    <t>TOTAL OF POP &amp; PAINTING WORK</t>
  </si>
  <si>
    <t>600 X 1200 MM</t>
  </si>
  <si>
    <t xml:space="preserve"> Calcium board Panelling</t>
  </si>
  <si>
    <t xml:space="preserve">MS framework for wallpaper </t>
  </si>
  <si>
    <t xml:space="preserve">P/F 10 mm thk. 2 hours fire rated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t>
  </si>
  <si>
    <t xml:space="preserve">Frosted film </t>
  </si>
  <si>
    <t xml:space="preserve">P/F frosted film install on 10 mm thk. 2 hours fire rated glass and all necessary required groove, with approved make adhesive wherever required, at all height with lead and lift, finishing, cleaning as per design and drawing etc. all complete.    
</t>
  </si>
  <si>
    <t xml:space="preserve">Vata </t>
  </si>
  <si>
    <t>Textured Wall Paint             ( stucco )</t>
  </si>
  <si>
    <t xml:space="preserve">Live kitchen fire brick flooring below and behind tandor </t>
  </si>
  <si>
    <t>Providing and fixing 50 mm thk. Fire brick flooring below &amp; behind tandoor in cm of ratio 1:4 below tandoor area including roff cement, cutting, curing etc. complete as per detaled drawings and as soecification by architect / engg. Incharge.</t>
  </si>
  <si>
    <r>
      <t xml:space="preserve">Providing </t>
    </r>
    <r>
      <rPr>
        <b/>
        <sz val="10"/>
        <rFont val="Calibri"/>
        <family val="2"/>
        <scheme val="minor"/>
      </rPr>
      <t>Pest Control &amp; Anti-termite treatment</t>
    </r>
    <r>
      <rPr>
        <sz val="10"/>
        <rFont val="Calibri"/>
        <family val="2"/>
        <scheme val="minor"/>
      </rPr>
      <t xml:space="preserve">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t>
    </r>
    <r>
      <rPr>
        <sz val="10"/>
        <color rgb="FFFF0000"/>
        <rFont val="Calibri"/>
        <family val="2"/>
        <scheme val="minor"/>
      </rPr>
      <t xml:space="preserve">(Mode of Measurement to be on carpet area of floor &amp; not the area of surface treated.) </t>
    </r>
  </si>
  <si>
    <t>Kitchen floor</t>
  </si>
  <si>
    <t>Live kitchen floor</t>
  </si>
  <si>
    <t>Bar floor</t>
  </si>
  <si>
    <t>Live kitchen wall up to 900 mm</t>
  </si>
  <si>
    <t>Kitchen wall up to 900 mm</t>
  </si>
  <si>
    <t>P&amp;A vata 150 X 150 mm and plaster with water proofing compound including dressing, cleaning, watering, curing etc. complete as per detail drawing or as directed by architect or el.</t>
  </si>
  <si>
    <t>SQ.FT.</t>
  </si>
  <si>
    <t>R.FT.</t>
  </si>
  <si>
    <t xml:space="preserve">Live kitchen (150mm)  approx. </t>
  </si>
  <si>
    <t xml:space="preserve">Bar (150mm)  approx. </t>
  </si>
  <si>
    <t>Size : 75 x 300 Rate : 275per SFT</t>
  </si>
  <si>
    <r>
      <t xml:space="preserve">Main kitchen ( upto 3000 mm approx.) </t>
    </r>
    <r>
      <rPr>
        <sz val="10"/>
        <color rgb="FFFF0000"/>
        <rFont val="Calibri"/>
        <family val="2"/>
        <scheme val="minor"/>
      </rPr>
      <t>(may vary as per actual site measurement)</t>
    </r>
  </si>
  <si>
    <r>
      <t xml:space="preserve">Liquor Store Room ( upto 3000 mm approx.) </t>
    </r>
    <r>
      <rPr>
        <sz val="10"/>
        <color rgb="FFFF0000"/>
        <rFont val="Calibri"/>
        <family val="2"/>
        <scheme val="minor"/>
      </rPr>
      <t>(may vary as per actual site measurement)</t>
    </r>
  </si>
  <si>
    <t>Live Kitchen ( upto 1200 mm approx.)</t>
  </si>
  <si>
    <t>Bar Area ( upto 1200 mm approx.)</t>
  </si>
  <si>
    <t xml:space="preserve">Block work walls </t>
  </si>
  <si>
    <r>
      <t xml:space="preserve">Providing and applying </t>
    </r>
    <r>
      <rPr>
        <b/>
        <sz val="10"/>
        <rFont val="Calibri"/>
        <family val="2"/>
        <scheme val="minor"/>
      </rPr>
      <t>Plaster of Paris punning</t>
    </r>
    <r>
      <rPr>
        <sz val="10"/>
        <rFont val="Calibri"/>
        <family val="2"/>
        <scheme val="minor"/>
      </rPr>
      <t xml:space="preserve"> of average thickness 20 -25mm to existing wall surfaces/ on existing tiles including chicken mesh in true level and plumb complete as per design and drawing Cleaning the surface properly with sand paper, filling cracks/holes with plaster of Paris. Applying lambi / putty (lambi/putty will be of good quality) sand papering the putty work on chamfers, etc.at any / all heights. Rate include cost for making grooves up to 12mm thick if required in horizontal or vertical direction near doors, windows, skirting, floor covering, masking tape and cleaning the area all complete as per drawing, design &amp; manufactures specification.</t>
    </r>
  </si>
  <si>
    <r>
      <t xml:space="preserve">Providing, making and fixing of </t>
    </r>
    <r>
      <rPr>
        <b/>
        <sz val="10"/>
        <rFont val="Calibri"/>
        <family val="2"/>
        <scheme val="minor"/>
      </rPr>
      <t>POP false ceiling</t>
    </r>
    <r>
      <rPr>
        <sz val="10"/>
        <rFont val="Calibri"/>
        <family val="2"/>
        <scheme val="minor"/>
      </rPr>
      <t xml:space="preserve"> as per manufacturer design and drawing including cut-outs for hvac grill, lights etc. at any / all heights. Rate quoted should be including of vertical drop of any heights, mouldings and size mentioned in drawings with necessary required framing in 450 x 900 ultra Gyproc sections, fittings, and fixtures, scaffolding, floor covering, masking tape and cleaning the area all complete as per drawing, design &amp; manufactures specification all complete. Rates do not include painting work.</t>
    </r>
  </si>
  <si>
    <t xml:space="preserve">MS frame with bison board Ceiling (kitchen)
</t>
  </si>
  <si>
    <t xml:space="preserve">Live Kitchen Door </t>
  </si>
  <si>
    <t>Providing, making and fixing of wall panel made of 12mm thk  branded fire rated Ply -- Greenply or Equivalent brand with Veneer finish with clear pu polish having wooden molding  all necessary required wooden framing, approved make adhesive and fasteners, cutting/ chamfering/ groove/rounding wherever required, at all height with lead and lift, finishing, cleaning as per design and drawing etc. all complete.</t>
  </si>
  <si>
    <t>Providing &amp; fixing in position of wooden FRD single Leaf Door made up of 45mm thick fire rated  flush door shutter of approved make &amp; thickness, Inner side finished with wooden laminate and outer side with veneer finished in clear pu polish including  providing &amp; fixing 250mm X 150mm with 6 mm thk. fire rated glass Vision panel and 12mm thk  Wooden lipping all around, including of 600 x 225 mm SS push plate and 300mm high SS kick plate, including P/F of Door frame made out of CP Teak / Ash wood or equivalent with clear pu polish finish. Size of the frame approximate 175mm wide X 50mm thick.  Applicable hardware's such as ss handles/ ss push plate, floor spring and any other hardware etc required to complete the related works as per design &amp; detail.  door hardware make consider Dorma / Hafele/Ozon /equilient
Need heavy duty floor spring &amp; both sides openable.</t>
  </si>
  <si>
    <t>Providing &amp; fixing in position of wooden FRD single Leaf Door made up of 45mm thick fire rated  flush door shutter of approved make &amp; thickness, Inner side finished with wooden laminate and outer side with veneer finish including  providing &amp; fixing 250mm X 150mm with 6mm thk. fire rated glass Vision panel and 12mm  thk  Wooden lipping all around, including of SS handle outside &amp; panic bar inside and 300mm high SS kick plate, including P/F of Door frame made out of CP Teak / Ash wood or equivalent with clear pu polish finish. Size of the frame approximate 175mm wide X 50mm thick.  Applicable hardware's such as s/s handles/ ss push plate, floor spring and any other hardware etc required to complete the related works as per design &amp; detail.  door hardware make consider Dorma / Hafele/Ozon /equilient
Need heavy duty floor spring &amp; both sides openable.</t>
  </si>
  <si>
    <r>
      <t xml:space="preserve">1200 X 2400 MM
</t>
    </r>
    <r>
      <rPr>
        <sz val="12"/>
        <color rgb="FFFF0000"/>
        <rFont val="Calibri"/>
        <family val="2"/>
        <scheme val="minor"/>
      </rPr>
      <t>(height may vary as per site conditions)</t>
    </r>
  </si>
  <si>
    <r>
      <t xml:space="preserve">900X 2400 MM
</t>
    </r>
    <r>
      <rPr>
        <sz val="12"/>
        <color rgb="FFFF0000"/>
        <rFont val="Calibri"/>
        <family val="2"/>
        <scheme val="minor"/>
      </rPr>
      <t>(height may vary as per site conditions)</t>
    </r>
  </si>
  <si>
    <t xml:space="preserve">P/F 12 mm thk. toughened glass double leaf openable door with 20x 40mm MS member on all 3 sides &amp; 40 x 40 mm MS  bottom member with  white/ black powder coating and all necessary required groove, wooden framing, including glass door with heavy duty floor spring fixing with approved make adhesive and fasteners, cutting/ chamfering/ groove/rounding wherever required, at all height with lead and lift, finishing, cleaning as per design and drawing etc. all complete.    
including  door floor lock &amp; main door handle. </t>
  </si>
  <si>
    <t>P/F service stations in duco finished  from outer surface &amp; 40 mm thk. top finished in marble. The storage under the Counter should be provided with 6" ht. drawers at top row with wooden ribs with veneer finished in clear pu polish. Top of the shutter having C section brass inlay  &amp;  below openable  shutters finished with duco &amp; all the visisble areas to be finished with ducco. The drawer should have internal partiton with fabric finish for cutlery, Shutters made out of 19mm thk. fire rated  plywood finished with  1mm thk. laminate internally. The shutters to be provided with fittings such as hinges, handles, ball catch, locks etc. complete in all respect. The rates for the Shutters to be included. as per design and details.
Any 1 drawer (in each service station) should have 3 compartments made in ply finished with fabric for cutlery and bottom storage should have 1 shelf for crockery, shelf in ply finished with white laminate</t>
  </si>
  <si>
    <t>JOB</t>
  </si>
  <si>
    <t>Providing and fixing Hostess desk made out of approved make  branded fire rated ply - Greenply or Equivalent brand and finished with veneer as approved with veneer groves as per design with melamine matt polish
20X20mm MS section finish with black powder coated legs.
with ss 3mm thick pvd coated 'CC' Logo</t>
  </si>
  <si>
    <t xml:space="preserve">Providing and fixing of 19mm thk fire rated Ply-- Greenply or Equivalent brand apron to be cladded with Veneer /Solid Wood finished with clear pu polish all necessary required groove, wooden framing, approved make adhesive and cutting/ chamfering/ groove/rounding wherever required, at all height with lead and lift, finishing, cleaning as per design and drawing etc. all complete.   </t>
  </si>
  <si>
    <r>
      <t xml:space="preserve">Using 100mm thk  Walls upto 4000mm </t>
    </r>
    <r>
      <rPr>
        <sz val="10"/>
        <color rgb="FFFF0000"/>
        <rFont val="Calibri"/>
        <family val="2"/>
        <scheme val="minor"/>
      </rPr>
      <t>(may vary as per actual site measurement)</t>
    </r>
  </si>
  <si>
    <r>
      <t xml:space="preserve">P&amp;A </t>
    </r>
    <r>
      <rPr>
        <b/>
        <sz val="10"/>
        <rFont val="Calibri"/>
        <family val="2"/>
        <scheme val="minor"/>
      </rPr>
      <t>Elastromeric membrane Waterproofing</t>
    </r>
    <r>
      <rPr>
        <sz val="10"/>
        <rFont val="Calibri"/>
        <family val="2"/>
        <scheme val="minor"/>
      </rPr>
      <t xml:space="preserve"> (</t>
    </r>
    <r>
      <rPr>
        <b/>
        <sz val="10"/>
        <rFont val="Calibri"/>
        <family val="2"/>
        <scheme val="minor"/>
      </rPr>
      <t>2 layers</t>
    </r>
    <r>
      <rPr>
        <sz val="10"/>
        <rFont val="Calibri"/>
        <family val="2"/>
        <scheme val="minor"/>
      </rPr>
      <t xml:space="preserve">) with base preperation &amp; screeding protection on </t>
    </r>
    <r>
      <rPr>
        <b/>
        <sz val="10"/>
        <rFont val="Calibri"/>
        <family val="2"/>
        <scheme val="minor"/>
      </rPr>
      <t>mother slabs &amp; wall till 900mm</t>
    </r>
    <r>
      <rPr>
        <sz val="10"/>
        <rFont val="Calibri"/>
        <family val="2"/>
        <scheme val="minor"/>
      </rPr>
      <t xml:space="preserve"> height, with membrane water proofing  treatment on the mother slab, before doing the treatment mother slab needs to clean properly up to the mark &amp; dust free surface needs to achieve to apply the chemical (proof bond /BASF, Dr. Fixit / Equivalent make) &amp; chemical needs to dry properly, After all there should be a water pond testing to be done for water tightness &amp; rectifications of defects if any. Complete with 10 years performance guarantee with client's satisfaction. Entire process to be done under guideline &amp; supervision of appointed engineering team.</t>
    </r>
  </si>
  <si>
    <t>COBA Work (AAC)</t>
  </si>
  <si>
    <t>AAC blocks of Avg. thickness mentioned below;  After laying of soil pipes, floor traps is completed the floor of the sunken portion shall be covered with Modiform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t>
  </si>
  <si>
    <r>
      <t xml:space="preserve">Providing and laying up to </t>
    </r>
    <r>
      <rPr>
        <b/>
        <sz val="10"/>
        <rFont val="Calibri"/>
        <family val="2"/>
        <scheme val="minor"/>
      </rPr>
      <t>50 mm thick cement concrete flooring</t>
    </r>
    <r>
      <rPr>
        <sz val="10"/>
        <rFont val="Calibri"/>
        <family val="2"/>
        <scheme val="minor"/>
      </rPr>
      <t xml:space="preserve"> with 1:4:8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</si>
  <si>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t>Kitchen wall tiles</t>
  </si>
  <si>
    <r>
      <t xml:space="preserve">Fitting of MS frame with bison board (fire rated) with </t>
    </r>
    <r>
      <rPr>
        <b/>
        <sz val="10"/>
        <color indexed="8"/>
        <rFont val="Calibri"/>
        <family val="2"/>
        <scheme val="minor"/>
      </rPr>
      <t>Enamel Paint</t>
    </r>
    <r>
      <rPr>
        <sz val="10"/>
        <color indexed="8"/>
        <rFont val="Calibri"/>
        <family val="2"/>
        <scheme val="minor"/>
      </rPr>
      <t xml:space="preserve"> with necessary supports , hangers etc. provided to install light fitting , fresh air grill etc. </t>
    </r>
  </si>
  <si>
    <t>Fixing &amp; laying of  tiles for flooring which includes 75 mm thk. bedding material with mortar of 1:6 ratio (1cement:6sand), spreading of grey cement slurry with minimum of 2kg/ Sq.mt. ratio over bedding mortar, including 2mm spacer with epoxy grout of approved colour, adhesive of bal Endura or approved equivalent, making of hole where ever required, in proper line and level in all direction, at all height with lead and lift, polishing/finishing/cleaning etc. as per design and drawing and directed by PMC etc. complete.</t>
  </si>
  <si>
    <t>Kota Skirting</t>
  </si>
  <si>
    <t>Size : 550 x 550 Basic Rate : 55 Per SQ.FT.</t>
  </si>
  <si>
    <t>size - 75 x 550. Basic Rate : 55 Per SQ.FT.</t>
  </si>
  <si>
    <t>Fixing &amp; laying of 75 mm high kota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</si>
  <si>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Providing &amp; fixing in position of wooden FRD door made up of 45mm thick fire rated  flush door shutter of approved make &amp; thickness, both side to be finished with wooden laminate including providing &amp; fixing 250mm X 150mm with 6mm thk. fire rated glass Vision panel and 12mm  thk  Wooden lipping all around, including conceal handle and 300mm high SS kick plate, including P/F of Door frame made out of CP Teak / Ash wood or equivalent with clear pu polish finish. Size of the frame approximate 175mm wide X 50mm thick.  Applicable hardware's such as sliding channel, s/s handles/ ss push plate, lock, tower bolt and any other hardware etc required to complete the related works as per design &amp; detail.  door hardware make consider Dorma / Hafele/Ozon /equilient.Need heavy duty floor spring &amp; both sides openable.</t>
  </si>
  <si>
    <t>Providing and fixing trap doors for access to the service areas. The trap door shall have an external frame made of 50mm x 50mm in good quality seasoned wood scantling on which the shutter is hinged. Shutter shall be made of 19 mm. fire rated Plywood. The exposed side &amp; Internal side shall be laminate finish.  Concealed heavy duty hinges shall be used to mount the shutters and locking shall be provided with Allen key and panel locks. Sufficient number of hinges and locks shall be provided to avoid sagging of the shutter. Key also shall be supplied.</t>
  </si>
  <si>
    <t>25 X 25mm MS section finish with black powder coat</t>
  </si>
  <si>
    <t xml:space="preserve">Desk to have 2 drawers of ht 155mm, finished with duco outside and veneer mtching laminate inside with inbuilt recessed handles in wood and polish. </t>
  </si>
  <si>
    <t xml:space="preserve">1200mm L X
550mm W X  900 H </t>
  </si>
  <si>
    <t>Fabric Basic cost @ 1575 per MTR (back fabric)</t>
  </si>
  <si>
    <t>Leatherette Basic cost @ 600 per MTR (Seat leatherette)</t>
  </si>
  <si>
    <t>6150 x 680 x 900 HT</t>
  </si>
  <si>
    <t>Size : W 680 x H 900</t>
  </si>
  <si>
    <t xml:space="preserve">P/F  12mm thk fire rated  plywood paneling finished with bamboo Cane from external side &amp; internal ply to be finished with stucco texture paint as per app.  Structure  to be made out of 25 x 25mm thk wooden frame to be finished with clear pu polish with necessary fittings as per design and details. </t>
  </si>
  <si>
    <t>R1</t>
  </si>
  <si>
    <r>
      <t>Providing and Laying</t>
    </r>
    <r>
      <rPr>
        <b/>
        <sz val="10"/>
        <rFont val="Calibri"/>
        <family val="2"/>
        <scheme val="minor"/>
      </rPr>
      <t xml:space="preserve"> KOTA stone of 19mm thk</t>
    </r>
    <r>
      <rPr>
        <sz val="10"/>
        <rFont val="Calibri"/>
        <family val="2"/>
        <scheme val="minor"/>
      </rPr>
      <t>. on avg 75 mm thk. bed of 1:4 cement mortar in proper line and level including neat cement float, filling joints with neat cement slurry of appropriate colour, cleaning, curing, rubbing, complete. Scope includes laying of floor protective cover on the floor and removing of the same when directed along with supply of all necessary materials, labour, tools and tackles complete in line with the Technical Specification, Drawings and as per the direction of the Architect &amp; PMC. Including Polishing.</t>
    </r>
    <r>
      <rPr>
        <b/>
        <sz val="10"/>
        <color indexed="10"/>
        <rFont val="Calibri"/>
        <family val="2"/>
        <scheme val="minor"/>
      </rPr>
      <t xml:space="preserve"> </t>
    </r>
  </si>
  <si>
    <r>
      <t xml:space="preserve">Fixing &amp; laying of </t>
    </r>
    <r>
      <rPr>
        <b/>
        <sz val="10"/>
        <rFont val="Calibri"/>
        <family val="2"/>
        <scheme val="minor"/>
      </rPr>
      <t>100mm high tiles for skirting</t>
    </r>
    <r>
      <rPr>
        <sz val="10"/>
        <rFont val="Calibri"/>
        <family val="2"/>
        <scheme val="minor"/>
      </rPr>
      <t xml:space="preserve">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r>
  </si>
  <si>
    <r>
      <t xml:space="preserve">Providing and fixing </t>
    </r>
    <r>
      <rPr>
        <b/>
        <sz val="10"/>
        <rFont val="Calibri"/>
        <family val="2"/>
        <scheme val="minor"/>
      </rPr>
      <t xml:space="preserve">Ceramic wall tiles </t>
    </r>
    <r>
      <rPr>
        <sz val="10"/>
        <rFont val="Calibri"/>
        <family val="2"/>
        <scheme val="minor"/>
      </rPr>
      <t>which includes-approved make of adhesive like bal Endura or equivalent, dry cladding on calcium board panelling, 2 mm spacer of epoxy grout approved make and colour, as and where ever required, in proper line and level in all direction, at all height with lead and lift, polishing/finishing/cleaning etc as per design, drawing and directed by PMC etc. all complete. (Color - white/ ivory)</t>
    </r>
  </si>
  <si>
    <r>
      <t>P&amp;F of 6-8 mm thick</t>
    </r>
    <r>
      <rPr>
        <b/>
        <sz val="10"/>
        <rFont val="Calibri"/>
        <family val="2"/>
        <scheme val="minor"/>
      </rPr>
      <t xml:space="preserve"> Antique brass floor inlay</t>
    </r>
    <r>
      <rPr>
        <sz val="10"/>
        <rFont val="Calibri"/>
        <family val="2"/>
        <scheme val="minor"/>
      </rPr>
      <t xml:space="preserve"> fixing with thread screws on each corner of the kitchen's wall before cladding of tiles, so that the corner may be protected from the damages.  Complete in proper line &amp; level and site engineer's instruction.</t>
    </r>
  </si>
  <si>
    <r>
      <t xml:space="preserve">Providing &amp; applying three (03) coats of approved </t>
    </r>
    <r>
      <rPr>
        <b/>
        <sz val="10"/>
        <rFont val="Calibri"/>
        <family val="2"/>
        <scheme val="minor"/>
      </rPr>
      <t>Texture Stucco Paint</t>
    </r>
    <r>
      <rPr>
        <sz val="10"/>
        <rFont val="Calibri"/>
        <family val="2"/>
        <scheme val="minor"/>
      </rPr>
      <t xml:space="preserve"> on walls including scraping, primer , filling with putty etc. complete with final coat no brush mark to be visible after painting colour shade as specified. </t>
    </r>
  </si>
  <si>
    <r>
      <t xml:space="preserve">Providing &amp; applying three (03) coats of approved </t>
    </r>
    <r>
      <rPr>
        <b/>
        <sz val="10"/>
        <rFont val="Calibri"/>
        <family val="2"/>
        <scheme val="minor"/>
      </rPr>
      <t xml:space="preserve">Plastic Paint </t>
    </r>
    <r>
      <rPr>
        <sz val="10"/>
        <rFont val="Calibri"/>
        <family val="2"/>
        <scheme val="minor"/>
      </rPr>
      <t>on  exposed surface on ceiling including scraping, primer , filling with putty etc. complete with final coat no brush mark to be visible after painting colour shade as specified.</t>
    </r>
  </si>
  <si>
    <r>
      <t xml:space="preserve">Providing &amp; applying Three (03) coats of approved </t>
    </r>
    <r>
      <rPr>
        <b/>
        <sz val="10"/>
        <rFont val="Calibri"/>
        <family val="2"/>
        <scheme val="minor"/>
      </rPr>
      <t>Plastic paint</t>
    </r>
    <r>
      <rPr>
        <sz val="10"/>
        <rFont val="Calibri"/>
        <family val="2"/>
        <scheme val="minor"/>
      </rPr>
      <t xml:space="preserve"> on  exposed surface on ceiling including HVAC ducts,  Sprinkler Pipes etc. complete with final coat no brush mark to be visible after painting colour shade as specified.</t>
    </r>
  </si>
  <si>
    <r>
      <t xml:space="preserve">Providing &amp; applying Three (03) coats of </t>
    </r>
    <r>
      <rPr>
        <b/>
        <sz val="10"/>
        <rFont val="Calibri"/>
        <family val="2"/>
        <scheme val="minor"/>
      </rPr>
      <t>Satin Enamel Paint</t>
    </r>
    <r>
      <rPr>
        <sz val="10"/>
        <rFont val="Calibri"/>
        <family val="2"/>
        <scheme val="minor"/>
      </rPr>
      <t xml:space="preserve"> (as per approved shade) on exposed surface on metal duct including removing of old paint, required zink oxide paint etc. complete with final coat no brush mark to be visible after painting colour shade as specified.</t>
    </r>
  </si>
  <si>
    <r>
      <t xml:space="preserve">Providing &amp; applying two (02) coats of </t>
    </r>
    <r>
      <rPr>
        <b/>
        <sz val="10"/>
        <rFont val="Calibri"/>
        <family val="2"/>
        <scheme val="minor"/>
      </rPr>
      <t>Fire Rated Paint</t>
    </r>
    <r>
      <rPr>
        <sz val="10"/>
        <rFont val="Calibri"/>
        <family val="2"/>
        <scheme val="minor"/>
      </rPr>
      <t xml:space="preserve"> as per standard on exposed surface on metal including removing of old paint etc. complete with final coat no brush mark to be visible after painting colour shade as specified.</t>
    </r>
  </si>
  <si>
    <t>size : 75 x 600. Basic Rate : 120 Per SFT (Tiama Teak tiles)</t>
  </si>
  <si>
    <t>size : 300 x 300. Basic Rate : 220 Per SFT</t>
  </si>
  <si>
    <t>size : 150 x 600. Basic Rate : 150 Per SFT (Tiama Teak tiles)</t>
  </si>
  <si>
    <t xml:space="preserve">Electrical panel - with bamboo cane shutter </t>
  </si>
  <si>
    <t xml:space="preserve"> 38 mm thk. Moulding</t>
  </si>
  <si>
    <t xml:space="preserve"> 20 m thk. Moulding</t>
  </si>
  <si>
    <t xml:space="preserve">Providing, making and fixing of 38 mm thk. wooden mouldings finished with clear pu polish &amp; 25 mm offset  to be given wherever shuttersd are opening as per detail drawing to be added with all necessary required wooden framing, approved make adhesive and fasteners, cutting/ chamfering/ groove/rounding wherever required, at all height with lead and lift, finishing, cleaning as per design and drawing etc. all complete. </t>
  </si>
  <si>
    <t xml:space="preserve">Providing, making and fixing of 20 mm thk. wooden mouldings finished with clear pu polish &amp; 25 mm offset  to be given wherever shuttersd are opening as per detail drawing to be added with all necessary required wooden framing, approved make adhesive and fasteners, cutting/ chamfering/ groove/rounding wherever required, at all height with lead and lift, finishing, cleaning as per design and drawing etc. all complete. </t>
  </si>
  <si>
    <t xml:space="preserve">P/F electrical panel shutters with 25mm thk. fire rated plywood with veneer finished in clear pu polish as per design &amp; shutters to be cladded with  bamboo cane paneling from outside ficed with 12 mm thk. wooden beading patti &amp; shutters to have provision for wooden louvers. Including all necessary required wooden framing, approved make adhesive and fasteners, Lock, cutting/ chamfering/ groove/rounding wherever required, at all height with lead and lift, finishing, cleaning as per design and drawing etc. all complete.  </t>
  </si>
  <si>
    <t>MS stand
above Banquette for bells &amp; plants</t>
  </si>
  <si>
    <t xml:space="preserve">Providing and fixing M.S frame stand made out of 25mm x 25mm hollow box sections with 19mm thk approved make  branded  fire rated Ply-- Greenply or Equivalent brand apron to be finished with paint as app. with  all necessary required groove, wooden framing, approved make adhesive and cutting/ chamfering/ groove/rounding wherever required, at all height with lead and lift, finishing, cleaning as per design and drawing etc. all complete.   </t>
  </si>
  <si>
    <t>P/F  50mm thk. Bar counter made out of 19mm thk approved make  branded fire rated ply-- Greenply or Equivalent brand  &amp;  finished in australian white marble. Apron to be cladded with frames &amp; bamboo cane as per detail and platform in australian white Marble finished based on ply with necessary ms barcket. Erecting brick wall for plumbing  &amp;  75 mm high brass skirting from outside. The top platform to have 50mm wide Marble finish fascia.</t>
  </si>
  <si>
    <t>Top service Counter Ply Base with Neccesory Support to receive the marble</t>
  </si>
  <si>
    <t>750 x 1100mm</t>
  </si>
  <si>
    <t>Front Elevation (apron) to be to be made out of 12mm thk approved make  branded fire rated Ply) -- Greenply or Equivalent brand with ply and 20mm moulding to be finished with duco paint . Top row finished with 25 x 25 mm ss box section with brass pvd coating &amp; cane panelling with beading patti &amp; 75mm high brass skirting as per detailed Drawing &amp; design. Provision for indirect lighting to be made under the counter.</t>
  </si>
  <si>
    <t xml:space="preserve">Antique Bronze Mirror </t>
  </si>
  <si>
    <t>25 x 25 mm ss box section with brass brushed finish pvd coating/brass metal</t>
  </si>
  <si>
    <t>2150 mm X 300mm</t>
  </si>
  <si>
    <r>
      <t xml:space="preserve">P&amp;F of back counter of 600mm wide galaxy black granite top working back counter, with 18mm thick fire rated plywood verticals finished with laminate , counter having 4 nos. of open able shutters </t>
    </r>
    <r>
      <rPr>
        <sz val="12"/>
        <color rgb="FFFF0000"/>
        <rFont val="Calibri"/>
        <family val="2"/>
        <scheme val="minor"/>
      </rPr>
      <t xml:space="preserve">(may change as per design) </t>
    </r>
    <r>
      <rPr>
        <sz val="12"/>
        <rFont val="Calibri"/>
        <family val="2"/>
        <scheme val="minor"/>
      </rPr>
      <t>on front side of the unit. Counter top to be finished with 19mm thick black galaxy granite with 38mm dual nose finished. Shutters &amp; all the visible part to be finished with 1mm thick laminate, counter's internal part to be finished with 1mm thick light walnut laminate (selected make, basic cost INR. 1200.00/ sheet). Rate inclusive of all necessary hardware fittings - like hinges, draw telescopic channels, cup board lock, decorative antique bolt handle, wire managers, etc. (approved &amp; branded make) &amp;  necessary cut out for services requirements. Counter having 75mm high kota skirting existing kobah.Counter to have 150 mm high back balsh in galaxy black granite. Complete as per architectural detail drawing &amp; site engineer's instruction.</t>
    </r>
  </si>
  <si>
    <t>Providing, making and fixing sofa made out of wooden frame work and cladded with 12mm thk approved make  branded fire rated Ply -- Greenply or Equivalent brand &amp; approved fabric with required wooden frame, top rail having 38mm dia brass metal brushed finish rail height upto 150mm and side to have a cane paneling  with required wooden frame with incline backrest. the bottom to have storage under seat with openable shutter to keep crockey.  finishing/cleaning/cutting/required fixture &amp; fasteners etc. as per design &amp; drawing &amp; as directed by Project Manager etc. complete. Sofa will have high density rubber foam in angle.(Foam used should be approved and to be certified against poisonous and noxious fumes.) Rate includes upholstery of fabrics. Under seating Drawers with heavy duty trolley for storage.</t>
  </si>
  <si>
    <t>P/F 300 mm deep bar Display unit having 25x 25mm SS box section with brass brushed finish pvd coating/ brass metal upto ceiling height, having 20 mm thick wooden pati with sandwiched glass shelf as per design, including all necessary hardware etc. complete.
20mm thk sandwiched glass shelf with cane in center and with 20mm thk. wooden frame with clear pu polish &amp; provision for led profile light.</t>
  </si>
  <si>
    <r>
      <t xml:space="preserve">P&amp;F of 350mm wide </t>
    </r>
    <r>
      <rPr>
        <b/>
        <sz val="12"/>
        <rFont val="Calibri"/>
        <family val="2"/>
        <scheme val="minor"/>
      </rPr>
      <t xml:space="preserve">Bar Bulkhead/ glass hanger </t>
    </r>
    <r>
      <rPr>
        <sz val="12"/>
        <rFont val="Calibri"/>
        <family val="2"/>
        <scheme val="minor"/>
      </rPr>
      <t xml:space="preserve">having 25 X 25mm box section brass metal/ SS brass brushed finish pvd coating in 2 layers having vertical and horizontal member with 12mm thk toughthned glass shelf having provision for led profile light.The base including 6 mm solid rods band in curve shape to hang the wine glass. The top portion to have 6-8mm thk flutted glass panelling. Rate including all necessary hardware fittings to install the shelves, anchor fastner, ceiling support, scaffolding, etc. as required on site. Complete as per architectural detail drawing &amp; site engineer's instruction. </t>
    </r>
  </si>
  <si>
    <t>P&amp;F 12 mm thk. toughened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Providing, making and fixing of wall panel made of 12mm thk  fire rated ply -- Greenply or Equivalent brand with MDF and 20 mm thk. wooden molding finished with Duco paint as per design, all necessary required wooden framing, approved make adhesive and fasteners, cutting/ chamfering/ groove/rounding wherever required, at all height with lead and lift, finishing, cleaning as per design and drawing etc. all complete. 75 mm high skirting in brass.</t>
  </si>
  <si>
    <r>
      <t xml:space="preserve">Providing, making and fixing of wall paneling made of 12mm thk  branded calcium board paneling on wall including 20 x 50mm MS framework from slab to slab height of 5000mm </t>
    </r>
    <r>
      <rPr>
        <sz val="12"/>
        <color rgb="FFFF0000"/>
        <rFont val="Calibri"/>
        <family val="2"/>
        <scheme val="minor"/>
      </rPr>
      <t>(height may vary as per site)</t>
    </r>
    <r>
      <rPr>
        <sz val="12"/>
        <rFont val="Calibri"/>
        <family val="2"/>
        <scheme val="minor"/>
      </rPr>
      <t>. framework to be finished with zink oxide and enamel finish with all necessary required framing, approved make adhesive and fasteners, cutting/ chamfering/ groove/rounding wherever required, at all height with lead and lift, finishing, cleaning as per design and drawing etc. all complete.</t>
    </r>
  </si>
  <si>
    <t xml:space="preserve">P/F of 25 x 25mm MS framework with black powder coat upto ceiling height, having intermediate memebr as per design including all necessary hardware etc. complete.
</t>
  </si>
  <si>
    <t xml:space="preserve">Screen Ply boxing panelling on façade </t>
  </si>
  <si>
    <t>Providing, making and fixing fire rated ply boxing made out of 20 x 40 mm aluminium frame work and cladded with 12mm thk approved make  branded  fire rated Ply (MR Calibrated, IS 303) -- Greenply or Equivalent brand finished with app. duco paint. All with required frame finishing/cleaning/cutting/required fixture &amp; fasteners etc. as per design &amp; drawing &amp; as directed by Project Manager etc. complete.</t>
  </si>
  <si>
    <t>Signage bulkhead Façade</t>
  </si>
  <si>
    <t>Providing, making and fixing of bulkhead 600mm box paneling made of 12mm thk  branded bison board/ V board paneling on wall including MS framework from slab. Framework to be finished with zink oxide and enamel finish. The boxing to be finished with 3 mm thk. black granite finish laminate as per detail drawing. having required holes to fix the signage letter. cost inlcudes  all necessary required framing, approved make adhesive and fasteners, cutting/ chamfering/ groove/rounding wherever required, at all height with lead and lift, finishing, cleaning as per design and drawing etc. all complete.</t>
  </si>
  <si>
    <t>( may vary as per height on site)</t>
  </si>
  <si>
    <t>Glass partition on live kitchen</t>
  </si>
  <si>
    <t>Granite threshhold</t>
  </si>
  <si>
    <t>Bar &amp; Liquor Store Room</t>
  </si>
  <si>
    <t xml:space="preserve">6150 x 2400 x 300mm HT  </t>
  </si>
  <si>
    <t>Console</t>
  </si>
  <si>
    <t>P/F console in duco finished  from outer surface &amp; 40 mm thk. top finished in marble. The storage under the Counter should be provided with 6" ht. drawers at top row with wooden ribs with veneer finished in clear pu polish. Top of the shutter having C section brass inlay  &amp;  below openable  shutters finished with duco &amp; all the visisble areas to be finished with ducco. The drawer should have internal partiton with fabric finish for cutlery, Shutters made out of 19mm thk. fire rated  plywood finished with  1mm thk. laminate internally. The shutters to be provided with fittings such as hinges, handles, ball catch, locks etc. complete in all respect. The rates for the Shutters to be included. as per design and details.
Any 1 drawer (in each service station) should have 3 compartments made in ply finished with fabric for cutlery and bottom storage should have 1 shelf for crockery, shelf in ply finished with white laminate</t>
  </si>
  <si>
    <t>.</t>
  </si>
  <si>
    <t xml:space="preserve">1540mm L X
550mm W X  900 H </t>
  </si>
  <si>
    <t>Providing &amp; fixing in position of FRD Single Leaf Door made up of 38mm thick fire rated flush door shutter of approved make &amp; thickness,  Inner side finished with laminate and outer side with veneer finished in clear pu polish and 100mm high SS kick plate, including P/F of Door frame made out of CP Teak / Ash wood or equivalent with clear pu polish finish. Size of the frame approximate 175mm wide X 50mm thick.  Applicable hardware's such as ss handles, conceal door closer and any other hardware etc required to complete the related works as per design &amp; detail.  door hardware make consider Dorma / Hafele/Ozon /equilient</t>
  </si>
  <si>
    <t xml:space="preserve">750 X 2400 MM
</t>
  </si>
  <si>
    <t xml:space="preserve">1800X 2700MM
</t>
  </si>
  <si>
    <t>BOQ of Total C&amp;I works for Noida Airport</t>
  </si>
  <si>
    <t>20/12/2024</t>
  </si>
  <si>
    <t>Noida, Delhi</t>
  </si>
  <si>
    <t xml:space="preserve">1200 X 2100 MM </t>
  </si>
  <si>
    <t>1500mm L X 600mm W X 1050 H</t>
  </si>
  <si>
    <t>Book Shelf ( big Size)</t>
  </si>
  <si>
    <t>BOQ of Civil work for NOIDA AIRPORT LOUNGE, DELHI.</t>
  </si>
  <si>
    <t>P/F Book Shelf unit having 20x20MM STEEL SECTION FINISHED IN BRASS PVD COATING, also 40x20MM STEEL SECTION FINISHED IN BRASS PVD COATING. 20MM THK MDF SHELF FINISHED IN BLACK DUCO PAINT and FROM THE BACK SIDE 2-2.5 MM THK STEEL PLATE WITH BRASS PVD COATING. AND RUBBER BUSH BELOW THE UNIT</t>
  </si>
  <si>
    <t>Book Shelf ( Small Size)</t>
  </si>
  <si>
    <t xml:space="preserve">3505mm L X 350mm W X 2400 H </t>
  </si>
  <si>
    <t xml:space="preserve">4530mm L X 350mm W X 2400 H </t>
  </si>
  <si>
    <t>Screen behind hostess desk</t>
  </si>
  <si>
    <t>1925 x 1499mm</t>
  </si>
  <si>
    <t>2450 x 600mm</t>
  </si>
  <si>
    <t>4332x 2400mm</t>
  </si>
  <si>
    <r>
      <t xml:space="preserve">4750 x 480mm </t>
    </r>
    <r>
      <rPr>
        <sz val="12"/>
        <color rgb="FFFF0000"/>
        <rFont val="Calibri"/>
        <family val="2"/>
        <scheme val="minor"/>
      </rPr>
      <t>(height may vary as per site)</t>
    </r>
  </si>
  <si>
    <t>(height may vary as per site)</t>
  </si>
  <si>
    <t>Upto 5180mm (H)</t>
  </si>
  <si>
    <t xml:space="preserve">0
</t>
  </si>
  <si>
    <t>BOQ of Civil work for Noida Airport Lounge.</t>
  </si>
  <si>
    <t>Bar wall up to 1050 mm</t>
  </si>
  <si>
    <t>Using 100mm thk  Walls upto 6875 mm</t>
  </si>
  <si>
    <t>Bar Area   (low height wall 1050mm)</t>
  </si>
  <si>
    <r>
      <t xml:space="preserve">Wall height (3200mm) </t>
    </r>
    <r>
      <rPr>
        <sz val="10"/>
        <color rgb="FFFF0000"/>
        <rFont val="Calibri"/>
        <family val="2"/>
        <scheme val="minor"/>
      </rPr>
      <t>(may vary as per actual site measurement)</t>
    </r>
  </si>
  <si>
    <t>Kitchen (200mm) approx.</t>
  </si>
  <si>
    <t>4335 length</t>
  </si>
  <si>
    <t>Buffet Counter</t>
  </si>
  <si>
    <t>P/F Buffet counter made out of approved make  branded fire rated ply - Greenply or Equivalent brand and buffet counter in marble finished from outer surface, 50mm thk facia finished with marble, warm and UV profile light provision inside the shelve. 100mm skirting aluminium brush matt gold finish</t>
  </si>
  <si>
    <t>Marble - white Marble</t>
  </si>
  <si>
    <t>RFT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</si>
</sst>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 &quot;₹&quot;\ * #,##0.00_ ;_ &quot;₹&quot;\ * \-#,##0.00_ ;_ &quot;₹&quot;\ * &quot;-&quot;??_ ;_ @_ "/>
    <numFmt numFmtId="43" formatCode="_ * #,##0.00_ ;_ * \-#,##0.00_ ;_ * &quot;-&quot;??_ ;_ @_ "/>
    <numFmt numFmtId="164" formatCode="_(* #,##0.00_);_(* \(#,##0.00\);_(* &quot;-&quot;??_);_(@_)"/>
    <numFmt numFmtId="165" formatCode="_(* #,##0.00_);_(* \(#,##0.00\);_(* \-??_);_(@_)"/>
    <numFmt numFmtId="166" formatCode="#,##0_);\-#,##0"/>
    <numFmt numFmtId="167" formatCode="#,##0.00_);\-#,##0.0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Book Antiqua"/>
      <family val="1"/>
    </font>
    <font>
      <sz val="8"/>
      <name val="Arial"/>
      <family val="2"/>
    </font>
    <font>
      <sz val="10"/>
      <name val="Book Antiqua"/>
      <family val="1"/>
    </font>
    <font>
      <b/>
      <sz val="12"/>
      <name val="Book Antiqua"/>
      <family val="1"/>
    </font>
    <font>
      <sz val="10"/>
      <color indexed="8"/>
      <name val="Calibri"/>
      <family val="2"/>
      <scheme val="minor"/>
    </font>
    <font>
      <sz val="11"/>
      <color theme="1"/>
      <name val="Times New Roman"/>
      <family val="1"/>
    </font>
    <font>
      <sz val="10"/>
      <color theme="1"/>
      <name val="Book Antiqua"/>
      <family val="1"/>
    </font>
    <font>
      <sz val="10"/>
      <name val="Calibri"/>
      <family val="2"/>
      <scheme val="minor"/>
    </font>
    <font>
      <sz val="10"/>
      <name val="Arial"/>
      <family val="2"/>
      <charset val="204"/>
    </font>
    <font>
      <b/>
      <i/>
      <sz val="10"/>
      <name val="Calibri"/>
      <family val="2"/>
      <scheme val="minor"/>
    </font>
    <font>
      <b/>
      <sz val="10"/>
      <name val="Calibri"/>
      <family val="2"/>
      <scheme val="minor"/>
    </font>
    <font>
      <sz val="10"/>
      <color rgb="FF000000"/>
      <name val="Calibri"/>
      <family val="2"/>
      <scheme val="minor"/>
    </font>
    <font>
      <sz val="10"/>
      <color rgb="FFFF0000"/>
      <name val="Calibri"/>
      <family val="2"/>
      <scheme val="minor"/>
    </font>
    <font>
      <sz val="10"/>
      <color theme="1"/>
      <name val="Calibri"/>
      <family val="2"/>
      <scheme val="minor"/>
    </font>
    <font>
      <b/>
      <sz val="10"/>
      <color indexed="10"/>
      <name val="Calibri"/>
      <family val="2"/>
      <scheme val="minor"/>
    </font>
    <font>
      <strike/>
      <sz val="10"/>
      <name val="Calibri"/>
      <family val="2"/>
      <scheme val="minor"/>
    </font>
    <font>
      <sz val="11"/>
      <color indexed="8"/>
      <name val="Times New Roman"/>
      <family val="1"/>
    </font>
    <font>
      <b/>
      <sz val="12"/>
      <name val="Calibri"/>
      <family val="2"/>
      <scheme val="minor"/>
    </font>
    <font>
      <sz val="12"/>
      <name val="Calibri"/>
      <family val="2"/>
      <scheme val="minor"/>
    </font>
    <font>
      <sz val="12"/>
      <color theme="1"/>
      <name val="Calibri"/>
      <family val="2"/>
      <scheme val="minor"/>
    </font>
    <font>
      <b/>
      <i/>
      <sz val="16"/>
      <name val="Calibri"/>
      <family val="2"/>
      <scheme val="minor"/>
    </font>
    <font>
      <b/>
      <sz val="16"/>
      <name val="Calibri"/>
      <family val="2"/>
      <scheme val="minor"/>
    </font>
    <font>
      <sz val="12"/>
      <name val="Book Antiqua"/>
      <family val="1"/>
    </font>
    <font>
      <sz val="12"/>
      <color theme="1"/>
      <name val="Book Antiqua"/>
      <family val="1"/>
    </font>
    <font>
      <b/>
      <sz val="12"/>
      <color theme="1"/>
      <name val="Book Antiqua"/>
      <family val="1"/>
    </font>
    <font>
      <sz val="12"/>
      <color theme="1"/>
      <name val="Arial"/>
      <family val="2"/>
    </font>
    <font>
      <b/>
      <i/>
      <sz val="16"/>
      <name val="Book Antiqua"/>
      <family val="1"/>
    </font>
    <font>
      <b/>
      <sz val="16"/>
      <name val="Book Antiqua"/>
      <family val="1"/>
    </font>
    <font>
      <sz val="12"/>
      <color rgb="FFFF0000"/>
      <name val="Calibri"/>
      <family val="2"/>
      <scheme val="minor"/>
    </font>
    <font>
      <sz val="12"/>
      <color theme="1"/>
      <name val="Times New Roman"/>
      <family val="1"/>
    </font>
    <font>
      <b/>
      <i/>
      <sz val="18"/>
      <name val="Calibri"/>
      <family val="2"/>
      <scheme val="minor"/>
    </font>
    <font>
      <strike/>
      <sz val="12"/>
      <name val="Calibri"/>
      <family val="2"/>
      <scheme val="minor"/>
    </font>
    <font>
      <b/>
      <sz val="12"/>
      <name val="Times New Roman"/>
      <family val="1"/>
    </font>
    <font>
      <sz val="16"/>
      <name val="Calibri"/>
      <family val="2"/>
      <scheme val="minor"/>
    </font>
    <font>
      <b/>
      <sz val="10"/>
      <name val="Arial"/>
      <family val="2"/>
    </font>
    <font>
      <b/>
      <sz val="10"/>
      <color indexed="8"/>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FFFF00"/>
        <bgColor indexed="64"/>
      </patternFill>
    </fill>
    <fill>
      <patternFill patternType="solid">
        <fgColor theme="6" tint="-0.249977111117893"/>
        <bgColor indexed="64"/>
      </patternFill>
    </fill>
    <fill>
      <patternFill patternType="solid">
        <fgColor rgb="FFFF000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hair">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s>
  <cellStyleXfs count="21">
    <xf numFmtId="0" fontId="0" fillId="0" borderId="0"/>
    <xf numFmtId="164" fontId="6"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165" fontId="6" fillId="0" borderId="0" applyFill="0" applyBorder="0" applyAlignment="0" applyProtection="0"/>
    <xf numFmtId="0" fontId="5" fillId="0" borderId="0"/>
    <xf numFmtId="0" fontId="6" fillId="0" borderId="0"/>
    <xf numFmtId="0" fontId="4" fillId="0" borderId="0"/>
    <xf numFmtId="0" fontId="3" fillId="0" borderId="0"/>
    <xf numFmtId="0" fontId="16" fillId="0" borderId="0"/>
    <xf numFmtId="0" fontId="6" fillId="0" borderId="0">
      <alignment vertical="center" wrapText="1"/>
    </xf>
    <xf numFmtId="0" fontId="6" fillId="0" borderId="0">
      <alignment vertical="center" wrapText="1"/>
    </xf>
    <xf numFmtId="0" fontId="6" fillId="0" borderId="0"/>
    <xf numFmtId="0" fontId="2" fillId="0" borderId="0"/>
    <xf numFmtId="43" fontId="2" fillId="0" borderId="0" applyFont="0" applyFill="0" applyBorder="0" applyAlignment="0" applyProtection="0"/>
    <xf numFmtId="0" fontId="1" fillId="0" borderId="0"/>
  </cellStyleXfs>
  <cellXfs count="503">
    <xf numFmtId="0" fontId="0" fillId="0" borderId="0" xfId="0"/>
    <xf numFmtId="0" fontId="10" fillId="0" borderId="0" xfId="0" applyFont="1"/>
    <xf numFmtId="0" fontId="8" fillId="0" borderId="0" xfId="0" applyFont="1"/>
    <xf numFmtId="164" fontId="10" fillId="0" borderId="0" xfId="1" applyFont="1" applyAlignment="1">
      <alignment vertical="center" wrapText="1"/>
    </xf>
    <xf numFmtId="0" fontId="8" fillId="0" borderId="0" xfId="0" applyFont="1" applyAlignment="1">
      <alignment horizontal="center"/>
    </xf>
    <xf numFmtId="0" fontId="6" fillId="0" borderId="0" xfId="0" applyFont="1"/>
    <xf numFmtId="0" fontId="13" fillId="0" borderId="0" xfId="0" applyFont="1"/>
    <xf numFmtId="0" fontId="10" fillId="0" borderId="1" xfId="0" applyFont="1" applyBorder="1"/>
    <xf numFmtId="164" fontId="15" fillId="0" borderId="0" xfId="1" applyFont="1" applyBorder="1" applyAlignment="1">
      <alignment horizontal="center" vertical="center"/>
    </xf>
    <xf numFmtId="0" fontId="15" fillId="3" borderId="8" xfId="0" applyFont="1" applyFill="1" applyBorder="1"/>
    <xf numFmtId="0" fontId="15" fillId="0" borderId="8" xfId="8" applyFont="1" applyBorder="1"/>
    <xf numFmtId="0" fontId="15" fillId="0" borderId="8" xfId="0" applyFont="1" applyBorder="1"/>
    <xf numFmtId="0" fontId="15" fillId="0" borderId="8" xfId="0" applyFont="1" applyBorder="1" applyAlignment="1">
      <alignment horizontal="justify" vertical="top" wrapText="1"/>
    </xf>
    <xf numFmtId="0" fontId="15" fillId="0" borderId="0" xfId="0" applyFont="1" applyAlignment="1">
      <alignment horizontal="center" vertical="center"/>
    </xf>
    <xf numFmtId="0" fontId="15" fillId="0" borderId="0" xfId="0" applyFont="1"/>
    <xf numFmtId="0" fontId="15" fillId="4" borderId="0" xfId="0" applyFont="1" applyFill="1" applyAlignment="1">
      <alignment horizontal="center" vertical="center"/>
    </xf>
    <xf numFmtId="0" fontId="15" fillId="3" borderId="0" xfId="0" applyFont="1" applyFill="1"/>
    <xf numFmtId="0" fontId="15" fillId="0" borderId="0" xfId="0" applyFont="1" applyAlignment="1">
      <alignment horizontal="justify" vertical="top" wrapText="1"/>
    </xf>
    <xf numFmtId="0" fontId="15" fillId="0" borderId="0" xfId="0" applyFont="1" applyAlignment="1">
      <alignment vertical="center"/>
    </xf>
    <xf numFmtId="0" fontId="12" fillId="3" borderId="0" xfId="0" applyFont="1" applyFill="1"/>
    <xf numFmtId="0" fontId="15" fillId="0" borderId="0" xfId="8" applyFont="1"/>
    <xf numFmtId="0" fontId="18" fillId="0" borderId="0" xfId="8" applyFont="1" applyAlignment="1">
      <alignment horizontal="center" vertical="top"/>
    </xf>
    <xf numFmtId="0" fontId="15" fillId="0" borderId="0" xfId="8" applyFont="1" applyAlignment="1">
      <alignment horizontal="left" vertical="top" wrapText="1"/>
    </xf>
    <xf numFmtId="2" fontId="15" fillId="0" borderId="0" xfId="8" applyNumberFormat="1" applyFont="1" applyAlignment="1">
      <alignment horizontal="center" vertical="center" wrapText="1"/>
    </xf>
    <xf numFmtId="0" fontId="15" fillId="0" borderId="1" xfId="0" applyFont="1" applyBorder="1" applyAlignment="1">
      <alignment horizontal="center" vertical="center"/>
    </xf>
    <xf numFmtId="3" fontId="15" fillId="0" borderId="1" xfId="0" applyNumberFormat="1" applyFont="1" applyBorder="1" applyAlignment="1">
      <alignment horizontal="left" vertical="center" wrapText="1"/>
    </xf>
    <xf numFmtId="3" fontId="15" fillId="0" borderId="1" xfId="0" applyNumberFormat="1" applyFont="1" applyBorder="1" applyAlignment="1">
      <alignment horizontal="center" vertical="center" wrapText="1"/>
    </xf>
    <xf numFmtId="44" fontId="15" fillId="0" borderId="1" xfId="0" applyNumberFormat="1" applyFont="1" applyBorder="1" applyAlignment="1">
      <alignment horizontal="right" vertical="center"/>
    </xf>
    <xf numFmtId="0" fontId="19" fillId="0" borderId="1" xfId="12" applyFont="1" applyBorder="1" applyAlignment="1">
      <alignment horizontal="center" vertical="center" wrapText="1"/>
    </xf>
    <xf numFmtId="0" fontId="15" fillId="0" borderId="1" xfId="0" applyFont="1" applyBorder="1" applyAlignment="1">
      <alignment horizontal="right"/>
    </xf>
    <xf numFmtId="0" fontId="20" fillId="0" borderId="1" xfId="0" applyFont="1" applyBorder="1" applyAlignment="1">
      <alignment horizontal="justify" vertical="top" wrapText="1"/>
    </xf>
    <xf numFmtId="164" fontId="12" fillId="0" borderId="1" xfId="5" applyFont="1" applyBorder="1" applyAlignment="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lignment horizontal="center" vertical="top" wrapText="1"/>
    </xf>
    <xf numFmtId="164" fontId="12" fillId="0" borderId="1" xfId="5" applyFont="1" applyFill="1" applyBorder="1" applyAlignment="1">
      <alignment horizontal="center" vertical="center" wrapText="1"/>
    </xf>
    <xf numFmtId="0" fontId="15" fillId="0" borderId="1" xfId="5" applyNumberFormat="1" applyFont="1" applyBorder="1" applyAlignment="1">
      <alignment horizontal="left" vertical="center" wrapText="1"/>
    </xf>
    <xf numFmtId="164" fontId="12" fillId="0" borderId="1" xfId="2" applyFont="1" applyBorder="1" applyAlignment="1">
      <alignment horizontal="center" vertical="center" wrapText="1"/>
    </xf>
    <xf numFmtId="2" fontId="15" fillId="0" borderId="1" xfId="5" applyNumberFormat="1" applyFont="1" applyBorder="1" applyAlignment="1" applyProtection="1">
      <alignment horizontal="center" vertical="center" wrapText="1"/>
      <protection locked="0"/>
    </xf>
    <xf numFmtId="0" fontId="15" fillId="0" borderId="1" xfId="0" applyFont="1" applyBorder="1" applyAlignment="1">
      <alignment horizontal="center"/>
    </xf>
    <xf numFmtId="0" fontId="15" fillId="2" borderId="1" xfId="0" applyFont="1" applyFill="1" applyBorder="1" applyAlignment="1">
      <alignment vertical="top" wrapText="1"/>
    </xf>
    <xf numFmtId="2" fontId="15" fillId="0" borderId="1" xfId="0" applyNumberFormat="1" applyFont="1" applyBorder="1" applyAlignment="1">
      <alignment horizontal="center" vertical="center" wrapText="1"/>
    </xf>
    <xf numFmtId="44" fontId="15" fillId="0" borderId="1" xfId="1" applyNumberFormat="1" applyFont="1" applyBorder="1" applyAlignment="1">
      <alignment horizontal="right" vertical="center" wrapText="1"/>
    </xf>
    <xf numFmtId="0" fontId="15" fillId="0" borderId="1" xfId="0" applyFont="1" applyBorder="1" applyAlignment="1">
      <alignment vertical="center" wrapText="1"/>
    </xf>
    <xf numFmtId="44" fontId="15" fillId="2" borderId="1" xfId="1" applyNumberFormat="1" applyFont="1" applyFill="1" applyBorder="1" applyAlignment="1">
      <alignment horizontal="right" vertical="center"/>
    </xf>
    <xf numFmtId="0" fontId="12" fillId="0" borderId="1" xfId="0" applyFont="1" applyBorder="1" applyAlignment="1">
      <alignment horizontal="left" vertical="center"/>
    </xf>
    <xf numFmtId="2" fontId="15" fillId="0" borderId="1" xfId="0" applyNumberFormat="1" applyFont="1" applyBorder="1" applyAlignment="1">
      <alignment horizontal="center" vertical="center"/>
    </xf>
    <xf numFmtId="2" fontId="15" fillId="0" borderId="1" xfId="0" applyNumberFormat="1" applyFont="1" applyBorder="1" applyAlignment="1">
      <alignment horizontal="center"/>
    </xf>
    <xf numFmtId="0" fontId="15" fillId="0" borderId="1" xfId="0" applyFont="1" applyBorder="1" applyAlignment="1">
      <alignment horizontal="justify" vertical="center" wrapText="1"/>
    </xf>
    <xf numFmtId="0" fontId="12" fillId="0" borderId="1" xfId="5" applyNumberFormat="1" applyFont="1" applyFill="1" applyBorder="1" applyAlignment="1">
      <alignment horizontal="left" vertical="center" wrapText="1"/>
    </xf>
    <xf numFmtId="0" fontId="18" fillId="0" borderId="2" xfId="0" applyFont="1" applyBorder="1" applyAlignment="1">
      <alignment horizontal="center" vertical="top"/>
    </xf>
    <xf numFmtId="0" fontId="17" fillId="0" borderId="2" xfId="0" applyFont="1" applyBorder="1" applyAlignment="1">
      <alignment horizontal="center" vertical="center"/>
    </xf>
    <xf numFmtId="0" fontId="17" fillId="0" borderId="2" xfId="0" applyFont="1" applyBorder="1" applyAlignment="1">
      <alignment horizontal="left" vertical="center"/>
    </xf>
    <xf numFmtId="164" fontId="18" fillId="0" borderId="2" xfId="2" applyFont="1" applyBorder="1" applyAlignment="1">
      <alignment horizontal="center" vertical="center"/>
    </xf>
    <xf numFmtId="0" fontId="15" fillId="0" borderId="9" xfId="0" applyFont="1" applyBorder="1"/>
    <xf numFmtId="0" fontId="15" fillId="5" borderId="1" xfId="0" applyFont="1" applyFill="1" applyBorder="1" applyAlignment="1">
      <alignment horizontal="center" vertical="center"/>
    </xf>
    <xf numFmtId="0" fontId="18" fillId="5" borderId="1" xfId="0" applyFont="1" applyFill="1" applyBorder="1" applyAlignment="1">
      <alignment vertical="center" wrapText="1"/>
    </xf>
    <xf numFmtId="164" fontId="12" fillId="5" borderId="1" xfId="2" applyFont="1" applyFill="1" applyBorder="1" applyAlignment="1">
      <alignment horizontal="center" vertical="center" wrapText="1"/>
    </xf>
    <xf numFmtId="0" fontId="18" fillId="5" borderId="1" xfId="0" applyFont="1" applyFill="1" applyBorder="1" applyAlignment="1">
      <alignment horizontal="center" vertical="center" wrapText="1"/>
    </xf>
    <xf numFmtId="44" fontId="18" fillId="5" borderId="1" xfId="1" applyNumberFormat="1" applyFont="1" applyFill="1" applyBorder="1" applyAlignment="1">
      <alignment horizontal="right" vertical="center"/>
    </xf>
    <xf numFmtId="0" fontId="15" fillId="5" borderId="1" xfId="0" applyFont="1" applyFill="1" applyBorder="1" applyAlignment="1">
      <alignment vertical="center"/>
    </xf>
    <xf numFmtId="44" fontId="18" fillId="5" borderId="1" xfId="0" applyNumberFormat="1" applyFont="1" applyFill="1" applyBorder="1" applyAlignment="1">
      <alignment horizontal="right" vertical="center"/>
    </xf>
    <xf numFmtId="0" fontId="15" fillId="5" borderId="8" xfId="0" applyFont="1" applyFill="1" applyBorder="1"/>
    <xf numFmtId="0" fontId="10" fillId="0" borderId="0" xfId="0" applyFont="1" applyAlignment="1">
      <alignment horizontal="justify" vertical="top" wrapText="1"/>
    </xf>
    <xf numFmtId="0" fontId="23" fillId="0" borderId="0" xfId="8" applyFont="1"/>
    <xf numFmtId="0" fontId="24" fillId="0" borderId="0" xfId="0" applyFont="1"/>
    <xf numFmtId="0" fontId="12" fillId="0" borderId="0" xfId="0" applyFont="1"/>
    <xf numFmtId="0" fontId="15" fillId="2" borderId="1" xfId="0" applyFont="1" applyFill="1" applyBorder="1" applyAlignment="1">
      <alignment vertical="center" wrapText="1"/>
    </xf>
    <xf numFmtId="0" fontId="20" fillId="0" borderId="1" xfId="0" applyFont="1" applyBorder="1" applyAlignment="1">
      <alignment horizontal="center" vertical="top" wrapText="1"/>
    </xf>
    <xf numFmtId="0" fontId="12" fillId="0" borderId="1" xfId="0" applyFont="1" applyBorder="1" applyAlignment="1">
      <alignment horizontal="center" vertical="center"/>
    </xf>
    <xf numFmtId="0" fontId="15" fillId="0" borderId="0" xfId="8" applyFont="1" applyAlignment="1">
      <alignment horizontal="center" vertical="top" wrapText="1"/>
    </xf>
    <xf numFmtId="0" fontId="15" fillId="2" borderId="1" xfId="0" applyFont="1" applyFill="1" applyBorder="1" applyAlignment="1">
      <alignment horizontal="center" vertical="center" wrapText="1"/>
    </xf>
    <xf numFmtId="164" fontId="12" fillId="2" borderId="1" xfId="2" applyFont="1" applyFill="1" applyBorder="1" applyAlignment="1">
      <alignment horizontal="center" vertical="center" wrapText="1"/>
    </xf>
    <xf numFmtId="2" fontId="15" fillId="2" borderId="1" xfId="0" applyNumberFormat="1" applyFont="1" applyFill="1" applyBorder="1" applyAlignment="1">
      <alignment horizontal="center" vertical="center" wrapText="1"/>
    </xf>
    <xf numFmtId="0" fontId="19" fillId="2" borderId="1" xfId="12" applyFont="1" applyFill="1" applyBorder="1" applyAlignment="1">
      <alignment horizontal="center" vertical="center" wrapText="1"/>
    </xf>
    <xf numFmtId="164" fontId="12" fillId="2" borderId="1" xfId="5" applyFont="1" applyFill="1" applyBorder="1" applyAlignment="1">
      <alignment horizontal="center" vertical="center" wrapText="1"/>
    </xf>
    <xf numFmtId="2" fontId="15" fillId="2" borderId="1" xfId="0" applyNumberFormat="1" applyFont="1" applyFill="1" applyBorder="1" applyAlignment="1">
      <alignment horizontal="center" vertical="center"/>
    </xf>
    <xf numFmtId="44" fontId="15" fillId="2" borderId="1" xfId="0" applyNumberFormat="1" applyFont="1" applyFill="1" applyBorder="1" applyAlignment="1">
      <alignment horizontal="right" vertical="center"/>
    </xf>
    <xf numFmtId="0" fontId="15" fillId="2" borderId="8" xfId="0" applyFont="1" applyFill="1" applyBorder="1"/>
    <xf numFmtId="0" fontId="15" fillId="2" borderId="0" xfId="0" applyFont="1" applyFill="1"/>
    <xf numFmtId="0" fontId="15" fillId="0" borderId="0" xfId="0" applyFont="1" applyAlignment="1">
      <alignment vertical="center" wrapText="1"/>
    </xf>
    <xf numFmtId="0" fontId="15" fillId="0" borderId="0" xfId="8" applyFont="1" applyAlignment="1">
      <alignment horizontal="center" vertical="center"/>
    </xf>
    <xf numFmtId="0" fontId="15" fillId="0" borderId="0" xfId="8" applyFont="1" applyAlignment="1">
      <alignment horizontal="left" vertical="center"/>
    </xf>
    <xf numFmtId="0" fontId="15" fillId="0" borderId="0" xfId="0" applyFont="1" applyAlignment="1">
      <alignment horizontal="left" vertical="center"/>
    </xf>
    <xf numFmtId="164" fontId="15" fillId="2" borderId="1" xfId="1" applyFont="1" applyFill="1" applyBorder="1" applyAlignment="1">
      <alignment horizontal="center" vertical="center" wrapText="1"/>
    </xf>
    <xf numFmtId="0" fontId="15" fillId="2" borderId="1" xfId="0" applyFont="1" applyFill="1" applyBorder="1" applyAlignment="1">
      <alignment horizontal="justify" vertical="justify" wrapText="1"/>
    </xf>
    <xf numFmtId="0" fontId="15" fillId="2" borderId="1" xfId="0" applyFont="1" applyFill="1" applyBorder="1" applyAlignment="1">
      <alignment horizontal="center" vertical="justify" wrapText="1"/>
    </xf>
    <xf numFmtId="44" fontId="15" fillId="2" borderId="1" xfId="1" applyNumberFormat="1" applyFont="1" applyFill="1" applyBorder="1" applyAlignment="1">
      <alignment horizontal="right" vertical="center" wrapText="1"/>
    </xf>
    <xf numFmtId="0" fontId="15" fillId="2" borderId="1" xfId="0" applyFont="1" applyFill="1" applyBorder="1"/>
    <xf numFmtId="0" fontId="15" fillId="2" borderId="1" xfId="0" applyFont="1" applyFill="1" applyBorder="1" applyAlignment="1">
      <alignment horizontal="center"/>
    </xf>
    <xf numFmtId="0" fontId="15" fillId="7" borderId="0" xfId="0" applyFont="1" applyFill="1"/>
    <xf numFmtId="0" fontId="26" fillId="0" borderId="8" xfId="0" applyFont="1" applyBorder="1"/>
    <xf numFmtId="0" fontId="26" fillId="0" borderId="7" xfId="0" applyFont="1" applyBorder="1" applyAlignment="1">
      <alignment horizontal="center" vertical="center"/>
    </xf>
    <xf numFmtId="0" fontId="26" fillId="0" borderId="1" xfId="0" applyFont="1" applyBorder="1" applyAlignment="1">
      <alignment horizontal="center" vertical="center"/>
    </xf>
    <xf numFmtId="0" fontId="26" fillId="0" borderId="1" xfId="0" applyFont="1" applyBorder="1" applyAlignment="1">
      <alignment vertical="center"/>
    </xf>
    <xf numFmtId="164" fontId="26" fillId="0" borderId="1" xfId="1" applyFont="1" applyBorder="1" applyAlignment="1">
      <alignment horizontal="center" vertical="center"/>
    </xf>
    <xf numFmtId="0" fontId="26" fillId="0" borderId="8" xfId="8" applyFont="1" applyBorder="1"/>
    <xf numFmtId="44" fontId="26" fillId="0" borderId="1" xfId="0" applyNumberFormat="1" applyFont="1" applyBorder="1" applyAlignment="1">
      <alignment vertical="center" wrapText="1"/>
    </xf>
    <xf numFmtId="0" fontId="26" fillId="5" borderId="1" xfId="0" applyFont="1" applyFill="1" applyBorder="1" applyAlignment="1">
      <alignment vertical="center"/>
    </xf>
    <xf numFmtId="0" fontId="26" fillId="5" borderId="1" xfId="0" applyFont="1" applyFill="1" applyBorder="1" applyAlignment="1">
      <alignment horizontal="center" vertical="center"/>
    </xf>
    <xf numFmtId="44" fontId="25" fillId="5" borderId="1" xfId="0" applyNumberFormat="1" applyFont="1" applyFill="1" applyBorder="1" applyAlignment="1">
      <alignment horizontal="right" vertical="center"/>
    </xf>
    <xf numFmtId="44" fontId="25" fillId="0" borderId="1" xfId="0" applyNumberFormat="1" applyFont="1" applyBorder="1" applyAlignment="1">
      <alignment horizontal="right" vertical="center"/>
    </xf>
    <xf numFmtId="0" fontId="26" fillId="0" borderId="7" xfId="8" applyFont="1" applyBorder="1" applyAlignment="1">
      <alignment horizontal="center" vertical="center"/>
    </xf>
    <xf numFmtId="0" fontId="25" fillId="0" borderId="1" xfId="8" applyFont="1" applyBorder="1" applyAlignment="1">
      <alignment horizontal="center" vertical="top"/>
    </xf>
    <xf numFmtId="0" fontId="26" fillId="0" borderId="1" xfId="8" applyFont="1" applyBorder="1" applyAlignment="1">
      <alignment horizontal="left" vertical="top" wrapText="1"/>
    </xf>
    <xf numFmtId="0" fontId="26" fillId="0" borderId="1" xfId="8" applyFont="1" applyBorder="1" applyAlignment="1">
      <alignment horizontal="center" vertical="center" wrapText="1"/>
    </xf>
    <xf numFmtId="44" fontId="26" fillId="0" borderId="1" xfId="8" applyNumberFormat="1" applyFont="1" applyBorder="1" applyAlignment="1">
      <alignment horizontal="right"/>
    </xf>
    <xf numFmtId="2" fontId="26" fillId="0" borderId="1" xfId="8" applyNumberFormat="1" applyFont="1" applyBorder="1" applyAlignment="1">
      <alignment horizontal="center" vertical="center"/>
    </xf>
    <xf numFmtId="44" fontId="26" fillId="0" borderId="1" xfId="8" applyNumberFormat="1" applyFont="1" applyBorder="1" applyAlignment="1">
      <alignment horizontal="right" vertical="center"/>
    </xf>
    <xf numFmtId="0" fontId="26" fillId="0" borderId="1" xfId="8" applyFont="1" applyBorder="1" applyAlignment="1">
      <alignment horizontal="center" vertical="top"/>
    </xf>
    <xf numFmtId="0" fontId="26" fillId="0" borderId="7" xfId="8" applyFont="1" applyBorder="1" applyAlignment="1">
      <alignment horizontal="center" vertical="top"/>
    </xf>
    <xf numFmtId="0" fontId="25" fillId="0" borderId="6" xfId="0" applyFont="1" applyBorder="1" applyAlignment="1">
      <alignment horizontal="center" vertical="center"/>
    </xf>
    <xf numFmtId="0" fontId="30" fillId="0" borderId="1" xfId="0" applyFont="1" applyBorder="1"/>
    <xf numFmtId="164" fontId="30" fillId="0" borderId="1" xfId="1" applyFont="1" applyBorder="1" applyAlignment="1">
      <alignment vertical="center" wrapText="1"/>
    </xf>
    <xf numFmtId="164" fontId="11" fillId="0" borderId="1" xfId="1" applyFont="1" applyBorder="1" applyAlignment="1">
      <alignment horizontal="center" vertical="center" wrapText="1"/>
    </xf>
    <xf numFmtId="0" fontId="30" fillId="0" borderId="1" xfId="0" applyFont="1" applyBorder="1" applyAlignment="1">
      <alignment horizontal="left" vertical="top"/>
    </xf>
    <xf numFmtId="0" fontId="32" fillId="0" borderId="1" xfId="0" applyFont="1" applyBorder="1" applyAlignment="1">
      <alignment horizontal="left" vertical="top"/>
    </xf>
    <xf numFmtId="43" fontId="31" fillId="0" borderId="1" xfId="0" applyNumberFormat="1" applyFont="1" applyBorder="1" applyAlignment="1">
      <alignment horizontal="right"/>
    </xf>
    <xf numFmtId="0" fontId="18" fillId="0" borderId="24" xfId="0" applyFont="1" applyBorder="1" applyAlignment="1">
      <alignment horizontal="center" vertical="center"/>
    </xf>
    <xf numFmtId="0" fontId="11" fillId="2" borderId="1" xfId="0" applyFont="1" applyFill="1" applyBorder="1" applyAlignment="1">
      <alignment horizontal="center" vertical="center"/>
    </xf>
    <xf numFmtId="164" fontId="11" fillId="2" borderId="1" xfId="1" applyFont="1" applyFill="1" applyBorder="1" applyAlignment="1">
      <alignment horizontal="center" vertical="center" wrapText="1"/>
    </xf>
    <xf numFmtId="0" fontId="11" fillId="2" borderId="1" xfId="0" applyFont="1" applyFill="1" applyBorder="1" applyAlignment="1">
      <alignment horizontal="left" vertical="top"/>
    </xf>
    <xf numFmtId="164" fontId="11" fillId="2" borderId="1" xfId="1" applyFont="1" applyFill="1" applyBorder="1" applyAlignment="1">
      <alignment vertical="center" wrapText="1"/>
    </xf>
    <xf numFmtId="0" fontId="29" fillId="8" borderId="6" xfId="0" applyFont="1" applyFill="1" applyBorder="1" applyAlignment="1">
      <alignment horizontal="center" vertical="center"/>
    </xf>
    <xf numFmtId="164" fontId="11" fillId="8" borderId="1" xfId="2" applyFont="1" applyFill="1" applyBorder="1" applyAlignment="1">
      <alignment horizontal="center" vertical="center"/>
    </xf>
    <xf numFmtId="0" fontId="34" fillId="8" borderId="1" xfId="0" applyFont="1" applyFill="1" applyBorder="1" applyAlignment="1">
      <alignment horizontal="left" vertical="top"/>
    </xf>
    <xf numFmtId="0" fontId="34" fillId="8" borderId="1" xfId="0" applyFont="1" applyFill="1" applyBorder="1" applyAlignment="1">
      <alignment vertical="top"/>
    </xf>
    <xf numFmtId="164" fontId="26" fillId="0" borderId="1" xfId="1" applyFont="1" applyFill="1" applyBorder="1" applyAlignment="1">
      <alignment horizontal="center" vertical="center"/>
    </xf>
    <xf numFmtId="0" fontId="26" fillId="0" borderId="1" xfId="8" applyFont="1" applyBorder="1"/>
    <xf numFmtId="166" fontId="26" fillId="0" borderId="1" xfId="8" applyNumberFormat="1" applyFont="1" applyBorder="1" applyAlignment="1">
      <alignment horizontal="center" vertical="center" wrapText="1"/>
    </xf>
    <xf numFmtId="167" fontId="26" fillId="0" borderId="1" xfId="8" applyNumberFormat="1" applyFont="1" applyBorder="1" applyAlignment="1">
      <alignment horizontal="center" vertical="center" wrapText="1"/>
    </xf>
    <xf numFmtId="1" fontId="25" fillId="0" borderId="7" xfId="8" applyNumberFormat="1" applyFont="1" applyBorder="1" applyAlignment="1">
      <alignment horizontal="center" vertical="center"/>
    </xf>
    <xf numFmtId="2" fontId="26" fillId="0" borderId="1" xfId="8" applyNumberFormat="1" applyFont="1" applyBorder="1" applyAlignment="1">
      <alignment horizontal="left" vertical="center"/>
    </xf>
    <xf numFmtId="167" fontId="26" fillId="0" borderId="1" xfId="1" applyNumberFormat="1" applyFont="1" applyFill="1" applyBorder="1" applyAlignment="1">
      <alignment horizontal="center" vertical="center"/>
    </xf>
    <xf numFmtId="44" fontId="26" fillId="0" borderId="1" xfId="1" applyNumberFormat="1" applyFont="1" applyFill="1" applyBorder="1" applyAlignment="1">
      <alignment horizontal="right" vertical="center"/>
    </xf>
    <xf numFmtId="0" fontId="25" fillId="0" borderId="7" xfId="8" applyFont="1" applyBorder="1" applyAlignment="1">
      <alignment horizontal="center" vertical="top"/>
    </xf>
    <xf numFmtId="2" fontId="26" fillId="0" borderId="1" xfId="8" applyNumberFormat="1" applyFont="1" applyBorder="1" applyAlignment="1">
      <alignment horizontal="center" vertical="center" wrapText="1"/>
    </xf>
    <xf numFmtId="0" fontId="26" fillId="2" borderId="1" xfId="8" applyFont="1" applyFill="1" applyBorder="1" applyAlignment="1">
      <alignment horizontal="left" vertical="top" wrapText="1"/>
    </xf>
    <xf numFmtId="0" fontId="26" fillId="2" borderId="8" xfId="8" applyFont="1" applyFill="1" applyBorder="1"/>
    <xf numFmtId="0" fontId="26" fillId="2" borderId="1" xfId="0" applyFont="1" applyFill="1" applyBorder="1" applyAlignment="1">
      <alignment horizontal="left" vertical="top" wrapText="1"/>
    </xf>
    <xf numFmtId="0" fontId="27" fillId="2" borderId="1" xfId="0" applyFont="1" applyFill="1" applyBorder="1" applyAlignment="1">
      <alignment horizontal="left" vertical="center" wrapText="1"/>
    </xf>
    <xf numFmtId="0" fontId="26" fillId="2" borderId="1" xfId="8" applyFont="1" applyFill="1" applyBorder="1" applyAlignment="1">
      <alignment horizontal="left" vertical="top"/>
    </xf>
    <xf numFmtId="44" fontId="26" fillId="2" borderId="1" xfId="1" applyNumberFormat="1" applyFont="1" applyFill="1" applyBorder="1" applyAlignment="1">
      <alignment vertical="center"/>
    </xf>
    <xf numFmtId="2" fontId="26" fillId="2" borderId="1" xfId="8" applyNumberFormat="1" applyFont="1" applyFill="1" applyBorder="1" applyAlignment="1">
      <alignment vertical="center" wrapText="1"/>
    </xf>
    <xf numFmtId="44" fontId="26" fillId="2" borderId="1" xfId="8" applyNumberFormat="1" applyFont="1" applyFill="1" applyBorder="1" applyAlignment="1">
      <alignment vertical="center"/>
    </xf>
    <xf numFmtId="2" fontId="26" fillId="0" borderId="1" xfId="8" applyNumberFormat="1" applyFont="1" applyBorder="1" applyAlignment="1">
      <alignment horizontal="center" vertical="top" wrapText="1"/>
    </xf>
    <xf numFmtId="0" fontId="27" fillId="2" borderId="1" xfId="8" applyFont="1" applyFill="1" applyBorder="1" applyAlignment="1">
      <alignment wrapText="1"/>
    </xf>
    <xf numFmtId="0" fontId="26" fillId="2" borderId="1" xfId="8" applyFont="1" applyFill="1" applyBorder="1" applyAlignment="1">
      <alignment vertical="center" wrapText="1"/>
    </xf>
    <xf numFmtId="0" fontId="37" fillId="0" borderId="1" xfId="8" applyFont="1" applyBorder="1" applyAlignment="1">
      <alignment vertical="top" wrapText="1"/>
    </xf>
    <xf numFmtId="44" fontId="26" fillId="0" borderId="1" xfId="8" applyNumberFormat="1" applyFont="1" applyBorder="1" applyAlignment="1">
      <alignment horizontal="right" vertical="center" wrapText="1"/>
    </xf>
    <xf numFmtId="0" fontId="26" fillId="2" borderId="2" xfId="8" applyFont="1" applyFill="1" applyBorder="1" applyAlignment="1">
      <alignment horizontal="left" vertical="top" wrapText="1"/>
    </xf>
    <xf numFmtId="0" fontId="26" fillId="2" borderId="8" xfId="0" applyFont="1" applyFill="1" applyBorder="1"/>
    <xf numFmtId="0" fontId="15" fillId="2" borderId="8" xfId="0" applyFont="1" applyFill="1" applyBorder="1" applyAlignment="1">
      <alignment horizontal="justify" vertical="top" wrapText="1"/>
    </xf>
    <xf numFmtId="0" fontId="15" fillId="2" borderId="0" xfId="0" applyFont="1" applyFill="1" applyAlignment="1">
      <alignment horizontal="center" vertical="center" wrapText="1"/>
    </xf>
    <xf numFmtId="0" fontId="15" fillId="2" borderId="1" xfId="0" applyFont="1" applyFill="1" applyBorder="1" applyAlignment="1">
      <alignment horizontal="center" vertical="center"/>
    </xf>
    <xf numFmtId="0" fontId="15" fillId="2" borderId="0" xfId="0" applyFont="1" applyFill="1" applyAlignment="1">
      <alignment wrapText="1"/>
    </xf>
    <xf numFmtId="0" fontId="12" fillId="2" borderId="0" xfId="0" applyFont="1" applyFill="1" applyAlignment="1">
      <alignment horizontal="center" vertical="center" wrapText="1"/>
    </xf>
    <xf numFmtId="0" fontId="15" fillId="2" borderId="0" xfId="8" applyFont="1" applyFill="1" applyAlignment="1">
      <alignment horizontal="center" vertical="center" wrapText="1"/>
    </xf>
    <xf numFmtId="0" fontId="15" fillId="7" borderId="0" xfId="8" applyFont="1" applyFill="1"/>
    <xf numFmtId="0" fontId="15" fillId="7" borderId="0" xfId="0" applyFont="1" applyFill="1" applyAlignment="1">
      <alignment horizontal="center" vertical="center"/>
    </xf>
    <xf numFmtId="0" fontId="26" fillId="0" borderId="1" xfId="8" applyFont="1" applyBorder="1" applyAlignment="1">
      <alignment horizontal="left" vertical="center" wrapText="1"/>
    </xf>
    <xf numFmtId="0" fontId="15" fillId="2" borderId="0" xfId="0" applyFont="1" applyFill="1" applyAlignment="1">
      <alignment vertical="center" wrapText="1"/>
    </xf>
    <xf numFmtId="0" fontId="26" fillId="0" borderId="2" xfId="8" applyFont="1" applyBorder="1" applyAlignment="1">
      <alignment horizontal="left" vertical="top" wrapText="1"/>
    </xf>
    <xf numFmtId="0" fontId="26" fillId="2" borderId="9" xfId="8" applyFont="1" applyFill="1" applyBorder="1"/>
    <xf numFmtId="0" fontId="12" fillId="2" borderId="8" xfId="0" applyFont="1" applyFill="1" applyBorder="1"/>
    <xf numFmtId="0" fontId="15" fillId="2" borderId="8" xfId="8" applyFont="1" applyFill="1" applyBorder="1"/>
    <xf numFmtId="0" fontId="15" fillId="2" borderId="0" xfId="8" applyFont="1" applyFill="1"/>
    <xf numFmtId="0" fontId="18" fillId="2" borderId="15"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7" xfId="5" applyNumberFormat="1" applyFont="1" applyFill="1" applyBorder="1" applyAlignment="1">
      <alignment horizontal="center" vertical="center" wrapText="1"/>
    </xf>
    <xf numFmtId="0" fontId="18" fillId="2" borderId="0" xfId="8" applyFont="1" applyFill="1" applyAlignment="1">
      <alignment horizontal="center" vertical="top"/>
    </xf>
    <xf numFmtId="0" fontId="15" fillId="2" borderId="0" xfId="0" applyFont="1" applyFill="1" applyAlignment="1">
      <alignment horizontal="center" vertical="center"/>
    </xf>
    <xf numFmtId="0" fontId="18" fillId="8" borderId="6" xfId="0" applyFont="1" applyFill="1" applyBorder="1" applyAlignment="1">
      <alignment horizontal="center" vertical="center"/>
    </xf>
    <xf numFmtId="0" fontId="26" fillId="2" borderId="19" xfId="8" applyFont="1" applyFill="1" applyBorder="1" applyAlignment="1">
      <alignment horizontal="center" vertical="center"/>
    </xf>
    <xf numFmtId="44" fontId="15" fillId="0" borderId="1" xfId="1" applyNumberFormat="1" applyFont="1" applyFill="1" applyBorder="1" applyAlignment="1">
      <alignment vertical="center"/>
    </xf>
    <xf numFmtId="44" fontId="15" fillId="2" borderId="1" xfId="1" applyNumberFormat="1" applyFont="1" applyFill="1" applyBorder="1" applyAlignment="1">
      <alignment vertical="center"/>
    </xf>
    <xf numFmtId="0" fontId="15" fillId="2" borderId="18" xfId="8" applyFont="1" applyFill="1" applyBorder="1" applyAlignment="1">
      <alignment horizontal="center" vertical="center"/>
    </xf>
    <xf numFmtId="2" fontId="15" fillId="2" borderId="1" xfId="0" applyNumberFormat="1" applyFont="1" applyFill="1" applyBorder="1" applyAlignment="1">
      <alignment horizontal="center"/>
    </xf>
    <xf numFmtId="0" fontId="29" fillId="8" borderId="27" xfId="0" applyFont="1" applyFill="1" applyBorder="1" applyAlignment="1">
      <alignment horizontal="center" vertical="center" wrapText="1"/>
    </xf>
    <xf numFmtId="164" fontId="26" fillId="0" borderId="28" xfId="1" applyFont="1" applyFill="1" applyBorder="1" applyAlignment="1">
      <alignment horizontal="center" vertical="center"/>
    </xf>
    <xf numFmtId="0" fontId="25" fillId="3" borderId="28" xfId="0" applyFont="1" applyFill="1" applyBorder="1" applyAlignment="1">
      <alignment horizontal="left" vertical="center"/>
    </xf>
    <xf numFmtId="0" fontId="26" fillId="0" borderId="28" xfId="8" applyFont="1" applyBorder="1"/>
    <xf numFmtId="44" fontId="26" fillId="0" borderId="28" xfId="0" applyNumberFormat="1" applyFont="1" applyBorder="1" applyAlignment="1">
      <alignment vertical="center" wrapText="1"/>
    </xf>
    <xf numFmtId="44" fontId="26" fillId="0" borderId="28" xfId="1" applyNumberFormat="1" applyFont="1" applyFill="1" applyBorder="1" applyAlignment="1">
      <alignment horizontal="right" vertical="center"/>
    </xf>
    <xf numFmtId="44" fontId="25" fillId="5" borderId="28" xfId="0" applyNumberFormat="1" applyFont="1" applyFill="1" applyBorder="1" applyAlignment="1">
      <alignment horizontal="right" vertical="center"/>
    </xf>
    <xf numFmtId="44" fontId="26" fillId="2" borderId="29" xfId="8" applyNumberFormat="1" applyFont="1" applyFill="1" applyBorder="1" applyAlignment="1">
      <alignment horizontal="center" vertical="center" wrapText="1"/>
    </xf>
    <xf numFmtId="44" fontId="26" fillId="2" borderId="30" xfId="8" applyNumberFormat="1" applyFont="1" applyFill="1" applyBorder="1" applyAlignment="1">
      <alignment horizontal="center" vertical="center" wrapText="1"/>
    </xf>
    <xf numFmtId="44" fontId="26" fillId="2" borderId="30" xfId="1" applyNumberFormat="1" applyFont="1" applyFill="1" applyBorder="1" applyAlignment="1">
      <alignment vertical="center"/>
    </xf>
    <xf numFmtId="44" fontId="26" fillId="2" borderId="31" xfId="1" applyNumberFormat="1" applyFont="1" applyFill="1" applyBorder="1" applyAlignment="1">
      <alignment vertical="center"/>
    </xf>
    <xf numFmtId="44" fontId="26" fillId="0" borderId="31" xfId="8" applyNumberFormat="1" applyFont="1" applyBorder="1" applyAlignment="1">
      <alignment horizontal="right" vertical="center"/>
    </xf>
    <xf numFmtId="44" fontId="26" fillId="2" borderId="28" xfId="8" applyNumberFormat="1" applyFont="1" applyFill="1" applyBorder="1" applyAlignment="1">
      <alignment vertical="center"/>
    </xf>
    <xf numFmtId="44" fontId="26" fillId="2" borderId="29" xfId="8" applyNumberFormat="1" applyFont="1" applyFill="1" applyBorder="1" applyAlignment="1">
      <alignment vertical="center"/>
    </xf>
    <xf numFmtId="44" fontId="26" fillId="0" borderId="30" xfId="8" applyNumberFormat="1" applyFont="1" applyBorder="1" applyAlignment="1">
      <alignment horizontal="right"/>
    </xf>
    <xf numFmtId="44" fontId="26" fillId="2" borderId="30" xfId="8" applyNumberFormat="1" applyFont="1" applyFill="1" applyBorder="1" applyAlignment="1">
      <alignment vertical="center"/>
    </xf>
    <xf numFmtId="44" fontId="26" fillId="2" borderId="31" xfId="8" applyNumberFormat="1" applyFont="1" applyFill="1" applyBorder="1" applyAlignment="1">
      <alignment horizontal="right" vertical="center" wrapText="1"/>
    </xf>
    <xf numFmtId="44" fontId="26" fillId="0" borderId="28" xfId="8" applyNumberFormat="1" applyFont="1" applyBorder="1" applyAlignment="1">
      <alignment horizontal="right" vertical="center" wrapText="1"/>
    </xf>
    <xf numFmtId="44" fontId="26" fillId="0" borderId="28" xfId="8" applyNumberFormat="1" applyFont="1" applyBorder="1" applyAlignment="1">
      <alignment horizontal="right"/>
    </xf>
    <xf numFmtId="44" fontId="26" fillId="0" borderId="29" xfId="8" applyNumberFormat="1" applyFont="1" applyBorder="1" applyAlignment="1">
      <alignment horizontal="right" vertical="center" wrapText="1"/>
    </xf>
    <xf numFmtId="44" fontId="26" fillId="0" borderId="30" xfId="8" applyNumberFormat="1" applyFont="1" applyBorder="1" applyAlignment="1">
      <alignment horizontal="right" vertical="center" wrapText="1"/>
    </xf>
    <xf numFmtId="44" fontId="26" fillId="0" borderId="31" xfId="8" applyNumberFormat="1" applyFont="1" applyBorder="1" applyAlignment="1">
      <alignment horizontal="right" vertical="center" wrapText="1"/>
    </xf>
    <xf numFmtId="44" fontId="15" fillId="2" borderId="28" xfId="1" applyNumberFormat="1" applyFont="1" applyFill="1" applyBorder="1" applyAlignment="1">
      <alignment vertical="center"/>
    </xf>
    <xf numFmtId="44" fontId="25" fillId="0" borderId="28" xfId="0" applyNumberFormat="1" applyFont="1" applyBorder="1" applyAlignment="1">
      <alignment horizontal="right" vertical="center"/>
    </xf>
    <xf numFmtId="0" fontId="26" fillId="0" borderId="4" xfId="8" applyFont="1" applyBorder="1" applyAlignment="1">
      <alignment horizontal="center" vertical="center" wrapText="1"/>
    </xf>
    <xf numFmtId="0" fontId="26" fillId="0" borderId="1" xfId="0" applyFont="1" applyBorder="1" applyAlignment="1">
      <alignment horizontal="left" vertical="top" wrapText="1"/>
    </xf>
    <xf numFmtId="0" fontId="26" fillId="0" borderId="26" xfId="8" applyFont="1" applyBorder="1" applyAlignment="1">
      <alignment horizontal="center" vertical="center" wrapText="1"/>
    </xf>
    <xf numFmtId="0" fontId="26" fillId="0" borderId="1" xfId="8" applyFont="1" applyBorder="1" applyAlignment="1">
      <alignment vertical="top" wrapText="1"/>
    </xf>
    <xf numFmtId="0" fontId="27" fillId="0" borderId="1" xfId="8" applyFont="1" applyBorder="1" applyAlignment="1">
      <alignment vertical="top" wrapText="1"/>
    </xf>
    <xf numFmtId="44" fontId="26" fillId="2" borderId="30" xfId="8" applyNumberFormat="1" applyFont="1" applyFill="1" applyBorder="1" applyAlignment="1">
      <alignment horizontal="center" vertical="center"/>
    </xf>
    <xf numFmtId="0" fontId="26" fillId="0" borderId="26" xfId="8" applyFont="1" applyBorder="1" applyAlignment="1">
      <alignment horizontal="left" vertical="top" wrapText="1"/>
    </xf>
    <xf numFmtId="44" fontId="25" fillId="2" borderId="1" xfId="0" applyNumberFormat="1" applyFont="1" applyFill="1" applyBorder="1" applyAlignment="1">
      <alignment horizontal="right" vertical="center"/>
    </xf>
    <xf numFmtId="0" fontId="39" fillId="2" borderId="28" xfId="8" applyFont="1" applyFill="1" applyBorder="1"/>
    <xf numFmtId="0" fontId="12" fillId="2" borderId="0" xfId="0" applyFont="1" applyFill="1"/>
    <xf numFmtId="0" fontId="25" fillId="2" borderId="22" xfId="8" applyFont="1" applyFill="1" applyBorder="1" applyAlignment="1">
      <alignment horizontal="center" vertical="center" wrapText="1"/>
    </xf>
    <xf numFmtId="0" fontId="40" fillId="2" borderId="1" xfId="8" applyFont="1" applyFill="1" applyBorder="1" applyAlignment="1">
      <alignment horizontal="center" vertical="center" wrapText="1"/>
    </xf>
    <xf numFmtId="0" fontId="25" fillId="0" borderId="22" xfId="8" applyFont="1" applyBorder="1" applyAlignment="1">
      <alignment horizontal="center" vertical="center" wrapText="1"/>
    </xf>
    <xf numFmtId="0" fontId="18" fillId="2" borderId="1" xfId="8" applyFont="1" applyFill="1" applyBorder="1" applyAlignment="1">
      <alignment horizontal="left" vertical="center"/>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18" fillId="2" borderId="1" xfId="0" applyFont="1" applyFill="1" applyBorder="1" applyAlignment="1">
      <alignment horizontal="center" vertical="center"/>
    </xf>
    <xf numFmtId="0" fontId="18" fillId="2" borderId="1" xfId="0" applyFont="1" applyFill="1" applyBorder="1" applyAlignment="1">
      <alignment horizontal="center" vertical="top"/>
    </xf>
    <xf numFmtId="0" fontId="18" fillId="0" borderId="1" xfId="0" applyFont="1" applyBorder="1" applyAlignment="1">
      <alignment horizontal="center" vertical="top"/>
    </xf>
    <xf numFmtId="0" fontId="18" fillId="2" borderId="1" xfId="0" applyFont="1" applyFill="1" applyBorder="1" applyAlignment="1">
      <alignment horizontal="center"/>
    </xf>
    <xf numFmtId="3" fontId="18" fillId="0" borderId="1" xfId="0" applyNumberFormat="1" applyFont="1" applyBorder="1" applyAlignment="1">
      <alignment horizontal="center" vertical="center" wrapText="1"/>
    </xf>
    <xf numFmtId="44" fontId="25" fillId="2" borderId="28" xfId="0" applyNumberFormat="1" applyFont="1" applyFill="1" applyBorder="1" applyAlignment="1">
      <alignment horizontal="right" vertical="center"/>
    </xf>
    <xf numFmtId="166" fontId="26" fillId="0" borderId="2" xfId="8" applyNumberFormat="1" applyFont="1" applyBorder="1" applyAlignment="1">
      <alignment horizontal="center" vertical="center" wrapText="1"/>
    </xf>
    <xf numFmtId="0" fontId="18" fillId="2" borderId="1" xfId="0" applyFont="1" applyFill="1" applyBorder="1" applyAlignment="1">
      <alignment horizontal="center" vertical="center" wrapText="1"/>
    </xf>
    <xf numFmtId="0" fontId="26" fillId="0" borderId="30" xfId="8" applyFont="1" applyBorder="1" applyAlignment="1">
      <alignment horizontal="center" vertical="top" wrapText="1"/>
    </xf>
    <xf numFmtId="0" fontId="17" fillId="0" borderId="29" xfId="0" applyFont="1" applyBorder="1" applyAlignment="1">
      <alignment horizontal="center" vertical="center"/>
    </xf>
    <xf numFmtId="0" fontId="17" fillId="0" borderId="25" xfId="0" applyFont="1" applyBorder="1" applyAlignment="1">
      <alignment horizontal="center" vertical="center"/>
    </xf>
    <xf numFmtId="0" fontId="14" fillId="0" borderId="1" xfId="18" applyFont="1" applyBorder="1" applyAlignment="1">
      <alignment horizontal="center" vertical="center"/>
    </xf>
    <xf numFmtId="164" fontId="12" fillId="0" borderId="1" xfId="2" applyFont="1" applyFill="1" applyBorder="1" applyAlignment="1">
      <alignment horizontal="center" vertical="center" wrapText="1"/>
    </xf>
    <xf numFmtId="164" fontId="18" fillId="0" borderId="30" xfId="2" applyFont="1" applyBorder="1" applyAlignment="1">
      <alignment horizontal="center" vertical="center"/>
    </xf>
    <xf numFmtId="164" fontId="15" fillId="0" borderId="30" xfId="1" applyFont="1" applyBorder="1" applyAlignment="1">
      <alignment horizontal="center" vertical="center"/>
    </xf>
    <xf numFmtId="0" fontId="15" fillId="0" borderId="30" xfId="8" applyFont="1" applyBorder="1" applyAlignment="1">
      <alignment horizontal="center" vertical="center" wrapText="1"/>
    </xf>
    <xf numFmtId="0" fontId="15" fillId="7" borderId="0" xfId="0" applyFont="1" applyFill="1" applyAlignment="1">
      <alignment vertical="center" wrapText="1"/>
    </xf>
    <xf numFmtId="0" fontId="18" fillId="6" borderId="33" xfId="8" applyFont="1" applyFill="1" applyBorder="1" applyAlignment="1">
      <alignment horizontal="center" vertical="center"/>
    </xf>
    <xf numFmtId="0" fontId="18" fillId="6" borderId="34" xfId="8" applyFont="1" applyFill="1" applyBorder="1" applyAlignment="1">
      <alignment horizontal="center" vertical="center"/>
    </xf>
    <xf numFmtId="0" fontId="18" fillId="6" borderId="32" xfId="8" applyFont="1" applyFill="1" applyBorder="1" applyAlignment="1">
      <alignment horizontal="center" vertical="center"/>
    </xf>
    <xf numFmtId="165" fontId="18" fillId="6" borderId="32" xfId="9" applyFont="1" applyFill="1" applyBorder="1" applyAlignment="1">
      <alignment horizontal="center" vertical="center"/>
    </xf>
    <xf numFmtId="0" fontId="18" fillId="6" borderId="35" xfId="8" applyFont="1" applyFill="1" applyBorder="1" applyAlignment="1">
      <alignment horizontal="center" vertical="center"/>
    </xf>
    <xf numFmtId="165" fontId="18" fillId="6" borderId="34" xfId="9" applyFont="1" applyFill="1" applyBorder="1" applyAlignment="1">
      <alignment horizontal="center" vertical="center"/>
    </xf>
    <xf numFmtId="0" fontId="18" fillId="6" borderId="36" xfId="0" applyFont="1" applyFill="1" applyBorder="1" applyAlignment="1">
      <alignment horizontal="center" vertical="center"/>
    </xf>
    <xf numFmtId="0" fontId="10" fillId="0" borderId="1" xfId="18" applyFont="1" applyBorder="1" applyAlignment="1">
      <alignment horizontal="left" vertical="top" wrapText="1"/>
    </xf>
    <xf numFmtId="43" fontId="14" fillId="0" borderId="1" xfId="19" applyFont="1" applyBorder="1" applyAlignment="1">
      <alignment horizontal="center" vertical="center"/>
    </xf>
    <xf numFmtId="0" fontId="15" fillId="0" borderId="1" xfId="8" applyFont="1" applyBorder="1" applyAlignment="1">
      <alignment vertical="center" wrapText="1"/>
    </xf>
    <xf numFmtId="0" fontId="19" fillId="0" borderId="1" xfId="20" applyFont="1" applyBorder="1" applyAlignment="1">
      <alignment horizontal="center" vertical="center" wrapText="1"/>
    </xf>
    <xf numFmtId="2" fontId="15" fillId="0" borderId="1" xfId="8" applyNumberFormat="1" applyFont="1" applyBorder="1" applyAlignment="1">
      <alignment horizontal="center" vertical="center"/>
    </xf>
    <xf numFmtId="0" fontId="15" fillId="2" borderId="1" xfId="8" applyFont="1" applyFill="1" applyBorder="1" applyAlignment="1">
      <alignment horizontal="center" vertical="center" wrapText="1"/>
    </xf>
    <xf numFmtId="0" fontId="15" fillId="0" borderId="1" xfId="0" applyFont="1" applyBorder="1" applyAlignment="1">
      <alignment horizontal="center" vertical="top"/>
    </xf>
    <xf numFmtId="0" fontId="18" fillId="0" borderId="1" xfId="0" applyFont="1" applyBorder="1" applyAlignment="1">
      <alignment vertical="center" wrapText="1"/>
    </xf>
    <xf numFmtId="44" fontId="18" fillId="0" borderId="1" xfId="1" applyNumberFormat="1" applyFont="1" applyFill="1" applyBorder="1" applyAlignment="1">
      <alignment horizontal="right" vertical="center"/>
    </xf>
    <xf numFmtId="0" fontId="15" fillId="2" borderId="12" xfId="0" applyFont="1" applyFill="1" applyBorder="1" applyAlignment="1">
      <alignment horizontal="center" vertical="center"/>
    </xf>
    <xf numFmtId="0" fontId="15" fillId="0" borderId="13" xfId="0" applyFont="1" applyBorder="1" applyAlignment="1">
      <alignment horizontal="center" vertical="center"/>
    </xf>
    <xf numFmtId="0" fontId="15" fillId="0" borderId="13" xfId="0" applyFont="1" applyBorder="1" applyAlignment="1">
      <alignment vertical="center"/>
    </xf>
    <xf numFmtId="164" fontId="15" fillId="0" borderId="13" xfId="1" applyFont="1" applyBorder="1" applyAlignment="1">
      <alignment horizontal="center" vertical="center"/>
    </xf>
    <xf numFmtId="0" fontId="15" fillId="0" borderId="14" xfId="0" applyFont="1" applyBorder="1"/>
    <xf numFmtId="0" fontId="25" fillId="0" borderId="19" xfId="8" applyFont="1" applyBorder="1" applyAlignment="1">
      <alignment horizontal="center" vertical="center" wrapText="1"/>
    </xf>
    <xf numFmtId="0" fontId="26" fillId="2" borderId="7" xfId="8" applyFont="1" applyFill="1" applyBorder="1" applyAlignment="1">
      <alignment horizontal="center" vertical="center"/>
    </xf>
    <xf numFmtId="0" fontId="25" fillId="2" borderId="1" xfId="8" applyFont="1" applyFill="1" applyBorder="1" applyAlignment="1">
      <alignment horizontal="center" vertical="center"/>
    </xf>
    <xf numFmtId="0" fontId="26" fillId="2" borderId="1" xfId="8" applyFont="1" applyFill="1" applyBorder="1" applyAlignment="1">
      <alignment horizontal="center" vertical="center" wrapText="1"/>
    </xf>
    <xf numFmtId="164" fontId="26" fillId="2" borderId="1" xfId="1" applyFont="1" applyFill="1" applyBorder="1" applyAlignment="1">
      <alignment horizontal="center" vertical="center"/>
    </xf>
    <xf numFmtId="2" fontId="26" fillId="2" borderId="1" xfId="8" applyNumberFormat="1" applyFont="1" applyFill="1" applyBorder="1" applyAlignment="1">
      <alignment horizontal="center" vertical="center" wrapText="1"/>
    </xf>
    <xf numFmtId="0" fontId="26" fillId="2" borderId="15" xfId="8" applyFont="1" applyFill="1" applyBorder="1" applyAlignment="1">
      <alignment horizontal="center" vertical="center"/>
    </xf>
    <xf numFmtId="44" fontId="26" fillId="2" borderId="1" xfId="8" applyNumberFormat="1" applyFont="1" applyFill="1" applyBorder="1" applyAlignment="1">
      <alignment horizontal="right" vertical="center" wrapText="1"/>
    </xf>
    <xf numFmtId="2" fontId="26" fillId="2" borderId="19" xfId="8" applyNumberFormat="1" applyFont="1" applyFill="1" applyBorder="1" applyAlignment="1">
      <alignment horizontal="center" vertical="center" wrapText="1"/>
    </xf>
    <xf numFmtId="0" fontId="26" fillId="2" borderId="2" xfId="8" applyFont="1" applyFill="1" applyBorder="1" applyAlignment="1">
      <alignment horizontal="center" vertical="center" wrapText="1"/>
    </xf>
    <xf numFmtId="0" fontId="26" fillId="2" borderId="19" xfId="8" applyFont="1" applyFill="1" applyBorder="1" applyAlignment="1">
      <alignment horizontal="center" vertical="center" wrapText="1"/>
    </xf>
    <xf numFmtId="0" fontId="25" fillId="2" borderId="1" xfId="8" applyFont="1" applyFill="1" applyBorder="1" applyAlignment="1">
      <alignment horizontal="center" vertical="center" wrapText="1"/>
    </xf>
    <xf numFmtId="0" fontId="25" fillId="0" borderId="22" xfId="8" applyFont="1" applyBorder="1" applyAlignment="1">
      <alignment horizontal="center" vertical="center"/>
    </xf>
    <xf numFmtId="0" fontId="26" fillId="0" borderId="19" xfId="8" applyFont="1" applyBorder="1" applyAlignment="1">
      <alignment horizontal="center" vertical="center" wrapText="1"/>
    </xf>
    <xf numFmtId="0" fontId="25" fillId="0" borderId="1" xfId="8" applyFont="1" applyBorder="1" applyAlignment="1">
      <alignment horizontal="center" vertical="center" wrapText="1"/>
    </xf>
    <xf numFmtId="0" fontId="26" fillId="2" borderId="10" xfId="8" applyFont="1" applyFill="1" applyBorder="1" applyAlignment="1">
      <alignment horizontal="center"/>
    </xf>
    <xf numFmtId="0" fontId="26" fillId="0" borderId="18" xfId="8" applyFont="1" applyBorder="1" applyAlignment="1">
      <alignment horizontal="center" vertical="center"/>
    </xf>
    <xf numFmtId="0" fontId="26" fillId="2" borderId="21" xfId="8" applyFont="1" applyFill="1" applyBorder="1" applyAlignment="1">
      <alignment horizontal="center"/>
    </xf>
    <xf numFmtId="0" fontId="25" fillId="2" borderId="2" xfId="8" applyFont="1" applyFill="1" applyBorder="1" applyAlignment="1">
      <alignment horizontal="center" vertical="center"/>
    </xf>
    <xf numFmtId="0" fontId="25" fillId="0" borderId="2" xfId="8" applyFont="1" applyBorder="1" applyAlignment="1">
      <alignment horizontal="center" vertical="center"/>
    </xf>
    <xf numFmtId="0" fontId="25" fillId="0" borderId="1" xfId="8" applyFont="1" applyBorder="1" applyAlignment="1">
      <alignment horizontal="center" vertical="center"/>
    </xf>
    <xf numFmtId="0" fontId="26" fillId="0" borderId="1" xfId="8" applyFont="1" applyBorder="1" applyAlignment="1">
      <alignment horizontal="center" vertical="top" wrapText="1"/>
    </xf>
    <xf numFmtId="0" fontId="15" fillId="9" borderId="0" xfId="0" applyFont="1" applyFill="1" applyAlignment="1">
      <alignment horizontal="justify" vertical="top" wrapText="1"/>
    </xf>
    <xf numFmtId="0" fontId="15" fillId="9" borderId="0" xfId="0" applyFont="1" applyFill="1"/>
    <xf numFmtId="0" fontId="26" fillId="2" borderId="7" xfId="8" applyFont="1" applyFill="1" applyBorder="1" applyAlignment="1">
      <alignment horizontal="center" vertical="center" wrapText="1"/>
    </xf>
    <xf numFmtId="0" fontId="26" fillId="2" borderId="18" xfId="8" applyFont="1" applyFill="1" applyBorder="1" applyAlignment="1">
      <alignment horizontal="center" vertical="center" wrapText="1"/>
    </xf>
    <xf numFmtId="44" fontId="26" fillId="0" borderId="29" xfId="8" applyNumberFormat="1" applyFont="1" applyBorder="1" applyAlignment="1">
      <alignment horizontal="right" vertical="center"/>
    </xf>
    <xf numFmtId="44" fontId="26" fillId="0" borderId="30" xfId="8" applyNumberFormat="1" applyFont="1" applyBorder="1" applyAlignment="1">
      <alignment horizontal="right" vertical="center"/>
    </xf>
    <xf numFmtId="0" fontId="26" fillId="0" borderId="1" xfId="8" applyFont="1" applyBorder="1" applyAlignment="1">
      <alignment vertical="center" wrapText="1"/>
    </xf>
    <xf numFmtId="0" fontId="25" fillId="2" borderId="19" xfId="8" applyFont="1" applyFill="1" applyBorder="1" applyAlignment="1">
      <alignment horizontal="center" vertical="center" wrapText="1"/>
    </xf>
    <xf numFmtId="0" fontId="15" fillId="0" borderId="7" xfId="8" applyFont="1" applyBorder="1" applyAlignment="1">
      <alignment horizontal="center" vertical="center"/>
    </xf>
    <xf numFmtId="0" fontId="18" fillId="0" borderId="23" xfId="8" applyFont="1" applyBorder="1" applyAlignment="1">
      <alignment horizontal="left" vertical="center"/>
    </xf>
    <xf numFmtId="0" fontId="26" fillId="0" borderId="23" xfId="0" applyFont="1" applyBorder="1" applyAlignment="1">
      <alignment horizontal="left" vertical="top" wrapText="1"/>
    </xf>
    <xf numFmtId="44" fontId="15" fillId="0" borderId="28" xfId="1" applyNumberFormat="1" applyFont="1" applyFill="1" applyBorder="1" applyAlignment="1">
      <alignment vertical="center"/>
    </xf>
    <xf numFmtId="0" fontId="26" fillId="0" borderId="21" xfId="8" applyFont="1" applyBorder="1" applyAlignment="1">
      <alignment horizontal="center"/>
    </xf>
    <xf numFmtId="0" fontId="15" fillId="0" borderId="7" xfId="5" applyNumberFormat="1" applyFont="1" applyFill="1" applyBorder="1" applyAlignment="1">
      <alignment horizontal="center" vertical="center" wrapText="1"/>
    </xf>
    <xf numFmtId="0" fontId="18" fillId="0" borderId="1" xfId="5" applyNumberFormat="1" applyFont="1" applyFill="1" applyBorder="1" applyAlignment="1">
      <alignment horizontal="center" vertical="center" wrapText="1"/>
    </xf>
    <xf numFmtId="2" fontId="15" fillId="0" borderId="1" xfId="5" applyNumberFormat="1" applyFont="1" applyFill="1" applyBorder="1" applyAlignment="1" applyProtection="1">
      <alignment horizontal="center" vertical="center" wrapText="1"/>
      <protection locked="0"/>
    </xf>
    <xf numFmtId="0" fontId="12" fillId="0" borderId="1" xfId="0" applyFont="1" applyBorder="1" applyAlignment="1">
      <alignment horizontal="justify" vertical="top" wrapText="1"/>
    </xf>
    <xf numFmtId="0" fontId="15" fillId="0" borderId="1" xfId="0" applyFont="1" applyBorder="1" applyAlignment="1">
      <alignment vertical="top" wrapText="1"/>
    </xf>
    <xf numFmtId="1" fontId="15" fillId="0" borderId="1" xfId="0" quotePrefix="1" applyNumberFormat="1" applyFont="1" applyBorder="1" applyAlignment="1">
      <alignment horizontal="justify" vertical="justify" wrapText="1"/>
    </xf>
    <xf numFmtId="0" fontId="15" fillId="0" borderId="7" xfId="0" applyFont="1" applyBorder="1" applyAlignment="1">
      <alignment horizontal="center" vertical="center"/>
    </xf>
    <xf numFmtId="0" fontId="18" fillId="0" borderId="1" xfId="8" applyFont="1" applyBorder="1" applyAlignment="1">
      <alignment horizontal="center" vertical="center" wrapText="1"/>
    </xf>
    <xf numFmtId="44" fontId="26" fillId="0" borderId="30" xfId="8" applyNumberFormat="1" applyFont="1" applyBorder="1" applyAlignment="1">
      <alignment horizontal="center" vertical="center"/>
    </xf>
    <xf numFmtId="0" fontId="12" fillId="0" borderId="0" xfId="0" applyFont="1" applyAlignment="1">
      <alignment horizontal="center" vertical="center" wrapText="1"/>
    </xf>
    <xf numFmtId="44" fontId="26" fillId="0" borderId="29" xfId="8" applyNumberFormat="1" applyFont="1" applyBorder="1" applyAlignment="1">
      <alignment horizontal="center" vertical="center" wrapText="1"/>
    </xf>
    <xf numFmtId="2" fontId="20" fillId="0" borderId="1" xfId="12" applyNumberFormat="1" applyFont="1" applyBorder="1" applyAlignment="1">
      <alignment horizontal="center" vertical="center" wrapText="1"/>
    </xf>
    <xf numFmtId="0" fontId="26" fillId="0" borderId="13" xfId="8" applyFont="1" applyBorder="1" applyAlignment="1">
      <alignment horizontal="left" vertical="top" wrapText="1"/>
    </xf>
    <xf numFmtId="44" fontId="26" fillId="2" borderId="41" xfId="8" applyNumberFormat="1" applyFont="1" applyFill="1" applyBorder="1" applyAlignment="1">
      <alignment horizontal="center" vertical="center"/>
    </xf>
    <xf numFmtId="0" fontId="26" fillId="2" borderId="17" xfId="8" applyFont="1" applyFill="1" applyBorder="1" applyAlignment="1">
      <alignment horizontal="center"/>
    </xf>
    <xf numFmtId="0" fontId="29" fillId="0" borderId="7" xfId="0" applyFont="1" applyBorder="1" applyAlignment="1">
      <alignment horizontal="center" vertical="center"/>
    </xf>
    <xf numFmtId="0" fontId="29" fillId="0" borderId="1" xfId="0" applyFont="1" applyBorder="1" applyAlignment="1">
      <alignment horizontal="center" vertical="top"/>
    </xf>
    <xf numFmtId="0" fontId="28" fillId="0" borderId="1" xfId="0" applyFont="1" applyBorder="1" applyAlignment="1">
      <alignment horizontal="center" vertical="center"/>
    </xf>
    <xf numFmtId="0" fontId="28" fillId="0" borderId="1" xfId="0" applyFont="1" applyBorder="1" applyAlignment="1">
      <alignment horizontal="left" vertical="center"/>
    </xf>
    <xf numFmtId="164" fontId="29" fillId="0" borderId="1" xfId="5" applyFont="1" applyBorder="1" applyAlignment="1">
      <alignment horizontal="center" vertical="center"/>
    </xf>
    <xf numFmtId="164" fontId="29" fillId="0" borderId="28" xfId="5" applyFont="1" applyBorder="1" applyAlignment="1">
      <alignment horizontal="center" vertical="center"/>
    </xf>
    <xf numFmtId="0" fontId="41" fillId="0" borderId="8" xfId="0" applyFont="1" applyBorder="1"/>
    <xf numFmtId="0" fontId="29" fillId="5" borderId="7" xfId="8" applyFont="1" applyFill="1" applyBorder="1" applyAlignment="1">
      <alignment horizontal="center" vertical="center"/>
    </xf>
    <xf numFmtId="0" fontId="29" fillId="5" borderId="1" xfId="8" applyFont="1" applyFill="1" applyBorder="1" applyAlignment="1">
      <alignment horizontal="center" vertical="center"/>
    </xf>
    <xf numFmtId="165" fontId="29" fillId="5" borderId="1" xfId="9" applyFont="1" applyFill="1" applyBorder="1" applyAlignment="1">
      <alignment horizontal="center" vertical="center"/>
    </xf>
    <xf numFmtId="165" fontId="29" fillId="5" borderId="28" xfId="9" applyFont="1" applyFill="1" applyBorder="1" applyAlignment="1">
      <alignment horizontal="center" vertical="center"/>
    </xf>
    <xf numFmtId="0" fontId="29" fillId="5" borderId="8" xfId="0" applyFont="1" applyFill="1" applyBorder="1" applyAlignment="1">
      <alignment horizontal="center" vertical="center"/>
    </xf>
    <xf numFmtId="0" fontId="26" fillId="0" borderId="23" xfId="8" applyFont="1" applyBorder="1" applyAlignment="1">
      <alignment horizontal="left" vertical="top" wrapText="1"/>
    </xf>
    <xf numFmtId="0" fontId="25" fillId="2" borderId="16" xfId="8" applyFont="1" applyFill="1" applyBorder="1" applyAlignment="1">
      <alignment horizontal="center" vertical="center" wrapText="1"/>
    </xf>
    <xf numFmtId="0" fontId="42" fillId="0" borderId="1" xfId="0" applyFont="1" applyBorder="1" applyAlignment="1">
      <alignment wrapText="1"/>
    </xf>
    <xf numFmtId="0" fontId="6" fillId="0" borderId="1" xfId="0" applyFont="1" applyBorder="1" applyAlignment="1">
      <alignment wrapText="1"/>
    </xf>
    <xf numFmtId="0" fontId="15" fillId="2" borderId="1" xfId="12" applyFont="1" applyFill="1" applyBorder="1" applyAlignment="1">
      <alignment horizontal="center" vertical="center" wrapText="1"/>
    </xf>
    <xf numFmtId="0" fontId="15" fillId="0" borderId="1" xfId="12" applyFont="1" applyBorder="1" applyAlignment="1">
      <alignment horizontal="center" vertical="center" wrapText="1"/>
    </xf>
    <xf numFmtId="0" fontId="15" fillId="2" borderId="8" xfId="0" applyFont="1" applyFill="1" applyBorder="1" applyAlignment="1">
      <alignment horizontal="center" vertical="center" wrapText="1"/>
    </xf>
    <xf numFmtId="14" fontId="25" fillId="0" borderId="11" xfId="0" applyNumberFormat="1" applyFont="1" applyBorder="1" applyAlignment="1">
      <alignment horizontal="center" vertical="center" wrapText="1"/>
    </xf>
    <xf numFmtId="14" fontId="25" fillId="8" borderId="1" xfId="0" applyNumberFormat="1" applyFont="1" applyFill="1" applyBorder="1" applyAlignment="1">
      <alignment horizontal="center" vertical="center" wrapText="1"/>
    </xf>
    <xf numFmtId="0" fontId="30" fillId="0" borderId="3" xfId="0" applyFont="1" applyBorder="1"/>
    <xf numFmtId="0" fontId="30" fillId="0" borderId="11" xfId="0" applyFont="1" applyBorder="1"/>
    <xf numFmtId="164" fontId="30" fillId="0" borderId="8" xfId="1" applyFont="1" applyBorder="1" applyAlignment="1">
      <alignment vertical="center" wrapText="1"/>
    </xf>
    <xf numFmtId="0" fontId="30" fillId="0" borderId="7" xfId="0" applyFont="1" applyBorder="1"/>
    <xf numFmtId="0" fontId="34" fillId="8" borderId="7" xfId="0" applyFont="1" applyFill="1" applyBorder="1" applyAlignment="1">
      <alignment vertical="top"/>
    </xf>
    <xf numFmtId="0" fontId="25" fillId="8" borderId="8" xfId="0" applyFont="1" applyFill="1" applyBorder="1" applyAlignment="1">
      <alignment horizontal="center" vertical="center"/>
    </xf>
    <xf numFmtId="0" fontId="35" fillId="8" borderId="7" xfId="0" applyFont="1" applyFill="1" applyBorder="1" applyAlignment="1">
      <alignment horizontal="left" vertical="top"/>
    </xf>
    <xf numFmtId="164" fontId="11" fillId="8" borderId="8" xfId="2" applyFont="1" applyFill="1" applyBorder="1" applyAlignment="1">
      <alignment horizontal="center" vertical="center"/>
    </xf>
    <xf numFmtId="164" fontId="11" fillId="0" borderId="8" xfId="1" applyFont="1" applyBorder="1" applyAlignment="1">
      <alignment horizontal="center" vertical="center" wrapText="1"/>
    </xf>
    <xf numFmtId="0" fontId="11" fillId="2" borderId="7" xfId="0" applyFont="1" applyFill="1" applyBorder="1" applyAlignment="1">
      <alignment horizontal="center" vertical="center"/>
    </xf>
    <xf numFmtId="164" fontId="11" fillId="2" borderId="8" xfId="1" applyFont="1" applyFill="1" applyBorder="1" applyAlignment="1">
      <alignment horizontal="center" vertical="center" wrapText="1"/>
    </xf>
    <xf numFmtId="0" fontId="30" fillId="0" borderId="7" xfId="0" applyFont="1" applyBorder="1" applyAlignment="1">
      <alignment horizontal="center"/>
    </xf>
    <xf numFmtId="0" fontId="30" fillId="0" borderId="7" xfId="0" applyFont="1" applyBorder="1" applyAlignment="1">
      <alignment horizontal="center" vertical="top"/>
    </xf>
    <xf numFmtId="0" fontId="11" fillId="2" borderId="7" xfId="0" applyFont="1" applyFill="1" applyBorder="1" applyAlignment="1">
      <alignment horizontal="left" vertical="top"/>
    </xf>
    <xf numFmtId="164" fontId="30" fillId="2" borderId="8" xfId="1" applyFont="1" applyFill="1" applyBorder="1" applyAlignment="1">
      <alignment vertical="center" wrapText="1"/>
    </xf>
    <xf numFmtId="0" fontId="31" fillId="0" borderId="7" xfId="0" applyFont="1" applyBorder="1" applyAlignment="1">
      <alignment horizontal="left" vertical="top"/>
    </xf>
    <xf numFmtId="0" fontId="33" fillId="0" borderId="8" xfId="0" applyFont="1" applyBorder="1" applyAlignment="1">
      <alignment horizontal="right"/>
    </xf>
    <xf numFmtId="0" fontId="30" fillId="0" borderId="7" xfId="0" applyFont="1" applyBorder="1" applyAlignment="1">
      <alignment horizontal="left" vertical="top"/>
    </xf>
    <xf numFmtId="0" fontId="15" fillId="2" borderId="8" xfId="0" applyFont="1" applyFill="1" applyBorder="1" applyAlignment="1">
      <alignment vertical="center"/>
    </xf>
    <xf numFmtId="0" fontId="10" fillId="0" borderId="1" xfId="0" applyFont="1" applyBorder="1" applyAlignment="1">
      <alignment vertical="top" wrapText="1"/>
    </xf>
    <xf numFmtId="0" fontId="15" fillId="0" borderId="1" xfId="0" applyFont="1" applyBorder="1" applyAlignment="1">
      <alignment vertical="center"/>
    </xf>
    <xf numFmtId="164" fontId="15" fillId="0" borderId="1" xfId="1" applyFont="1" applyFill="1" applyBorder="1" applyAlignment="1">
      <alignment horizontal="center" vertical="center" wrapText="1"/>
    </xf>
    <xf numFmtId="44" fontId="15" fillId="0" borderId="1" xfId="1" applyNumberFormat="1" applyFont="1" applyFill="1" applyBorder="1" applyAlignment="1">
      <alignment horizontal="right" vertical="center"/>
    </xf>
    <xf numFmtId="0" fontId="15" fillId="0" borderId="8" xfId="0" applyFont="1" applyBorder="1" applyAlignment="1">
      <alignment vertical="center"/>
    </xf>
    <xf numFmtId="1" fontId="19" fillId="0" borderId="1" xfId="12" applyNumberFormat="1" applyFont="1" applyBorder="1" applyAlignment="1">
      <alignment horizontal="center" vertical="center" wrapText="1"/>
    </xf>
    <xf numFmtId="1" fontId="12" fillId="0" borderId="1" xfId="0" applyNumberFormat="1" applyFont="1" applyBorder="1" applyAlignment="1">
      <alignment horizontal="center" vertical="center" wrapText="1"/>
    </xf>
    <xf numFmtId="1" fontId="15" fillId="0" borderId="1" xfId="0" applyNumberFormat="1" applyFont="1" applyBorder="1" applyAlignment="1">
      <alignment horizontal="center" vertical="center" wrapText="1"/>
    </xf>
    <xf numFmtId="1" fontId="15" fillId="2" borderId="1" xfId="0" applyNumberFormat="1" applyFont="1" applyFill="1" applyBorder="1" applyAlignment="1">
      <alignment horizontal="center" vertical="center" wrapText="1"/>
    </xf>
    <xf numFmtId="0" fontId="12" fillId="0" borderId="1" xfId="5" applyNumberFormat="1" applyFont="1" applyFill="1" applyBorder="1" applyAlignment="1">
      <alignment horizontal="center" vertical="center" wrapText="1"/>
    </xf>
    <xf numFmtId="1" fontId="21" fillId="0" borderId="1" xfId="0" applyNumberFormat="1" applyFont="1" applyBorder="1" applyAlignment="1">
      <alignment horizontal="center" vertical="center" wrapText="1"/>
    </xf>
    <xf numFmtId="1" fontId="15" fillId="0" borderId="1" xfId="0" applyNumberFormat="1" applyFont="1" applyBorder="1" applyAlignment="1">
      <alignment horizontal="center" vertical="center"/>
    </xf>
    <xf numFmtId="1" fontId="15" fillId="0" borderId="1" xfId="8" applyNumberFormat="1" applyFont="1" applyBorder="1" applyAlignment="1">
      <alignment horizontal="center" vertical="center"/>
    </xf>
    <xf numFmtId="1" fontId="15" fillId="2" borderId="1" xfId="0" applyNumberFormat="1" applyFont="1" applyFill="1" applyBorder="1" applyAlignment="1">
      <alignment horizontal="center" vertical="center"/>
    </xf>
    <xf numFmtId="1" fontId="26" fillId="2" borderId="1" xfId="8" applyNumberFormat="1" applyFont="1" applyFill="1" applyBorder="1" applyAlignment="1">
      <alignment horizontal="center" vertical="center" wrapText="1"/>
    </xf>
    <xf numFmtId="0" fontId="25" fillId="0" borderId="4" xfId="8" applyFont="1" applyBorder="1" applyAlignment="1">
      <alignment horizontal="center" vertical="center" wrapText="1"/>
    </xf>
    <xf numFmtId="44" fontId="26" fillId="2" borderId="2" xfId="8" applyNumberFormat="1" applyFont="1" applyFill="1" applyBorder="1" applyAlignment="1">
      <alignment horizontal="center" vertical="center" wrapText="1"/>
    </xf>
    <xf numFmtId="1" fontId="26" fillId="2" borderId="2" xfId="8" applyNumberFormat="1" applyFont="1" applyFill="1" applyBorder="1" applyAlignment="1">
      <alignment horizontal="center" vertical="center" wrapText="1"/>
    </xf>
    <xf numFmtId="2" fontId="26" fillId="2" borderId="2" xfId="8" applyNumberFormat="1" applyFont="1" applyFill="1" applyBorder="1" applyAlignment="1">
      <alignment horizontal="center" vertical="center" wrapText="1"/>
    </xf>
    <xf numFmtId="0" fontId="26" fillId="0" borderId="2" xfId="8" applyFont="1" applyBorder="1" applyAlignment="1">
      <alignment horizontal="center" vertical="center" wrapText="1"/>
    </xf>
    <xf numFmtId="164" fontId="26" fillId="2" borderId="2" xfId="1" applyFont="1" applyFill="1" applyBorder="1" applyAlignment="1">
      <alignment horizontal="center" vertical="center"/>
    </xf>
    <xf numFmtId="0" fontId="36" fillId="2" borderId="1" xfId="8" applyFont="1" applyFill="1" applyBorder="1" applyAlignment="1">
      <alignment horizontal="center" vertical="center" wrapText="1"/>
    </xf>
    <xf numFmtId="2" fontId="36" fillId="2" borderId="1" xfId="8" applyNumberFormat="1" applyFont="1" applyFill="1" applyBorder="1" applyAlignment="1">
      <alignment vertical="center" wrapText="1"/>
    </xf>
    <xf numFmtId="2" fontId="36" fillId="0" borderId="1" xfId="8" applyNumberFormat="1" applyFont="1" applyBorder="1" applyAlignment="1">
      <alignment horizontal="center" vertical="center" wrapText="1"/>
    </xf>
    <xf numFmtId="0" fontId="36" fillId="0" borderId="1" xfId="8" applyFont="1" applyBorder="1" applyAlignment="1">
      <alignment horizontal="center" vertical="center" wrapText="1"/>
    </xf>
    <xf numFmtId="164" fontId="36" fillId="0" borderId="1" xfId="1" applyFont="1" applyFill="1" applyBorder="1" applyAlignment="1">
      <alignment horizontal="center" vertical="center"/>
    </xf>
    <xf numFmtId="164" fontId="36" fillId="2" borderId="1" xfId="1" applyFont="1" applyFill="1" applyBorder="1" applyAlignment="1">
      <alignment horizontal="center" vertical="center"/>
    </xf>
    <xf numFmtId="2" fontId="36" fillId="2" borderId="1" xfId="8" applyNumberFormat="1" applyFont="1" applyFill="1" applyBorder="1" applyAlignment="1">
      <alignment horizontal="center" vertical="center" wrapText="1"/>
    </xf>
    <xf numFmtId="0" fontId="36" fillId="0" borderId="20" xfId="8" applyFont="1" applyBorder="1" applyAlignment="1">
      <alignment horizontal="center" vertical="center" wrapText="1"/>
    </xf>
    <xf numFmtId="0" fontId="36" fillId="2" borderId="22" xfId="0" applyFont="1" applyFill="1" applyBorder="1" applyAlignment="1">
      <alignment horizontal="center" vertical="center"/>
    </xf>
    <xf numFmtId="0" fontId="36" fillId="0" borderId="1" xfId="0" applyFont="1" applyBorder="1" applyAlignment="1">
      <alignment vertical="center"/>
    </xf>
    <xf numFmtId="0" fontId="36" fillId="0" borderId="1" xfId="0" applyFont="1" applyBorder="1" applyAlignment="1">
      <alignment horizontal="center" vertical="center"/>
    </xf>
    <xf numFmtId="1" fontId="26" fillId="0" borderId="1" xfId="8" applyNumberFormat="1" applyFont="1" applyBorder="1" applyAlignment="1">
      <alignment horizontal="center" vertical="center" wrapText="1"/>
    </xf>
    <xf numFmtId="0" fontId="26" fillId="0" borderId="19" xfId="8" applyFont="1" applyBorder="1" applyAlignment="1">
      <alignment vertical="center" wrapText="1"/>
    </xf>
    <xf numFmtId="0" fontId="27" fillId="0" borderId="1" xfId="0" applyFont="1" applyBorder="1" applyAlignment="1">
      <alignment horizontal="left" vertical="center" wrapText="1"/>
    </xf>
    <xf numFmtId="0" fontId="26" fillId="0" borderId="19" xfId="0" applyFont="1" applyBorder="1" applyAlignment="1">
      <alignment horizontal="left" vertical="top" wrapText="1"/>
    </xf>
    <xf numFmtId="0" fontId="26" fillId="0" borderId="19" xfId="8" applyFont="1" applyBorder="1" applyAlignment="1">
      <alignment horizontal="left" vertical="top" wrapText="1"/>
    </xf>
    <xf numFmtId="0" fontId="26" fillId="0" borderId="23" xfId="8" applyFont="1" applyBorder="1" applyAlignment="1">
      <alignment horizontal="left" vertical="center"/>
    </xf>
    <xf numFmtId="1" fontId="26" fillId="2" borderId="26" xfId="8" applyNumberFormat="1" applyFont="1" applyFill="1" applyBorder="1" applyAlignment="1">
      <alignment horizontal="center" vertical="center" wrapText="1"/>
    </xf>
    <xf numFmtId="2" fontId="36" fillId="2" borderId="19" xfId="8" applyNumberFormat="1" applyFont="1" applyFill="1" applyBorder="1" applyAlignment="1">
      <alignment horizontal="center" vertical="center" wrapText="1"/>
    </xf>
    <xf numFmtId="0" fontId="26" fillId="2" borderId="18" xfId="8" applyFont="1" applyFill="1" applyBorder="1" applyAlignment="1">
      <alignment horizontal="center" vertical="center"/>
    </xf>
    <xf numFmtId="0" fontId="26" fillId="2" borderId="22" xfId="0" applyFont="1" applyFill="1" applyBorder="1" applyAlignment="1">
      <alignment horizontal="center" vertical="center"/>
    </xf>
    <xf numFmtId="44" fontId="26" fillId="2" borderId="1" xfId="8" applyNumberFormat="1" applyFont="1" applyFill="1" applyBorder="1" applyAlignment="1">
      <alignment horizontal="center" vertical="center" wrapText="1"/>
    </xf>
    <xf numFmtId="0" fontId="26" fillId="0" borderId="22" xfId="0" applyFont="1" applyBorder="1" applyAlignment="1">
      <alignment horizontal="center" vertical="center"/>
    </xf>
    <xf numFmtId="0" fontId="26" fillId="2" borderId="40" xfId="8" applyFont="1" applyFill="1" applyBorder="1" applyAlignment="1">
      <alignment horizontal="center" vertical="center"/>
    </xf>
    <xf numFmtId="0" fontId="15" fillId="0" borderId="0" xfId="8" applyFont="1" applyAlignment="1">
      <alignment wrapText="1"/>
    </xf>
    <xf numFmtId="0" fontId="36" fillId="0" borderId="2" xfId="8" applyFont="1" applyBorder="1" applyAlignment="1">
      <alignment horizontal="center" vertical="center" wrapText="1"/>
    </xf>
    <xf numFmtId="0" fontId="26" fillId="2" borderId="25" xfId="0" applyFont="1" applyFill="1" applyBorder="1" applyAlignment="1">
      <alignment horizontal="center" vertical="center"/>
    </xf>
    <xf numFmtId="2" fontId="26" fillId="2" borderId="2" xfId="8" applyNumberFormat="1" applyFont="1" applyFill="1" applyBorder="1" applyAlignment="1">
      <alignment vertical="center" wrapText="1"/>
    </xf>
    <xf numFmtId="44" fontId="26" fillId="2" borderId="2" xfId="8" applyNumberFormat="1" applyFont="1" applyFill="1" applyBorder="1" applyAlignment="1">
      <alignment vertical="center"/>
    </xf>
    <xf numFmtId="0" fontId="11" fillId="0" borderId="7" xfId="0" applyFont="1" applyBorder="1" applyAlignment="1">
      <alignment horizontal="center"/>
    </xf>
    <xf numFmtId="0" fontId="11" fillId="0" borderId="1" xfId="0" applyFont="1" applyBorder="1" applyAlignment="1">
      <alignment horizontal="center"/>
    </xf>
    <xf numFmtId="0" fontId="11" fillId="0" borderId="42" xfId="0" applyFont="1" applyBorder="1" applyAlignment="1">
      <alignment horizontal="center" wrapText="1"/>
    </xf>
    <xf numFmtId="0" fontId="11" fillId="0" borderId="43" xfId="0" applyFont="1" applyBorder="1" applyAlignment="1">
      <alignment horizontal="center" wrapText="1"/>
    </xf>
    <xf numFmtId="0" fontId="11" fillId="0" borderId="44" xfId="0" applyFont="1" applyBorder="1" applyAlignment="1">
      <alignment horizontal="center" wrapText="1"/>
    </xf>
    <xf numFmtId="0" fontId="25" fillId="5" borderId="37" xfId="0" applyFont="1" applyFill="1" applyBorder="1" applyAlignment="1">
      <alignment horizontal="left" vertical="center"/>
    </xf>
    <xf numFmtId="0" fontId="25" fillId="5" borderId="22" xfId="0" applyFont="1" applyFill="1" applyBorder="1" applyAlignment="1">
      <alignment horizontal="left" vertical="center"/>
    </xf>
    <xf numFmtId="0" fontId="38" fillId="8" borderId="3" xfId="0" applyFont="1" applyFill="1" applyBorder="1" applyAlignment="1">
      <alignment horizontal="left" vertical="center" wrapText="1"/>
    </xf>
    <xf numFmtId="0" fontId="38" fillId="8" borderId="11" xfId="0" applyFont="1" applyFill="1" applyBorder="1" applyAlignment="1">
      <alignment horizontal="left" vertical="center" wrapText="1"/>
    </xf>
    <xf numFmtId="14" fontId="25" fillId="8" borderId="11" xfId="0" applyNumberFormat="1" applyFont="1" applyFill="1" applyBorder="1" applyAlignment="1">
      <alignment horizontal="center" vertical="center" wrapText="1"/>
    </xf>
    <xf numFmtId="0" fontId="25" fillId="8" borderId="11" xfId="0" applyFont="1" applyFill="1" applyBorder="1" applyAlignment="1">
      <alignment horizontal="center" vertical="center" wrapText="1"/>
    </xf>
    <xf numFmtId="0" fontId="15" fillId="2" borderId="7" xfId="0" applyFont="1" applyFill="1" applyBorder="1" applyAlignment="1">
      <alignment horizontal="center" vertical="center"/>
    </xf>
    <xf numFmtId="0" fontId="18" fillId="2" borderId="1" xfId="0" applyFont="1" applyFill="1" applyBorder="1" applyAlignment="1">
      <alignment horizontal="center" vertical="center"/>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15" fillId="2" borderId="0" xfId="0" applyFont="1" applyFill="1" applyAlignment="1">
      <alignment horizontal="center" vertical="center" wrapText="1"/>
    </xf>
    <xf numFmtId="0" fontId="15" fillId="2" borderId="0" xfId="0" applyFont="1" applyFill="1" applyAlignment="1">
      <alignment horizontal="left" vertical="center" wrapText="1"/>
    </xf>
    <xf numFmtId="0" fontId="25" fillId="5" borderId="28" xfId="0" applyFont="1" applyFill="1" applyBorder="1" applyAlignment="1">
      <alignment horizontal="left" vertical="center" wrapText="1"/>
    </xf>
    <xf numFmtId="0" fontId="25" fillId="5" borderId="22" xfId="0" applyFont="1" applyFill="1" applyBorder="1" applyAlignment="1">
      <alignment horizontal="left" vertical="center" wrapText="1"/>
    </xf>
    <xf numFmtId="0" fontId="15" fillId="0" borderId="1" xfId="8" applyFont="1" applyBorder="1" applyAlignment="1">
      <alignment horizontal="center"/>
    </xf>
    <xf numFmtId="0" fontId="26" fillId="0" borderId="1" xfId="8" applyFont="1" applyBorder="1" applyAlignment="1">
      <alignment horizontal="center" vertical="center" wrapText="1"/>
    </xf>
    <xf numFmtId="0" fontId="25" fillId="2" borderId="35" xfId="8" applyFont="1" applyFill="1" applyBorder="1" applyAlignment="1">
      <alignment horizontal="center" vertical="center" wrapText="1"/>
    </xf>
    <xf numFmtId="0" fontId="25" fillId="2" borderId="23" xfId="8" applyFont="1" applyFill="1" applyBorder="1" applyAlignment="1">
      <alignment horizontal="center" vertical="center" wrapText="1"/>
    </xf>
    <xf numFmtId="0" fontId="26" fillId="2" borderId="45" xfId="8" applyFont="1" applyFill="1" applyBorder="1" applyAlignment="1">
      <alignment horizontal="center" vertical="center"/>
    </xf>
    <xf numFmtId="0" fontId="26" fillId="2" borderId="0" xfId="8" applyFont="1" applyFill="1" applyBorder="1" applyAlignment="1">
      <alignment horizontal="center" vertical="center"/>
    </xf>
    <xf numFmtId="0" fontId="26" fillId="0" borderId="1" xfId="8" applyFont="1" applyBorder="1" applyAlignment="1">
      <alignment horizontal="center" vertical="center"/>
    </xf>
    <xf numFmtId="0" fontId="15" fillId="0" borderId="1" xfId="8" applyFont="1" applyBorder="1" applyAlignment="1">
      <alignment horizontal="center" vertical="center"/>
    </xf>
    <xf numFmtId="0" fontId="25" fillId="2" borderId="2" xfId="8" applyFont="1" applyFill="1" applyBorder="1" applyAlignment="1">
      <alignment horizontal="center" vertical="center" wrapText="1"/>
    </xf>
    <xf numFmtId="0" fontId="25" fillId="2" borderId="19" xfId="8" applyFont="1" applyFill="1" applyBorder="1" applyAlignment="1">
      <alignment horizontal="center" vertical="center" wrapText="1"/>
    </xf>
    <xf numFmtId="0" fontId="25" fillId="2" borderId="1" xfId="8" applyFont="1" applyFill="1" applyBorder="1" applyAlignment="1">
      <alignment horizontal="center" vertical="center"/>
    </xf>
    <xf numFmtId="0" fontId="26" fillId="2" borderId="1" xfId="8" applyFont="1" applyFill="1" applyBorder="1" applyAlignment="1">
      <alignment horizontal="center" vertical="center" wrapText="1"/>
    </xf>
    <xf numFmtId="164" fontId="26" fillId="2" borderId="1" xfId="1" applyFont="1" applyFill="1" applyBorder="1" applyAlignment="1">
      <alignment horizontal="center" vertical="center"/>
    </xf>
    <xf numFmtId="1" fontId="26" fillId="2" borderId="1" xfId="8" applyNumberFormat="1" applyFont="1" applyFill="1" applyBorder="1" applyAlignment="1">
      <alignment horizontal="center" vertical="center" wrapText="1"/>
    </xf>
    <xf numFmtId="0" fontId="15" fillId="2" borderId="9" xfId="8" applyFont="1" applyFill="1" applyBorder="1" applyAlignment="1">
      <alignment horizontal="center" vertical="center" wrapText="1"/>
    </xf>
    <xf numFmtId="0" fontId="15" fillId="2" borderId="21" xfId="8" applyFont="1" applyFill="1" applyBorder="1" applyAlignment="1">
      <alignment horizontal="center" vertical="center" wrapText="1"/>
    </xf>
    <xf numFmtId="0" fontId="15" fillId="2" borderId="10" xfId="8" applyFont="1" applyFill="1" applyBorder="1" applyAlignment="1">
      <alignment horizontal="center" vertical="center" wrapText="1"/>
    </xf>
    <xf numFmtId="0" fontId="26" fillId="2" borderId="15" xfId="8" applyFont="1" applyFill="1" applyBorder="1" applyAlignment="1">
      <alignment horizontal="center" vertical="center"/>
    </xf>
    <xf numFmtId="0" fontId="26" fillId="2" borderId="5" xfId="8" applyFont="1" applyFill="1" applyBorder="1" applyAlignment="1">
      <alignment horizontal="center" vertical="center"/>
    </xf>
    <xf numFmtId="44" fontId="15" fillId="2" borderId="2" xfId="1" applyNumberFormat="1" applyFont="1" applyFill="1" applyBorder="1" applyAlignment="1">
      <alignment horizontal="center" vertical="center"/>
    </xf>
    <xf numFmtId="44" fontId="15" fillId="2" borderId="20" xfId="1" applyNumberFormat="1" applyFont="1" applyFill="1" applyBorder="1" applyAlignment="1">
      <alignment horizontal="center" vertical="center"/>
    </xf>
    <xf numFmtId="44" fontId="15" fillId="0" borderId="2" xfId="1" applyNumberFormat="1" applyFont="1" applyFill="1" applyBorder="1" applyAlignment="1">
      <alignment horizontal="center" vertical="center"/>
    </xf>
    <xf numFmtId="44" fontId="15" fillId="0" borderId="20" xfId="1" applyNumberFormat="1" applyFont="1" applyFill="1" applyBorder="1" applyAlignment="1">
      <alignment horizontal="center" vertical="center"/>
    </xf>
    <xf numFmtId="44" fontId="15" fillId="0" borderId="19" xfId="1" applyNumberFormat="1" applyFont="1" applyFill="1" applyBorder="1" applyAlignment="1">
      <alignment horizontal="center" vertical="center"/>
    </xf>
    <xf numFmtId="44" fontId="26" fillId="2" borderId="2" xfId="8" applyNumberFormat="1" applyFont="1" applyFill="1" applyBorder="1" applyAlignment="1">
      <alignment horizontal="center" vertical="center" wrapText="1"/>
    </xf>
    <xf numFmtId="44" fontId="26" fillId="2" borderId="19" xfId="8" applyNumberFormat="1" applyFont="1" applyFill="1" applyBorder="1" applyAlignment="1">
      <alignment horizontal="center" vertical="center" wrapText="1"/>
    </xf>
    <xf numFmtId="0" fontId="26" fillId="2" borderId="9" xfId="8" applyFont="1" applyFill="1" applyBorder="1" applyAlignment="1">
      <alignment horizontal="center"/>
    </xf>
    <xf numFmtId="0" fontId="26" fillId="2" borderId="10" xfId="8" applyFont="1" applyFill="1" applyBorder="1" applyAlignment="1">
      <alignment horizontal="center"/>
    </xf>
    <xf numFmtId="0" fontId="26" fillId="2" borderId="21" xfId="8" applyFont="1" applyFill="1" applyBorder="1" applyAlignment="1">
      <alignment horizontal="center"/>
    </xf>
    <xf numFmtId="0" fontId="26" fillId="0" borderId="2" xfId="8" applyFont="1" applyBorder="1" applyAlignment="1">
      <alignment horizontal="center" vertical="center" wrapText="1"/>
    </xf>
    <xf numFmtId="0" fontId="26" fillId="0" borderId="19" xfId="8" applyFont="1" applyBorder="1" applyAlignment="1">
      <alignment horizontal="center" vertical="center" wrapText="1"/>
    </xf>
    <xf numFmtId="164" fontId="26" fillId="0" borderId="1" xfId="1" applyFont="1" applyFill="1" applyBorder="1" applyAlignment="1">
      <alignment horizontal="center" vertical="center"/>
    </xf>
    <xf numFmtId="44" fontId="26" fillId="2" borderId="1" xfId="8" applyNumberFormat="1" applyFont="1" applyFill="1" applyBorder="1" applyAlignment="1">
      <alignment horizontal="right" vertical="center" wrapText="1"/>
    </xf>
    <xf numFmtId="2" fontId="26" fillId="2" borderId="1" xfId="8" applyNumberFormat="1" applyFont="1" applyFill="1" applyBorder="1" applyAlignment="1">
      <alignment horizontal="center" vertical="center" wrapText="1"/>
    </xf>
    <xf numFmtId="44" fontId="26" fillId="0" borderId="1" xfId="8" applyNumberFormat="1" applyFont="1" applyBorder="1" applyAlignment="1">
      <alignment horizontal="right" vertical="center"/>
    </xf>
    <xf numFmtId="1" fontId="26" fillId="0" borderId="1" xfId="8" applyNumberFormat="1" applyFont="1" applyBorder="1" applyAlignment="1">
      <alignment horizontal="center" vertical="center"/>
    </xf>
    <xf numFmtId="44" fontId="26" fillId="2" borderId="20" xfId="8" applyNumberFormat="1" applyFont="1" applyFill="1" applyBorder="1" applyAlignment="1">
      <alignment horizontal="center" vertical="center" wrapText="1"/>
    </xf>
    <xf numFmtId="0" fontId="26" fillId="2" borderId="8" xfId="8" applyFont="1" applyFill="1" applyBorder="1" applyAlignment="1">
      <alignment horizontal="center"/>
    </xf>
    <xf numFmtId="0" fontId="15" fillId="2" borderId="0" xfId="8" applyFont="1" applyFill="1" applyAlignment="1">
      <alignment horizontal="center" vertical="center" wrapText="1"/>
    </xf>
    <xf numFmtId="0" fontId="26" fillId="0" borderId="9" xfId="8" applyFont="1" applyBorder="1" applyAlignment="1">
      <alignment horizontal="center"/>
    </xf>
    <xf numFmtId="0" fontId="26" fillId="0" borderId="21" xfId="8" applyFont="1" applyBorder="1" applyAlignment="1">
      <alignment horizontal="center"/>
    </xf>
    <xf numFmtId="0" fontId="26" fillId="0" borderId="10" xfId="8" applyFont="1" applyBorder="1" applyAlignment="1">
      <alignment horizontal="center"/>
    </xf>
    <xf numFmtId="0" fontId="26" fillId="0" borderId="2" xfId="8" applyFont="1" applyBorder="1" applyAlignment="1">
      <alignment horizontal="center" vertical="top" wrapText="1"/>
    </xf>
    <xf numFmtId="0" fontId="26" fillId="0" borderId="20" xfId="8" applyFont="1" applyBorder="1" applyAlignment="1">
      <alignment horizontal="center" vertical="top" wrapText="1"/>
    </xf>
    <xf numFmtId="0" fontId="26" fillId="0" borderId="19" xfId="8" applyFont="1" applyBorder="1" applyAlignment="1">
      <alignment horizontal="center" vertical="top" wrapText="1"/>
    </xf>
    <xf numFmtId="1" fontId="26" fillId="0" borderId="2" xfId="8" applyNumberFormat="1" applyFont="1" applyBorder="1" applyAlignment="1">
      <alignment horizontal="center" vertical="center" wrapText="1"/>
    </xf>
    <xf numFmtId="1" fontId="26" fillId="0" borderId="19" xfId="8" applyNumberFormat="1" applyFont="1" applyBorder="1" applyAlignment="1">
      <alignment horizontal="center" vertical="center" wrapText="1"/>
    </xf>
    <xf numFmtId="2" fontId="26" fillId="0" borderId="1" xfId="8" applyNumberFormat="1" applyFont="1" applyBorder="1" applyAlignment="1">
      <alignment horizontal="center" vertical="center" wrapText="1"/>
    </xf>
    <xf numFmtId="2" fontId="26" fillId="0" borderId="2" xfId="8" applyNumberFormat="1" applyFont="1" applyBorder="1" applyAlignment="1">
      <alignment horizontal="center" vertical="center" wrapText="1"/>
    </xf>
    <xf numFmtId="2" fontId="26" fillId="0" borderId="19" xfId="8" applyNumberFormat="1" applyFont="1" applyBorder="1" applyAlignment="1">
      <alignment horizontal="center" vertical="center" wrapText="1"/>
    </xf>
    <xf numFmtId="44" fontId="26" fillId="0" borderId="2" xfId="8" applyNumberFormat="1" applyFont="1" applyBorder="1" applyAlignment="1">
      <alignment horizontal="center" vertical="center"/>
    </xf>
    <xf numFmtId="44" fontId="26" fillId="0" borderId="19" xfId="8" applyNumberFormat="1" applyFont="1" applyBorder="1" applyAlignment="1">
      <alignment horizontal="center" vertical="center"/>
    </xf>
    <xf numFmtId="0" fontId="26" fillId="2" borderId="18" xfId="8" applyFont="1" applyFill="1" applyBorder="1" applyAlignment="1">
      <alignment horizontal="center" vertical="center"/>
    </xf>
    <xf numFmtId="0" fontId="25" fillId="2" borderId="20" xfId="8" applyFont="1" applyFill="1" applyBorder="1" applyAlignment="1">
      <alignment horizontal="center" vertical="center" wrapText="1"/>
    </xf>
    <xf numFmtId="14" fontId="29" fillId="8" borderId="11" xfId="0" applyNumberFormat="1" applyFont="1" applyFill="1" applyBorder="1" applyAlignment="1">
      <alignment horizontal="center" vertical="center" wrapText="1"/>
    </xf>
    <xf numFmtId="0" fontId="29" fillId="8" borderId="11" xfId="0" applyFont="1" applyFill="1" applyBorder="1" applyAlignment="1">
      <alignment horizontal="center" vertical="center" wrapText="1"/>
    </xf>
    <xf numFmtId="0" fontId="29" fillId="3" borderId="7" xfId="0" applyFont="1" applyFill="1" applyBorder="1" applyAlignment="1">
      <alignment horizontal="left" vertical="center"/>
    </xf>
    <xf numFmtId="0" fontId="29" fillId="3" borderId="1" xfId="0" applyFont="1" applyFill="1" applyBorder="1" applyAlignment="1">
      <alignment horizontal="left" vertical="center"/>
    </xf>
    <xf numFmtId="0" fontId="26" fillId="2" borderId="7" xfId="8" applyFont="1" applyFill="1" applyBorder="1" applyAlignment="1">
      <alignment horizontal="center" vertical="center"/>
    </xf>
    <xf numFmtId="44" fontId="26" fillId="2" borderId="1" xfId="8" applyNumberFormat="1" applyFont="1" applyFill="1" applyBorder="1" applyAlignment="1">
      <alignment horizontal="center" vertical="center" wrapText="1"/>
    </xf>
    <xf numFmtId="0" fontId="29" fillId="5" borderId="37" xfId="0" applyFont="1" applyFill="1" applyBorder="1" applyAlignment="1">
      <alignment horizontal="center" vertical="center"/>
    </xf>
    <xf numFmtId="0" fontId="29" fillId="5" borderId="22" xfId="0" applyFont="1" applyFill="1" applyBorder="1" applyAlignment="1">
      <alignment horizontal="center" vertical="center"/>
    </xf>
    <xf numFmtId="0" fontId="29" fillId="3" borderId="37" xfId="0" applyFont="1" applyFill="1" applyBorder="1" applyAlignment="1">
      <alignment horizontal="left" vertical="center"/>
    </xf>
    <xf numFmtId="0" fontId="29" fillId="3" borderId="38" xfId="0" applyFont="1" applyFill="1" applyBorder="1" applyAlignment="1">
      <alignment horizontal="left" vertical="center"/>
    </xf>
    <xf numFmtId="0" fontId="29" fillId="3" borderId="39" xfId="0" applyFont="1" applyFill="1" applyBorder="1" applyAlignment="1">
      <alignment horizontal="left" vertical="center"/>
    </xf>
    <xf numFmtId="0" fontId="26" fillId="0" borderId="7" xfId="8" applyFont="1" applyBorder="1" applyAlignment="1">
      <alignment horizontal="center" vertical="center"/>
    </xf>
    <xf numFmtId="0" fontId="25" fillId="0" borderId="1" xfId="8" applyFont="1" applyBorder="1" applyAlignment="1">
      <alignment horizontal="center" vertical="center"/>
    </xf>
    <xf numFmtId="0" fontId="25" fillId="0" borderId="2" xfId="8" applyFont="1" applyBorder="1" applyAlignment="1">
      <alignment horizontal="center" vertical="center"/>
    </xf>
    <xf numFmtId="0" fontId="25" fillId="0" borderId="20" xfId="8" applyFont="1" applyBorder="1" applyAlignment="1">
      <alignment horizontal="center" vertical="center"/>
    </xf>
    <xf numFmtId="0" fontId="26" fillId="0" borderId="15" xfId="8" applyFont="1" applyBorder="1" applyAlignment="1">
      <alignment horizontal="center" vertical="center"/>
    </xf>
    <xf numFmtId="0" fontId="26" fillId="0" borderId="5" xfId="8" applyFont="1" applyBorder="1" applyAlignment="1">
      <alignment horizontal="center" vertical="center"/>
    </xf>
    <xf numFmtId="0" fontId="26" fillId="0" borderId="18" xfId="8" applyFont="1" applyBorder="1" applyAlignment="1">
      <alignment horizontal="center" vertical="center"/>
    </xf>
    <xf numFmtId="0" fontId="25" fillId="0" borderId="1" xfId="8" applyFont="1" applyBorder="1" applyAlignment="1">
      <alignment horizontal="center" vertical="center" wrapText="1"/>
    </xf>
    <xf numFmtId="0" fontId="25" fillId="2" borderId="1" xfId="8" applyFont="1" applyFill="1" applyBorder="1" applyAlignment="1">
      <alignment horizontal="center" vertical="center" wrapText="1"/>
    </xf>
    <xf numFmtId="0" fontId="25" fillId="0" borderId="22" xfId="8" applyFont="1" applyBorder="1" applyAlignment="1">
      <alignment horizontal="center" vertical="center"/>
    </xf>
    <xf numFmtId="0" fontId="25" fillId="0" borderId="2" xfId="8" applyFont="1" applyBorder="1" applyAlignment="1">
      <alignment horizontal="center" vertical="center" wrapText="1"/>
    </xf>
    <xf numFmtId="0" fontId="25" fillId="0" borderId="19" xfId="8" applyFont="1" applyBorder="1" applyAlignment="1">
      <alignment horizontal="center" vertical="center" wrapText="1"/>
    </xf>
    <xf numFmtId="0" fontId="26" fillId="0" borderId="20" xfId="8" applyFont="1" applyBorder="1" applyAlignment="1">
      <alignment horizontal="center" vertical="center" wrapText="1"/>
    </xf>
    <xf numFmtId="0" fontId="26" fillId="2" borderId="7" xfId="8" applyFont="1" applyFill="1" applyBorder="1" applyAlignment="1">
      <alignment horizontal="center" vertical="center" wrapText="1"/>
    </xf>
    <xf numFmtId="0" fontId="25" fillId="2" borderId="37" xfId="0" applyFont="1" applyFill="1" applyBorder="1" applyAlignment="1">
      <alignment vertical="center"/>
    </xf>
    <xf numFmtId="0" fontId="25" fillId="2" borderId="38" xfId="0" applyFont="1" applyFill="1" applyBorder="1" applyAlignment="1">
      <alignment vertical="center"/>
    </xf>
    <xf numFmtId="0" fontId="25" fillId="2" borderId="39" xfId="0" applyFont="1" applyFill="1" applyBorder="1" applyAlignment="1">
      <alignment vertical="center"/>
    </xf>
    <xf numFmtId="0" fontId="25" fillId="0" borderId="7" xfId="0" applyFont="1" applyBorder="1" applyAlignment="1">
      <alignment vertical="center"/>
    </xf>
    <xf numFmtId="0" fontId="25" fillId="0" borderId="1" xfId="0" applyFont="1" applyBorder="1" applyAlignment="1">
      <alignment vertical="center"/>
    </xf>
    <xf numFmtId="0" fontId="25" fillId="3" borderId="7" xfId="0" applyFont="1" applyFill="1" applyBorder="1" applyAlignment="1">
      <alignment vertical="center"/>
    </xf>
    <xf numFmtId="0" fontId="25" fillId="3" borderId="1" xfId="0" applyFont="1" applyFill="1" applyBorder="1" applyAlignment="1">
      <alignment vertical="center"/>
    </xf>
    <xf numFmtId="0" fontId="25" fillId="2" borderId="7" xfId="0" applyFont="1" applyFill="1" applyBorder="1" applyAlignment="1">
      <alignment vertical="center"/>
    </xf>
    <xf numFmtId="0" fontId="25" fillId="2" borderId="1" xfId="0" applyFont="1" applyFill="1" applyBorder="1" applyAlignment="1">
      <alignment vertical="center"/>
    </xf>
    <xf numFmtId="0" fontId="26" fillId="2" borderId="0" xfId="0" applyFont="1" applyFill="1" applyBorder="1" applyAlignment="1">
      <alignment horizontal="left" vertical="center"/>
    </xf>
  </cellXfs>
  <cellStyles count="21">
    <cellStyle name="0,0_x000d__x000a_NA_x000d__x000a_" xfId="6"/>
    <cellStyle name="Comma" xfId="1" builtinId="3"/>
    <cellStyle name="Comma 10" xfId="9"/>
    <cellStyle name="Comma 2" xfId="2"/>
    <cellStyle name="Comma 2 3" xfId="5"/>
    <cellStyle name="Comma 3" xfId="7"/>
    <cellStyle name="Comma 4" xfId="19"/>
    <cellStyle name="Excel Built-in Normal" xfId="11"/>
    <cellStyle name="Excel Built-in Normal 1" xfId="16"/>
    <cellStyle name="Excel Built-in Normal 2" xfId="15"/>
    <cellStyle name="Normal" xfId="0" builtinId="0"/>
    <cellStyle name="Normal 10" xfId="8"/>
    <cellStyle name="Normal 2" xfId="3"/>
    <cellStyle name="Normal 3" xfId="13"/>
    <cellStyle name="Normal 3 2" xfId="10"/>
    <cellStyle name="Normal 4" xfId="14"/>
    <cellStyle name="Normal 5" xfId="12"/>
    <cellStyle name="Normal 5 2" xfId="20"/>
    <cellStyle name="Normal 6" xfId="18"/>
    <cellStyle name="Style 1" xfId="4"/>
    <cellStyle name="Style 1 2" xfId="17"/>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103</xdr:row>
      <xdr:rowOff>0</xdr:rowOff>
    </xdr:from>
    <xdr:to>
      <xdr:col>8</xdr:col>
      <xdr:colOff>239562</xdr:colOff>
      <xdr:row>103</xdr:row>
      <xdr:rowOff>2652</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4981" y="48958500"/>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488156</xdr:colOff>
      <xdr:row>4</xdr:row>
      <xdr:rowOff>0</xdr:rowOff>
    </xdr:from>
    <xdr:to>
      <xdr:col>8</xdr:col>
      <xdr:colOff>270640</xdr:colOff>
      <xdr:row>4</xdr:row>
      <xdr:rowOff>2652</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7406" y="752475"/>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32288</xdr:colOff>
      <xdr:row>19</xdr:row>
      <xdr:rowOff>589259</xdr:rowOff>
    </xdr:from>
    <xdr:to>
      <xdr:col>9</xdr:col>
      <xdr:colOff>1997667</xdr:colOff>
      <xdr:row>19</xdr:row>
      <xdr:rowOff>1998836</xdr:rowOff>
    </xdr:to>
    <xdr:pic>
      <xdr:nvPicPr>
        <xdr:cNvPr id="3" name="Picture 2">
          <a:extLst>
            <a:ext uri="{FF2B5EF4-FFF2-40B4-BE49-F238E27FC236}">
              <a16:creationId xmlns:a16="http://schemas.microsoft.com/office/drawing/2014/main" id="{0DC627DE-07FA-434C-89B4-92EE2F9C010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514" t="54595" r="72027" b="20541"/>
        <a:stretch/>
      </xdr:blipFill>
      <xdr:spPr>
        <a:xfrm>
          <a:off x="13135967" y="15570723"/>
          <a:ext cx="1965379" cy="1409577"/>
        </a:xfrm>
        <a:prstGeom prst="rect">
          <a:avLst/>
        </a:prstGeom>
      </xdr:spPr>
    </xdr:pic>
    <xdr:clientData/>
  </xdr:twoCellAnchor>
  <xdr:twoCellAnchor editAs="oneCell">
    <xdr:from>
      <xdr:col>9</xdr:col>
      <xdr:colOff>104775</xdr:colOff>
      <xdr:row>42</xdr:row>
      <xdr:rowOff>342900</xdr:rowOff>
    </xdr:from>
    <xdr:to>
      <xdr:col>9</xdr:col>
      <xdr:colOff>1959918</xdr:colOff>
      <xdr:row>42</xdr:row>
      <xdr:rowOff>2024903</xdr:rowOff>
    </xdr:to>
    <xdr:pic>
      <xdr:nvPicPr>
        <xdr:cNvPr id="4" name="Picture 3">
          <a:extLst>
            <a:ext uri="{FF2B5EF4-FFF2-40B4-BE49-F238E27FC236}">
              <a16:creationId xmlns:a16="http://schemas.microsoft.com/office/drawing/2014/main" id="{A37CBDD8-95E4-4FD5-8525-F331EFF265AF}"/>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2308" t="38325" r="34714" b="1737"/>
        <a:stretch/>
      </xdr:blipFill>
      <xdr:spPr>
        <a:xfrm>
          <a:off x="13208454" y="31122257"/>
          <a:ext cx="1855143" cy="1682003"/>
        </a:xfrm>
        <a:prstGeom prst="rect">
          <a:avLst/>
        </a:prstGeom>
      </xdr:spPr>
    </xdr:pic>
    <xdr:clientData/>
  </xdr:twoCellAnchor>
  <xdr:twoCellAnchor editAs="oneCell">
    <xdr:from>
      <xdr:col>9</xdr:col>
      <xdr:colOff>190500</xdr:colOff>
      <xdr:row>67</xdr:row>
      <xdr:rowOff>57151</xdr:rowOff>
    </xdr:from>
    <xdr:to>
      <xdr:col>9</xdr:col>
      <xdr:colOff>1714500</xdr:colOff>
      <xdr:row>77</xdr:row>
      <xdr:rowOff>181627</xdr:rowOff>
    </xdr:to>
    <xdr:pic>
      <xdr:nvPicPr>
        <xdr:cNvPr id="5" name="Picture 4">
          <a:extLst>
            <a:ext uri="{FF2B5EF4-FFF2-40B4-BE49-F238E27FC236}">
              <a16:creationId xmlns:a16="http://schemas.microsoft.com/office/drawing/2014/main" id="{C9743D2E-9917-459B-9192-E12FB9F72E0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5173" r="47241" b="11496"/>
        <a:stretch/>
      </xdr:blipFill>
      <xdr:spPr>
        <a:xfrm>
          <a:off x="13782675" y="38814376"/>
          <a:ext cx="1524000" cy="3782076"/>
        </a:xfrm>
        <a:prstGeom prst="rect">
          <a:avLst/>
        </a:prstGeom>
      </xdr:spPr>
    </xdr:pic>
    <xdr:clientData/>
  </xdr:twoCellAnchor>
  <xdr:twoCellAnchor editAs="oneCell">
    <xdr:from>
      <xdr:col>9</xdr:col>
      <xdr:colOff>390525</xdr:colOff>
      <xdr:row>79</xdr:row>
      <xdr:rowOff>30164</xdr:rowOff>
    </xdr:from>
    <xdr:to>
      <xdr:col>9</xdr:col>
      <xdr:colOff>1685925</xdr:colOff>
      <xdr:row>82</xdr:row>
      <xdr:rowOff>21224</xdr:rowOff>
    </xdr:to>
    <xdr:pic>
      <xdr:nvPicPr>
        <xdr:cNvPr id="6" name="Picture 5">
          <a:extLst>
            <a:ext uri="{FF2B5EF4-FFF2-40B4-BE49-F238E27FC236}">
              <a16:creationId xmlns:a16="http://schemas.microsoft.com/office/drawing/2014/main" id="{04C25A7C-52D5-4AB1-9C64-1EEFFF182C4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1125" b="-4618"/>
        <a:stretch/>
      </xdr:blipFill>
      <xdr:spPr>
        <a:xfrm>
          <a:off x="13820775" y="39644639"/>
          <a:ext cx="1295400" cy="1429335"/>
        </a:xfrm>
        <a:prstGeom prst="rect">
          <a:avLst/>
        </a:prstGeom>
      </xdr:spPr>
    </xdr:pic>
    <xdr:clientData/>
  </xdr:twoCellAnchor>
  <xdr:twoCellAnchor editAs="oneCell">
    <xdr:from>
      <xdr:col>9</xdr:col>
      <xdr:colOff>571500</xdr:colOff>
      <xdr:row>50</xdr:row>
      <xdr:rowOff>46547</xdr:rowOff>
    </xdr:from>
    <xdr:to>
      <xdr:col>9</xdr:col>
      <xdr:colOff>1476376</xdr:colOff>
      <xdr:row>52</xdr:row>
      <xdr:rowOff>178593</xdr:rowOff>
    </xdr:to>
    <xdr:pic>
      <xdr:nvPicPr>
        <xdr:cNvPr id="7" name="Picture 6">
          <a:extLst>
            <a:ext uri="{FF2B5EF4-FFF2-40B4-BE49-F238E27FC236}">
              <a16:creationId xmlns:a16="http://schemas.microsoft.com/office/drawing/2014/main" id="{E92A29BE-2F71-48D9-AA4F-9486363FEFFE}"/>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61418" r="11661" b="15343"/>
        <a:stretch/>
      </xdr:blipFill>
      <xdr:spPr>
        <a:xfrm>
          <a:off x="14013656" y="27038016"/>
          <a:ext cx="904876" cy="1334577"/>
        </a:xfrm>
        <a:prstGeom prst="rect">
          <a:avLst/>
        </a:prstGeom>
      </xdr:spPr>
    </xdr:pic>
    <xdr:clientData/>
  </xdr:twoCellAnchor>
  <xdr:twoCellAnchor editAs="oneCell">
    <xdr:from>
      <xdr:col>9</xdr:col>
      <xdr:colOff>276226</xdr:colOff>
      <xdr:row>53</xdr:row>
      <xdr:rowOff>47625</xdr:rowOff>
    </xdr:from>
    <xdr:to>
      <xdr:col>9</xdr:col>
      <xdr:colOff>1774032</xdr:colOff>
      <xdr:row>54</xdr:row>
      <xdr:rowOff>157689</xdr:rowOff>
    </xdr:to>
    <xdr:pic>
      <xdr:nvPicPr>
        <xdr:cNvPr id="8" name="Picture 7">
          <a:extLst>
            <a:ext uri="{FF2B5EF4-FFF2-40B4-BE49-F238E27FC236}">
              <a16:creationId xmlns:a16="http://schemas.microsoft.com/office/drawing/2014/main" id="{7A91B810-A8EF-412E-A09E-E9FE402FBE5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6" t="49210" r="63292" b="28331"/>
        <a:stretch/>
      </xdr:blipFill>
      <xdr:spPr>
        <a:xfrm>
          <a:off x="13718382" y="28444031"/>
          <a:ext cx="1497806" cy="1110189"/>
        </a:xfrm>
        <a:prstGeom prst="rect">
          <a:avLst/>
        </a:prstGeom>
      </xdr:spPr>
    </xdr:pic>
    <xdr:clientData/>
  </xdr:twoCellAnchor>
  <xdr:twoCellAnchor editAs="oneCell">
    <xdr:from>
      <xdr:col>9</xdr:col>
      <xdr:colOff>95249</xdr:colOff>
      <xdr:row>10</xdr:row>
      <xdr:rowOff>66674</xdr:rowOff>
    </xdr:from>
    <xdr:to>
      <xdr:col>9</xdr:col>
      <xdr:colOff>1847850</xdr:colOff>
      <xdr:row>10</xdr:row>
      <xdr:rowOff>2002425</xdr:rowOff>
    </xdr:to>
    <xdr:pic>
      <xdr:nvPicPr>
        <xdr:cNvPr id="11" name="Picture 10">
          <a:extLst>
            <a:ext uri="{FF2B5EF4-FFF2-40B4-BE49-F238E27FC236}">
              <a16:creationId xmlns:a16="http://schemas.microsoft.com/office/drawing/2014/main" id="{10807463-6175-401F-86C1-37FAE5E17DB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4091" r="45752" b="26648"/>
        <a:stretch/>
      </xdr:blipFill>
      <xdr:spPr>
        <a:xfrm>
          <a:off x="12325349" y="6229349"/>
          <a:ext cx="1752601" cy="1935751"/>
        </a:xfrm>
        <a:prstGeom prst="rect">
          <a:avLst/>
        </a:prstGeom>
      </xdr:spPr>
    </xdr:pic>
    <xdr:clientData/>
  </xdr:twoCellAnchor>
  <xdr:twoCellAnchor editAs="oneCell">
    <xdr:from>
      <xdr:col>9</xdr:col>
      <xdr:colOff>674228</xdr:colOff>
      <xdr:row>29</xdr:row>
      <xdr:rowOff>35720</xdr:rowOff>
    </xdr:from>
    <xdr:to>
      <xdr:col>9</xdr:col>
      <xdr:colOff>1343393</xdr:colOff>
      <xdr:row>32</xdr:row>
      <xdr:rowOff>390525</xdr:rowOff>
    </xdr:to>
    <xdr:pic>
      <xdr:nvPicPr>
        <xdr:cNvPr id="13" name="Picture 12">
          <a:extLst>
            <a:ext uri="{FF2B5EF4-FFF2-40B4-BE49-F238E27FC236}">
              <a16:creationId xmlns:a16="http://schemas.microsoft.com/office/drawing/2014/main" id="{2ACCC464-C12C-4FA3-A063-A0019671309F}"/>
            </a:ext>
          </a:extLst>
        </xdr:cNvPr>
        <xdr:cNvPicPr>
          <a:picLocks noChangeAspect="1"/>
        </xdr:cNvPicPr>
      </xdr:nvPicPr>
      <xdr:blipFill>
        <a:blip xmlns:r="http://schemas.openxmlformats.org/officeDocument/2006/relationships" r:embed="rId5"/>
        <a:stretch>
          <a:fillRect/>
        </a:stretch>
      </xdr:blipFill>
      <xdr:spPr>
        <a:xfrm flipH="1">
          <a:off x="14104478" y="17742695"/>
          <a:ext cx="669165" cy="1554955"/>
        </a:xfrm>
        <a:prstGeom prst="rect">
          <a:avLst/>
        </a:prstGeom>
      </xdr:spPr>
    </xdr:pic>
    <xdr:clientData/>
  </xdr:twoCellAnchor>
  <xdr:twoCellAnchor editAs="oneCell">
    <xdr:from>
      <xdr:col>9</xdr:col>
      <xdr:colOff>56030</xdr:colOff>
      <xdr:row>66</xdr:row>
      <xdr:rowOff>22414</xdr:rowOff>
    </xdr:from>
    <xdr:to>
      <xdr:col>9</xdr:col>
      <xdr:colOff>1743075</xdr:colOff>
      <xdr:row>66</xdr:row>
      <xdr:rowOff>1004520</xdr:rowOff>
    </xdr:to>
    <xdr:pic>
      <xdr:nvPicPr>
        <xdr:cNvPr id="9" name="Picture 8">
          <a:extLst>
            <a:ext uri="{FF2B5EF4-FFF2-40B4-BE49-F238E27FC236}">
              <a16:creationId xmlns:a16="http://schemas.microsoft.com/office/drawing/2014/main" id="{B5E25FAF-D140-4852-A92D-4E6014EFAFDE}"/>
            </a:ext>
          </a:extLst>
        </xdr:cNvPr>
        <xdr:cNvPicPr>
          <a:picLocks noChangeAspect="1"/>
        </xdr:cNvPicPr>
      </xdr:nvPicPr>
      <xdr:blipFill>
        <a:blip xmlns:r="http://schemas.openxmlformats.org/officeDocument/2006/relationships" r:embed="rId6"/>
        <a:stretch>
          <a:fillRect/>
        </a:stretch>
      </xdr:blipFill>
      <xdr:spPr>
        <a:xfrm>
          <a:off x="13486280" y="35607814"/>
          <a:ext cx="1687045" cy="1112734"/>
        </a:xfrm>
        <a:prstGeom prst="rect">
          <a:avLst/>
        </a:prstGeom>
      </xdr:spPr>
    </xdr:pic>
    <xdr:clientData/>
  </xdr:twoCellAnchor>
  <xdr:twoCellAnchor editAs="oneCell">
    <xdr:from>
      <xdr:col>9</xdr:col>
      <xdr:colOff>38100</xdr:colOff>
      <xdr:row>24</xdr:row>
      <xdr:rowOff>781050</xdr:rowOff>
    </xdr:from>
    <xdr:to>
      <xdr:col>9</xdr:col>
      <xdr:colOff>2003479</xdr:colOff>
      <xdr:row>24</xdr:row>
      <xdr:rowOff>2190627</xdr:rowOff>
    </xdr:to>
    <xdr:pic>
      <xdr:nvPicPr>
        <xdr:cNvPr id="14" name="Picture 13">
          <a:extLst>
            <a:ext uri="{FF2B5EF4-FFF2-40B4-BE49-F238E27FC236}">
              <a16:creationId xmlns:a16="http://schemas.microsoft.com/office/drawing/2014/main" id="{0DC627DE-07FA-434C-89B4-92EE2F9C010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514" t="54595" r="72027" b="20541"/>
        <a:stretch/>
      </xdr:blipFill>
      <xdr:spPr>
        <a:xfrm>
          <a:off x="13630275" y="18488025"/>
          <a:ext cx="1965379" cy="140957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view="pageBreakPreview" zoomScaleSheetLayoutView="100" workbookViewId="0">
      <pane xSplit="2" ySplit="7" topLeftCell="C8" activePane="bottomRight" state="frozenSplit"/>
      <selection pane="topRight" activeCell="C1" sqref="C1"/>
      <selection pane="bottomLeft" activeCell="A5" sqref="A5"/>
      <selection pane="bottomRight" activeCell="B5" sqref="B5"/>
    </sheetView>
  </sheetViews>
  <sheetFormatPr defaultColWidth="8.84375" defaultRowHeight="12.9" x14ac:dyDescent="0.35"/>
  <cols>
    <col min="1" max="1" width="16.3828125" style="1" customWidth="1"/>
    <col min="2" max="2" width="54.69140625" style="1" customWidth="1"/>
    <col min="3" max="3" width="20.15234375" style="3" bestFit="1" customWidth="1"/>
    <col min="4" max="4" width="23" style="3" bestFit="1" customWidth="1"/>
    <col min="5" max="16384" width="8.84375" style="1"/>
  </cols>
  <sheetData>
    <row r="1" spans="1:6" ht="15.9" x14ac:dyDescent="0.45">
      <c r="A1" s="326"/>
      <c r="B1" s="327"/>
      <c r="C1" s="324"/>
      <c r="D1" s="110"/>
      <c r="E1" s="117"/>
    </row>
    <row r="2" spans="1:6" ht="15.9" x14ac:dyDescent="0.4">
      <c r="A2" s="395" t="s">
        <v>1</v>
      </c>
      <c r="B2" s="396"/>
      <c r="C2" s="396"/>
      <c r="D2" s="328"/>
    </row>
    <row r="3" spans="1:6" ht="15.9" x14ac:dyDescent="0.45">
      <c r="A3" s="329"/>
      <c r="B3" s="111"/>
      <c r="C3" s="112"/>
      <c r="D3" s="328"/>
    </row>
    <row r="4" spans="1:6" s="5" customFormat="1" ht="20.6" x14ac:dyDescent="0.3">
      <c r="A4" s="330" t="s">
        <v>243</v>
      </c>
      <c r="B4" s="125"/>
      <c r="C4" s="325" t="s">
        <v>244</v>
      </c>
      <c r="D4" s="331" t="s">
        <v>80</v>
      </c>
    </row>
    <row r="5" spans="1:6" s="5" customFormat="1" ht="20.6" x14ac:dyDescent="0.3">
      <c r="A5" s="332" t="s">
        <v>16</v>
      </c>
      <c r="B5" s="124" t="s">
        <v>245</v>
      </c>
      <c r="C5" s="123"/>
      <c r="D5" s="333"/>
    </row>
    <row r="6" spans="1:6" ht="15.9" x14ac:dyDescent="0.45">
      <c r="A6" s="329"/>
      <c r="B6" s="111"/>
      <c r="C6" s="113"/>
      <c r="D6" s="334"/>
      <c r="F6" s="7"/>
    </row>
    <row r="7" spans="1:6" s="4" customFormat="1" ht="40.5" customHeight="1" x14ac:dyDescent="0.35">
      <c r="A7" s="335" t="s">
        <v>6</v>
      </c>
      <c r="B7" s="118" t="s">
        <v>7</v>
      </c>
      <c r="C7" s="119" t="s">
        <v>8</v>
      </c>
      <c r="D7" s="336" t="s">
        <v>74</v>
      </c>
    </row>
    <row r="8" spans="1:6" ht="15.75" customHeight="1" x14ac:dyDescent="0.45">
      <c r="A8" s="337"/>
      <c r="B8" s="114"/>
      <c r="C8" s="112"/>
      <c r="D8" s="328"/>
    </row>
    <row r="9" spans="1:6" ht="15.75" customHeight="1" x14ac:dyDescent="0.35">
      <c r="A9" s="338">
        <v>1</v>
      </c>
      <c r="B9" s="114" t="s">
        <v>15</v>
      </c>
      <c r="C9" s="112">
        <f>'CIVIL WORK'!I80</f>
        <v>0</v>
      </c>
      <c r="D9" s="328"/>
    </row>
    <row r="10" spans="1:6" ht="15.75" customHeight="1" x14ac:dyDescent="0.35">
      <c r="A10" s="338">
        <v>4</v>
      </c>
      <c r="B10" s="114" t="s">
        <v>114</v>
      </c>
      <c r="C10" s="112">
        <f>'INTERIOR WORK'!I70</f>
        <v>0</v>
      </c>
      <c r="D10" s="328"/>
    </row>
    <row r="11" spans="1:6" ht="15.75" customHeight="1" x14ac:dyDescent="0.35">
      <c r="A11" s="338">
        <v>5</v>
      </c>
      <c r="B11" s="114" t="s">
        <v>121</v>
      </c>
      <c r="C11" s="112">
        <f>'INTERIOR WORK'!I82</f>
        <v>0</v>
      </c>
      <c r="D11" s="328"/>
    </row>
    <row r="12" spans="1:6" ht="15.75" customHeight="1" x14ac:dyDescent="0.35">
      <c r="A12" s="338">
        <v>9</v>
      </c>
      <c r="B12" s="114" t="s">
        <v>75</v>
      </c>
      <c r="C12" s="112" t="e">
        <f>#REF!</f>
        <v>#REF!</v>
      </c>
      <c r="D12" s="328"/>
    </row>
    <row r="13" spans="1:6" ht="15.75" customHeight="1" x14ac:dyDescent="0.35">
      <c r="A13" s="338">
        <v>6</v>
      </c>
      <c r="B13" s="114" t="s">
        <v>115</v>
      </c>
      <c r="C13" s="112" t="e">
        <f>#REF!</f>
        <v>#REF!</v>
      </c>
      <c r="D13" s="328"/>
    </row>
    <row r="14" spans="1:6" ht="15.75" customHeight="1" x14ac:dyDescent="0.35">
      <c r="A14" s="338"/>
      <c r="B14" s="114"/>
      <c r="C14" s="112"/>
      <c r="D14" s="328"/>
    </row>
    <row r="15" spans="1:6" s="2" customFormat="1" ht="15.9" x14ac:dyDescent="0.35">
      <c r="A15" s="339"/>
      <c r="B15" s="120" t="s">
        <v>9</v>
      </c>
      <c r="C15" s="121" t="e">
        <f>SUM(C8:C14)</f>
        <v>#REF!</v>
      </c>
      <c r="D15" s="340"/>
    </row>
    <row r="16" spans="1:6" s="6" customFormat="1" ht="15.9" x14ac:dyDescent="0.45">
      <c r="A16" s="341"/>
      <c r="B16" s="115"/>
      <c r="C16" s="116"/>
      <c r="D16" s="342"/>
    </row>
    <row r="17" spans="1:4" ht="15.9" x14ac:dyDescent="0.35">
      <c r="A17" s="343"/>
      <c r="B17" s="114" t="s">
        <v>21</v>
      </c>
      <c r="C17" s="112" t="e">
        <f>C15*18%</f>
        <v>#REF!</v>
      </c>
      <c r="D17" s="328"/>
    </row>
    <row r="18" spans="1:4" ht="15.9" x14ac:dyDescent="0.35">
      <c r="A18" s="339"/>
      <c r="B18" s="120" t="s">
        <v>19</v>
      </c>
      <c r="C18" s="121" t="e">
        <f>C15+C17</f>
        <v>#REF!</v>
      </c>
      <c r="D18" s="340"/>
    </row>
    <row r="19" spans="1:4" ht="15.9" x14ac:dyDescent="0.45">
      <c r="A19" s="329" t="s">
        <v>0</v>
      </c>
      <c r="B19" s="111"/>
      <c r="C19" s="112"/>
      <c r="D19" s="328"/>
    </row>
    <row r="20" spans="1:4" ht="57.75" customHeight="1" thickBot="1" x14ac:dyDescent="0.45">
      <c r="A20" s="397" t="s">
        <v>47</v>
      </c>
      <c r="B20" s="398"/>
      <c r="C20" s="398"/>
      <c r="D20" s="399"/>
    </row>
  </sheetData>
  <protectedRanges>
    <protectedRange sqref="C5:D5" name="Range1_2"/>
  </protectedRanges>
  <mergeCells count="2">
    <mergeCell ref="A2:C2"/>
    <mergeCell ref="A20:D20"/>
  </mergeCells>
  <phoneticPr fontId="9" type="noConversion"/>
  <pageMargins left="0.5" right="0" top="0.74" bottom="1" header="0.5" footer="0.5"/>
  <pageSetup scale="8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9"/>
  <sheetViews>
    <sheetView view="pageBreakPreview" zoomScaleNormal="140" zoomScaleSheetLayoutView="100" zoomScalePageLayoutView="115" workbookViewId="0">
      <pane xSplit="3" ySplit="3" topLeftCell="F93" activePane="bottomRight" state="frozen"/>
      <selection pane="topRight" activeCell="D1" sqref="D1"/>
      <selection pane="bottomLeft" activeCell="A4" sqref="A4"/>
      <selection pane="bottomRight" activeCell="B98" sqref="B98"/>
    </sheetView>
  </sheetViews>
  <sheetFormatPr defaultColWidth="8.84375" defaultRowHeight="12.9" x14ac:dyDescent="0.35"/>
  <cols>
    <col min="1" max="1" width="13.53515625" style="158" customWidth="1"/>
    <col min="2" max="2" width="20.3046875" style="13" customWidth="1"/>
    <col min="3" max="3" width="85.3828125" style="18" customWidth="1"/>
    <col min="4" max="4" width="16.53515625" style="18" customWidth="1"/>
    <col min="5" max="5" width="15.3046875" style="13" customWidth="1"/>
    <col min="6" max="6" width="8.15234375" style="231" bestFit="1" customWidth="1"/>
    <col min="7" max="7" width="9.3828125" style="13" bestFit="1" customWidth="1"/>
    <col min="8" max="8" width="10.3046875" style="13" bestFit="1" customWidth="1"/>
    <col min="9" max="9" width="13.69140625" style="8" customWidth="1"/>
    <col min="10" max="11" width="21.61328125" style="14" customWidth="1"/>
    <col min="12" max="12" width="25" style="14" customWidth="1"/>
    <col min="13" max="238" width="8.84375" style="14"/>
    <col min="239" max="239" width="7.84375" style="14" customWidth="1"/>
    <col min="240" max="240" width="65.69140625" style="14" customWidth="1"/>
    <col min="241" max="242" width="7.69140625" style="14" bestFit="1" customWidth="1"/>
    <col min="243" max="243" width="15.3828125" style="14" bestFit="1" customWidth="1"/>
    <col min="244" max="244" width="16.69140625" style="14" customWidth="1"/>
    <col min="245" max="245" width="18.3828125" style="14" customWidth="1"/>
    <col min="246" max="246" width="16" style="14" bestFit="1" customWidth="1"/>
    <col min="247" max="494" width="8.84375" style="14"/>
    <col min="495" max="495" width="7.84375" style="14" customWidth="1"/>
    <col min="496" max="496" width="65.69140625" style="14" customWidth="1"/>
    <col min="497" max="498" width="7.69140625" style="14" bestFit="1" customWidth="1"/>
    <col min="499" max="499" width="15.3828125" style="14" bestFit="1" customWidth="1"/>
    <col min="500" max="500" width="16.69140625" style="14" customWidth="1"/>
    <col min="501" max="501" width="18.3828125" style="14" customWidth="1"/>
    <col min="502" max="502" width="16" style="14" bestFit="1" customWidth="1"/>
    <col min="503" max="750" width="8.84375" style="14"/>
    <col min="751" max="751" width="7.84375" style="14" customWidth="1"/>
    <col min="752" max="752" width="65.69140625" style="14" customWidth="1"/>
    <col min="753" max="754" width="7.69140625" style="14" bestFit="1" customWidth="1"/>
    <col min="755" max="755" width="15.3828125" style="14" bestFit="1" customWidth="1"/>
    <col min="756" max="756" width="16.69140625" style="14" customWidth="1"/>
    <col min="757" max="757" width="18.3828125" style="14" customWidth="1"/>
    <col min="758" max="758" width="16" style="14" bestFit="1" customWidth="1"/>
    <col min="759" max="1006" width="8.84375" style="14"/>
    <col min="1007" max="1007" width="7.84375" style="14" customWidth="1"/>
    <col min="1008" max="1008" width="65.69140625" style="14" customWidth="1"/>
    <col min="1009" max="1010" width="7.69140625" style="14" bestFit="1" customWidth="1"/>
    <col min="1011" max="1011" width="15.3828125" style="14" bestFit="1" customWidth="1"/>
    <col min="1012" max="1012" width="16.69140625" style="14" customWidth="1"/>
    <col min="1013" max="1013" width="18.3828125" style="14" customWidth="1"/>
    <col min="1014" max="1014" width="16" style="14" bestFit="1" customWidth="1"/>
    <col min="1015" max="1262" width="8.84375" style="14"/>
    <col min="1263" max="1263" width="7.84375" style="14" customWidth="1"/>
    <col min="1264" max="1264" width="65.69140625" style="14" customWidth="1"/>
    <col min="1265" max="1266" width="7.69140625" style="14" bestFit="1" customWidth="1"/>
    <col min="1267" max="1267" width="15.3828125" style="14" bestFit="1" customWidth="1"/>
    <col min="1268" max="1268" width="16.69140625" style="14" customWidth="1"/>
    <col min="1269" max="1269" width="18.3828125" style="14" customWidth="1"/>
    <col min="1270" max="1270" width="16" style="14" bestFit="1" customWidth="1"/>
    <col min="1271" max="1518" width="8.84375" style="14"/>
    <col min="1519" max="1519" width="7.84375" style="14" customWidth="1"/>
    <col min="1520" max="1520" width="65.69140625" style="14" customWidth="1"/>
    <col min="1521" max="1522" width="7.69140625" style="14" bestFit="1" customWidth="1"/>
    <col min="1523" max="1523" width="15.3828125" style="14" bestFit="1" customWidth="1"/>
    <col min="1524" max="1524" width="16.69140625" style="14" customWidth="1"/>
    <col min="1525" max="1525" width="18.3828125" style="14" customWidth="1"/>
    <col min="1526" max="1526" width="16" style="14" bestFit="1" customWidth="1"/>
    <col min="1527" max="1774" width="8.84375" style="14"/>
    <col min="1775" max="1775" width="7.84375" style="14" customWidth="1"/>
    <col min="1776" max="1776" width="65.69140625" style="14" customWidth="1"/>
    <col min="1777" max="1778" width="7.69140625" style="14" bestFit="1" customWidth="1"/>
    <col min="1779" max="1779" width="15.3828125" style="14" bestFit="1" customWidth="1"/>
    <col min="1780" max="1780" width="16.69140625" style="14" customWidth="1"/>
    <col min="1781" max="1781" width="18.3828125" style="14" customWidth="1"/>
    <col min="1782" max="1782" width="16" style="14" bestFit="1" customWidth="1"/>
    <col min="1783" max="2030" width="8.84375" style="14"/>
    <col min="2031" max="2031" width="7.84375" style="14" customWidth="1"/>
    <col min="2032" max="2032" width="65.69140625" style="14" customWidth="1"/>
    <col min="2033" max="2034" width="7.69140625" style="14" bestFit="1" customWidth="1"/>
    <col min="2035" max="2035" width="15.3828125" style="14" bestFit="1" customWidth="1"/>
    <col min="2036" max="2036" width="16.69140625" style="14" customWidth="1"/>
    <col min="2037" max="2037" width="18.3828125" style="14" customWidth="1"/>
    <col min="2038" max="2038" width="16" style="14" bestFit="1" customWidth="1"/>
    <col min="2039" max="2286" width="8.84375" style="14"/>
    <col min="2287" max="2287" width="7.84375" style="14" customWidth="1"/>
    <col min="2288" max="2288" width="65.69140625" style="14" customWidth="1"/>
    <col min="2289" max="2290" width="7.69140625" style="14" bestFit="1" customWidth="1"/>
    <col min="2291" max="2291" width="15.3828125" style="14" bestFit="1" customWidth="1"/>
    <col min="2292" max="2292" width="16.69140625" style="14" customWidth="1"/>
    <col min="2293" max="2293" width="18.3828125" style="14" customWidth="1"/>
    <col min="2294" max="2294" width="16" style="14" bestFit="1" customWidth="1"/>
    <col min="2295" max="2542" width="8.84375" style="14"/>
    <col min="2543" max="2543" width="7.84375" style="14" customWidth="1"/>
    <col min="2544" max="2544" width="65.69140625" style="14" customWidth="1"/>
    <col min="2545" max="2546" width="7.69140625" style="14" bestFit="1" customWidth="1"/>
    <col min="2547" max="2547" width="15.3828125" style="14" bestFit="1" customWidth="1"/>
    <col min="2548" max="2548" width="16.69140625" style="14" customWidth="1"/>
    <col min="2549" max="2549" width="18.3828125" style="14" customWidth="1"/>
    <col min="2550" max="2550" width="16" style="14" bestFit="1" customWidth="1"/>
    <col min="2551" max="2798" width="8.84375" style="14"/>
    <col min="2799" max="2799" width="7.84375" style="14" customWidth="1"/>
    <col min="2800" max="2800" width="65.69140625" style="14" customWidth="1"/>
    <col min="2801" max="2802" width="7.69140625" style="14" bestFit="1" customWidth="1"/>
    <col min="2803" max="2803" width="15.3828125" style="14" bestFit="1" customWidth="1"/>
    <col min="2804" max="2804" width="16.69140625" style="14" customWidth="1"/>
    <col min="2805" max="2805" width="18.3828125" style="14" customWidth="1"/>
    <col min="2806" max="2806" width="16" style="14" bestFit="1" customWidth="1"/>
    <col min="2807" max="3054" width="8.84375" style="14"/>
    <col min="3055" max="3055" width="7.84375" style="14" customWidth="1"/>
    <col min="3056" max="3056" width="65.69140625" style="14" customWidth="1"/>
    <col min="3057" max="3058" width="7.69140625" style="14" bestFit="1" customWidth="1"/>
    <col min="3059" max="3059" width="15.3828125" style="14" bestFit="1" customWidth="1"/>
    <col min="3060" max="3060" width="16.69140625" style="14" customWidth="1"/>
    <col min="3061" max="3061" width="18.3828125" style="14" customWidth="1"/>
    <col min="3062" max="3062" width="16" style="14" bestFit="1" customWidth="1"/>
    <col min="3063" max="3310" width="8.84375" style="14"/>
    <col min="3311" max="3311" width="7.84375" style="14" customWidth="1"/>
    <col min="3312" max="3312" width="65.69140625" style="14" customWidth="1"/>
    <col min="3313" max="3314" width="7.69140625" style="14" bestFit="1" customWidth="1"/>
    <col min="3315" max="3315" width="15.3828125" style="14" bestFit="1" customWidth="1"/>
    <col min="3316" max="3316" width="16.69140625" style="14" customWidth="1"/>
    <col min="3317" max="3317" width="18.3828125" style="14" customWidth="1"/>
    <col min="3318" max="3318" width="16" style="14" bestFit="1" customWidth="1"/>
    <col min="3319" max="3566" width="8.84375" style="14"/>
    <col min="3567" max="3567" width="7.84375" style="14" customWidth="1"/>
    <col min="3568" max="3568" width="65.69140625" style="14" customWidth="1"/>
    <col min="3569" max="3570" width="7.69140625" style="14" bestFit="1" customWidth="1"/>
    <col min="3571" max="3571" width="15.3828125" style="14" bestFit="1" customWidth="1"/>
    <col min="3572" max="3572" width="16.69140625" style="14" customWidth="1"/>
    <col min="3573" max="3573" width="18.3828125" style="14" customWidth="1"/>
    <col min="3574" max="3574" width="16" style="14" bestFit="1" customWidth="1"/>
    <col min="3575" max="3822" width="8.84375" style="14"/>
    <col min="3823" max="3823" width="7.84375" style="14" customWidth="1"/>
    <col min="3824" max="3824" width="65.69140625" style="14" customWidth="1"/>
    <col min="3825" max="3826" width="7.69140625" style="14" bestFit="1" customWidth="1"/>
    <col min="3827" max="3827" width="15.3828125" style="14" bestFit="1" customWidth="1"/>
    <col min="3828" max="3828" width="16.69140625" style="14" customWidth="1"/>
    <col min="3829" max="3829" width="18.3828125" style="14" customWidth="1"/>
    <col min="3830" max="3830" width="16" style="14" bestFit="1" customWidth="1"/>
    <col min="3831" max="4078" width="8.84375" style="14"/>
    <col min="4079" max="4079" width="7.84375" style="14" customWidth="1"/>
    <col min="4080" max="4080" width="65.69140625" style="14" customWidth="1"/>
    <col min="4081" max="4082" width="7.69140625" style="14" bestFit="1" customWidth="1"/>
    <col min="4083" max="4083" width="15.3828125" style="14" bestFit="1" customWidth="1"/>
    <col min="4084" max="4084" width="16.69140625" style="14" customWidth="1"/>
    <col min="4085" max="4085" width="18.3828125" style="14" customWidth="1"/>
    <col min="4086" max="4086" width="16" style="14" bestFit="1" customWidth="1"/>
    <col min="4087" max="4334" width="8.84375" style="14"/>
    <col min="4335" max="4335" width="7.84375" style="14" customWidth="1"/>
    <col min="4336" max="4336" width="65.69140625" style="14" customWidth="1"/>
    <col min="4337" max="4338" width="7.69140625" style="14" bestFit="1" customWidth="1"/>
    <col min="4339" max="4339" width="15.3828125" style="14" bestFit="1" customWidth="1"/>
    <col min="4340" max="4340" width="16.69140625" style="14" customWidth="1"/>
    <col min="4341" max="4341" width="18.3828125" style="14" customWidth="1"/>
    <col min="4342" max="4342" width="16" style="14" bestFit="1" customWidth="1"/>
    <col min="4343" max="4590" width="8.84375" style="14"/>
    <col min="4591" max="4591" width="7.84375" style="14" customWidth="1"/>
    <col min="4592" max="4592" width="65.69140625" style="14" customWidth="1"/>
    <col min="4593" max="4594" width="7.69140625" style="14" bestFit="1" customWidth="1"/>
    <col min="4595" max="4595" width="15.3828125" style="14" bestFit="1" customWidth="1"/>
    <col min="4596" max="4596" width="16.69140625" style="14" customWidth="1"/>
    <col min="4597" max="4597" width="18.3828125" style="14" customWidth="1"/>
    <col min="4598" max="4598" width="16" style="14" bestFit="1" customWidth="1"/>
    <col min="4599" max="4846" width="8.84375" style="14"/>
    <col min="4847" max="4847" width="7.84375" style="14" customWidth="1"/>
    <col min="4848" max="4848" width="65.69140625" style="14" customWidth="1"/>
    <col min="4849" max="4850" width="7.69140625" style="14" bestFit="1" customWidth="1"/>
    <col min="4851" max="4851" width="15.3828125" style="14" bestFit="1" customWidth="1"/>
    <col min="4852" max="4852" width="16.69140625" style="14" customWidth="1"/>
    <col min="4853" max="4853" width="18.3828125" style="14" customWidth="1"/>
    <col min="4854" max="4854" width="16" style="14" bestFit="1" customWidth="1"/>
    <col min="4855" max="5102" width="8.84375" style="14"/>
    <col min="5103" max="5103" width="7.84375" style="14" customWidth="1"/>
    <col min="5104" max="5104" width="65.69140625" style="14" customWidth="1"/>
    <col min="5105" max="5106" width="7.69140625" style="14" bestFit="1" customWidth="1"/>
    <col min="5107" max="5107" width="15.3828125" style="14" bestFit="1" customWidth="1"/>
    <col min="5108" max="5108" width="16.69140625" style="14" customWidth="1"/>
    <col min="5109" max="5109" width="18.3828125" style="14" customWidth="1"/>
    <col min="5110" max="5110" width="16" style="14" bestFit="1" customWidth="1"/>
    <col min="5111" max="5358" width="8.84375" style="14"/>
    <col min="5359" max="5359" width="7.84375" style="14" customWidth="1"/>
    <col min="5360" max="5360" width="65.69140625" style="14" customWidth="1"/>
    <col min="5361" max="5362" width="7.69140625" style="14" bestFit="1" customWidth="1"/>
    <col min="5363" max="5363" width="15.3828125" style="14" bestFit="1" customWidth="1"/>
    <col min="5364" max="5364" width="16.69140625" style="14" customWidth="1"/>
    <col min="5365" max="5365" width="18.3828125" style="14" customWidth="1"/>
    <col min="5366" max="5366" width="16" style="14" bestFit="1" customWidth="1"/>
    <col min="5367" max="5614" width="8.84375" style="14"/>
    <col min="5615" max="5615" width="7.84375" style="14" customWidth="1"/>
    <col min="5616" max="5616" width="65.69140625" style="14" customWidth="1"/>
    <col min="5617" max="5618" width="7.69140625" style="14" bestFit="1" customWidth="1"/>
    <col min="5619" max="5619" width="15.3828125" style="14" bestFit="1" customWidth="1"/>
    <col min="5620" max="5620" width="16.69140625" style="14" customWidth="1"/>
    <col min="5621" max="5621" width="18.3828125" style="14" customWidth="1"/>
    <col min="5622" max="5622" width="16" style="14" bestFit="1" customWidth="1"/>
    <col min="5623" max="5870" width="8.84375" style="14"/>
    <col min="5871" max="5871" width="7.84375" style="14" customWidth="1"/>
    <col min="5872" max="5872" width="65.69140625" style="14" customWidth="1"/>
    <col min="5873" max="5874" width="7.69140625" style="14" bestFit="1" customWidth="1"/>
    <col min="5875" max="5875" width="15.3828125" style="14" bestFit="1" customWidth="1"/>
    <col min="5876" max="5876" width="16.69140625" style="14" customWidth="1"/>
    <col min="5877" max="5877" width="18.3828125" style="14" customWidth="1"/>
    <col min="5878" max="5878" width="16" style="14" bestFit="1" customWidth="1"/>
    <col min="5879" max="6126" width="8.84375" style="14"/>
    <col min="6127" max="6127" width="7.84375" style="14" customWidth="1"/>
    <col min="6128" max="6128" width="65.69140625" style="14" customWidth="1"/>
    <col min="6129" max="6130" width="7.69140625" style="14" bestFit="1" customWidth="1"/>
    <col min="6131" max="6131" width="15.3828125" style="14" bestFit="1" customWidth="1"/>
    <col min="6132" max="6132" width="16.69140625" style="14" customWidth="1"/>
    <col min="6133" max="6133" width="18.3828125" style="14" customWidth="1"/>
    <col min="6134" max="6134" width="16" style="14" bestFit="1" customWidth="1"/>
    <col min="6135" max="6382" width="8.84375" style="14"/>
    <col min="6383" max="6383" width="7.84375" style="14" customWidth="1"/>
    <col min="6384" max="6384" width="65.69140625" style="14" customWidth="1"/>
    <col min="6385" max="6386" width="7.69140625" style="14" bestFit="1" customWidth="1"/>
    <col min="6387" max="6387" width="15.3828125" style="14" bestFit="1" customWidth="1"/>
    <col min="6388" max="6388" width="16.69140625" style="14" customWidth="1"/>
    <col min="6389" max="6389" width="18.3828125" style="14" customWidth="1"/>
    <col min="6390" max="6390" width="16" style="14" bestFit="1" customWidth="1"/>
    <col min="6391" max="6638" width="8.84375" style="14"/>
    <col min="6639" max="6639" width="7.84375" style="14" customWidth="1"/>
    <col min="6640" max="6640" width="65.69140625" style="14" customWidth="1"/>
    <col min="6641" max="6642" width="7.69140625" style="14" bestFit="1" customWidth="1"/>
    <col min="6643" max="6643" width="15.3828125" style="14" bestFit="1" customWidth="1"/>
    <col min="6644" max="6644" width="16.69140625" style="14" customWidth="1"/>
    <col min="6645" max="6645" width="18.3828125" style="14" customWidth="1"/>
    <col min="6646" max="6646" width="16" style="14" bestFit="1" customWidth="1"/>
    <col min="6647" max="6894" width="8.84375" style="14"/>
    <col min="6895" max="6895" width="7.84375" style="14" customWidth="1"/>
    <col min="6896" max="6896" width="65.69140625" style="14" customWidth="1"/>
    <col min="6897" max="6898" width="7.69140625" style="14" bestFit="1" customWidth="1"/>
    <col min="6899" max="6899" width="15.3828125" style="14" bestFit="1" customWidth="1"/>
    <col min="6900" max="6900" width="16.69140625" style="14" customWidth="1"/>
    <col min="6901" max="6901" width="18.3828125" style="14" customWidth="1"/>
    <col min="6902" max="6902" width="16" style="14" bestFit="1" customWidth="1"/>
    <col min="6903" max="7150" width="8.84375" style="14"/>
    <col min="7151" max="7151" width="7.84375" style="14" customWidth="1"/>
    <col min="7152" max="7152" width="65.69140625" style="14" customWidth="1"/>
    <col min="7153" max="7154" width="7.69140625" style="14" bestFit="1" customWidth="1"/>
    <col min="7155" max="7155" width="15.3828125" style="14" bestFit="1" customWidth="1"/>
    <col min="7156" max="7156" width="16.69140625" style="14" customWidth="1"/>
    <col min="7157" max="7157" width="18.3828125" style="14" customWidth="1"/>
    <col min="7158" max="7158" width="16" style="14" bestFit="1" customWidth="1"/>
    <col min="7159" max="7406" width="8.84375" style="14"/>
    <col min="7407" max="7407" width="7.84375" style="14" customWidth="1"/>
    <col min="7408" max="7408" width="65.69140625" style="14" customWidth="1"/>
    <col min="7409" max="7410" width="7.69140625" style="14" bestFit="1" customWidth="1"/>
    <col min="7411" max="7411" width="15.3828125" style="14" bestFit="1" customWidth="1"/>
    <col min="7412" max="7412" width="16.69140625" style="14" customWidth="1"/>
    <col min="7413" max="7413" width="18.3828125" style="14" customWidth="1"/>
    <col min="7414" max="7414" width="16" style="14" bestFit="1" customWidth="1"/>
    <col min="7415" max="7662" width="8.84375" style="14"/>
    <col min="7663" max="7663" width="7.84375" style="14" customWidth="1"/>
    <col min="7664" max="7664" width="65.69140625" style="14" customWidth="1"/>
    <col min="7665" max="7666" width="7.69140625" style="14" bestFit="1" customWidth="1"/>
    <col min="7667" max="7667" width="15.3828125" style="14" bestFit="1" customWidth="1"/>
    <col min="7668" max="7668" width="16.69140625" style="14" customWidth="1"/>
    <col min="7669" max="7669" width="18.3828125" style="14" customWidth="1"/>
    <col min="7670" max="7670" width="16" style="14" bestFit="1" customWidth="1"/>
    <col min="7671" max="7918" width="8.84375" style="14"/>
    <col min="7919" max="7919" width="7.84375" style="14" customWidth="1"/>
    <col min="7920" max="7920" width="65.69140625" style="14" customWidth="1"/>
    <col min="7921" max="7922" width="7.69140625" style="14" bestFit="1" customWidth="1"/>
    <col min="7923" max="7923" width="15.3828125" style="14" bestFit="1" customWidth="1"/>
    <col min="7924" max="7924" width="16.69140625" style="14" customWidth="1"/>
    <col min="7925" max="7925" width="18.3828125" style="14" customWidth="1"/>
    <col min="7926" max="7926" width="16" style="14" bestFit="1" customWidth="1"/>
    <col min="7927" max="8174" width="8.84375" style="14"/>
    <col min="8175" max="8175" width="7.84375" style="14" customWidth="1"/>
    <col min="8176" max="8176" width="65.69140625" style="14" customWidth="1"/>
    <col min="8177" max="8178" width="7.69140625" style="14" bestFit="1" customWidth="1"/>
    <col min="8179" max="8179" width="15.3828125" style="14" bestFit="1" customWidth="1"/>
    <col min="8180" max="8180" width="16.69140625" style="14" customWidth="1"/>
    <col min="8181" max="8181" width="18.3828125" style="14" customWidth="1"/>
    <col min="8182" max="8182" width="16" style="14" bestFit="1" customWidth="1"/>
    <col min="8183" max="8430" width="8.84375" style="14"/>
    <col min="8431" max="8431" width="7.84375" style="14" customWidth="1"/>
    <col min="8432" max="8432" width="65.69140625" style="14" customWidth="1"/>
    <col min="8433" max="8434" width="7.69140625" style="14" bestFit="1" customWidth="1"/>
    <col min="8435" max="8435" width="15.3828125" style="14" bestFit="1" customWidth="1"/>
    <col min="8436" max="8436" width="16.69140625" style="14" customWidth="1"/>
    <col min="8437" max="8437" width="18.3828125" style="14" customWidth="1"/>
    <col min="8438" max="8438" width="16" style="14" bestFit="1" customWidth="1"/>
    <col min="8439" max="8686" width="8.84375" style="14"/>
    <col min="8687" max="8687" width="7.84375" style="14" customWidth="1"/>
    <col min="8688" max="8688" width="65.69140625" style="14" customWidth="1"/>
    <col min="8689" max="8690" width="7.69140625" style="14" bestFit="1" customWidth="1"/>
    <col min="8691" max="8691" width="15.3828125" style="14" bestFit="1" customWidth="1"/>
    <col min="8692" max="8692" width="16.69140625" style="14" customWidth="1"/>
    <col min="8693" max="8693" width="18.3828125" style="14" customWidth="1"/>
    <col min="8694" max="8694" width="16" style="14" bestFit="1" customWidth="1"/>
    <col min="8695" max="8942" width="8.84375" style="14"/>
    <col min="8943" max="8943" width="7.84375" style="14" customWidth="1"/>
    <col min="8944" max="8944" width="65.69140625" style="14" customWidth="1"/>
    <col min="8945" max="8946" width="7.69140625" style="14" bestFit="1" customWidth="1"/>
    <col min="8947" max="8947" width="15.3828125" style="14" bestFit="1" customWidth="1"/>
    <col min="8948" max="8948" width="16.69140625" style="14" customWidth="1"/>
    <col min="8949" max="8949" width="18.3828125" style="14" customWidth="1"/>
    <col min="8950" max="8950" width="16" style="14" bestFit="1" customWidth="1"/>
    <col min="8951" max="9198" width="8.84375" style="14"/>
    <col min="9199" max="9199" width="7.84375" style="14" customWidth="1"/>
    <col min="9200" max="9200" width="65.69140625" style="14" customWidth="1"/>
    <col min="9201" max="9202" width="7.69140625" style="14" bestFit="1" customWidth="1"/>
    <col min="9203" max="9203" width="15.3828125" style="14" bestFit="1" customWidth="1"/>
    <col min="9204" max="9204" width="16.69140625" style="14" customWidth="1"/>
    <col min="9205" max="9205" width="18.3828125" style="14" customWidth="1"/>
    <col min="9206" max="9206" width="16" style="14" bestFit="1" customWidth="1"/>
    <col min="9207" max="9454" width="8.84375" style="14"/>
    <col min="9455" max="9455" width="7.84375" style="14" customWidth="1"/>
    <col min="9456" max="9456" width="65.69140625" style="14" customWidth="1"/>
    <col min="9457" max="9458" width="7.69140625" style="14" bestFit="1" customWidth="1"/>
    <col min="9459" max="9459" width="15.3828125" style="14" bestFit="1" customWidth="1"/>
    <col min="9460" max="9460" width="16.69140625" style="14" customWidth="1"/>
    <col min="9461" max="9461" width="18.3828125" style="14" customWidth="1"/>
    <col min="9462" max="9462" width="16" style="14" bestFit="1" customWidth="1"/>
    <col min="9463" max="9710" width="8.84375" style="14"/>
    <col min="9711" max="9711" width="7.84375" style="14" customWidth="1"/>
    <col min="9712" max="9712" width="65.69140625" style="14" customWidth="1"/>
    <col min="9713" max="9714" width="7.69140625" style="14" bestFit="1" customWidth="1"/>
    <col min="9715" max="9715" width="15.3828125" style="14" bestFit="1" customWidth="1"/>
    <col min="9716" max="9716" width="16.69140625" style="14" customWidth="1"/>
    <col min="9717" max="9717" width="18.3828125" style="14" customWidth="1"/>
    <col min="9718" max="9718" width="16" style="14" bestFit="1" customWidth="1"/>
    <col min="9719" max="9966" width="8.84375" style="14"/>
    <col min="9967" max="9967" width="7.84375" style="14" customWidth="1"/>
    <col min="9968" max="9968" width="65.69140625" style="14" customWidth="1"/>
    <col min="9969" max="9970" width="7.69140625" style="14" bestFit="1" customWidth="1"/>
    <col min="9971" max="9971" width="15.3828125" style="14" bestFit="1" customWidth="1"/>
    <col min="9972" max="9972" width="16.69140625" style="14" customWidth="1"/>
    <col min="9973" max="9973" width="18.3828125" style="14" customWidth="1"/>
    <col min="9974" max="9974" width="16" style="14" bestFit="1" customWidth="1"/>
    <col min="9975" max="10222" width="8.84375" style="14"/>
    <col min="10223" max="10223" width="7.84375" style="14" customWidth="1"/>
    <col min="10224" max="10224" width="65.69140625" style="14" customWidth="1"/>
    <col min="10225" max="10226" width="7.69140625" style="14" bestFit="1" customWidth="1"/>
    <col min="10227" max="10227" width="15.3828125" style="14" bestFit="1" customWidth="1"/>
    <col min="10228" max="10228" width="16.69140625" style="14" customWidth="1"/>
    <col min="10229" max="10229" width="18.3828125" style="14" customWidth="1"/>
    <col min="10230" max="10230" width="16" style="14" bestFit="1" customWidth="1"/>
    <col min="10231" max="10478" width="8.84375" style="14"/>
    <col min="10479" max="10479" width="7.84375" style="14" customWidth="1"/>
    <col min="10480" max="10480" width="65.69140625" style="14" customWidth="1"/>
    <col min="10481" max="10482" width="7.69140625" style="14" bestFit="1" customWidth="1"/>
    <col min="10483" max="10483" width="15.3828125" style="14" bestFit="1" customWidth="1"/>
    <col min="10484" max="10484" width="16.69140625" style="14" customWidth="1"/>
    <col min="10485" max="10485" width="18.3828125" style="14" customWidth="1"/>
    <col min="10486" max="10486" width="16" style="14" bestFit="1" customWidth="1"/>
    <col min="10487" max="10734" width="8.84375" style="14"/>
    <col min="10735" max="10735" width="7.84375" style="14" customWidth="1"/>
    <col min="10736" max="10736" width="65.69140625" style="14" customWidth="1"/>
    <col min="10737" max="10738" width="7.69140625" style="14" bestFit="1" customWidth="1"/>
    <col min="10739" max="10739" width="15.3828125" style="14" bestFit="1" customWidth="1"/>
    <col min="10740" max="10740" width="16.69140625" style="14" customWidth="1"/>
    <col min="10741" max="10741" width="18.3828125" style="14" customWidth="1"/>
    <col min="10742" max="10742" width="16" style="14" bestFit="1" customWidth="1"/>
    <col min="10743" max="10990" width="8.84375" style="14"/>
    <col min="10991" max="10991" width="7.84375" style="14" customWidth="1"/>
    <col min="10992" max="10992" width="65.69140625" style="14" customWidth="1"/>
    <col min="10993" max="10994" width="7.69140625" style="14" bestFit="1" customWidth="1"/>
    <col min="10995" max="10995" width="15.3828125" style="14" bestFit="1" customWidth="1"/>
    <col min="10996" max="10996" width="16.69140625" style="14" customWidth="1"/>
    <col min="10997" max="10997" width="18.3828125" style="14" customWidth="1"/>
    <col min="10998" max="10998" width="16" style="14" bestFit="1" customWidth="1"/>
    <col min="10999" max="11246" width="8.84375" style="14"/>
    <col min="11247" max="11247" width="7.84375" style="14" customWidth="1"/>
    <col min="11248" max="11248" width="65.69140625" style="14" customWidth="1"/>
    <col min="11249" max="11250" width="7.69140625" style="14" bestFit="1" customWidth="1"/>
    <col min="11251" max="11251" width="15.3828125" style="14" bestFit="1" customWidth="1"/>
    <col min="11252" max="11252" width="16.69140625" style="14" customWidth="1"/>
    <col min="11253" max="11253" width="18.3828125" style="14" customWidth="1"/>
    <col min="11254" max="11254" width="16" style="14" bestFit="1" customWidth="1"/>
    <col min="11255" max="11502" width="8.84375" style="14"/>
    <col min="11503" max="11503" width="7.84375" style="14" customWidth="1"/>
    <col min="11504" max="11504" width="65.69140625" style="14" customWidth="1"/>
    <col min="11505" max="11506" width="7.69140625" style="14" bestFit="1" customWidth="1"/>
    <col min="11507" max="11507" width="15.3828125" style="14" bestFit="1" customWidth="1"/>
    <col min="11508" max="11508" width="16.69140625" style="14" customWidth="1"/>
    <col min="11509" max="11509" width="18.3828125" style="14" customWidth="1"/>
    <col min="11510" max="11510" width="16" style="14" bestFit="1" customWidth="1"/>
    <col min="11511" max="11758" width="8.84375" style="14"/>
    <col min="11759" max="11759" width="7.84375" style="14" customWidth="1"/>
    <col min="11760" max="11760" width="65.69140625" style="14" customWidth="1"/>
    <col min="11761" max="11762" width="7.69140625" style="14" bestFit="1" customWidth="1"/>
    <col min="11763" max="11763" width="15.3828125" style="14" bestFit="1" customWidth="1"/>
    <col min="11764" max="11764" width="16.69140625" style="14" customWidth="1"/>
    <col min="11765" max="11765" width="18.3828125" style="14" customWidth="1"/>
    <col min="11766" max="11766" width="16" style="14" bestFit="1" customWidth="1"/>
    <col min="11767" max="12014" width="8.84375" style="14"/>
    <col min="12015" max="12015" width="7.84375" style="14" customWidth="1"/>
    <col min="12016" max="12016" width="65.69140625" style="14" customWidth="1"/>
    <col min="12017" max="12018" width="7.69140625" style="14" bestFit="1" customWidth="1"/>
    <col min="12019" max="12019" width="15.3828125" style="14" bestFit="1" customWidth="1"/>
    <col min="12020" max="12020" width="16.69140625" style="14" customWidth="1"/>
    <col min="12021" max="12021" width="18.3828125" style="14" customWidth="1"/>
    <col min="12022" max="12022" width="16" style="14" bestFit="1" customWidth="1"/>
    <col min="12023" max="12270" width="8.84375" style="14"/>
    <col min="12271" max="12271" width="7.84375" style="14" customWidth="1"/>
    <col min="12272" max="12272" width="65.69140625" style="14" customWidth="1"/>
    <col min="12273" max="12274" width="7.69140625" style="14" bestFit="1" customWidth="1"/>
    <col min="12275" max="12275" width="15.3828125" style="14" bestFit="1" customWidth="1"/>
    <col min="12276" max="12276" width="16.69140625" style="14" customWidth="1"/>
    <col min="12277" max="12277" width="18.3828125" style="14" customWidth="1"/>
    <col min="12278" max="12278" width="16" style="14" bestFit="1" customWidth="1"/>
    <col min="12279" max="12526" width="8.84375" style="14"/>
    <col min="12527" max="12527" width="7.84375" style="14" customWidth="1"/>
    <col min="12528" max="12528" width="65.69140625" style="14" customWidth="1"/>
    <col min="12529" max="12530" width="7.69140625" style="14" bestFit="1" customWidth="1"/>
    <col min="12531" max="12531" width="15.3828125" style="14" bestFit="1" customWidth="1"/>
    <col min="12532" max="12532" width="16.69140625" style="14" customWidth="1"/>
    <col min="12533" max="12533" width="18.3828125" style="14" customWidth="1"/>
    <col min="12534" max="12534" width="16" style="14" bestFit="1" customWidth="1"/>
    <col min="12535" max="12782" width="8.84375" style="14"/>
    <col min="12783" max="12783" width="7.84375" style="14" customWidth="1"/>
    <col min="12784" max="12784" width="65.69140625" style="14" customWidth="1"/>
    <col min="12785" max="12786" width="7.69140625" style="14" bestFit="1" customWidth="1"/>
    <col min="12787" max="12787" width="15.3828125" style="14" bestFit="1" customWidth="1"/>
    <col min="12788" max="12788" width="16.69140625" style="14" customWidth="1"/>
    <col min="12789" max="12789" width="18.3828125" style="14" customWidth="1"/>
    <col min="12790" max="12790" width="16" style="14" bestFit="1" customWidth="1"/>
    <col min="12791" max="13038" width="8.84375" style="14"/>
    <col min="13039" max="13039" width="7.84375" style="14" customWidth="1"/>
    <col min="13040" max="13040" width="65.69140625" style="14" customWidth="1"/>
    <col min="13041" max="13042" width="7.69140625" style="14" bestFit="1" customWidth="1"/>
    <col min="13043" max="13043" width="15.3828125" style="14" bestFit="1" customWidth="1"/>
    <col min="13044" max="13044" width="16.69140625" style="14" customWidth="1"/>
    <col min="13045" max="13045" width="18.3828125" style="14" customWidth="1"/>
    <col min="13046" max="13046" width="16" style="14" bestFit="1" customWidth="1"/>
    <col min="13047" max="13294" width="8.84375" style="14"/>
    <col min="13295" max="13295" width="7.84375" style="14" customWidth="1"/>
    <col min="13296" max="13296" width="65.69140625" style="14" customWidth="1"/>
    <col min="13297" max="13298" width="7.69140625" style="14" bestFit="1" customWidth="1"/>
    <col min="13299" max="13299" width="15.3828125" style="14" bestFit="1" customWidth="1"/>
    <col min="13300" max="13300" width="16.69140625" style="14" customWidth="1"/>
    <col min="13301" max="13301" width="18.3828125" style="14" customWidth="1"/>
    <col min="13302" max="13302" width="16" style="14" bestFit="1" customWidth="1"/>
    <col min="13303" max="13550" width="8.84375" style="14"/>
    <col min="13551" max="13551" width="7.84375" style="14" customWidth="1"/>
    <col min="13552" max="13552" width="65.69140625" style="14" customWidth="1"/>
    <col min="13553" max="13554" width="7.69140625" style="14" bestFit="1" customWidth="1"/>
    <col min="13555" max="13555" width="15.3828125" style="14" bestFit="1" customWidth="1"/>
    <col min="13556" max="13556" width="16.69140625" style="14" customWidth="1"/>
    <col min="13557" max="13557" width="18.3828125" style="14" customWidth="1"/>
    <col min="13558" max="13558" width="16" style="14" bestFit="1" customWidth="1"/>
    <col min="13559" max="13806" width="8.84375" style="14"/>
    <col min="13807" max="13807" width="7.84375" style="14" customWidth="1"/>
    <col min="13808" max="13808" width="65.69140625" style="14" customWidth="1"/>
    <col min="13809" max="13810" width="7.69140625" style="14" bestFit="1" customWidth="1"/>
    <col min="13811" max="13811" width="15.3828125" style="14" bestFit="1" customWidth="1"/>
    <col min="13812" max="13812" width="16.69140625" style="14" customWidth="1"/>
    <col min="13813" max="13813" width="18.3828125" style="14" customWidth="1"/>
    <col min="13814" max="13814" width="16" style="14" bestFit="1" customWidth="1"/>
    <col min="13815" max="14062" width="8.84375" style="14"/>
    <col min="14063" max="14063" width="7.84375" style="14" customWidth="1"/>
    <col min="14064" max="14064" width="65.69140625" style="14" customWidth="1"/>
    <col min="14065" max="14066" width="7.69140625" style="14" bestFit="1" customWidth="1"/>
    <col min="14067" max="14067" width="15.3828125" style="14" bestFit="1" customWidth="1"/>
    <col min="14068" max="14068" width="16.69140625" style="14" customWidth="1"/>
    <col min="14069" max="14069" width="18.3828125" style="14" customWidth="1"/>
    <col min="14070" max="14070" width="16" style="14" bestFit="1" customWidth="1"/>
    <col min="14071" max="14318" width="8.84375" style="14"/>
    <col min="14319" max="14319" width="7.84375" style="14" customWidth="1"/>
    <col min="14320" max="14320" width="65.69140625" style="14" customWidth="1"/>
    <col min="14321" max="14322" width="7.69140625" style="14" bestFit="1" customWidth="1"/>
    <col min="14323" max="14323" width="15.3828125" style="14" bestFit="1" customWidth="1"/>
    <col min="14324" max="14324" width="16.69140625" style="14" customWidth="1"/>
    <col min="14325" max="14325" width="18.3828125" style="14" customWidth="1"/>
    <col min="14326" max="14326" width="16" style="14" bestFit="1" customWidth="1"/>
    <col min="14327" max="14574" width="8.84375" style="14"/>
    <col min="14575" max="14575" width="7.84375" style="14" customWidth="1"/>
    <col min="14576" max="14576" width="65.69140625" style="14" customWidth="1"/>
    <col min="14577" max="14578" width="7.69140625" style="14" bestFit="1" customWidth="1"/>
    <col min="14579" max="14579" width="15.3828125" style="14" bestFit="1" customWidth="1"/>
    <col min="14580" max="14580" width="16.69140625" style="14" customWidth="1"/>
    <col min="14581" max="14581" width="18.3828125" style="14" customWidth="1"/>
    <col min="14582" max="14582" width="16" style="14" bestFit="1" customWidth="1"/>
    <col min="14583" max="14830" width="8.84375" style="14"/>
    <col min="14831" max="14831" width="7.84375" style="14" customWidth="1"/>
    <col min="14832" max="14832" width="65.69140625" style="14" customWidth="1"/>
    <col min="14833" max="14834" width="7.69140625" style="14" bestFit="1" customWidth="1"/>
    <col min="14835" max="14835" width="15.3828125" style="14" bestFit="1" customWidth="1"/>
    <col min="14836" max="14836" width="16.69140625" style="14" customWidth="1"/>
    <col min="14837" max="14837" width="18.3828125" style="14" customWidth="1"/>
    <col min="14838" max="14838" width="16" style="14" bestFit="1" customWidth="1"/>
    <col min="14839" max="15086" width="8.84375" style="14"/>
    <col min="15087" max="15087" width="7.84375" style="14" customWidth="1"/>
    <col min="15088" max="15088" width="65.69140625" style="14" customWidth="1"/>
    <col min="15089" max="15090" width="7.69140625" style="14" bestFit="1" customWidth="1"/>
    <col min="15091" max="15091" width="15.3828125" style="14" bestFit="1" customWidth="1"/>
    <col min="15092" max="15092" width="16.69140625" style="14" customWidth="1"/>
    <col min="15093" max="15093" width="18.3828125" style="14" customWidth="1"/>
    <col min="15094" max="15094" width="16" style="14" bestFit="1" customWidth="1"/>
    <col min="15095" max="15342" width="8.84375" style="14"/>
    <col min="15343" max="15343" width="7.84375" style="14" customWidth="1"/>
    <col min="15344" max="15344" width="65.69140625" style="14" customWidth="1"/>
    <col min="15345" max="15346" width="7.69140625" style="14" bestFit="1" customWidth="1"/>
    <col min="15347" max="15347" width="15.3828125" style="14" bestFit="1" customWidth="1"/>
    <col min="15348" max="15348" width="16.69140625" style="14" customWidth="1"/>
    <col min="15349" max="15349" width="18.3828125" style="14" customWidth="1"/>
    <col min="15350" max="15350" width="16" style="14" bestFit="1" customWidth="1"/>
    <col min="15351" max="15598" width="8.84375" style="14"/>
    <col min="15599" max="15599" width="7.84375" style="14" customWidth="1"/>
    <col min="15600" max="15600" width="65.69140625" style="14" customWidth="1"/>
    <col min="15601" max="15602" width="7.69140625" style="14" bestFit="1" customWidth="1"/>
    <col min="15603" max="15603" width="15.3828125" style="14" bestFit="1" customWidth="1"/>
    <col min="15604" max="15604" width="16.69140625" style="14" customWidth="1"/>
    <col min="15605" max="15605" width="18.3828125" style="14" customWidth="1"/>
    <col min="15606" max="15606" width="16" style="14" bestFit="1" customWidth="1"/>
    <col min="15607" max="15854" width="8.84375" style="14"/>
    <col min="15855" max="15855" width="7.84375" style="14" customWidth="1"/>
    <col min="15856" max="15856" width="65.69140625" style="14" customWidth="1"/>
    <col min="15857" max="15858" width="7.69140625" style="14" bestFit="1" customWidth="1"/>
    <col min="15859" max="15859" width="15.3828125" style="14" bestFit="1" customWidth="1"/>
    <col min="15860" max="15860" width="16.69140625" style="14" customWidth="1"/>
    <col min="15861" max="15861" width="18.3828125" style="14" customWidth="1"/>
    <col min="15862" max="15862" width="16" style="14" bestFit="1" customWidth="1"/>
    <col min="15863" max="16110" width="8.84375" style="14"/>
    <col min="16111" max="16111" width="7.84375" style="14" customWidth="1"/>
    <col min="16112" max="16112" width="65.69140625" style="14" customWidth="1"/>
    <col min="16113" max="16114" width="7.69140625" style="14" bestFit="1" customWidth="1"/>
    <col min="16115" max="16115" width="15.3828125" style="14" bestFit="1" customWidth="1"/>
    <col min="16116" max="16116" width="16.69140625" style="14" customWidth="1"/>
    <col min="16117" max="16117" width="18.3828125" style="14" customWidth="1"/>
    <col min="16118" max="16118" width="16" style="14" bestFit="1" customWidth="1"/>
    <col min="16119" max="16384" width="8.84375" style="14"/>
  </cols>
  <sheetData>
    <row r="1" spans="1:12" s="13" customFormat="1" ht="19.5" customHeight="1" x14ac:dyDescent="0.3">
      <c r="A1" s="402" t="s">
        <v>262</v>
      </c>
      <c r="B1" s="403"/>
      <c r="C1" s="403"/>
      <c r="D1" s="403"/>
      <c r="E1" s="403"/>
      <c r="F1" s="403"/>
      <c r="G1" s="403"/>
      <c r="H1" s="404">
        <v>45447</v>
      </c>
      <c r="I1" s="405"/>
      <c r="J1" s="171" t="s">
        <v>192</v>
      </c>
      <c r="K1" s="171" t="s">
        <v>192</v>
      </c>
    </row>
    <row r="2" spans="1:12" ht="13.3" thickBot="1" x14ac:dyDescent="0.4">
      <c r="A2" s="166"/>
      <c r="B2" s="49"/>
      <c r="C2" s="50"/>
      <c r="D2" s="51"/>
      <c r="E2" s="226"/>
      <c r="F2" s="230"/>
      <c r="G2" s="227"/>
      <c r="H2" s="50" t="s">
        <v>46</v>
      </c>
      <c r="I2" s="52"/>
      <c r="J2" s="53"/>
      <c r="K2" s="53"/>
    </row>
    <row r="3" spans="1:12" s="15" customFormat="1" ht="20.149999999999999" customHeight="1" x14ac:dyDescent="0.3">
      <c r="A3" s="234" t="s">
        <v>10</v>
      </c>
      <c r="B3" s="235" t="s">
        <v>22</v>
      </c>
      <c r="C3" s="235" t="s">
        <v>11</v>
      </c>
      <c r="D3" s="235" t="s">
        <v>37</v>
      </c>
      <c r="E3" s="236" t="s">
        <v>20</v>
      </c>
      <c r="F3" s="237" t="s">
        <v>12</v>
      </c>
      <c r="G3" s="238" t="s">
        <v>18</v>
      </c>
      <c r="H3" s="239" t="s">
        <v>17</v>
      </c>
      <c r="I3" s="239" t="s">
        <v>13</v>
      </c>
      <c r="J3" s="240" t="s">
        <v>48</v>
      </c>
      <c r="K3" s="240" t="s">
        <v>48</v>
      </c>
    </row>
    <row r="4" spans="1:12" s="16" customFormat="1" ht="15.9" x14ac:dyDescent="0.35">
      <c r="A4" s="493" t="s">
        <v>31</v>
      </c>
      <c r="B4" s="494"/>
      <c r="C4" s="494"/>
      <c r="D4" s="494"/>
      <c r="E4" s="494"/>
      <c r="F4" s="494"/>
      <c r="G4" s="494"/>
      <c r="H4" s="494"/>
      <c r="I4" s="494"/>
      <c r="J4" s="495"/>
      <c r="K4" s="502" t="str">
        <f>CONCATENATE(B$3," ",B4," ",C$3," ",C4)</f>
        <v xml:space="preserve">ITEM  DESCRIPTION </v>
      </c>
    </row>
    <row r="5" spans="1:12" ht="64.3" x14ac:dyDescent="0.35">
      <c r="A5" s="167">
        <v>1</v>
      </c>
      <c r="B5" s="221" t="s">
        <v>30</v>
      </c>
      <c r="C5" s="25" t="s">
        <v>139</v>
      </c>
      <c r="D5" s="26" t="s">
        <v>38</v>
      </c>
      <c r="E5" s="26" t="s">
        <v>38</v>
      </c>
      <c r="F5" s="24" t="s">
        <v>146</v>
      </c>
      <c r="G5" s="350">
        <v>0</v>
      </c>
      <c r="H5" s="301"/>
      <c r="I5" s="27"/>
      <c r="J5" s="77"/>
      <c r="K5" s="502" t="str">
        <f t="shared" ref="K5:K68" si="0">CONCATENATE(B$3," ",B5," ",C$3," ",C5)</f>
        <v xml:space="preserve">ITEM Pest control at site DESCRIPTION 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directed.(Mode of Measurement to be on carpet area of floor &amp; not the area of surface treated.) </v>
      </c>
      <c r="L5" s="18"/>
    </row>
    <row r="6" spans="1:12" ht="15.9" x14ac:dyDescent="0.35">
      <c r="A6" s="167"/>
      <c r="B6" s="221"/>
      <c r="C6" s="25"/>
      <c r="D6" s="26"/>
      <c r="E6" s="26"/>
      <c r="F6" s="24"/>
      <c r="G6" s="350"/>
      <c r="H6" s="301"/>
      <c r="I6" s="27"/>
      <c r="J6" s="77"/>
      <c r="K6" s="502" t="str">
        <f t="shared" si="0"/>
        <v xml:space="preserve">ITEM  DESCRIPTION </v>
      </c>
      <c r="L6" s="18"/>
    </row>
    <row r="7" spans="1:12" ht="15.9" x14ac:dyDescent="0.35">
      <c r="A7" s="167">
        <v>2</v>
      </c>
      <c r="B7" s="221" t="s">
        <v>124</v>
      </c>
      <c r="C7" s="25" t="s">
        <v>127</v>
      </c>
      <c r="D7" s="26" t="s">
        <v>38</v>
      </c>
      <c r="E7" s="26" t="s">
        <v>38</v>
      </c>
      <c r="F7" s="24" t="s">
        <v>167</v>
      </c>
      <c r="G7" s="350">
        <v>0</v>
      </c>
      <c r="H7" s="301"/>
      <c r="I7" s="27"/>
      <c r="J7" s="77"/>
      <c r="K7" s="502" t="str">
        <f t="shared" si="0"/>
        <v>ITEM Material Shifting DESCRIPTION Civil and Interior Material Shifting</v>
      </c>
      <c r="L7" s="18"/>
    </row>
    <row r="8" spans="1:12" ht="15.9" x14ac:dyDescent="0.35">
      <c r="A8" s="167"/>
      <c r="B8" s="319"/>
      <c r="C8" s="320"/>
      <c r="D8" s="26"/>
      <c r="E8" s="26"/>
      <c r="F8" s="24"/>
      <c r="G8" s="350"/>
      <c r="H8" s="301"/>
      <c r="I8" s="27"/>
      <c r="J8" s="77"/>
      <c r="K8" s="502" t="str">
        <f t="shared" si="0"/>
        <v xml:space="preserve">ITEM  DESCRIPTION </v>
      </c>
      <c r="L8" s="18"/>
    </row>
    <row r="9" spans="1:12" ht="15.9" x14ac:dyDescent="0.35">
      <c r="A9" s="167">
        <v>3</v>
      </c>
      <c r="B9" s="221" t="s">
        <v>125</v>
      </c>
      <c r="C9" s="25" t="s">
        <v>126</v>
      </c>
      <c r="D9" s="26" t="s">
        <v>38</v>
      </c>
      <c r="E9" s="26" t="s">
        <v>38</v>
      </c>
      <c r="F9" s="24" t="s">
        <v>167</v>
      </c>
      <c r="G9" s="350">
        <v>0</v>
      </c>
      <c r="H9" s="301"/>
      <c r="I9" s="27"/>
      <c r="J9" s="77"/>
      <c r="K9" s="502" t="str">
        <f t="shared" si="0"/>
        <v>ITEM Lifting &amp; Shifting DESCRIPTION Unloading, Lifting and Shifting of all the equipments to the CC premises</v>
      </c>
      <c r="L9" s="18"/>
    </row>
    <row r="10" spans="1:12" ht="15.9" x14ac:dyDescent="0.35">
      <c r="A10" s="167"/>
      <c r="B10" s="29"/>
      <c r="C10" s="30"/>
      <c r="D10" s="30"/>
      <c r="E10" s="67"/>
      <c r="F10" s="31"/>
      <c r="G10" s="32"/>
      <c r="H10" s="33"/>
      <c r="I10" s="24"/>
      <c r="J10" s="11"/>
      <c r="K10" s="502" t="str">
        <f t="shared" si="0"/>
        <v xml:space="preserve">ITEM  DESCRIPTION </v>
      </c>
    </row>
    <row r="11" spans="1:12" s="278" customFormat="1" ht="15.9" x14ac:dyDescent="0.35">
      <c r="A11" s="496" t="s">
        <v>32</v>
      </c>
      <c r="B11" s="497"/>
      <c r="C11" s="497"/>
      <c r="D11" s="497"/>
      <c r="E11" s="497"/>
      <c r="F11" s="497"/>
      <c r="G11" s="497"/>
      <c r="H11" s="497"/>
      <c r="I11" s="497"/>
      <c r="J11" s="11"/>
      <c r="K11" s="502" t="str">
        <f t="shared" si="0"/>
        <v xml:space="preserve">ITEM  DESCRIPTION </v>
      </c>
    </row>
    <row r="12" spans="1:12" s="17" customFormat="1" ht="38.6" x14ac:dyDescent="0.3">
      <c r="A12" s="290">
        <v>1</v>
      </c>
      <c r="B12" s="291" t="s">
        <v>29</v>
      </c>
      <c r="C12" s="345" t="s">
        <v>86</v>
      </c>
      <c r="D12" s="28" t="s">
        <v>38</v>
      </c>
      <c r="E12" s="28" t="s">
        <v>38</v>
      </c>
      <c r="F12" s="32" t="s">
        <v>39</v>
      </c>
      <c r="G12" s="351">
        <v>0</v>
      </c>
      <c r="H12" s="292"/>
      <c r="I12" s="27"/>
      <c r="J12" s="12"/>
      <c r="K12" s="502" t="str">
        <f t="shared" si="0"/>
        <v>ITEM Wall Puncture DESCRIPTION Removing of POP punning and making wall puncture size of 200-600mm wide  on existing wall, including cleaning the surface and proper plaster in line and level ready to paint &amp; dump the debris's at ground floor debris point.</v>
      </c>
    </row>
    <row r="13" spans="1:12" s="17" customFormat="1" ht="15.9" x14ac:dyDescent="0.3">
      <c r="A13" s="290"/>
      <c r="B13" s="291"/>
      <c r="C13" s="345"/>
      <c r="D13" s="28"/>
      <c r="E13" s="28"/>
      <c r="F13" s="32"/>
      <c r="G13" s="351"/>
      <c r="H13" s="292"/>
      <c r="I13" s="27"/>
      <c r="J13" s="12"/>
      <c r="K13" s="502" t="str">
        <f t="shared" si="0"/>
        <v xml:space="preserve">ITEM  DESCRIPTION </v>
      </c>
    </row>
    <row r="14" spans="1:12" s="277" customFormat="1" ht="21" customHeight="1" x14ac:dyDescent="0.3">
      <c r="A14" s="290">
        <v>2</v>
      </c>
      <c r="B14" s="291" t="s">
        <v>42</v>
      </c>
      <c r="C14" s="293" t="s">
        <v>41</v>
      </c>
      <c r="D14" s="28" t="s">
        <v>38</v>
      </c>
      <c r="E14" s="28" t="s">
        <v>38</v>
      </c>
      <c r="F14" s="32" t="s">
        <v>39</v>
      </c>
      <c r="G14" s="351">
        <v>0</v>
      </c>
      <c r="H14" s="292"/>
      <c r="I14" s="27"/>
      <c r="J14" s="12"/>
      <c r="K14" s="502" t="str">
        <f t="shared" si="0"/>
        <v>ITEM Debris  DESCRIPTION Removing Debris out of site included loading, unloading &amp; shifting as per statutory rules and regulations.</v>
      </c>
    </row>
    <row r="15" spans="1:12" s="17" customFormat="1" ht="15.9" x14ac:dyDescent="0.3">
      <c r="A15" s="168"/>
      <c r="B15" s="35"/>
      <c r="C15" s="241"/>
      <c r="D15" s="28"/>
      <c r="E15" s="28"/>
      <c r="F15" s="228"/>
      <c r="G15" s="242"/>
      <c r="H15" s="37"/>
      <c r="I15" s="27"/>
      <c r="J15" s="12"/>
      <c r="K15" s="502" t="str">
        <f t="shared" si="0"/>
        <v xml:space="preserve">ITEM  DESCRIPTION </v>
      </c>
    </row>
    <row r="16" spans="1:12" s="16" customFormat="1" ht="15.9" x14ac:dyDescent="0.35">
      <c r="A16" s="498" t="s">
        <v>33</v>
      </c>
      <c r="B16" s="499"/>
      <c r="C16" s="499"/>
      <c r="D16" s="499"/>
      <c r="E16" s="499"/>
      <c r="F16" s="499"/>
      <c r="G16" s="499"/>
      <c r="H16" s="499"/>
      <c r="I16" s="499"/>
      <c r="J16" s="9"/>
      <c r="K16" s="502" t="str">
        <f t="shared" si="0"/>
        <v xml:space="preserve">ITEM  DESCRIPTION </v>
      </c>
    </row>
    <row r="17" spans="1:13" s="89" customFormat="1" ht="79.5" customHeight="1" x14ac:dyDescent="0.35">
      <c r="A17" s="406">
        <v>1</v>
      </c>
      <c r="B17" s="224" t="s">
        <v>103</v>
      </c>
      <c r="C17" s="39" t="s">
        <v>171</v>
      </c>
      <c r="D17" s="39"/>
      <c r="E17" s="73"/>
      <c r="F17" s="71"/>
      <c r="G17" s="72"/>
      <c r="H17" s="72"/>
      <c r="I17" s="86"/>
      <c r="J17" s="77"/>
      <c r="K17" s="502" t="str">
        <f t="shared" si="0"/>
        <v>ITEM Membrane
Waterproofing DESCRIPTION P&amp;A Elastromeric membrane Waterproofing (2 layers) with base preperation &amp; screeding protection on mother slabs &amp; wall till 900mm height, with membrane water proofing  treatment on the mother slab, before doing the treatment mother slab needs to clean properly up to the mark &amp; dust free surface needs to achieve to apply the chemical (proof bond /BASF, Dr. Fixit / Equivalent make) &amp; chemical needs to dry properly, After all there should be a water pond testing to be done for water tightness &amp; rectifications of defects if any. Complete with 10 years performance guarantee with client's satisfaction. Entire process to be done under guideline &amp; supervision of appointed engineering team.</v>
      </c>
      <c r="L17" s="78"/>
      <c r="M17" s="78"/>
    </row>
    <row r="18" spans="1:13" s="89" customFormat="1" ht="15.9" x14ac:dyDescent="0.35">
      <c r="A18" s="406"/>
      <c r="B18" s="217" t="s">
        <v>2</v>
      </c>
      <c r="C18" s="39" t="s">
        <v>140</v>
      </c>
      <c r="D18" s="39"/>
      <c r="E18" s="73" t="s">
        <v>38</v>
      </c>
      <c r="F18" s="24" t="s">
        <v>146</v>
      </c>
      <c r="G18" s="353">
        <v>340</v>
      </c>
      <c r="H18" s="72"/>
      <c r="I18" s="86"/>
      <c r="J18" s="77"/>
      <c r="K18" s="502" t="str">
        <f t="shared" si="0"/>
        <v>ITEM a DESCRIPTION Kitchen floor</v>
      </c>
      <c r="L18" s="410"/>
      <c r="M18" s="78"/>
    </row>
    <row r="19" spans="1:13" s="89" customFormat="1" ht="15.9" x14ac:dyDescent="0.35">
      <c r="A19" s="406"/>
      <c r="B19" s="216" t="s">
        <v>3</v>
      </c>
      <c r="C19" s="294" t="s">
        <v>144</v>
      </c>
      <c r="D19" s="294"/>
      <c r="E19" s="322" t="s">
        <v>38</v>
      </c>
      <c r="F19" s="24" t="s">
        <v>146</v>
      </c>
      <c r="G19" s="352">
        <v>350</v>
      </c>
      <c r="H19" s="72"/>
      <c r="I19" s="86"/>
      <c r="J19" s="77"/>
      <c r="K19" s="502" t="str">
        <f t="shared" si="0"/>
        <v>ITEM b DESCRIPTION Kitchen wall up to 900 mm</v>
      </c>
      <c r="L19" s="410"/>
      <c r="M19" s="78"/>
    </row>
    <row r="20" spans="1:13" s="89" customFormat="1" ht="15.9" x14ac:dyDescent="0.35">
      <c r="A20" s="406"/>
      <c r="B20" s="217" t="s">
        <v>4</v>
      </c>
      <c r="C20" s="39" t="s">
        <v>141</v>
      </c>
      <c r="D20" s="39"/>
      <c r="E20" s="73" t="s">
        <v>38</v>
      </c>
      <c r="F20" s="24" t="s">
        <v>146</v>
      </c>
      <c r="G20" s="353">
        <v>0</v>
      </c>
      <c r="H20" s="72"/>
      <c r="I20" s="76"/>
      <c r="J20" s="77"/>
      <c r="K20" s="502" t="str">
        <f t="shared" si="0"/>
        <v>ITEM c DESCRIPTION Live kitchen floor</v>
      </c>
      <c r="L20" s="410"/>
      <c r="M20" s="78"/>
    </row>
    <row r="21" spans="1:13" s="89" customFormat="1" ht="15.9" x14ac:dyDescent="0.35">
      <c r="A21" s="406"/>
      <c r="B21" s="217" t="s">
        <v>5</v>
      </c>
      <c r="C21" s="39" t="s">
        <v>143</v>
      </c>
      <c r="D21" s="39"/>
      <c r="E21" s="321" t="s">
        <v>38</v>
      </c>
      <c r="F21" s="24" t="s">
        <v>146</v>
      </c>
      <c r="G21" s="353">
        <v>0</v>
      </c>
      <c r="H21" s="72"/>
      <c r="I21" s="76"/>
      <c r="J21" s="77"/>
      <c r="K21" s="502" t="str">
        <f t="shared" si="0"/>
        <v>ITEM d DESCRIPTION Live kitchen wall up to 900 mm</v>
      </c>
      <c r="L21" s="410"/>
      <c r="M21" s="78"/>
    </row>
    <row r="22" spans="1:13" s="89" customFormat="1" ht="15.9" x14ac:dyDescent="0.35">
      <c r="A22" s="406"/>
      <c r="B22" s="216" t="s">
        <v>77</v>
      </c>
      <c r="C22" s="294" t="s">
        <v>142</v>
      </c>
      <c r="D22" s="294"/>
      <c r="E22" s="28" t="s">
        <v>38</v>
      </c>
      <c r="F22" s="24" t="s">
        <v>146</v>
      </c>
      <c r="G22" s="352">
        <v>70</v>
      </c>
      <c r="H22" s="72"/>
      <c r="I22" s="76"/>
      <c r="J22" s="77"/>
      <c r="K22" s="502" t="str">
        <f t="shared" si="0"/>
        <v>ITEM e DESCRIPTION Bar floor</v>
      </c>
      <c r="L22" s="152"/>
      <c r="M22" s="78"/>
    </row>
    <row r="23" spans="1:13" s="89" customFormat="1" ht="15.9" x14ac:dyDescent="0.35">
      <c r="A23" s="406"/>
      <c r="B23" s="216" t="s">
        <v>78</v>
      </c>
      <c r="C23" s="294" t="s">
        <v>263</v>
      </c>
      <c r="D23" s="294"/>
      <c r="E23" s="322" t="s">
        <v>38</v>
      </c>
      <c r="F23" s="24" t="s">
        <v>146</v>
      </c>
      <c r="G23" s="352">
        <v>120</v>
      </c>
      <c r="H23" s="72"/>
      <c r="I23" s="76"/>
      <c r="J23" s="77"/>
      <c r="K23" s="502" t="str">
        <f t="shared" si="0"/>
        <v>ITEM f DESCRIPTION Bar wall up to 1050 mm</v>
      </c>
      <c r="L23" s="152"/>
      <c r="M23" s="78"/>
    </row>
    <row r="24" spans="1:13" ht="15.9" x14ac:dyDescent="0.35">
      <c r="A24" s="167"/>
      <c r="B24" s="220"/>
      <c r="C24" s="87"/>
      <c r="D24" s="87"/>
      <c r="E24" s="88"/>
      <c r="F24" s="83"/>
      <c r="G24" s="74"/>
      <c r="H24" s="74"/>
      <c r="I24" s="43"/>
      <c r="J24" s="77"/>
      <c r="K24" s="502" t="str">
        <f t="shared" si="0"/>
        <v xml:space="preserve">ITEM  DESCRIPTION </v>
      </c>
      <c r="L24" s="78"/>
    </row>
    <row r="25" spans="1:13" s="18" customFormat="1" ht="33" customHeight="1" x14ac:dyDescent="0.3">
      <c r="A25" s="296">
        <v>2</v>
      </c>
      <c r="B25" s="216" t="s">
        <v>135</v>
      </c>
      <c r="C25" s="42" t="s">
        <v>145</v>
      </c>
      <c r="D25" s="346"/>
      <c r="E25" s="24"/>
      <c r="F25" s="347" t="s">
        <v>147</v>
      </c>
      <c r="G25" s="354">
        <v>0</v>
      </c>
      <c r="H25" s="34"/>
      <c r="I25" s="348"/>
      <c r="J25" s="349"/>
      <c r="K25" s="502" t="str">
        <f t="shared" si="0"/>
        <v>ITEM Vata  DESCRIPTION P&amp;A vata 150 X 150 mm and plaster with water proofing compound including dressing, cleaning, watering, curing etc. complete as per detail drawing or as directed by architect or el.</v>
      </c>
    </row>
    <row r="26" spans="1:13" ht="15.9" x14ac:dyDescent="0.35">
      <c r="A26" s="167"/>
      <c r="B26" s="220"/>
      <c r="C26" s="87"/>
      <c r="D26" s="87"/>
      <c r="E26" s="88"/>
      <c r="F26" s="83"/>
      <c r="G26" s="74"/>
      <c r="H26" s="74"/>
      <c r="I26" s="43"/>
      <c r="J26" s="77"/>
      <c r="K26" s="502" t="str">
        <f t="shared" si="0"/>
        <v xml:space="preserve">ITEM  DESCRIPTION </v>
      </c>
      <c r="L26" s="78"/>
    </row>
    <row r="27" spans="1:13" ht="90" x14ac:dyDescent="0.35">
      <c r="A27" s="406">
        <v>3</v>
      </c>
      <c r="B27" s="217" t="s">
        <v>23</v>
      </c>
      <c r="C27" s="39" t="s">
        <v>43</v>
      </c>
      <c r="D27" s="84"/>
      <c r="E27" s="85"/>
      <c r="F27" s="71"/>
      <c r="G27" s="70"/>
      <c r="H27" s="85"/>
      <c r="I27" s="86"/>
      <c r="J27" s="77"/>
      <c r="K27" s="502" t="str">
        <f t="shared" si="0"/>
        <v>ITEM Block Work DESCRIPTION Providing and constructing Light weight blocks masonry in cement mortar 1:4 of approved make like Aerocon/Siporex etc.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v>
      </c>
      <c r="L27" s="411"/>
    </row>
    <row r="28" spans="1:13" s="89" customFormat="1" ht="15.9" x14ac:dyDescent="0.35">
      <c r="A28" s="406"/>
      <c r="B28" s="216" t="s">
        <v>2</v>
      </c>
      <c r="C28" s="295" t="s">
        <v>264</v>
      </c>
      <c r="D28" s="295"/>
      <c r="E28" s="28" t="s">
        <v>38</v>
      </c>
      <c r="F28" s="24" t="s">
        <v>146</v>
      </c>
      <c r="G28" s="355">
        <v>2690</v>
      </c>
      <c r="H28" s="34"/>
      <c r="I28" s="27"/>
      <c r="J28" s="11"/>
      <c r="K28" s="502" t="str">
        <f t="shared" si="0"/>
        <v>ITEM a DESCRIPTION Using 100mm thk  Walls upto 6875 mm</v>
      </c>
      <c r="L28" s="411"/>
    </row>
    <row r="29" spans="1:13" s="89" customFormat="1" ht="15.9" x14ac:dyDescent="0.35">
      <c r="A29" s="406"/>
      <c r="B29" s="216" t="s">
        <v>3</v>
      </c>
      <c r="C29" s="295" t="s">
        <v>170</v>
      </c>
      <c r="D29" s="295"/>
      <c r="E29" s="28" t="s">
        <v>38</v>
      </c>
      <c r="F29" s="24" t="s">
        <v>146</v>
      </c>
      <c r="G29" s="355">
        <v>0</v>
      </c>
      <c r="H29" s="34"/>
      <c r="I29" s="27"/>
      <c r="J29" s="11"/>
      <c r="K29" s="502" t="str">
        <f t="shared" si="0"/>
        <v>ITEM b DESCRIPTION Using 100mm thk  Walls upto 4000mm (may vary as per actual site measurement)</v>
      </c>
      <c r="L29" s="411"/>
    </row>
    <row r="30" spans="1:13" ht="15.9" x14ac:dyDescent="0.35">
      <c r="A30" s="167"/>
      <c r="B30" s="219"/>
      <c r="C30" s="44"/>
      <c r="D30" s="44"/>
      <c r="E30" s="68"/>
      <c r="F30" s="31"/>
      <c r="G30" s="24"/>
      <c r="H30" s="38"/>
      <c r="I30" s="27"/>
      <c r="J30" s="77"/>
      <c r="K30" s="502" t="str">
        <f t="shared" si="0"/>
        <v xml:space="preserve">ITEM  DESCRIPTION </v>
      </c>
      <c r="L30" s="79"/>
    </row>
    <row r="31" spans="1:13" ht="51.45" x14ac:dyDescent="0.35">
      <c r="A31" s="406">
        <v>4</v>
      </c>
      <c r="B31" s="217" t="s">
        <v>24</v>
      </c>
      <c r="C31" s="66" t="s">
        <v>52</v>
      </c>
      <c r="D31" s="73" t="s">
        <v>38</v>
      </c>
      <c r="E31" s="73" t="s">
        <v>38</v>
      </c>
      <c r="F31" s="71"/>
      <c r="G31" s="72"/>
      <c r="H31" s="72"/>
      <c r="I31" s="76"/>
      <c r="J31" s="77"/>
      <c r="K31" s="502" t="str">
        <f t="shared" si="0"/>
        <v xml:space="preserve">ITEM Internal Plaster DESCRIPTION P&amp;A of single coat backing plaster of 15-18 mm thick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 </v>
      </c>
      <c r="L31" s="160"/>
    </row>
    <row r="32" spans="1:13" ht="15.9" x14ac:dyDescent="0.35">
      <c r="A32" s="406"/>
      <c r="B32" s="217" t="s">
        <v>2</v>
      </c>
      <c r="C32" s="66" t="s">
        <v>265</v>
      </c>
      <c r="D32" s="73"/>
      <c r="E32" s="73"/>
      <c r="F32" s="24" t="s">
        <v>146</v>
      </c>
      <c r="G32" s="353">
        <v>240</v>
      </c>
      <c r="H32" s="72"/>
      <c r="I32" s="76"/>
      <c r="J32" s="77"/>
      <c r="K32" s="502" t="str">
        <f t="shared" si="0"/>
        <v>ITEM a DESCRIPTION Bar Area   (low height wall 1050mm)</v>
      </c>
      <c r="L32" s="160"/>
    </row>
    <row r="33" spans="1:13" s="89" customFormat="1" ht="15.9" x14ac:dyDescent="0.35">
      <c r="A33" s="406"/>
      <c r="B33" s="216" t="s">
        <v>3</v>
      </c>
      <c r="C33" s="42" t="s">
        <v>266</v>
      </c>
      <c r="D33" s="28"/>
      <c r="E33" s="28"/>
      <c r="F33" s="24" t="s">
        <v>146</v>
      </c>
      <c r="G33" s="352">
        <v>1650</v>
      </c>
      <c r="H33" s="40"/>
      <c r="I33" s="27"/>
      <c r="J33" s="11"/>
      <c r="K33" s="502" t="str">
        <f t="shared" si="0"/>
        <v>ITEM b DESCRIPTION Wall height (3200mm) (may vary as per actual site measurement)</v>
      </c>
      <c r="L33" s="233"/>
    </row>
    <row r="34" spans="1:13" ht="15.9" x14ac:dyDescent="0.35">
      <c r="A34" s="167"/>
      <c r="B34" s="217"/>
      <c r="C34" s="66"/>
      <c r="D34" s="66"/>
      <c r="E34" s="70"/>
      <c r="F34" s="71"/>
      <c r="G34" s="70"/>
      <c r="H34" s="70"/>
      <c r="I34" s="76"/>
      <c r="J34" s="77"/>
      <c r="K34" s="502" t="str">
        <f t="shared" si="0"/>
        <v xml:space="preserve">ITEM  DESCRIPTION </v>
      </c>
      <c r="L34" s="160"/>
    </row>
    <row r="35" spans="1:13" ht="51.45" x14ac:dyDescent="0.35">
      <c r="A35" s="296">
        <v>5</v>
      </c>
      <c r="B35" s="216" t="s">
        <v>25</v>
      </c>
      <c r="C35" s="42" t="s">
        <v>174</v>
      </c>
      <c r="D35" s="28" t="s">
        <v>38</v>
      </c>
      <c r="E35" s="28" t="s">
        <v>38</v>
      </c>
      <c r="F35" s="24" t="s">
        <v>146</v>
      </c>
      <c r="G35" s="352">
        <v>340</v>
      </c>
      <c r="H35" s="40"/>
      <c r="I35" s="27"/>
      <c r="J35" s="11"/>
      <c r="K35" s="502" t="str">
        <f t="shared" si="0"/>
        <v>ITEM PCC Work DESCRIPTION Providing and laying up to 50 mm thick cement concrete flooring with 1:4:8 cement concrete laid to proper level and slope in alternate bays including compactions, filling joints,  or as directed, finishing smooth with cement Mortar 1:1 of sufficient minimum thickness to give a smooth &amp; even surface and curing etc. complete as per architects instructions.</v>
      </c>
      <c r="L35" s="79"/>
    </row>
    <row r="36" spans="1:13" ht="15.9" x14ac:dyDescent="0.35">
      <c r="A36" s="167"/>
      <c r="B36" s="219"/>
      <c r="C36" s="42"/>
      <c r="D36" s="42"/>
      <c r="E36" s="32"/>
      <c r="F36" s="36"/>
      <c r="G36" s="32"/>
      <c r="H36" s="32"/>
      <c r="I36" s="27"/>
      <c r="J36" s="77"/>
      <c r="K36" s="502" t="str">
        <f t="shared" si="0"/>
        <v xml:space="preserve">ITEM  DESCRIPTION </v>
      </c>
    </row>
    <row r="37" spans="1:13" s="89" customFormat="1" ht="64.5" customHeight="1" x14ac:dyDescent="0.35">
      <c r="A37" s="406">
        <v>6</v>
      </c>
      <c r="B37" s="217" t="s">
        <v>172</v>
      </c>
      <c r="C37" s="66" t="s">
        <v>173</v>
      </c>
      <c r="D37" s="73"/>
      <c r="E37" s="73"/>
      <c r="F37" s="71"/>
      <c r="G37" s="70"/>
      <c r="H37" s="70"/>
      <c r="I37" s="76"/>
      <c r="J37" s="77"/>
      <c r="K37" s="502" t="str">
        <f t="shared" si="0"/>
        <v>ITEM COBA Work (AAC) DESCRIPTION AAC blocks of Avg. thickness mentioned below;  After laying of soil pipes, floor traps is completed the floor of the sunken portion shall be covered with Modiform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v>
      </c>
      <c r="L37" s="78"/>
      <c r="M37" s="78"/>
    </row>
    <row r="38" spans="1:13" s="89" customFormat="1" ht="15.9" x14ac:dyDescent="0.35">
      <c r="A38" s="406"/>
      <c r="B38" s="217" t="s">
        <v>2</v>
      </c>
      <c r="C38" s="66" t="s">
        <v>267</v>
      </c>
      <c r="D38" s="73" t="s">
        <v>38</v>
      </c>
      <c r="E38" s="73" t="s">
        <v>38</v>
      </c>
      <c r="F38" s="24" t="s">
        <v>146</v>
      </c>
      <c r="G38" s="353">
        <v>340</v>
      </c>
      <c r="H38" s="72"/>
      <c r="I38" s="76"/>
      <c r="J38" s="77"/>
      <c r="K38" s="502" t="str">
        <f t="shared" si="0"/>
        <v>ITEM a DESCRIPTION Kitchen (200mm) approx.</v>
      </c>
      <c r="L38" s="154"/>
      <c r="M38" s="78"/>
    </row>
    <row r="39" spans="1:13" s="89" customFormat="1" ht="15.9" x14ac:dyDescent="0.35">
      <c r="A39" s="406"/>
      <c r="B39" s="217" t="s">
        <v>3</v>
      </c>
      <c r="C39" s="66" t="s">
        <v>148</v>
      </c>
      <c r="D39" s="73" t="s">
        <v>38</v>
      </c>
      <c r="E39" s="73" t="s">
        <v>38</v>
      </c>
      <c r="F39" s="24" t="s">
        <v>146</v>
      </c>
      <c r="G39" s="353">
        <v>0</v>
      </c>
      <c r="H39" s="72"/>
      <c r="I39" s="76"/>
      <c r="J39" s="77"/>
      <c r="K39" s="502" t="str">
        <f t="shared" si="0"/>
        <v xml:space="preserve">ITEM b DESCRIPTION Live kitchen (150mm)  approx. </v>
      </c>
      <c r="L39" s="154"/>
      <c r="M39" s="78"/>
    </row>
    <row r="40" spans="1:13" s="89" customFormat="1" ht="15.9" x14ac:dyDescent="0.35">
      <c r="A40" s="406"/>
      <c r="B40" s="217" t="s">
        <v>4</v>
      </c>
      <c r="C40" s="66" t="s">
        <v>149</v>
      </c>
      <c r="D40" s="73" t="s">
        <v>38</v>
      </c>
      <c r="E40" s="73" t="s">
        <v>38</v>
      </c>
      <c r="F40" s="24" t="s">
        <v>146</v>
      </c>
      <c r="G40" s="353">
        <v>70</v>
      </c>
      <c r="H40" s="72"/>
      <c r="I40" s="76"/>
      <c r="J40" s="77"/>
      <c r="K40" s="502" t="str">
        <f t="shared" si="0"/>
        <v xml:space="preserve">ITEM c DESCRIPTION Bar (150mm)  approx. </v>
      </c>
      <c r="L40" s="78"/>
      <c r="M40" s="78"/>
    </row>
    <row r="41" spans="1:13" ht="15.9" x14ac:dyDescent="0.35">
      <c r="A41" s="167"/>
      <c r="B41" s="153"/>
      <c r="C41" s="66"/>
      <c r="D41" s="73"/>
      <c r="E41" s="73"/>
      <c r="F41" s="74"/>
      <c r="G41" s="72"/>
      <c r="H41" s="72"/>
      <c r="I41" s="76"/>
      <c r="J41" s="77"/>
      <c r="K41" s="502" t="str">
        <f t="shared" si="0"/>
        <v xml:space="preserve">ITEM  DESCRIPTION </v>
      </c>
      <c r="L41" s="78"/>
      <c r="M41" s="78"/>
    </row>
    <row r="42" spans="1:13" s="16" customFormat="1" ht="15.9" x14ac:dyDescent="0.35">
      <c r="A42" s="500" t="s">
        <v>34</v>
      </c>
      <c r="B42" s="501"/>
      <c r="C42" s="501"/>
      <c r="D42" s="501"/>
      <c r="E42" s="501"/>
      <c r="F42" s="501"/>
      <c r="G42" s="501"/>
      <c r="H42" s="501"/>
      <c r="I42" s="501"/>
      <c r="J42" s="77"/>
      <c r="K42" s="502" t="str">
        <f t="shared" si="0"/>
        <v xml:space="preserve">ITEM  DESCRIPTION </v>
      </c>
      <c r="L42" s="78"/>
      <c r="M42" s="78"/>
    </row>
    <row r="43" spans="1:13" s="89" customFormat="1" ht="64.3" x14ac:dyDescent="0.35">
      <c r="A43" s="406">
        <v>1</v>
      </c>
      <c r="B43" s="407" t="s">
        <v>26</v>
      </c>
      <c r="C43" s="66" t="s">
        <v>193</v>
      </c>
      <c r="D43" s="66"/>
      <c r="E43" s="73"/>
      <c r="F43" s="74"/>
      <c r="G43" s="72"/>
      <c r="H43" s="72"/>
      <c r="I43" s="76"/>
      <c r="J43" s="77"/>
      <c r="K43" s="502" t="str">
        <f t="shared" si="0"/>
        <v xml:space="preserve">ITEM KOTA Flooring DESCRIPTION Providing and Laying KOTA stone of 19mm thk. on avg 75 mm thk. bed of 1:4 cement mortar in proper line and level including neat cement float, filling joints with neat cement slurry of appropriate colour, cleaning, curing, rubbing, complete. Scope includes laying of floor protective cover on the floor and removing of the same when directed along with supply of all necessary materials, labour, tools and tackles complete in line with the Technical Specification, Drawings and as per the direction of the Architect &amp; PMC. Including Polishing. </v>
      </c>
      <c r="L43" s="410"/>
      <c r="M43" s="78"/>
    </row>
    <row r="44" spans="1:13" s="89" customFormat="1" ht="15.9" x14ac:dyDescent="0.35">
      <c r="A44" s="406"/>
      <c r="B44" s="407"/>
      <c r="C44" s="66" t="s">
        <v>179</v>
      </c>
      <c r="D44" s="66"/>
      <c r="E44" s="70"/>
      <c r="F44" s="71"/>
      <c r="G44" s="72"/>
      <c r="H44" s="72"/>
      <c r="I44" s="76"/>
      <c r="J44" s="77"/>
      <c r="K44" s="502" t="str">
        <f t="shared" si="0"/>
        <v>ITEM  DESCRIPTION Size : 550 x 550 Basic Rate : 55 Per SQ.FT.</v>
      </c>
      <c r="L44" s="410"/>
      <c r="M44" s="78"/>
    </row>
    <row r="45" spans="1:13" s="89" customFormat="1" ht="15.9" x14ac:dyDescent="0.35">
      <c r="A45" s="406"/>
      <c r="B45" s="217" t="s">
        <v>2</v>
      </c>
      <c r="C45" s="66" t="s">
        <v>50</v>
      </c>
      <c r="D45" s="66"/>
      <c r="E45" s="70" t="s">
        <v>38</v>
      </c>
      <c r="F45" s="24" t="s">
        <v>146</v>
      </c>
      <c r="G45" s="353">
        <v>340</v>
      </c>
      <c r="H45" s="72"/>
      <c r="I45" s="76"/>
      <c r="J45" s="77"/>
      <c r="K45" s="502" t="str">
        <f t="shared" si="0"/>
        <v>ITEM a DESCRIPTION Kitchen</v>
      </c>
      <c r="L45" s="410"/>
      <c r="M45" s="78"/>
    </row>
    <row r="46" spans="1:13" s="89" customFormat="1" ht="15.9" x14ac:dyDescent="0.35">
      <c r="A46" s="406"/>
      <c r="B46" s="217" t="s">
        <v>3</v>
      </c>
      <c r="C46" s="66" t="s">
        <v>87</v>
      </c>
      <c r="D46" s="66"/>
      <c r="E46" s="70" t="s">
        <v>38</v>
      </c>
      <c r="F46" s="24" t="s">
        <v>146</v>
      </c>
      <c r="G46" s="353">
        <v>0</v>
      </c>
      <c r="H46" s="72"/>
      <c r="I46" s="76"/>
      <c r="J46" s="77"/>
      <c r="K46" s="502" t="str">
        <f t="shared" si="0"/>
        <v>ITEM b DESCRIPTION Live kitchen</v>
      </c>
      <c r="L46" s="410"/>
      <c r="M46" s="78"/>
    </row>
    <row r="47" spans="1:13" s="89" customFormat="1" ht="15.9" x14ac:dyDescent="0.35">
      <c r="A47" s="406"/>
      <c r="B47" s="217" t="s">
        <v>4</v>
      </c>
      <c r="C47" s="66" t="s">
        <v>234</v>
      </c>
      <c r="D47" s="66"/>
      <c r="E47" s="70" t="s">
        <v>38</v>
      </c>
      <c r="F47" s="24" t="s">
        <v>146</v>
      </c>
      <c r="G47" s="353">
        <v>70</v>
      </c>
      <c r="H47" s="72"/>
      <c r="I47" s="76"/>
      <c r="J47" s="77"/>
      <c r="K47" s="502" t="str">
        <f t="shared" si="0"/>
        <v>ITEM c DESCRIPTION Bar &amp; Liquor Store Room</v>
      </c>
      <c r="L47" s="152"/>
      <c r="M47" s="78"/>
    </row>
    <row r="48" spans="1:13" s="89" customFormat="1" ht="15.9" x14ac:dyDescent="0.35">
      <c r="A48" s="167"/>
      <c r="B48" s="217"/>
      <c r="C48" s="66"/>
      <c r="D48" s="66"/>
      <c r="E48" s="70"/>
      <c r="F48" s="24"/>
      <c r="G48" s="72"/>
      <c r="H48" s="72"/>
      <c r="I48" s="76"/>
      <c r="J48" s="77"/>
      <c r="K48" s="502" t="str">
        <f t="shared" si="0"/>
        <v xml:space="preserve">ITEM  DESCRIPTION </v>
      </c>
      <c r="L48" s="152"/>
      <c r="M48" s="78"/>
    </row>
    <row r="49" spans="1:13" s="89" customFormat="1" ht="38.6" x14ac:dyDescent="0.35">
      <c r="A49" s="406">
        <v>2</v>
      </c>
      <c r="B49" s="408" t="s">
        <v>178</v>
      </c>
      <c r="C49" s="42" t="s">
        <v>181</v>
      </c>
      <c r="D49" s="66"/>
      <c r="E49" s="70" t="s">
        <v>38</v>
      </c>
      <c r="F49" s="24" t="s">
        <v>147</v>
      </c>
      <c r="G49" s="353">
        <v>250</v>
      </c>
      <c r="H49" s="72"/>
      <c r="I49" s="76"/>
      <c r="J49" s="77"/>
      <c r="K49" s="502" t="str">
        <f t="shared" si="0"/>
        <v>ITEM Kota Skirting DESCRIPTION Fixing &amp; laying of 75 mm high kota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v>
      </c>
      <c r="L49" s="152"/>
      <c r="M49" s="78"/>
    </row>
    <row r="50" spans="1:13" s="89" customFormat="1" ht="15.9" x14ac:dyDescent="0.35">
      <c r="A50" s="406"/>
      <c r="B50" s="408"/>
      <c r="C50" s="42" t="s">
        <v>180</v>
      </c>
      <c r="D50" s="66"/>
      <c r="E50" s="70"/>
      <c r="F50" s="24"/>
      <c r="G50" s="72"/>
      <c r="H50" s="72"/>
      <c r="I50" s="76"/>
      <c r="J50" s="77"/>
      <c r="K50" s="502" t="str">
        <f t="shared" si="0"/>
        <v>ITEM  DESCRIPTION size - 75 x 550. Basic Rate : 55 Per SQ.FT.</v>
      </c>
      <c r="L50" s="152"/>
      <c r="M50" s="78"/>
    </row>
    <row r="51" spans="1:13" s="89" customFormat="1" ht="15.9" x14ac:dyDescent="0.35">
      <c r="A51" s="167"/>
      <c r="B51" s="217"/>
      <c r="C51" s="66"/>
      <c r="D51" s="66"/>
      <c r="E51" s="70"/>
      <c r="F51" s="24"/>
      <c r="G51" s="72"/>
      <c r="H51" s="72"/>
      <c r="I51" s="76"/>
      <c r="J51" s="77"/>
      <c r="K51" s="502" t="str">
        <f t="shared" si="0"/>
        <v xml:space="preserve">ITEM  DESCRIPTION </v>
      </c>
      <c r="L51" s="152"/>
      <c r="M51" s="78"/>
    </row>
    <row r="52" spans="1:13" s="89" customFormat="1" ht="15.9" x14ac:dyDescent="0.35">
      <c r="A52" s="167">
        <v>3</v>
      </c>
      <c r="B52" s="217" t="s">
        <v>233</v>
      </c>
      <c r="C52" s="66"/>
      <c r="D52" s="66"/>
      <c r="E52" s="70" t="s">
        <v>38</v>
      </c>
      <c r="F52" s="24" t="s">
        <v>146</v>
      </c>
      <c r="G52" s="356">
        <v>25</v>
      </c>
      <c r="H52" s="72"/>
      <c r="I52" s="76"/>
      <c r="J52" s="77"/>
      <c r="K52" s="502" t="str">
        <f t="shared" si="0"/>
        <v xml:space="preserve">ITEM Granite threshhold DESCRIPTION </v>
      </c>
      <c r="L52" s="152"/>
      <c r="M52" s="78"/>
    </row>
    <row r="53" spans="1:13" s="89" customFormat="1" ht="15.9" x14ac:dyDescent="0.35">
      <c r="A53" s="167"/>
      <c r="B53" s="217"/>
      <c r="C53" s="66"/>
      <c r="D53" s="66"/>
      <c r="E53" s="70"/>
      <c r="F53" s="24"/>
      <c r="G53" s="72"/>
      <c r="H53" s="72"/>
      <c r="I53" s="76"/>
      <c r="J53" s="77"/>
      <c r="K53" s="502" t="str">
        <f t="shared" si="0"/>
        <v xml:space="preserve">ITEM  DESCRIPTION </v>
      </c>
      <c r="L53" s="152"/>
      <c r="M53" s="78"/>
    </row>
    <row r="54" spans="1:13" s="18" customFormat="1" ht="38.6" x14ac:dyDescent="0.3">
      <c r="A54" s="167">
        <v>4</v>
      </c>
      <c r="B54" s="215" t="s">
        <v>137</v>
      </c>
      <c r="C54" s="42" t="s">
        <v>138</v>
      </c>
      <c r="D54" s="42"/>
      <c r="E54" s="70" t="s">
        <v>38</v>
      </c>
      <c r="F54" s="24" t="s">
        <v>146</v>
      </c>
      <c r="G54" s="356">
        <v>0</v>
      </c>
      <c r="H54" s="45"/>
      <c r="I54" s="27"/>
      <c r="J54" s="344"/>
      <c r="K54" s="502" t="str">
        <f t="shared" si="0"/>
        <v>ITEM Live kitchen fire brick flooring below and behind tandor  DESCRIPTION Providing and fixing 50 mm thk. Fire brick flooring below &amp; behind tandoor in cm of ratio 1:4 below tandoor area including roff cement, cutting, curing etc. complete as per detaled drawings and as soecification by architect / engg. Incharge.</v>
      </c>
    </row>
    <row r="55" spans="1:13" ht="15.9" x14ac:dyDescent="0.35">
      <c r="A55" s="167"/>
      <c r="B55" s="219"/>
      <c r="C55" s="42"/>
      <c r="D55" s="42"/>
      <c r="E55" s="32"/>
      <c r="F55" s="24"/>
      <c r="G55" s="45"/>
      <c r="H55" s="45"/>
      <c r="I55" s="27"/>
      <c r="J55" s="77"/>
      <c r="K55" s="502" t="str">
        <f t="shared" si="0"/>
        <v xml:space="preserve">ITEM  DESCRIPTION </v>
      </c>
    </row>
    <row r="56" spans="1:13" ht="70.5" customHeight="1" x14ac:dyDescent="0.35">
      <c r="A56" s="406">
        <v>5</v>
      </c>
      <c r="B56" s="408" t="s">
        <v>53</v>
      </c>
      <c r="C56" s="66" t="s">
        <v>177</v>
      </c>
      <c r="D56" s="28"/>
      <c r="E56" s="28" t="s">
        <v>38</v>
      </c>
      <c r="F56" s="24" t="s">
        <v>146</v>
      </c>
      <c r="G56" s="352">
        <v>0</v>
      </c>
      <c r="H56" s="40"/>
      <c r="I56" s="27"/>
      <c r="J56" s="77"/>
      <c r="K56" s="502" t="str">
        <f t="shared" si="0"/>
        <v>ITEM Wooden finish herringbone pattern Tile Flooring DESCRIPTION Fixing &amp; laying of  tiles for flooring which includes 75 mm thk. bedding material with mortar of 1:6 ratio (1cement:6sand), spreading of grey cement slurry with minimum of 2kg/ Sq.mt. ratio over bedding mortar, including 2mm spacer with epoxy grout of approved colour, adhesive of bal Endura or approved equivalent, making of hole where ever required, in proper line and level in all direction, at all height with lead and lift, polishing/finishing/cleaning etc. as per design and drawing and directed by PMC etc. complete.</v>
      </c>
    </row>
    <row r="57" spans="1:13" ht="14.25" customHeight="1" x14ac:dyDescent="0.35">
      <c r="A57" s="406"/>
      <c r="B57" s="408"/>
      <c r="C57" s="42" t="s">
        <v>204</v>
      </c>
      <c r="D57" s="42"/>
      <c r="E57" s="32"/>
      <c r="F57" s="36"/>
      <c r="G57" s="45"/>
      <c r="H57" s="45"/>
      <c r="I57" s="27"/>
      <c r="J57" s="77"/>
      <c r="K57" s="502" t="str">
        <f t="shared" si="0"/>
        <v>ITEM  DESCRIPTION size : 150 x 600. Basic Rate : 150 Per SFT (Tiama Teak tiles)</v>
      </c>
    </row>
    <row r="58" spans="1:13" ht="15.9" x14ac:dyDescent="0.35">
      <c r="A58" s="167"/>
      <c r="B58" s="219"/>
      <c r="C58" s="42"/>
      <c r="D58" s="42"/>
      <c r="E58" s="32"/>
      <c r="F58" s="36"/>
      <c r="G58" s="45"/>
      <c r="H58" s="45"/>
      <c r="I58" s="27"/>
      <c r="J58" s="77"/>
      <c r="K58" s="502" t="str">
        <f t="shared" si="0"/>
        <v xml:space="preserve">ITEM  DESCRIPTION </v>
      </c>
    </row>
    <row r="59" spans="1:13" ht="71.25" customHeight="1" x14ac:dyDescent="0.35">
      <c r="A59" s="406">
        <v>6</v>
      </c>
      <c r="B59" s="409" t="s">
        <v>49</v>
      </c>
      <c r="C59" s="42" t="s">
        <v>177</v>
      </c>
      <c r="D59" s="28"/>
      <c r="E59" s="28" t="s">
        <v>38</v>
      </c>
      <c r="F59" s="24" t="s">
        <v>146</v>
      </c>
      <c r="G59" s="352">
        <v>0</v>
      </c>
      <c r="H59" s="40"/>
      <c r="I59" s="27"/>
      <c r="J59" s="323"/>
      <c r="K59" s="502" t="str">
        <f t="shared" si="0"/>
        <v>ITEM Pattern Tile Flooring DESCRIPTION Fixing &amp; laying of  tiles for flooring which includes 75 mm thk. bedding material with mortar of 1:6 ratio (1cement:6sand), spreading of grey cement slurry with minimum of 2kg/ Sq.mt. ratio over bedding mortar, including 2mm spacer with epoxy grout of approved colour, adhesive of bal Endura or approved equivalent, making of hole where ever required, in proper line and level in all direction, at all height with lead and lift, polishing/finishing/cleaning etc. as per design and drawing and directed by PMC etc. complete.</v>
      </c>
    </row>
    <row r="60" spans="1:13" ht="15.9" x14ac:dyDescent="0.35">
      <c r="A60" s="406"/>
      <c r="B60" s="409"/>
      <c r="C60" s="42" t="s">
        <v>203</v>
      </c>
      <c r="D60" s="42"/>
      <c r="E60" s="32"/>
      <c r="F60" s="36"/>
      <c r="G60" s="45"/>
      <c r="H60" s="45"/>
      <c r="I60" s="27"/>
      <c r="J60" s="77"/>
      <c r="K60" s="502" t="str">
        <f t="shared" si="0"/>
        <v>ITEM  DESCRIPTION size : 300 x 300. Basic Rate : 220 Per SFT</v>
      </c>
    </row>
    <row r="61" spans="1:13" ht="15.9" x14ac:dyDescent="0.35">
      <c r="A61" s="167"/>
      <c r="B61" s="219"/>
      <c r="C61" s="42"/>
      <c r="D61" s="42"/>
      <c r="E61" s="32"/>
      <c r="F61" s="36"/>
      <c r="G61" s="45"/>
      <c r="H61" s="45"/>
      <c r="I61" s="27"/>
      <c r="J61" s="77"/>
      <c r="K61" s="502" t="str">
        <f t="shared" si="0"/>
        <v xml:space="preserve">ITEM  DESCRIPTION </v>
      </c>
    </row>
    <row r="62" spans="1:13" s="89" customFormat="1" ht="38.6" x14ac:dyDescent="0.35">
      <c r="A62" s="406">
        <v>7</v>
      </c>
      <c r="B62" s="408" t="s">
        <v>99</v>
      </c>
      <c r="C62" s="42" t="s">
        <v>194</v>
      </c>
      <c r="D62" s="28"/>
      <c r="E62" s="28" t="s">
        <v>38</v>
      </c>
      <c r="F62" s="229" t="s">
        <v>147</v>
      </c>
      <c r="G62" s="356">
        <v>0</v>
      </c>
      <c r="H62" s="45"/>
      <c r="I62" s="27"/>
      <c r="J62" s="11"/>
      <c r="K62" s="502" t="str">
        <f t="shared" si="0"/>
        <v>ITEM Wooden finish Tile skirting DESCRIPTION Fixing &amp; laying of 100mm high tiles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v>
      </c>
    </row>
    <row r="63" spans="1:13" ht="15.9" x14ac:dyDescent="0.35">
      <c r="A63" s="406"/>
      <c r="B63" s="408"/>
      <c r="C63" s="42" t="s">
        <v>202</v>
      </c>
      <c r="D63" s="42"/>
      <c r="E63" s="32"/>
      <c r="F63" s="229"/>
      <c r="G63" s="45"/>
      <c r="H63" s="45"/>
      <c r="I63" s="27"/>
      <c r="J63" s="11"/>
      <c r="K63" s="502" t="str">
        <f t="shared" si="0"/>
        <v>ITEM  DESCRIPTION size : 75 x 600. Basic Rate : 120 Per SFT (Tiama Teak tiles)</v>
      </c>
    </row>
    <row r="64" spans="1:13" ht="15.9" x14ac:dyDescent="0.35">
      <c r="A64" s="167"/>
      <c r="B64" s="219"/>
      <c r="C64" s="42"/>
      <c r="D64" s="42"/>
      <c r="E64" s="32"/>
      <c r="F64" s="36"/>
      <c r="G64" s="45"/>
      <c r="H64" s="45"/>
      <c r="I64" s="27"/>
      <c r="J64" s="77"/>
      <c r="K64" s="502" t="str">
        <f t="shared" si="0"/>
        <v xml:space="preserve">ITEM  DESCRIPTION </v>
      </c>
    </row>
    <row r="65" spans="1:13" ht="64.3" x14ac:dyDescent="0.35">
      <c r="A65" s="406">
        <v>8</v>
      </c>
      <c r="B65" s="407" t="s">
        <v>27</v>
      </c>
      <c r="C65" s="66" t="s">
        <v>44</v>
      </c>
      <c r="D65" s="66"/>
      <c r="E65" s="70"/>
      <c r="F65" s="71"/>
      <c r="G65" s="72"/>
      <c r="H65" s="40"/>
      <c r="I65" s="27"/>
      <c r="J65" s="77"/>
      <c r="K65" s="502" t="str">
        <f t="shared" si="0"/>
        <v>ITEM Decorative Wall Tiles DESCRIPTION Providing and fixing Glazed Decorative wall tiles which includes-approved make of adhesive like bal Endura or equivalent, grey cement paste with backing coat of 1:3 cement mortar not less than 12mm thick as &amp; where ever required, joint filler of approved make and colour, as and where ever required, in proper line and level in all direction, at all height with lead and lift, polishing/finishing/cleaning etc as per design, drawing and directed by PMC etc. all complete.</v>
      </c>
    </row>
    <row r="66" spans="1:13" ht="15.9" x14ac:dyDescent="0.35">
      <c r="A66" s="406"/>
      <c r="B66" s="407"/>
      <c r="C66" s="66" t="s">
        <v>150</v>
      </c>
      <c r="D66" s="66"/>
      <c r="E66" s="70"/>
      <c r="F66" s="71"/>
      <c r="G66" s="72"/>
      <c r="H66" s="40"/>
      <c r="I66" s="27"/>
      <c r="J66" s="77"/>
      <c r="K66" s="502" t="str">
        <f t="shared" si="0"/>
        <v>ITEM  DESCRIPTION Size : 75 x 300 Rate : 275per SFT</v>
      </c>
    </row>
    <row r="67" spans="1:13" s="89" customFormat="1" ht="15.9" x14ac:dyDescent="0.35">
      <c r="A67" s="406"/>
      <c r="B67" s="218" t="s">
        <v>2</v>
      </c>
      <c r="C67" s="66" t="s">
        <v>89</v>
      </c>
      <c r="D67" s="66"/>
      <c r="E67" s="73"/>
      <c r="F67" s="24" t="s">
        <v>146</v>
      </c>
      <c r="G67" s="358">
        <v>0</v>
      </c>
      <c r="H67" s="176"/>
      <c r="I67" s="76"/>
      <c r="J67" s="77"/>
      <c r="K67" s="502" t="str">
        <f t="shared" si="0"/>
        <v>ITEM a DESCRIPTION Live kitchen Wall tiles upto 2400mm ht</v>
      </c>
      <c r="L67" s="78"/>
      <c r="M67" s="78"/>
    </row>
    <row r="68" spans="1:13" ht="15.9" x14ac:dyDescent="0.35">
      <c r="A68" s="167"/>
      <c r="B68" s="219"/>
      <c r="C68" s="42"/>
      <c r="D68" s="42"/>
      <c r="E68" s="28"/>
      <c r="F68" s="31"/>
      <c r="G68" s="45"/>
      <c r="H68" s="46"/>
      <c r="I68" s="27"/>
      <c r="J68" s="77"/>
      <c r="K68" s="502" t="str">
        <f t="shared" si="0"/>
        <v xml:space="preserve">ITEM  DESCRIPTION </v>
      </c>
    </row>
    <row r="69" spans="1:13" ht="51.45" x14ac:dyDescent="0.35">
      <c r="A69" s="406">
        <v>9</v>
      </c>
      <c r="B69" s="408" t="s">
        <v>175</v>
      </c>
      <c r="C69" s="42" t="s">
        <v>195</v>
      </c>
      <c r="D69" s="42"/>
      <c r="E69" s="32"/>
      <c r="F69" s="36"/>
      <c r="G69" s="40"/>
      <c r="H69" s="40"/>
      <c r="I69" s="27"/>
      <c r="J69" s="77"/>
      <c r="K69" s="502" t="str">
        <f t="shared" ref="K69:K100" si="1">CONCATENATE(B$3," ",B69," ",C$3," ",C69)</f>
        <v>ITEM Kitchen wall tiles DESCRIPTION Providing and fixing Ceramic wall tiles which includes-approved make of adhesive like bal Endura or equivalent, dry cladding on calcium board panelling, 2 mm spacer of epoxy grout approved make and colour, as and where ever required, in proper line and level in all direction, at all height with lead and lift, polishing/finishing/cleaning etc as per design, drawing and directed by PMC etc. all complete. (Color - white/ ivory)</v>
      </c>
    </row>
    <row r="70" spans="1:13" ht="15.9" x14ac:dyDescent="0.35">
      <c r="A70" s="406"/>
      <c r="B70" s="408"/>
      <c r="C70" s="42" t="s">
        <v>54</v>
      </c>
      <c r="D70" s="42"/>
      <c r="E70" s="32"/>
      <c r="F70" s="36"/>
      <c r="G70" s="40"/>
      <c r="H70" s="40"/>
      <c r="I70" s="27"/>
      <c r="J70" s="77"/>
      <c r="K70" s="502" t="str">
        <f t="shared" si="1"/>
        <v>ITEM  DESCRIPTION Size : 300x600. Rate : 45per SFT</v>
      </c>
    </row>
    <row r="71" spans="1:13" ht="15.9" x14ac:dyDescent="0.35">
      <c r="A71" s="406"/>
      <c r="B71" s="219" t="s">
        <v>2</v>
      </c>
      <c r="C71" s="42" t="s">
        <v>151</v>
      </c>
      <c r="D71" s="42"/>
      <c r="E71" s="28"/>
      <c r="F71" s="24" t="s">
        <v>146</v>
      </c>
      <c r="G71" s="356">
        <v>1150</v>
      </c>
      <c r="H71" s="46"/>
      <c r="I71" s="27"/>
      <c r="J71" s="77"/>
      <c r="K71" s="502" t="str">
        <f t="shared" si="1"/>
        <v>ITEM a DESCRIPTION Main kitchen ( upto 3000 mm approx.) (may vary as per actual site measurement)</v>
      </c>
    </row>
    <row r="72" spans="1:13" ht="15.9" x14ac:dyDescent="0.35">
      <c r="A72" s="406"/>
      <c r="B72" s="219" t="s">
        <v>3</v>
      </c>
      <c r="C72" s="66" t="s">
        <v>153</v>
      </c>
      <c r="D72" s="42"/>
      <c r="E72" s="28"/>
      <c r="F72" s="24" t="s">
        <v>146</v>
      </c>
      <c r="G72" s="356">
        <v>0</v>
      </c>
      <c r="H72" s="46"/>
      <c r="I72" s="27"/>
      <c r="J72" s="77"/>
      <c r="K72" s="502" t="str">
        <f t="shared" si="1"/>
        <v>ITEM b DESCRIPTION Live Kitchen ( upto 1200 mm approx.)</v>
      </c>
    </row>
    <row r="73" spans="1:13" ht="15.9" x14ac:dyDescent="0.35">
      <c r="A73" s="406"/>
      <c r="B73" s="219" t="s">
        <v>4</v>
      </c>
      <c r="C73" s="66" t="s">
        <v>154</v>
      </c>
      <c r="D73" s="42"/>
      <c r="E73" s="28"/>
      <c r="F73" s="24" t="s">
        <v>146</v>
      </c>
      <c r="G73" s="356">
        <v>0</v>
      </c>
      <c r="H73" s="46"/>
      <c r="I73" s="27"/>
      <c r="J73" s="77"/>
      <c r="K73" s="502" t="str">
        <f t="shared" si="1"/>
        <v>ITEM c DESCRIPTION Bar Area ( upto 1200 mm approx.)</v>
      </c>
    </row>
    <row r="74" spans="1:13" ht="15.9" x14ac:dyDescent="0.35">
      <c r="A74" s="406"/>
      <c r="B74" s="219" t="s">
        <v>5</v>
      </c>
      <c r="C74" s="66" t="s">
        <v>152</v>
      </c>
      <c r="D74" s="42"/>
      <c r="E74" s="28"/>
      <c r="F74" s="24" t="s">
        <v>146</v>
      </c>
      <c r="G74" s="356">
        <v>0</v>
      </c>
      <c r="H74" s="46"/>
      <c r="I74" s="27"/>
      <c r="J74" s="77"/>
      <c r="K74" s="502" t="str">
        <f t="shared" si="1"/>
        <v>ITEM d DESCRIPTION Liquor Store Room ( upto 3000 mm approx.) (may vary as per actual site measurement)</v>
      </c>
    </row>
    <row r="75" spans="1:13" ht="15.9" x14ac:dyDescent="0.35">
      <c r="A75" s="167"/>
      <c r="B75" s="219"/>
      <c r="C75" s="42"/>
      <c r="D75" s="42"/>
      <c r="E75" s="28"/>
      <c r="F75" s="31"/>
      <c r="G75" s="45"/>
      <c r="H75" s="46"/>
      <c r="I75" s="27"/>
      <c r="J75" s="77"/>
      <c r="K75" s="502" t="str">
        <f t="shared" si="1"/>
        <v xml:space="preserve">ITEM  DESCRIPTION </v>
      </c>
    </row>
    <row r="76" spans="1:13" s="17" customFormat="1" ht="38.6" x14ac:dyDescent="0.3">
      <c r="A76" s="296">
        <v>10</v>
      </c>
      <c r="B76" s="216" t="s">
        <v>28</v>
      </c>
      <c r="C76" s="42" t="s">
        <v>55</v>
      </c>
      <c r="D76" s="42"/>
      <c r="E76" s="28" t="s">
        <v>38</v>
      </c>
      <c r="F76" s="229" t="s">
        <v>147</v>
      </c>
      <c r="G76" s="356">
        <v>75</v>
      </c>
      <c r="H76" s="40"/>
      <c r="I76" s="27"/>
      <c r="J76" s="151"/>
      <c r="K76" s="502" t="str">
        <f t="shared" si="1"/>
        <v>ITEM SS Corner Guard DESCRIPTION P&amp;F of 304 grade 3mm thick SS Corner guard (30mm x 30mm, mat finished as per approved sample) fixing with conceal tile on each corner of the kitchen's wall before cladding of tiles, so that the corner may be protected from the damages.  Complete in proper line &amp; level and site engineer's instruction.</v>
      </c>
    </row>
    <row r="77" spans="1:13" ht="15.9" x14ac:dyDescent="0.35">
      <c r="A77" s="167"/>
      <c r="B77" s="219"/>
      <c r="C77" s="47"/>
      <c r="D77" s="47"/>
      <c r="E77" s="32"/>
      <c r="F77" s="36"/>
      <c r="G77" s="40"/>
      <c r="H77" s="40"/>
      <c r="I77" s="41"/>
      <c r="J77" s="77"/>
      <c r="K77" s="502" t="str">
        <f t="shared" si="1"/>
        <v xml:space="preserve">ITEM  DESCRIPTION </v>
      </c>
    </row>
    <row r="78" spans="1:13" s="17" customFormat="1" ht="38.6" x14ac:dyDescent="0.3">
      <c r="A78" s="296">
        <v>11</v>
      </c>
      <c r="B78" s="297" t="s">
        <v>79</v>
      </c>
      <c r="C78" s="243" t="s">
        <v>196</v>
      </c>
      <c r="D78" s="243"/>
      <c r="E78" s="244" t="s">
        <v>38</v>
      </c>
      <c r="F78" s="34" t="s">
        <v>147</v>
      </c>
      <c r="G78" s="357">
        <v>0</v>
      </c>
      <c r="H78" s="40"/>
      <c r="I78" s="27"/>
      <c r="J78" s="151"/>
      <c r="K78" s="502" t="str">
        <f t="shared" si="1"/>
        <v>ITEM Brass Inlay in Flooring  DESCRIPTION P&amp;F of 6-8 mm thick Antique brass floor inlay fixing with thread screws on each corner of the kitchen's wall before cladding of tiles, so that the corner may be protected from the damages.  Complete in proper line &amp; level and site engineer's instruction.</v>
      </c>
    </row>
    <row r="79" spans="1:13" s="17" customFormat="1" ht="15.9" x14ac:dyDescent="0.3">
      <c r="A79" s="167"/>
      <c r="B79" s="246"/>
      <c r="C79" s="243"/>
      <c r="D79" s="243"/>
      <c r="E79" s="244"/>
      <c r="F79" s="31"/>
      <c r="G79" s="245"/>
      <c r="H79" s="40"/>
      <c r="I79" s="27"/>
      <c r="J79" s="151"/>
      <c r="K79" s="502" t="str">
        <f t="shared" si="1"/>
        <v xml:space="preserve">ITEM  DESCRIPTION </v>
      </c>
    </row>
    <row r="80" spans="1:13" s="19" customFormat="1" ht="17.25" customHeight="1" x14ac:dyDescent="0.35">
      <c r="A80" s="412" t="s">
        <v>14</v>
      </c>
      <c r="B80" s="413"/>
      <c r="C80" s="55"/>
      <c r="D80" s="55"/>
      <c r="E80" s="57"/>
      <c r="F80" s="56"/>
      <c r="G80" s="57"/>
      <c r="H80" s="57"/>
      <c r="I80" s="58">
        <f>SUM(I5:I79)</f>
        <v>0</v>
      </c>
      <c r="J80" s="163"/>
      <c r="K80" s="502" t="str">
        <f t="shared" si="1"/>
        <v xml:space="preserve">ITEM  DESCRIPTION </v>
      </c>
    </row>
    <row r="81" spans="1:13" s="19" customFormat="1" ht="15.9" x14ac:dyDescent="0.35">
      <c r="A81" s="167"/>
      <c r="B81" s="247"/>
      <c r="C81" s="248"/>
      <c r="D81" s="248"/>
      <c r="E81" s="215"/>
      <c r="F81" s="229"/>
      <c r="G81" s="215"/>
      <c r="H81" s="215"/>
      <c r="I81" s="249"/>
      <c r="J81" s="163"/>
      <c r="K81" s="502" t="str">
        <f t="shared" si="1"/>
        <v xml:space="preserve">ITEM  DESCRIPTION </v>
      </c>
    </row>
    <row r="82" spans="1:13" s="16" customFormat="1" ht="17.25" customHeight="1" x14ac:dyDescent="0.35">
      <c r="A82" s="498" t="s">
        <v>40</v>
      </c>
      <c r="B82" s="499"/>
      <c r="C82" s="499"/>
      <c r="D82" s="499"/>
      <c r="E82" s="499"/>
      <c r="F82" s="499"/>
      <c r="G82" s="499"/>
      <c r="H82" s="499"/>
      <c r="I82" s="499"/>
      <c r="J82" s="77"/>
      <c r="K82" s="502" t="str">
        <f t="shared" si="1"/>
        <v xml:space="preserve">ITEM  DESCRIPTION </v>
      </c>
    </row>
    <row r="83" spans="1:13" s="20" customFormat="1" ht="15.9" x14ac:dyDescent="0.35">
      <c r="A83" s="167"/>
      <c r="B83" s="247"/>
      <c r="C83" s="42"/>
      <c r="D83" s="42"/>
      <c r="E83" s="28"/>
      <c r="F83" s="31"/>
      <c r="G83" s="24"/>
      <c r="H83" s="38"/>
      <c r="I83" s="43"/>
      <c r="J83" s="164"/>
      <c r="K83" s="502" t="str">
        <f t="shared" si="1"/>
        <v xml:space="preserve">ITEM  DESCRIPTION </v>
      </c>
    </row>
    <row r="84" spans="1:13" s="20" customFormat="1" ht="88.5" customHeight="1" x14ac:dyDescent="0.35">
      <c r="A84" s="406">
        <v>1</v>
      </c>
      <c r="B84" s="216" t="s">
        <v>35</v>
      </c>
      <c r="C84" s="42" t="s">
        <v>156</v>
      </c>
      <c r="D84" s="42"/>
      <c r="E84" s="28"/>
      <c r="F84" s="34"/>
      <c r="G84" s="75"/>
      <c r="H84" s="45"/>
      <c r="I84" s="27"/>
      <c r="J84" s="164"/>
      <c r="K84" s="502" t="str">
        <f t="shared" si="1"/>
        <v>ITEM POP Punning DESCRIPTION Providing and applying Plaster of Paris punning of average thickness 20 -25mm to existing wall surfaces/ on existing tiles including chicken mesh in true level and plumb complete as per design and drawing Cleaning the surface properly with sand paper, filling cracks/holes with plaster of Paris. Applying lambi / putty (lambi/putty will be of good quality) sand papering the putty work on chamfers, etc.at any / all heights. Rate include cost for making grooves up to 12mm thick if required in horizontal or vertical direction near doors, windows, skirting, floor covering, masking tape and cleaning the area all complete as per drawing, design &amp; manufactures specification.</v>
      </c>
    </row>
    <row r="85" spans="1:13" s="157" customFormat="1" ht="15.9" x14ac:dyDescent="0.35">
      <c r="A85" s="406"/>
      <c r="B85" s="216" t="s">
        <v>2</v>
      </c>
      <c r="C85" s="42" t="s">
        <v>155</v>
      </c>
      <c r="D85" s="42"/>
      <c r="E85" s="28" t="s">
        <v>38</v>
      </c>
      <c r="F85" s="34" t="s">
        <v>45</v>
      </c>
      <c r="G85" s="356">
        <v>85</v>
      </c>
      <c r="H85" s="45"/>
      <c r="I85" s="27"/>
      <c r="J85" s="10"/>
      <c r="K85" s="502" t="str">
        <f t="shared" si="1"/>
        <v xml:space="preserve">ITEM a DESCRIPTION Block work walls </v>
      </c>
      <c r="L85" s="165"/>
      <c r="M85" s="165"/>
    </row>
    <row r="86" spans="1:13" s="20" customFormat="1" ht="15.9" x14ac:dyDescent="0.35">
      <c r="A86" s="406"/>
      <c r="B86" s="216" t="s">
        <v>3</v>
      </c>
      <c r="C86" s="42" t="s">
        <v>76</v>
      </c>
      <c r="D86" s="42"/>
      <c r="E86" s="28" t="s">
        <v>38</v>
      </c>
      <c r="F86" s="34" t="s">
        <v>45</v>
      </c>
      <c r="G86" s="356">
        <v>0</v>
      </c>
      <c r="H86" s="75"/>
      <c r="I86" s="76"/>
      <c r="J86" s="164"/>
      <c r="K86" s="502" t="str">
        <f t="shared" si="1"/>
        <v xml:space="preserve">ITEM b DESCRIPTION Exposed ceiling </v>
      </c>
      <c r="L86" s="165"/>
      <c r="M86" s="165"/>
    </row>
    <row r="87" spans="1:13" s="20" customFormat="1" ht="15.9" x14ac:dyDescent="0.35">
      <c r="A87" s="167"/>
      <c r="B87" s="216"/>
      <c r="C87" s="42"/>
      <c r="D87" s="42"/>
      <c r="E87" s="32"/>
      <c r="F87" s="36"/>
      <c r="G87" s="72"/>
      <c r="H87" s="40"/>
      <c r="I87" s="43"/>
      <c r="J87" s="164"/>
      <c r="K87" s="502" t="str">
        <f t="shared" si="1"/>
        <v xml:space="preserve">ITEM  DESCRIPTION </v>
      </c>
    </row>
    <row r="88" spans="1:13" s="20" customFormat="1" ht="64.3" x14ac:dyDescent="0.35">
      <c r="A88" s="167">
        <v>2</v>
      </c>
      <c r="B88" s="216" t="s">
        <v>36</v>
      </c>
      <c r="C88" s="42" t="s">
        <v>157</v>
      </c>
      <c r="D88" s="42"/>
      <c r="E88" s="32" t="s">
        <v>38</v>
      </c>
      <c r="F88" s="31" t="s">
        <v>45</v>
      </c>
      <c r="G88" s="353">
        <v>1884</v>
      </c>
      <c r="H88" s="40"/>
      <c r="I88" s="27"/>
      <c r="J88" s="323"/>
      <c r="K88" s="502" t="str">
        <f t="shared" si="1"/>
        <v>ITEM Gypsum Ceiling DESCRIPTION Providing, making and fixing of POP false ceiling as per manufacturer design and drawing including cut-outs for hvac grill, lights etc. at any / all heights. Rate quoted should be including of vertical drop of any heights, mouldings and size mentioned in drawings with necessary required framing in 450 x 900 ultra Gyproc sections, fittings, and fixtures, scaffolding, floor covering, masking tape and cleaning the area all complete as per drawing, design &amp; manufactures specification all complete. Rates do not include painting work.</v>
      </c>
    </row>
    <row r="89" spans="1:13" s="20" customFormat="1" ht="15.9" x14ac:dyDescent="0.35">
      <c r="A89" s="167"/>
      <c r="B89" s="216"/>
      <c r="C89" s="42"/>
      <c r="D89" s="42"/>
      <c r="E89" s="32"/>
      <c r="F89" s="36"/>
      <c r="G89" s="40"/>
      <c r="H89" s="40"/>
      <c r="I89" s="41"/>
      <c r="J89" s="164"/>
      <c r="K89" s="502" t="str">
        <f t="shared" si="1"/>
        <v xml:space="preserve">ITEM  DESCRIPTION </v>
      </c>
    </row>
    <row r="90" spans="1:13" s="20" customFormat="1" ht="38.6" x14ac:dyDescent="0.35">
      <c r="A90" s="167">
        <v>3</v>
      </c>
      <c r="B90" s="215" t="s">
        <v>158</v>
      </c>
      <c r="C90" s="48" t="s">
        <v>176</v>
      </c>
      <c r="D90" s="42"/>
      <c r="E90" s="28" t="s">
        <v>38</v>
      </c>
      <c r="F90" s="34" t="s">
        <v>45</v>
      </c>
      <c r="G90" s="353">
        <v>0</v>
      </c>
      <c r="H90" s="40"/>
      <c r="I90" s="27"/>
      <c r="J90" s="164"/>
      <c r="K90" s="502" t="str">
        <f t="shared" si="1"/>
        <v xml:space="preserve">ITEM MS frame with bison board Ceiling (kitchen)
 DESCRIPTION Fitting of MS frame with bison board (fire rated) with Enamel Paint with necessary supports , hangers etc. provided to install light fitting , fresh air grill etc. </v>
      </c>
    </row>
    <row r="91" spans="1:13" s="20" customFormat="1" ht="15.9" x14ac:dyDescent="0.35">
      <c r="A91" s="167"/>
      <c r="B91" s="216"/>
      <c r="C91" s="42"/>
      <c r="D91" s="42"/>
      <c r="E91" s="32"/>
      <c r="F91" s="31"/>
      <c r="G91" s="40"/>
      <c r="H91" s="40"/>
      <c r="I91" s="41"/>
      <c r="J91" s="164"/>
      <c r="K91" s="502" t="str">
        <f t="shared" si="1"/>
        <v xml:space="preserve">ITEM  DESCRIPTION </v>
      </c>
    </row>
    <row r="92" spans="1:13" s="157" customFormat="1" ht="34.5" customHeight="1" x14ac:dyDescent="0.35">
      <c r="A92" s="167">
        <v>4</v>
      </c>
      <c r="B92" s="224" t="s">
        <v>136</v>
      </c>
      <c r="C92" s="66" t="s">
        <v>197</v>
      </c>
      <c r="D92" s="66"/>
      <c r="E92" s="70" t="s">
        <v>38</v>
      </c>
      <c r="F92" s="74" t="s">
        <v>45</v>
      </c>
      <c r="G92" s="353">
        <v>450</v>
      </c>
      <c r="H92" s="72"/>
      <c r="I92" s="76"/>
      <c r="J92" s="164"/>
      <c r="K92" s="502" t="str">
        <f t="shared" si="1"/>
        <v xml:space="preserve">ITEM Textured Wall Paint             ( stucco ) DESCRIPTION Providing &amp; applying three (03) coats of approved Texture Stucco Paint on walls including scraping, primer , filling with putty etc. complete with final coat no brush mark to be visible after painting colour shade as specified. </v>
      </c>
      <c r="L92" s="165"/>
      <c r="M92" s="165"/>
    </row>
    <row r="93" spans="1:13" s="20" customFormat="1" ht="15.9" x14ac:dyDescent="0.35">
      <c r="A93" s="167"/>
      <c r="B93" s="216"/>
      <c r="C93" s="42"/>
      <c r="D93" s="42"/>
      <c r="E93" s="28"/>
      <c r="F93" s="31"/>
      <c r="G93" s="40"/>
      <c r="H93" s="40"/>
      <c r="I93" s="43"/>
      <c r="J93" s="164"/>
      <c r="K93" s="502" t="str">
        <f t="shared" si="1"/>
        <v xml:space="preserve">ITEM  DESCRIPTION </v>
      </c>
    </row>
    <row r="94" spans="1:13" s="20" customFormat="1" ht="38.6" x14ac:dyDescent="0.35">
      <c r="A94" s="167">
        <v>5</v>
      </c>
      <c r="B94" s="215" t="s">
        <v>123</v>
      </c>
      <c r="C94" s="42" t="s">
        <v>198</v>
      </c>
      <c r="D94" s="42"/>
      <c r="E94" s="32" t="s">
        <v>38</v>
      </c>
      <c r="F94" s="31" t="s">
        <v>45</v>
      </c>
      <c r="G94" s="353">
        <v>1884</v>
      </c>
      <c r="H94" s="40"/>
      <c r="I94" s="27"/>
      <c r="J94" s="323"/>
      <c r="K94" s="502" t="str">
        <f t="shared" si="1"/>
        <v>ITEM Ceiling Paint ON Gypsum (Firated) DESCRIPTION Providing &amp; applying three (03) coats of approved Plastic Paint on  exposed surface on ceiling including scraping, primer , filling with putty etc. complete with final coat no brush mark to be visible after painting colour shade as specified.</v>
      </c>
    </row>
    <row r="95" spans="1:13" s="20" customFormat="1" ht="15.9" x14ac:dyDescent="0.35">
      <c r="A95" s="167"/>
      <c r="B95" s="24"/>
      <c r="C95" s="42"/>
      <c r="D95" s="42"/>
      <c r="E95" s="32"/>
      <c r="F95" s="31"/>
      <c r="G95" s="40"/>
      <c r="H95" s="40"/>
      <c r="I95" s="41"/>
      <c r="J95" s="164"/>
      <c r="K95" s="502" t="str">
        <f t="shared" si="1"/>
        <v xml:space="preserve">ITEM  DESCRIPTION </v>
      </c>
    </row>
    <row r="96" spans="1:13" s="20" customFormat="1" ht="25.75" x14ac:dyDescent="0.35">
      <c r="A96" s="167">
        <v>6</v>
      </c>
      <c r="B96" s="215" t="s">
        <v>56</v>
      </c>
      <c r="C96" s="42" t="s">
        <v>199</v>
      </c>
      <c r="D96" s="42"/>
      <c r="E96" s="32" t="s">
        <v>38</v>
      </c>
      <c r="F96" s="31" t="s">
        <v>45</v>
      </c>
      <c r="G96" s="352">
        <v>0</v>
      </c>
      <c r="H96" s="40"/>
      <c r="I96" s="27"/>
      <c r="J96" s="323"/>
      <c r="K96" s="502" t="str">
        <f t="shared" si="1"/>
        <v>ITEM Expose Ceiling Paint including all beams  DESCRIPTION Providing &amp; applying Three (03) coats of approved Plastic paint on  exposed surface on ceiling including HVAC ducts,  Sprinkler Pipes etc. complete with final coat no brush mark to be visible after painting colour shade as specified.</v>
      </c>
    </row>
    <row r="97" spans="1:12" s="20" customFormat="1" ht="15.9" x14ac:dyDescent="0.35">
      <c r="A97" s="167"/>
      <c r="B97" s="216"/>
      <c r="C97" s="42"/>
      <c r="D97" s="42"/>
      <c r="E97" s="32"/>
      <c r="F97" s="31"/>
      <c r="G97" s="40"/>
      <c r="H97" s="40"/>
      <c r="I97" s="27"/>
      <c r="J97" s="164"/>
      <c r="K97" s="502" t="str">
        <f t="shared" si="1"/>
        <v xml:space="preserve">ITEM  DESCRIPTION </v>
      </c>
    </row>
    <row r="98" spans="1:12" s="20" customFormat="1" ht="38.6" x14ac:dyDescent="0.35">
      <c r="A98" s="296">
        <v>7</v>
      </c>
      <c r="B98" s="215" t="s">
        <v>51</v>
      </c>
      <c r="C98" s="42" t="s">
        <v>200</v>
      </c>
      <c r="D98" s="42"/>
      <c r="E98" s="32" t="s">
        <v>38</v>
      </c>
      <c r="F98" s="34" t="s">
        <v>45</v>
      </c>
      <c r="G98" s="352">
        <v>0</v>
      </c>
      <c r="H98" s="40"/>
      <c r="I98" s="27"/>
      <c r="J98" s="10"/>
      <c r="K98" s="502" t="str">
        <f t="shared" si="1"/>
        <v>ITEM Duct painting DESCRIPTION Providing &amp; applying Three (03) coats of Satin Enamel Paint (as per approved shade) on exposed surface on metal duct including removing of old paint, required zink oxide paint etc. complete with final coat no brush mark to be visible after painting colour shade as specified.</v>
      </c>
    </row>
    <row r="99" spans="1:12" s="20" customFormat="1" ht="15.9" x14ac:dyDescent="0.35">
      <c r="A99" s="296"/>
      <c r="B99" s="215"/>
      <c r="C99" s="42"/>
      <c r="D99" s="42"/>
      <c r="E99" s="32"/>
      <c r="F99" s="34"/>
      <c r="G99" s="40"/>
      <c r="H99" s="40"/>
      <c r="I99" s="27"/>
      <c r="J99" s="10"/>
      <c r="K99" s="502" t="str">
        <f t="shared" si="1"/>
        <v xml:space="preserve">ITEM  DESCRIPTION </v>
      </c>
    </row>
    <row r="100" spans="1:12" s="20" customFormat="1" ht="38.6" x14ac:dyDescent="0.35">
      <c r="A100" s="296">
        <v>8</v>
      </c>
      <c r="B100" s="215" t="s">
        <v>57</v>
      </c>
      <c r="C100" s="42" t="s">
        <v>201</v>
      </c>
      <c r="D100" s="42"/>
      <c r="E100" s="32" t="s">
        <v>38</v>
      </c>
      <c r="F100" s="34" t="s">
        <v>45</v>
      </c>
      <c r="G100" s="352">
        <v>0</v>
      </c>
      <c r="H100" s="40"/>
      <c r="I100" s="27"/>
      <c r="J100" s="10"/>
      <c r="K100" s="502" t="str">
        <f t="shared" si="1"/>
        <v>ITEM Fire Sprinkler paint DESCRIPTION Providing &amp; applying two (02) coats of Fire Rated Paint as per standard on exposed surface on metal including removing of old paint etc. complete with final coat no brush mark to be visible after painting colour shade as specified.</v>
      </c>
    </row>
    <row r="101" spans="1:12" s="20" customFormat="1" x14ac:dyDescent="0.35">
      <c r="A101" s="167"/>
      <c r="B101" s="32"/>
      <c r="C101" s="42"/>
      <c r="D101" s="42"/>
      <c r="E101" s="32"/>
      <c r="F101" s="31"/>
      <c r="G101" s="40"/>
      <c r="H101" s="40"/>
      <c r="I101" s="27"/>
      <c r="J101" s="10"/>
      <c r="K101" s="10"/>
    </row>
    <row r="102" spans="1:12" s="16" customFormat="1" ht="21" customHeight="1" x14ac:dyDescent="0.35">
      <c r="A102" s="400" t="s">
        <v>128</v>
      </c>
      <c r="B102" s="401"/>
      <c r="C102" s="59"/>
      <c r="D102" s="59"/>
      <c r="E102" s="54"/>
      <c r="F102" s="59"/>
      <c r="G102" s="54"/>
      <c r="H102" s="59"/>
      <c r="I102" s="60">
        <f>SUM(I83:I101)</f>
        <v>0</v>
      </c>
      <c r="J102" s="61"/>
      <c r="K102" s="61"/>
    </row>
    <row r="103" spans="1:12" ht="13.3" thickBot="1" x14ac:dyDescent="0.4">
      <c r="A103" s="250"/>
      <c r="B103" s="251"/>
      <c r="C103" s="252"/>
      <c r="D103" s="252"/>
      <c r="E103" s="251"/>
      <c r="F103" s="253"/>
      <c r="G103" s="251"/>
      <c r="H103" s="251"/>
      <c r="I103" s="253"/>
      <c r="J103" s="254"/>
      <c r="K103" s="254"/>
    </row>
    <row r="104" spans="1:12" s="20" customFormat="1" x14ac:dyDescent="0.35">
      <c r="A104" s="169"/>
      <c r="B104" s="21"/>
      <c r="C104" s="22"/>
      <c r="D104" s="22"/>
      <c r="E104" s="69"/>
      <c r="F104" s="232"/>
      <c r="G104" s="23"/>
      <c r="H104" s="23"/>
      <c r="J104" s="80"/>
      <c r="K104" s="80"/>
      <c r="L104" s="81"/>
    </row>
    <row r="105" spans="1:12" x14ac:dyDescent="0.35">
      <c r="A105" s="170"/>
      <c r="J105" s="13"/>
      <c r="K105" s="13"/>
      <c r="L105" s="82"/>
    </row>
    <row r="106" spans="1:12" x14ac:dyDescent="0.35">
      <c r="A106" s="170"/>
      <c r="J106" s="13"/>
      <c r="K106" s="13"/>
      <c r="L106" s="82"/>
    </row>
    <row r="107" spans="1:12" x14ac:dyDescent="0.35">
      <c r="A107" s="170"/>
      <c r="J107" s="13"/>
      <c r="K107" s="13"/>
      <c r="L107" s="82"/>
    </row>
    <row r="108" spans="1:12" x14ac:dyDescent="0.35">
      <c r="A108" s="170"/>
      <c r="J108" s="13"/>
      <c r="K108" s="13"/>
      <c r="L108" s="82"/>
    </row>
    <row r="109" spans="1:12" x14ac:dyDescent="0.35">
      <c r="A109" s="170"/>
      <c r="J109" s="13"/>
      <c r="K109" s="13"/>
      <c r="L109" s="82"/>
    </row>
    <row r="110" spans="1:12" x14ac:dyDescent="0.35">
      <c r="A110" s="170"/>
    </row>
    <row r="111" spans="1:12" x14ac:dyDescent="0.35">
      <c r="A111" s="170"/>
    </row>
    <row r="112" spans="1:12" x14ac:dyDescent="0.35">
      <c r="A112" s="170"/>
    </row>
    <row r="113" spans="1:3" x14ac:dyDescent="0.35">
      <c r="A113" s="170"/>
    </row>
    <row r="114" spans="1:3" x14ac:dyDescent="0.35">
      <c r="A114" s="170"/>
    </row>
    <row r="115" spans="1:3" x14ac:dyDescent="0.35">
      <c r="A115" s="170"/>
    </row>
    <row r="116" spans="1:3" x14ac:dyDescent="0.35">
      <c r="A116" s="170"/>
    </row>
    <row r="117" spans="1:3" x14ac:dyDescent="0.35">
      <c r="A117" s="170"/>
      <c r="C117" s="79"/>
    </row>
    <row r="118" spans="1:3" x14ac:dyDescent="0.35">
      <c r="A118" s="170"/>
    </row>
    <row r="119" spans="1:3" x14ac:dyDescent="0.35">
      <c r="A119" s="170"/>
    </row>
    <row r="120" spans="1:3" x14ac:dyDescent="0.35">
      <c r="A120" s="170"/>
    </row>
    <row r="121" spans="1:3" x14ac:dyDescent="0.35">
      <c r="A121" s="170"/>
    </row>
    <row r="122" spans="1:3" x14ac:dyDescent="0.35">
      <c r="A122" s="170"/>
    </row>
    <row r="123" spans="1:3" x14ac:dyDescent="0.35">
      <c r="A123" s="170"/>
    </row>
    <row r="124" spans="1:3" x14ac:dyDescent="0.35">
      <c r="A124" s="170"/>
    </row>
    <row r="125" spans="1:3" x14ac:dyDescent="0.35">
      <c r="A125" s="170"/>
    </row>
    <row r="126" spans="1:3" x14ac:dyDescent="0.35">
      <c r="A126" s="170"/>
    </row>
    <row r="127" spans="1:3" x14ac:dyDescent="0.35">
      <c r="A127" s="170"/>
    </row>
    <row r="128" spans="1:3" x14ac:dyDescent="0.35">
      <c r="A128" s="170"/>
    </row>
    <row r="129" spans="1:1" x14ac:dyDescent="0.35">
      <c r="A129" s="170"/>
    </row>
  </sheetData>
  <protectedRanges>
    <protectedRange sqref="I27 F1:F2 I2 I77 F76:F77 F42 F69:F70 F31 F80:F81 F103:F65387 I103:I65387 I17:I19 F17 F44 F57:F58 F60:F66 F27 F34 F36:F37" name="Range1"/>
    <protectedRange sqref="F10" name="Range1_2"/>
    <protectedRange sqref="F4 F16 I4 I11 F11 I16" name="Range1_1_1"/>
    <protectedRange sqref="F88 F90 F75 F92 F94 F84:F86 F96:F101 F68" name="Range1_4"/>
    <protectedRange sqref="F24:I26" name="Range1_3"/>
    <protectedRange sqref="F30 F43 F41" name="Range1_5"/>
    <protectedRange sqref="G28:H29" name="Range1_7"/>
    <protectedRange sqref="G84:H86" name="Range1_9_1_1"/>
    <protectedRange sqref="F78:F79" name="Range1_1"/>
    <protectedRange sqref="I1" name="Range1_6_1_1"/>
  </protectedRanges>
  <mergeCells count="26">
    <mergeCell ref="B62:B63"/>
    <mergeCell ref="B69:B70"/>
    <mergeCell ref="A69:A74"/>
    <mergeCell ref="A80:B80"/>
    <mergeCell ref="L43:L46"/>
    <mergeCell ref="B49:B50"/>
    <mergeCell ref="A49:A50"/>
    <mergeCell ref="A27:A29"/>
    <mergeCell ref="A17:A23"/>
    <mergeCell ref="L18:L21"/>
    <mergeCell ref="L27:L29"/>
    <mergeCell ref="B43:B44"/>
    <mergeCell ref="A43:A47"/>
    <mergeCell ref="A37:A40"/>
    <mergeCell ref="A31:A33"/>
    <mergeCell ref="A102:B102"/>
    <mergeCell ref="A1:G1"/>
    <mergeCell ref="H1:I1"/>
    <mergeCell ref="A84:A86"/>
    <mergeCell ref="A65:A67"/>
    <mergeCell ref="B65:B66"/>
    <mergeCell ref="A56:A57"/>
    <mergeCell ref="A59:A60"/>
    <mergeCell ref="A62:A63"/>
    <mergeCell ref="B56:B57"/>
    <mergeCell ref="B59:B60"/>
  </mergeCells>
  <pageMargins left="0.7" right="0.7" top="0.75" bottom="0.75" header="0.3" footer="0.3"/>
  <pageSetup paperSize="9" scale="2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S230"/>
  <sheetViews>
    <sheetView tabSelected="1" view="pageBreakPreview" topLeftCell="A74" zoomScale="50" zoomScaleNormal="85" zoomScaleSheetLayoutView="100" workbookViewId="0">
      <selection activeCell="D82" sqref="D82"/>
    </sheetView>
  </sheetViews>
  <sheetFormatPr defaultColWidth="8.84375" defaultRowHeight="12.9" x14ac:dyDescent="0.35"/>
  <cols>
    <col min="1" max="1" width="7.84375" style="13" customWidth="1"/>
    <col min="2" max="2" width="23.15234375" style="13" customWidth="1"/>
    <col min="3" max="3" width="87.84375" style="18" customWidth="1"/>
    <col min="4" max="4" width="20.84375" style="13" bestFit="1" customWidth="1"/>
    <col min="5" max="5" width="23.53515625" style="18" customWidth="1"/>
    <col min="6" max="6" width="8.15234375" style="8" bestFit="1" customWidth="1"/>
    <col min="7" max="7" width="8.3828125" style="13" bestFit="1" customWidth="1"/>
    <col min="8" max="8" width="10.3046875" style="13" bestFit="1" customWidth="1"/>
    <col min="9" max="9" width="13.69140625" style="8" bestFit="1" customWidth="1"/>
    <col min="10" max="10" width="30.3046875" style="8" customWidth="1"/>
    <col min="11" max="11" width="13.15234375" style="14" bestFit="1" customWidth="1"/>
    <col min="12" max="237" width="8.84375" style="14"/>
    <col min="238" max="238" width="7.84375" style="14" customWidth="1"/>
    <col min="239" max="239" width="65.69140625" style="14" customWidth="1"/>
    <col min="240" max="241" width="7.69140625" style="14" bestFit="1" customWidth="1"/>
    <col min="242" max="242" width="15.3828125" style="14" bestFit="1" customWidth="1"/>
    <col min="243" max="243" width="16.69140625" style="14" customWidth="1"/>
    <col min="244" max="244" width="18.3828125" style="14" customWidth="1"/>
    <col min="245" max="245" width="16" style="14" bestFit="1" customWidth="1"/>
    <col min="246" max="493" width="8.84375" style="14"/>
    <col min="494" max="494" width="7.84375" style="14" customWidth="1"/>
    <col min="495" max="495" width="65.69140625" style="14" customWidth="1"/>
    <col min="496" max="497" width="7.69140625" style="14" bestFit="1" customWidth="1"/>
    <col min="498" max="498" width="15.3828125" style="14" bestFit="1" customWidth="1"/>
    <col min="499" max="499" width="16.69140625" style="14" customWidth="1"/>
    <col min="500" max="500" width="18.3828125" style="14" customWidth="1"/>
    <col min="501" max="501" width="16" style="14" bestFit="1" customWidth="1"/>
    <col min="502" max="749" width="8.84375" style="14"/>
    <col min="750" max="750" width="7.84375" style="14" customWidth="1"/>
    <col min="751" max="751" width="65.69140625" style="14" customWidth="1"/>
    <col min="752" max="753" width="7.69140625" style="14" bestFit="1" customWidth="1"/>
    <col min="754" max="754" width="15.3828125" style="14" bestFit="1" customWidth="1"/>
    <col min="755" max="755" width="16.69140625" style="14" customWidth="1"/>
    <col min="756" max="756" width="18.3828125" style="14" customWidth="1"/>
    <col min="757" max="757" width="16" style="14" bestFit="1" customWidth="1"/>
    <col min="758" max="1005" width="8.84375" style="14"/>
    <col min="1006" max="1006" width="7.84375" style="14" customWidth="1"/>
    <col min="1007" max="1007" width="65.69140625" style="14" customWidth="1"/>
    <col min="1008" max="1009" width="7.69140625" style="14" bestFit="1" customWidth="1"/>
    <col min="1010" max="1010" width="15.3828125" style="14" bestFit="1" customWidth="1"/>
    <col min="1011" max="1011" width="16.69140625" style="14" customWidth="1"/>
    <col min="1012" max="1012" width="18.3828125" style="14" customWidth="1"/>
    <col min="1013" max="1013" width="16" style="14" bestFit="1" customWidth="1"/>
    <col min="1014" max="1261" width="8.84375" style="14"/>
    <col min="1262" max="1262" width="7.84375" style="14" customWidth="1"/>
    <col min="1263" max="1263" width="65.69140625" style="14" customWidth="1"/>
    <col min="1264" max="1265" width="7.69140625" style="14" bestFit="1" customWidth="1"/>
    <col min="1266" max="1266" width="15.3828125" style="14" bestFit="1" customWidth="1"/>
    <col min="1267" max="1267" width="16.69140625" style="14" customWidth="1"/>
    <col min="1268" max="1268" width="18.3828125" style="14" customWidth="1"/>
    <col min="1269" max="1269" width="16" style="14" bestFit="1" customWidth="1"/>
    <col min="1270" max="1517" width="8.84375" style="14"/>
    <col min="1518" max="1518" width="7.84375" style="14" customWidth="1"/>
    <col min="1519" max="1519" width="65.69140625" style="14" customWidth="1"/>
    <col min="1520" max="1521" width="7.69140625" style="14" bestFit="1" customWidth="1"/>
    <col min="1522" max="1522" width="15.3828125" style="14" bestFit="1" customWidth="1"/>
    <col min="1523" max="1523" width="16.69140625" style="14" customWidth="1"/>
    <col min="1524" max="1524" width="18.3828125" style="14" customWidth="1"/>
    <col min="1525" max="1525" width="16" style="14" bestFit="1" customWidth="1"/>
    <col min="1526" max="1773" width="8.84375" style="14"/>
    <col min="1774" max="1774" width="7.84375" style="14" customWidth="1"/>
    <col min="1775" max="1775" width="65.69140625" style="14" customWidth="1"/>
    <col min="1776" max="1777" width="7.69140625" style="14" bestFit="1" customWidth="1"/>
    <col min="1778" max="1778" width="15.3828125" style="14" bestFit="1" customWidth="1"/>
    <col min="1779" max="1779" width="16.69140625" style="14" customWidth="1"/>
    <col min="1780" max="1780" width="18.3828125" style="14" customWidth="1"/>
    <col min="1781" max="1781" width="16" style="14" bestFit="1" customWidth="1"/>
    <col min="1782" max="2029" width="8.84375" style="14"/>
    <col min="2030" max="2030" width="7.84375" style="14" customWidth="1"/>
    <col min="2031" max="2031" width="65.69140625" style="14" customWidth="1"/>
    <col min="2032" max="2033" width="7.69140625" style="14" bestFit="1" customWidth="1"/>
    <col min="2034" max="2034" width="15.3828125" style="14" bestFit="1" customWidth="1"/>
    <col min="2035" max="2035" width="16.69140625" style="14" customWidth="1"/>
    <col min="2036" max="2036" width="18.3828125" style="14" customWidth="1"/>
    <col min="2037" max="2037" width="16" style="14" bestFit="1" customWidth="1"/>
    <col min="2038" max="2285" width="8.84375" style="14"/>
    <col min="2286" max="2286" width="7.84375" style="14" customWidth="1"/>
    <col min="2287" max="2287" width="65.69140625" style="14" customWidth="1"/>
    <col min="2288" max="2289" width="7.69140625" style="14" bestFit="1" customWidth="1"/>
    <col min="2290" max="2290" width="15.3828125" style="14" bestFit="1" customWidth="1"/>
    <col min="2291" max="2291" width="16.69140625" style="14" customWidth="1"/>
    <col min="2292" max="2292" width="18.3828125" style="14" customWidth="1"/>
    <col min="2293" max="2293" width="16" style="14" bestFit="1" customWidth="1"/>
    <col min="2294" max="2541" width="8.84375" style="14"/>
    <col min="2542" max="2542" width="7.84375" style="14" customWidth="1"/>
    <col min="2543" max="2543" width="65.69140625" style="14" customWidth="1"/>
    <col min="2544" max="2545" width="7.69140625" style="14" bestFit="1" customWidth="1"/>
    <col min="2546" max="2546" width="15.3828125" style="14" bestFit="1" customWidth="1"/>
    <col min="2547" max="2547" width="16.69140625" style="14" customWidth="1"/>
    <col min="2548" max="2548" width="18.3828125" style="14" customWidth="1"/>
    <col min="2549" max="2549" width="16" style="14" bestFit="1" customWidth="1"/>
    <col min="2550" max="2797" width="8.84375" style="14"/>
    <col min="2798" max="2798" width="7.84375" style="14" customWidth="1"/>
    <col min="2799" max="2799" width="65.69140625" style="14" customWidth="1"/>
    <col min="2800" max="2801" width="7.69140625" style="14" bestFit="1" customWidth="1"/>
    <col min="2802" max="2802" width="15.3828125" style="14" bestFit="1" customWidth="1"/>
    <col min="2803" max="2803" width="16.69140625" style="14" customWidth="1"/>
    <col min="2804" max="2804" width="18.3828125" style="14" customWidth="1"/>
    <col min="2805" max="2805" width="16" style="14" bestFit="1" customWidth="1"/>
    <col min="2806" max="3053" width="8.84375" style="14"/>
    <col min="3054" max="3054" width="7.84375" style="14" customWidth="1"/>
    <col min="3055" max="3055" width="65.69140625" style="14" customWidth="1"/>
    <col min="3056" max="3057" width="7.69140625" style="14" bestFit="1" customWidth="1"/>
    <col min="3058" max="3058" width="15.3828125" style="14" bestFit="1" customWidth="1"/>
    <col min="3059" max="3059" width="16.69140625" style="14" customWidth="1"/>
    <col min="3060" max="3060" width="18.3828125" style="14" customWidth="1"/>
    <col min="3061" max="3061" width="16" style="14" bestFit="1" customWidth="1"/>
    <col min="3062" max="3309" width="8.84375" style="14"/>
    <col min="3310" max="3310" width="7.84375" style="14" customWidth="1"/>
    <col min="3311" max="3311" width="65.69140625" style="14" customWidth="1"/>
    <col min="3312" max="3313" width="7.69140625" style="14" bestFit="1" customWidth="1"/>
    <col min="3314" max="3314" width="15.3828125" style="14" bestFit="1" customWidth="1"/>
    <col min="3315" max="3315" width="16.69140625" style="14" customWidth="1"/>
    <col min="3316" max="3316" width="18.3828125" style="14" customWidth="1"/>
    <col min="3317" max="3317" width="16" style="14" bestFit="1" customWidth="1"/>
    <col min="3318" max="3565" width="8.84375" style="14"/>
    <col min="3566" max="3566" width="7.84375" style="14" customWidth="1"/>
    <col min="3567" max="3567" width="65.69140625" style="14" customWidth="1"/>
    <col min="3568" max="3569" width="7.69140625" style="14" bestFit="1" customWidth="1"/>
    <col min="3570" max="3570" width="15.3828125" style="14" bestFit="1" customWidth="1"/>
    <col min="3571" max="3571" width="16.69140625" style="14" customWidth="1"/>
    <col min="3572" max="3572" width="18.3828125" style="14" customWidth="1"/>
    <col min="3573" max="3573" width="16" style="14" bestFit="1" customWidth="1"/>
    <col min="3574" max="3821" width="8.84375" style="14"/>
    <col min="3822" max="3822" width="7.84375" style="14" customWidth="1"/>
    <col min="3823" max="3823" width="65.69140625" style="14" customWidth="1"/>
    <col min="3824" max="3825" width="7.69140625" style="14" bestFit="1" customWidth="1"/>
    <col min="3826" max="3826" width="15.3828125" style="14" bestFit="1" customWidth="1"/>
    <col min="3827" max="3827" width="16.69140625" style="14" customWidth="1"/>
    <col min="3828" max="3828" width="18.3828125" style="14" customWidth="1"/>
    <col min="3829" max="3829" width="16" style="14" bestFit="1" customWidth="1"/>
    <col min="3830" max="4077" width="8.84375" style="14"/>
    <col min="4078" max="4078" width="7.84375" style="14" customWidth="1"/>
    <col min="4079" max="4079" width="65.69140625" style="14" customWidth="1"/>
    <col min="4080" max="4081" width="7.69140625" style="14" bestFit="1" customWidth="1"/>
    <col min="4082" max="4082" width="15.3828125" style="14" bestFit="1" customWidth="1"/>
    <col min="4083" max="4083" width="16.69140625" style="14" customWidth="1"/>
    <col min="4084" max="4084" width="18.3828125" style="14" customWidth="1"/>
    <col min="4085" max="4085" width="16" style="14" bestFit="1" customWidth="1"/>
    <col min="4086" max="4333" width="8.84375" style="14"/>
    <col min="4334" max="4334" width="7.84375" style="14" customWidth="1"/>
    <col min="4335" max="4335" width="65.69140625" style="14" customWidth="1"/>
    <col min="4336" max="4337" width="7.69140625" style="14" bestFit="1" customWidth="1"/>
    <col min="4338" max="4338" width="15.3828125" style="14" bestFit="1" customWidth="1"/>
    <col min="4339" max="4339" width="16.69140625" style="14" customWidth="1"/>
    <col min="4340" max="4340" width="18.3828125" style="14" customWidth="1"/>
    <col min="4341" max="4341" width="16" style="14" bestFit="1" customWidth="1"/>
    <col min="4342" max="4589" width="8.84375" style="14"/>
    <col min="4590" max="4590" width="7.84375" style="14" customWidth="1"/>
    <col min="4591" max="4591" width="65.69140625" style="14" customWidth="1"/>
    <col min="4592" max="4593" width="7.69140625" style="14" bestFit="1" customWidth="1"/>
    <col min="4594" max="4594" width="15.3828125" style="14" bestFit="1" customWidth="1"/>
    <col min="4595" max="4595" width="16.69140625" style="14" customWidth="1"/>
    <col min="4596" max="4596" width="18.3828125" style="14" customWidth="1"/>
    <col min="4597" max="4597" width="16" style="14" bestFit="1" customWidth="1"/>
    <col min="4598" max="4845" width="8.84375" style="14"/>
    <col min="4846" max="4846" width="7.84375" style="14" customWidth="1"/>
    <col min="4847" max="4847" width="65.69140625" style="14" customWidth="1"/>
    <col min="4848" max="4849" width="7.69140625" style="14" bestFit="1" customWidth="1"/>
    <col min="4850" max="4850" width="15.3828125" style="14" bestFit="1" customWidth="1"/>
    <col min="4851" max="4851" width="16.69140625" style="14" customWidth="1"/>
    <col min="4852" max="4852" width="18.3828125" style="14" customWidth="1"/>
    <col min="4853" max="4853" width="16" style="14" bestFit="1" customWidth="1"/>
    <col min="4854" max="5101" width="8.84375" style="14"/>
    <col min="5102" max="5102" width="7.84375" style="14" customWidth="1"/>
    <col min="5103" max="5103" width="65.69140625" style="14" customWidth="1"/>
    <col min="5104" max="5105" width="7.69140625" style="14" bestFit="1" customWidth="1"/>
    <col min="5106" max="5106" width="15.3828125" style="14" bestFit="1" customWidth="1"/>
    <col min="5107" max="5107" width="16.69140625" style="14" customWidth="1"/>
    <col min="5108" max="5108" width="18.3828125" style="14" customWidth="1"/>
    <col min="5109" max="5109" width="16" style="14" bestFit="1" customWidth="1"/>
    <col min="5110" max="5357" width="8.84375" style="14"/>
    <col min="5358" max="5358" width="7.84375" style="14" customWidth="1"/>
    <col min="5359" max="5359" width="65.69140625" style="14" customWidth="1"/>
    <col min="5360" max="5361" width="7.69140625" style="14" bestFit="1" customWidth="1"/>
    <col min="5362" max="5362" width="15.3828125" style="14" bestFit="1" customWidth="1"/>
    <col min="5363" max="5363" width="16.69140625" style="14" customWidth="1"/>
    <col min="5364" max="5364" width="18.3828125" style="14" customWidth="1"/>
    <col min="5365" max="5365" width="16" style="14" bestFit="1" customWidth="1"/>
    <col min="5366" max="5613" width="8.84375" style="14"/>
    <col min="5614" max="5614" width="7.84375" style="14" customWidth="1"/>
    <col min="5615" max="5615" width="65.69140625" style="14" customWidth="1"/>
    <col min="5616" max="5617" width="7.69140625" style="14" bestFit="1" customWidth="1"/>
    <col min="5618" max="5618" width="15.3828125" style="14" bestFit="1" customWidth="1"/>
    <col min="5619" max="5619" width="16.69140625" style="14" customWidth="1"/>
    <col min="5620" max="5620" width="18.3828125" style="14" customWidth="1"/>
    <col min="5621" max="5621" width="16" style="14" bestFit="1" customWidth="1"/>
    <col min="5622" max="5869" width="8.84375" style="14"/>
    <col min="5870" max="5870" width="7.84375" style="14" customWidth="1"/>
    <col min="5871" max="5871" width="65.69140625" style="14" customWidth="1"/>
    <col min="5872" max="5873" width="7.69140625" style="14" bestFit="1" customWidth="1"/>
    <col min="5874" max="5874" width="15.3828125" style="14" bestFit="1" customWidth="1"/>
    <col min="5875" max="5875" width="16.69140625" style="14" customWidth="1"/>
    <col min="5876" max="5876" width="18.3828125" style="14" customWidth="1"/>
    <col min="5877" max="5877" width="16" style="14" bestFit="1" customWidth="1"/>
    <col min="5878" max="6125" width="8.84375" style="14"/>
    <col min="6126" max="6126" width="7.84375" style="14" customWidth="1"/>
    <col min="6127" max="6127" width="65.69140625" style="14" customWidth="1"/>
    <col min="6128" max="6129" width="7.69140625" style="14" bestFit="1" customWidth="1"/>
    <col min="6130" max="6130" width="15.3828125" style="14" bestFit="1" customWidth="1"/>
    <col min="6131" max="6131" width="16.69140625" style="14" customWidth="1"/>
    <col min="6132" max="6132" width="18.3828125" style="14" customWidth="1"/>
    <col min="6133" max="6133" width="16" style="14" bestFit="1" customWidth="1"/>
    <col min="6134" max="6381" width="8.84375" style="14"/>
    <col min="6382" max="6382" width="7.84375" style="14" customWidth="1"/>
    <col min="6383" max="6383" width="65.69140625" style="14" customWidth="1"/>
    <col min="6384" max="6385" width="7.69140625" style="14" bestFit="1" customWidth="1"/>
    <col min="6386" max="6386" width="15.3828125" style="14" bestFit="1" customWidth="1"/>
    <col min="6387" max="6387" width="16.69140625" style="14" customWidth="1"/>
    <col min="6388" max="6388" width="18.3828125" style="14" customWidth="1"/>
    <col min="6389" max="6389" width="16" style="14" bestFit="1" customWidth="1"/>
    <col min="6390" max="6637" width="8.84375" style="14"/>
    <col min="6638" max="6638" width="7.84375" style="14" customWidth="1"/>
    <col min="6639" max="6639" width="65.69140625" style="14" customWidth="1"/>
    <col min="6640" max="6641" width="7.69140625" style="14" bestFit="1" customWidth="1"/>
    <col min="6642" max="6642" width="15.3828125" style="14" bestFit="1" customWidth="1"/>
    <col min="6643" max="6643" width="16.69140625" style="14" customWidth="1"/>
    <col min="6644" max="6644" width="18.3828125" style="14" customWidth="1"/>
    <col min="6645" max="6645" width="16" style="14" bestFit="1" customWidth="1"/>
    <col min="6646" max="6893" width="8.84375" style="14"/>
    <col min="6894" max="6894" width="7.84375" style="14" customWidth="1"/>
    <col min="6895" max="6895" width="65.69140625" style="14" customWidth="1"/>
    <col min="6896" max="6897" width="7.69140625" style="14" bestFit="1" customWidth="1"/>
    <col min="6898" max="6898" width="15.3828125" style="14" bestFit="1" customWidth="1"/>
    <col min="6899" max="6899" width="16.69140625" style="14" customWidth="1"/>
    <col min="6900" max="6900" width="18.3828125" style="14" customWidth="1"/>
    <col min="6901" max="6901" width="16" style="14" bestFit="1" customWidth="1"/>
    <col min="6902" max="7149" width="8.84375" style="14"/>
    <col min="7150" max="7150" width="7.84375" style="14" customWidth="1"/>
    <col min="7151" max="7151" width="65.69140625" style="14" customWidth="1"/>
    <col min="7152" max="7153" width="7.69140625" style="14" bestFit="1" customWidth="1"/>
    <col min="7154" max="7154" width="15.3828125" style="14" bestFit="1" customWidth="1"/>
    <col min="7155" max="7155" width="16.69140625" style="14" customWidth="1"/>
    <col min="7156" max="7156" width="18.3828125" style="14" customWidth="1"/>
    <col min="7157" max="7157" width="16" style="14" bestFit="1" customWidth="1"/>
    <col min="7158" max="7405" width="8.84375" style="14"/>
    <col min="7406" max="7406" width="7.84375" style="14" customWidth="1"/>
    <col min="7407" max="7407" width="65.69140625" style="14" customWidth="1"/>
    <col min="7408" max="7409" width="7.69140625" style="14" bestFit="1" customWidth="1"/>
    <col min="7410" max="7410" width="15.3828125" style="14" bestFit="1" customWidth="1"/>
    <col min="7411" max="7411" width="16.69140625" style="14" customWidth="1"/>
    <col min="7412" max="7412" width="18.3828125" style="14" customWidth="1"/>
    <col min="7413" max="7413" width="16" style="14" bestFit="1" customWidth="1"/>
    <col min="7414" max="7661" width="8.84375" style="14"/>
    <col min="7662" max="7662" width="7.84375" style="14" customWidth="1"/>
    <col min="7663" max="7663" width="65.69140625" style="14" customWidth="1"/>
    <col min="7664" max="7665" width="7.69140625" style="14" bestFit="1" customWidth="1"/>
    <col min="7666" max="7666" width="15.3828125" style="14" bestFit="1" customWidth="1"/>
    <col min="7667" max="7667" width="16.69140625" style="14" customWidth="1"/>
    <col min="7668" max="7668" width="18.3828125" style="14" customWidth="1"/>
    <col min="7669" max="7669" width="16" style="14" bestFit="1" customWidth="1"/>
    <col min="7670" max="7917" width="8.84375" style="14"/>
    <col min="7918" max="7918" width="7.84375" style="14" customWidth="1"/>
    <col min="7919" max="7919" width="65.69140625" style="14" customWidth="1"/>
    <col min="7920" max="7921" width="7.69140625" style="14" bestFit="1" customWidth="1"/>
    <col min="7922" max="7922" width="15.3828125" style="14" bestFit="1" customWidth="1"/>
    <col min="7923" max="7923" width="16.69140625" style="14" customWidth="1"/>
    <col min="7924" max="7924" width="18.3828125" style="14" customWidth="1"/>
    <col min="7925" max="7925" width="16" style="14" bestFit="1" customWidth="1"/>
    <col min="7926" max="8173" width="8.84375" style="14"/>
    <col min="8174" max="8174" width="7.84375" style="14" customWidth="1"/>
    <col min="8175" max="8175" width="65.69140625" style="14" customWidth="1"/>
    <col min="8176" max="8177" width="7.69140625" style="14" bestFit="1" customWidth="1"/>
    <col min="8178" max="8178" width="15.3828125" style="14" bestFit="1" customWidth="1"/>
    <col min="8179" max="8179" width="16.69140625" style="14" customWidth="1"/>
    <col min="8180" max="8180" width="18.3828125" style="14" customWidth="1"/>
    <col min="8181" max="8181" width="16" style="14" bestFit="1" customWidth="1"/>
    <col min="8182" max="8429" width="8.84375" style="14"/>
    <col min="8430" max="8430" width="7.84375" style="14" customWidth="1"/>
    <col min="8431" max="8431" width="65.69140625" style="14" customWidth="1"/>
    <col min="8432" max="8433" width="7.69140625" style="14" bestFit="1" customWidth="1"/>
    <col min="8434" max="8434" width="15.3828125" style="14" bestFit="1" customWidth="1"/>
    <col min="8435" max="8435" width="16.69140625" style="14" customWidth="1"/>
    <col min="8436" max="8436" width="18.3828125" style="14" customWidth="1"/>
    <col min="8437" max="8437" width="16" style="14" bestFit="1" customWidth="1"/>
    <col min="8438" max="8685" width="8.84375" style="14"/>
    <col min="8686" max="8686" width="7.84375" style="14" customWidth="1"/>
    <col min="8687" max="8687" width="65.69140625" style="14" customWidth="1"/>
    <col min="8688" max="8689" width="7.69140625" style="14" bestFit="1" customWidth="1"/>
    <col min="8690" max="8690" width="15.3828125" style="14" bestFit="1" customWidth="1"/>
    <col min="8691" max="8691" width="16.69140625" style="14" customWidth="1"/>
    <col min="8692" max="8692" width="18.3828125" style="14" customWidth="1"/>
    <col min="8693" max="8693" width="16" style="14" bestFit="1" customWidth="1"/>
    <col min="8694" max="8941" width="8.84375" style="14"/>
    <col min="8942" max="8942" width="7.84375" style="14" customWidth="1"/>
    <col min="8943" max="8943" width="65.69140625" style="14" customWidth="1"/>
    <col min="8944" max="8945" width="7.69140625" style="14" bestFit="1" customWidth="1"/>
    <col min="8946" max="8946" width="15.3828125" style="14" bestFit="1" customWidth="1"/>
    <col min="8947" max="8947" width="16.69140625" style="14" customWidth="1"/>
    <col min="8948" max="8948" width="18.3828125" style="14" customWidth="1"/>
    <col min="8949" max="8949" width="16" style="14" bestFit="1" customWidth="1"/>
    <col min="8950" max="9197" width="8.84375" style="14"/>
    <col min="9198" max="9198" width="7.84375" style="14" customWidth="1"/>
    <col min="9199" max="9199" width="65.69140625" style="14" customWidth="1"/>
    <col min="9200" max="9201" width="7.69140625" style="14" bestFit="1" customWidth="1"/>
    <col min="9202" max="9202" width="15.3828125" style="14" bestFit="1" customWidth="1"/>
    <col min="9203" max="9203" width="16.69140625" style="14" customWidth="1"/>
    <col min="9204" max="9204" width="18.3828125" style="14" customWidth="1"/>
    <col min="9205" max="9205" width="16" style="14" bestFit="1" customWidth="1"/>
    <col min="9206" max="9453" width="8.84375" style="14"/>
    <col min="9454" max="9454" width="7.84375" style="14" customWidth="1"/>
    <col min="9455" max="9455" width="65.69140625" style="14" customWidth="1"/>
    <col min="9456" max="9457" width="7.69140625" style="14" bestFit="1" customWidth="1"/>
    <col min="9458" max="9458" width="15.3828125" style="14" bestFit="1" customWidth="1"/>
    <col min="9459" max="9459" width="16.69140625" style="14" customWidth="1"/>
    <col min="9460" max="9460" width="18.3828125" style="14" customWidth="1"/>
    <col min="9461" max="9461" width="16" style="14" bestFit="1" customWidth="1"/>
    <col min="9462" max="9709" width="8.84375" style="14"/>
    <col min="9710" max="9710" width="7.84375" style="14" customWidth="1"/>
    <col min="9711" max="9711" width="65.69140625" style="14" customWidth="1"/>
    <col min="9712" max="9713" width="7.69140625" style="14" bestFit="1" customWidth="1"/>
    <col min="9714" max="9714" width="15.3828125" style="14" bestFit="1" customWidth="1"/>
    <col min="9715" max="9715" width="16.69140625" style="14" customWidth="1"/>
    <col min="9716" max="9716" width="18.3828125" style="14" customWidth="1"/>
    <col min="9717" max="9717" width="16" style="14" bestFit="1" customWidth="1"/>
    <col min="9718" max="9965" width="8.84375" style="14"/>
    <col min="9966" max="9966" width="7.84375" style="14" customWidth="1"/>
    <col min="9967" max="9967" width="65.69140625" style="14" customWidth="1"/>
    <col min="9968" max="9969" width="7.69140625" style="14" bestFit="1" customWidth="1"/>
    <col min="9970" max="9970" width="15.3828125" style="14" bestFit="1" customWidth="1"/>
    <col min="9971" max="9971" width="16.69140625" style="14" customWidth="1"/>
    <col min="9972" max="9972" width="18.3828125" style="14" customWidth="1"/>
    <col min="9973" max="9973" width="16" style="14" bestFit="1" customWidth="1"/>
    <col min="9974" max="10221" width="8.84375" style="14"/>
    <col min="10222" max="10222" width="7.84375" style="14" customWidth="1"/>
    <col min="10223" max="10223" width="65.69140625" style="14" customWidth="1"/>
    <col min="10224" max="10225" width="7.69140625" style="14" bestFit="1" customWidth="1"/>
    <col min="10226" max="10226" width="15.3828125" style="14" bestFit="1" customWidth="1"/>
    <col min="10227" max="10227" width="16.69140625" style="14" customWidth="1"/>
    <col min="10228" max="10228" width="18.3828125" style="14" customWidth="1"/>
    <col min="10229" max="10229" width="16" style="14" bestFit="1" customWidth="1"/>
    <col min="10230" max="10477" width="8.84375" style="14"/>
    <col min="10478" max="10478" width="7.84375" style="14" customWidth="1"/>
    <col min="10479" max="10479" width="65.69140625" style="14" customWidth="1"/>
    <col min="10480" max="10481" width="7.69140625" style="14" bestFit="1" customWidth="1"/>
    <col min="10482" max="10482" width="15.3828125" style="14" bestFit="1" customWidth="1"/>
    <col min="10483" max="10483" width="16.69140625" style="14" customWidth="1"/>
    <col min="10484" max="10484" width="18.3828125" style="14" customWidth="1"/>
    <col min="10485" max="10485" width="16" style="14" bestFit="1" customWidth="1"/>
    <col min="10486" max="10733" width="8.84375" style="14"/>
    <col min="10734" max="10734" width="7.84375" style="14" customWidth="1"/>
    <col min="10735" max="10735" width="65.69140625" style="14" customWidth="1"/>
    <col min="10736" max="10737" width="7.69140625" style="14" bestFit="1" customWidth="1"/>
    <col min="10738" max="10738" width="15.3828125" style="14" bestFit="1" customWidth="1"/>
    <col min="10739" max="10739" width="16.69140625" style="14" customWidth="1"/>
    <col min="10740" max="10740" width="18.3828125" style="14" customWidth="1"/>
    <col min="10741" max="10741" width="16" style="14" bestFit="1" customWidth="1"/>
    <col min="10742" max="10989" width="8.84375" style="14"/>
    <col min="10990" max="10990" width="7.84375" style="14" customWidth="1"/>
    <col min="10991" max="10991" width="65.69140625" style="14" customWidth="1"/>
    <col min="10992" max="10993" width="7.69140625" style="14" bestFit="1" customWidth="1"/>
    <col min="10994" max="10994" width="15.3828125" style="14" bestFit="1" customWidth="1"/>
    <col min="10995" max="10995" width="16.69140625" style="14" customWidth="1"/>
    <col min="10996" max="10996" width="18.3828125" style="14" customWidth="1"/>
    <col min="10997" max="10997" width="16" style="14" bestFit="1" customWidth="1"/>
    <col min="10998" max="11245" width="8.84375" style="14"/>
    <col min="11246" max="11246" width="7.84375" style="14" customWidth="1"/>
    <col min="11247" max="11247" width="65.69140625" style="14" customWidth="1"/>
    <col min="11248" max="11249" width="7.69140625" style="14" bestFit="1" customWidth="1"/>
    <col min="11250" max="11250" width="15.3828125" style="14" bestFit="1" customWidth="1"/>
    <col min="11251" max="11251" width="16.69140625" style="14" customWidth="1"/>
    <col min="11252" max="11252" width="18.3828125" style="14" customWidth="1"/>
    <col min="11253" max="11253" width="16" style="14" bestFit="1" customWidth="1"/>
    <col min="11254" max="11501" width="8.84375" style="14"/>
    <col min="11502" max="11502" width="7.84375" style="14" customWidth="1"/>
    <col min="11503" max="11503" width="65.69140625" style="14" customWidth="1"/>
    <col min="11504" max="11505" width="7.69140625" style="14" bestFit="1" customWidth="1"/>
    <col min="11506" max="11506" width="15.3828125" style="14" bestFit="1" customWidth="1"/>
    <col min="11507" max="11507" width="16.69140625" style="14" customWidth="1"/>
    <col min="11508" max="11508" width="18.3828125" style="14" customWidth="1"/>
    <col min="11509" max="11509" width="16" style="14" bestFit="1" customWidth="1"/>
    <col min="11510" max="11757" width="8.84375" style="14"/>
    <col min="11758" max="11758" width="7.84375" style="14" customWidth="1"/>
    <col min="11759" max="11759" width="65.69140625" style="14" customWidth="1"/>
    <col min="11760" max="11761" width="7.69140625" style="14" bestFit="1" customWidth="1"/>
    <col min="11762" max="11762" width="15.3828125" style="14" bestFit="1" customWidth="1"/>
    <col min="11763" max="11763" width="16.69140625" style="14" customWidth="1"/>
    <col min="11764" max="11764" width="18.3828125" style="14" customWidth="1"/>
    <col min="11765" max="11765" width="16" style="14" bestFit="1" customWidth="1"/>
    <col min="11766" max="12013" width="8.84375" style="14"/>
    <col min="12014" max="12014" width="7.84375" style="14" customWidth="1"/>
    <col min="12015" max="12015" width="65.69140625" style="14" customWidth="1"/>
    <col min="12016" max="12017" width="7.69140625" style="14" bestFit="1" customWidth="1"/>
    <col min="12018" max="12018" width="15.3828125" style="14" bestFit="1" customWidth="1"/>
    <col min="12019" max="12019" width="16.69140625" style="14" customWidth="1"/>
    <col min="12020" max="12020" width="18.3828125" style="14" customWidth="1"/>
    <col min="12021" max="12021" width="16" style="14" bestFit="1" customWidth="1"/>
    <col min="12022" max="12269" width="8.84375" style="14"/>
    <col min="12270" max="12270" width="7.84375" style="14" customWidth="1"/>
    <col min="12271" max="12271" width="65.69140625" style="14" customWidth="1"/>
    <col min="12272" max="12273" width="7.69140625" style="14" bestFit="1" customWidth="1"/>
    <col min="12274" max="12274" width="15.3828125" style="14" bestFit="1" customWidth="1"/>
    <col min="12275" max="12275" width="16.69140625" style="14" customWidth="1"/>
    <col min="12276" max="12276" width="18.3828125" style="14" customWidth="1"/>
    <col min="12277" max="12277" width="16" style="14" bestFit="1" customWidth="1"/>
    <col min="12278" max="12525" width="8.84375" style="14"/>
    <col min="12526" max="12526" width="7.84375" style="14" customWidth="1"/>
    <col min="12527" max="12527" width="65.69140625" style="14" customWidth="1"/>
    <col min="12528" max="12529" width="7.69140625" style="14" bestFit="1" customWidth="1"/>
    <col min="12530" max="12530" width="15.3828125" style="14" bestFit="1" customWidth="1"/>
    <col min="12531" max="12531" width="16.69140625" style="14" customWidth="1"/>
    <col min="12532" max="12532" width="18.3828125" style="14" customWidth="1"/>
    <col min="12533" max="12533" width="16" style="14" bestFit="1" customWidth="1"/>
    <col min="12534" max="12781" width="8.84375" style="14"/>
    <col min="12782" max="12782" width="7.84375" style="14" customWidth="1"/>
    <col min="12783" max="12783" width="65.69140625" style="14" customWidth="1"/>
    <col min="12784" max="12785" width="7.69140625" style="14" bestFit="1" customWidth="1"/>
    <col min="12786" max="12786" width="15.3828125" style="14" bestFit="1" customWidth="1"/>
    <col min="12787" max="12787" width="16.69140625" style="14" customWidth="1"/>
    <col min="12788" max="12788" width="18.3828125" style="14" customWidth="1"/>
    <col min="12789" max="12789" width="16" style="14" bestFit="1" customWidth="1"/>
    <col min="12790" max="13037" width="8.84375" style="14"/>
    <col min="13038" max="13038" width="7.84375" style="14" customWidth="1"/>
    <col min="13039" max="13039" width="65.69140625" style="14" customWidth="1"/>
    <col min="13040" max="13041" width="7.69140625" style="14" bestFit="1" customWidth="1"/>
    <col min="13042" max="13042" width="15.3828125" style="14" bestFit="1" customWidth="1"/>
    <col min="13043" max="13043" width="16.69140625" style="14" customWidth="1"/>
    <col min="13044" max="13044" width="18.3828125" style="14" customWidth="1"/>
    <col min="13045" max="13045" width="16" style="14" bestFit="1" customWidth="1"/>
    <col min="13046" max="13293" width="8.84375" style="14"/>
    <col min="13294" max="13294" width="7.84375" style="14" customWidth="1"/>
    <col min="13295" max="13295" width="65.69140625" style="14" customWidth="1"/>
    <col min="13296" max="13297" width="7.69140625" style="14" bestFit="1" customWidth="1"/>
    <col min="13298" max="13298" width="15.3828125" style="14" bestFit="1" customWidth="1"/>
    <col min="13299" max="13299" width="16.69140625" style="14" customWidth="1"/>
    <col min="13300" max="13300" width="18.3828125" style="14" customWidth="1"/>
    <col min="13301" max="13301" width="16" style="14" bestFit="1" customWidth="1"/>
    <col min="13302" max="13549" width="8.84375" style="14"/>
    <col min="13550" max="13550" width="7.84375" style="14" customWidth="1"/>
    <col min="13551" max="13551" width="65.69140625" style="14" customWidth="1"/>
    <col min="13552" max="13553" width="7.69140625" style="14" bestFit="1" customWidth="1"/>
    <col min="13554" max="13554" width="15.3828125" style="14" bestFit="1" customWidth="1"/>
    <col min="13555" max="13555" width="16.69140625" style="14" customWidth="1"/>
    <col min="13556" max="13556" width="18.3828125" style="14" customWidth="1"/>
    <col min="13557" max="13557" width="16" style="14" bestFit="1" customWidth="1"/>
    <col min="13558" max="13805" width="8.84375" style="14"/>
    <col min="13806" max="13806" width="7.84375" style="14" customWidth="1"/>
    <col min="13807" max="13807" width="65.69140625" style="14" customWidth="1"/>
    <col min="13808" max="13809" width="7.69140625" style="14" bestFit="1" customWidth="1"/>
    <col min="13810" max="13810" width="15.3828125" style="14" bestFit="1" customWidth="1"/>
    <col min="13811" max="13811" width="16.69140625" style="14" customWidth="1"/>
    <col min="13812" max="13812" width="18.3828125" style="14" customWidth="1"/>
    <col min="13813" max="13813" width="16" style="14" bestFit="1" customWidth="1"/>
    <col min="13814" max="14061" width="8.84375" style="14"/>
    <col min="14062" max="14062" width="7.84375" style="14" customWidth="1"/>
    <col min="14063" max="14063" width="65.69140625" style="14" customWidth="1"/>
    <col min="14064" max="14065" width="7.69140625" style="14" bestFit="1" customWidth="1"/>
    <col min="14066" max="14066" width="15.3828125" style="14" bestFit="1" customWidth="1"/>
    <col min="14067" max="14067" width="16.69140625" style="14" customWidth="1"/>
    <col min="14068" max="14068" width="18.3828125" style="14" customWidth="1"/>
    <col min="14069" max="14069" width="16" style="14" bestFit="1" customWidth="1"/>
    <col min="14070" max="14317" width="8.84375" style="14"/>
    <col min="14318" max="14318" width="7.84375" style="14" customWidth="1"/>
    <col min="14319" max="14319" width="65.69140625" style="14" customWidth="1"/>
    <col min="14320" max="14321" width="7.69140625" style="14" bestFit="1" customWidth="1"/>
    <col min="14322" max="14322" width="15.3828125" style="14" bestFit="1" customWidth="1"/>
    <col min="14323" max="14323" width="16.69140625" style="14" customWidth="1"/>
    <col min="14324" max="14324" width="18.3828125" style="14" customWidth="1"/>
    <col min="14325" max="14325" width="16" style="14" bestFit="1" customWidth="1"/>
    <col min="14326" max="14573" width="8.84375" style="14"/>
    <col min="14574" max="14574" width="7.84375" style="14" customWidth="1"/>
    <col min="14575" max="14575" width="65.69140625" style="14" customWidth="1"/>
    <col min="14576" max="14577" width="7.69140625" style="14" bestFit="1" customWidth="1"/>
    <col min="14578" max="14578" width="15.3828125" style="14" bestFit="1" customWidth="1"/>
    <col min="14579" max="14579" width="16.69140625" style="14" customWidth="1"/>
    <col min="14580" max="14580" width="18.3828125" style="14" customWidth="1"/>
    <col min="14581" max="14581" width="16" style="14" bestFit="1" customWidth="1"/>
    <col min="14582" max="14829" width="8.84375" style="14"/>
    <col min="14830" max="14830" width="7.84375" style="14" customWidth="1"/>
    <col min="14831" max="14831" width="65.69140625" style="14" customWidth="1"/>
    <col min="14832" max="14833" width="7.69140625" style="14" bestFit="1" customWidth="1"/>
    <col min="14834" max="14834" width="15.3828125" style="14" bestFit="1" customWidth="1"/>
    <col min="14835" max="14835" width="16.69140625" style="14" customWidth="1"/>
    <col min="14836" max="14836" width="18.3828125" style="14" customWidth="1"/>
    <col min="14837" max="14837" width="16" style="14" bestFit="1" customWidth="1"/>
    <col min="14838" max="15085" width="8.84375" style="14"/>
    <col min="15086" max="15086" width="7.84375" style="14" customWidth="1"/>
    <col min="15087" max="15087" width="65.69140625" style="14" customWidth="1"/>
    <col min="15088" max="15089" width="7.69140625" style="14" bestFit="1" customWidth="1"/>
    <col min="15090" max="15090" width="15.3828125" style="14" bestFit="1" customWidth="1"/>
    <col min="15091" max="15091" width="16.69140625" style="14" customWidth="1"/>
    <col min="15092" max="15092" width="18.3828125" style="14" customWidth="1"/>
    <col min="15093" max="15093" width="16" style="14" bestFit="1" customWidth="1"/>
    <col min="15094" max="15341" width="8.84375" style="14"/>
    <col min="15342" max="15342" width="7.84375" style="14" customWidth="1"/>
    <col min="15343" max="15343" width="65.69140625" style="14" customWidth="1"/>
    <col min="15344" max="15345" width="7.69140625" style="14" bestFit="1" customWidth="1"/>
    <col min="15346" max="15346" width="15.3828125" style="14" bestFit="1" customWidth="1"/>
    <col min="15347" max="15347" width="16.69140625" style="14" customWidth="1"/>
    <col min="15348" max="15348" width="18.3828125" style="14" customWidth="1"/>
    <col min="15349" max="15349" width="16" style="14" bestFit="1" customWidth="1"/>
    <col min="15350" max="15597" width="8.84375" style="14"/>
    <col min="15598" max="15598" width="7.84375" style="14" customWidth="1"/>
    <col min="15599" max="15599" width="65.69140625" style="14" customWidth="1"/>
    <col min="15600" max="15601" width="7.69140625" style="14" bestFit="1" customWidth="1"/>
    <col min="15602" max="15602" width="15.3828125" style="14" bestFit="1" customWidth="1"/>
    <col min="15603" max="15603" width="16.69140625" style="14" customWidth="1"/>
    <col min="15604" max="15604" width="18.3828125" style="14" customWidth="1"/>
    <col min="15605" max="15605" width="16" style="14" bestFit="1" customWidth="1"/>
    <col min="15606" max="15853" width="8.84375" style="14"/>
    <col min="15854" max="15854" width="7.84375" style="14" customWidth="1"/>
    <col min="15855" max="15855" width="65.69140625" style="14" customWidth="1"/>
    <col min="15856" max="15857" width="7.69140625" style="14" bestFit="1" customWidth="1"/>
    <col min="15858" max="15858" width="15.3828125" style="14" bestFit="1" customWidth="1"/>
    <col min="15859" max="15859" width="16.69140625" style="14" customWidth="1"/>
    <col min="15860" max="15860" width="18.3828125" style="14" customWidth="1"/>
    <col min="15861" max="15861" width="16" style="14" bestFit="1" customWidth="1"/>
    <col min="15862" max="16109" width="8.84375" style="14"/>
    <col min="16110" max="16110" width="7.84375" style="14" customWidth="1"/>
    <col min="16111" max="16111" width="65.69140625" style="14" customWidth="1"/>
    <col min="16112" max="16113" width="7.69140625" style="14" bestFit="1" customWidth="1"/>
    <col min="16114" max="16114" width="15.3828125" style="14" bestFit="1" customWidth="1"/>
    <col min="16115" max="16115" width="16.69140625" style="14" customWidth="1"/>
    <col min="16116" max="16116" width="18.3828125" style="14" customWidth="1"/>
    <col min="16117" max="16117" width="16" style="14" bestFit="1" customWidth="1"/>
    <col min="16118" max="16384" width="8.84375" style="14"/>
  </cols>
  <sheetData>
    <row r="1" spans="1:11" s="13" customFormat="1" ht="31.5" customHeight="1" x14ac:dyDescent="0.3">
      <c r="A1" s="402" t="s">
        <v>249</v>
      </c>
      <c r="B1" s="403"/>
      <c r="C1" s="403"/>
      <c r="D1" s="403"/>
      <c r="E1" s="403"/>
      <c r="F1" s="403"/>
      <c r="G1" s="403"/>
      <c r="H1" s="468">
        <v>45447</v>
      </c>
      <c r="I1" s="469"/>
      <c r="J1" s="177"/>
      <c r="K1" s="122" t="s">
        <v>80</v>
      </c>
    </row>
    <row r="2" spans="1:11" ht="20.6" x14ac:dyDescent="0.55000000000000004">
      <c r="A2" s="305"/>
      <c r="B2" s="306"/>
      <c r="C2" s="307"/>
      <c r="D2" s="307"/>
      <c r="E2" s="308"/>
      <c r="F2" s="309"/>
      <c r="G2" s="307"/>
      <c r="H2" s="307" t="s">
        <v>46</v>
      </c>
      <c r="I2" s="309"/>
      <c r="J2" s="310"/>
      <c r="K2" s="311"/>
    </row>
    <row r="3" spans="1:11" s="13" customFormat="1" ht="20.149999999999999" customHeight="1" x14ac:dyDescent="0.3">
      <c r="A3" s="312" t="s">
        <v>10</v>
      </c>
      <c r="B3" s="313" t="s">
        <v>22</v>
      </c>
      <c r="C3" s="313" t="s">
        <v>11</v>
      </c>
      <c r="D3" s="313" t="s">
        <v>70</v>
      </c>
      <c r="E3" s="313" t="s">
        <v>20</v>
      </c>
      <c r="F3" s="314" t="s">
        <v>12</v>
      </c>
      <c r="G3" s="313" t="s">
        <v>18</v>
      </c>
      <c r="H3" s="314" t="s">
        <v>17</v>
      </c>
      <c r="I3" s="314" t="s">
        <v>13</v>
      </c>
      <c r="J3" s="315" t="s">
        <v>95</v>
      </c>
      <c r="K3" s="316" t="s">
        <v>48</v>
      </c>
    </row>
    <row r="4" spans="1:11" ht="15.9" x14ac:dyDescent="0.45">
      <c r="A4" s="91"/>
      <c r="B4" s="92"/>
      <c r="C4" s="93"/>
      <c r="D4" s="92"/>
      <c r="E4" s="93"/>
      <c r="F4" s="126"/>
      <c r="G4" s="92"/>
      <c r="H4" s="92"/>
      <c r="I4" s="126"/>
      <c r="J4" s="178"/>
      <c r="K4" s="90"/>
    </row>
    <row r="5" spans="1:11" ht="20.6" x14ac:dyDescent="0.35">
      <c r="A5" s="476" t="s">
        <v>58</v>
      </c>
      <c r="B5" s="477"/>
      <c r="C5" s="477"/>
      <c r="D5" s="477"/>
      <c r="E5" s="477"/>
      <c r="F5" s="477"/>
      <c r="G5" s="477"/>
      <c r="H5" s="477"/>
      <c r="I5" s="477"/>
      <c r="J5" s="477"/>
      <c r="K5" s="478"/>
    </row>
    <row r="6" spans="1:11" ht="15.9" x14ac:dyDescent="0.45">
      <c r="A6" s="109"/>
      <c r="B6" s="108"/>
      <c r="C6" s="103"/>
      <c r="D6" s="104"/>
      <c r="E6" s="103"/>
      <c r="F6" s="94"/>
      <c r="G6" s="104"/>
      <c r="H6" s="104"/>
      <c r="I6" s="127"/>
      <c r="J6" s="180"/>
      <c r="K6" s="95"/>
    </row>
    <row r="7" spans="1:11" ht="176.25" customHeight="1" x14ac:dyDescent="0.35">
      <c r="A7" s="261">
        <v>1</v>
      </c>
      <c r="B7" s="274" t="s">
        <v>60</v>
      </c>
      <c r="C7" s="103" t="s">
        <v>161</v>
      </c>
      <c r="D7" s="128" t="s">
        <v>71</v>
      </c>
      <c r="E7" s="128" t="s">
        <v>246</v>
      </c>
      <c r="F7" s="126" t="s">
        <v>85</v>
      </c>
      <c r="G7" s="129">
        <v>1</v>
      </c>
      <c r="H7" s="129"/>
      <c r="I7" s="96"/>
      <c r="J7" s="181"/>
      <c r="K7" s="323"/>
    </row>
    <row r="8" spans="1:11" ht="15.9" x14ac:dyDescent="0.45">
      <c r="A8" s="261"/>
      <c r="B8" s="274"/>
      <c r="C8" s="103"/>
      <c r="D8" s="128"/>
      <c r="E8" s="128"/>
      <c r="F8" s="126"/>
      <c r="G8" s="129"/>
      <c r="H8" s="129"/>
      <c r="I8" s="96"/>
      <c r="J8" s="181"/>
      <c r="K8" s="137"/>
    </row>
    <row r="9" spans="1:11" ht="180" customHeight="1" x14ac:dyDescent="0.35">
      <c r="A9" s="256">
        <v>2</v>
      </c>
      <c r="B9" s="269" t="s">
        <v>116</v>
      </c>
      <c r="C9" s="103" t="s">
        <v>162</v>
      </c>
      <c r="D9" s="128" t="s">
        <v>117</v>
      </c>
      <c r="E9" s="128" t="s">
        <v>163</v>
      </c>
      <c r="F9" s="126" t="s">
        <v>85</v>
      </c>
      <c r="G9" s="129">
        <v>0</v>
      </c>
      <c r="H9" s="129"/>
      <c r="I9" s="96"/>
      <c r="J9" s="181"/>
      <c r="K9" s="323"/>
    </row>
    <row r="10" spans="1:11" ht="15.9" x14ac:dyDescent="0.45">
      <c r="A10" s="256"/>
      <c r="B10" s="269"/>
      <c r="C10" s="103"/>
      <c r="D10" s="128"/>
      <c r="E10" s="128"/>
      <c r="F10" s="126"/>
      <c r="G10" s="129"/>
      <c r="H10" s="129"/>
      <c r="I10" s="96"/>
      <c r="J10" s="181"/>
      <c r="K10" s="137"/>
    </row>
    <row r="11" spans="1:11" ht="175.5" customHeight="1" x14ac:dyDescent="0.45">
      <c r="A11" s="256">
        <v>3</v>
      </c>
      <c r="B11" s="269" t="s">
        <v>159</v>
      </c>
      <c r="C11" s="103" t="s">
        <v>182</v>
      </c>
      <c r="D11" s="223" t="s">
        <v>72</v>
      </c>
      <c r="E11" s="128" t="s">
        <v>164</v>
      </c>
      <c r="F11" s="126" t="s">
        <v>85</v>
      </c>
      <c r="G11" s="129">
        <v>0</v>
      </c>
      <c r="H11" s="129"/>
      <c r="I11" s="96"/>
      <c r="J11" s="181"/>
      <c r="K11" s="137"/>
    </row>
    <row r="12" spans="1:11" ht="15.9" x14ac:dyDescent="0.45">
      <c r="A12" s="256"/>
      <c r="B12" s="269"/>
      <c r="C12" s="103"/>
      <c r="D12" s="128"/>
      <c r="E12" s="128"/>
      <c r="F12" s="126"/>
      <c r="G12" s="129"/>
      <c r="H12" s="129"/>
      <c r="I12" s="96"/>
      <c r="J12" s="181"/>
      <c r="K12" s="137"/>
    </row>
    <row r="13" spans="1:11" ht="111" x14ac:dyDescent="0.35">
      <c r="A13" s="101">
        <v>4</v>
      </c>
      <c r="B13" s="269" t="s">
        <v>81</v>
      </c>
      <c r="C13" s="159" t="s">
        <v>165</v>
      </c>
      <c r="D13" s="128" t="s">
        <v>82</v>
      </c>
      <c r="E13" s="128" t="s">
        <v>242</v>
      </c>
      <c r="F13" s="126" t="s">
        <v>85</v>
      </c>
      <c r="G13" s="129">
        <v>0</v>
      </c>
      <c r="H13" s="129"/>
      <c r="I13" s="96"/>
      <c r="J13" s="181"/>
      <c r="K13" s="323"/>
    </row>
    <row r="14" spans="1:11" ht="119.25" customHeight="1" x14ac:dyDescent="0.35">
      <c r="A14" s="101">
        <v>5</v>
      </c>
      <c r="B14" s="269" t="s">
        <v>98</v>
      </c>
      <c r="C14" s="159" t="s">
        <v>183</v>
      </c>
      <c r="D14" s="128"/>
      <c r="E14" s="128" t="s">
        <v>129</v>
      </c>
      <c r="F14" s="126" t="s">
        <v>85</v>
      </c>
      <c r="G14" s="129">
        <v>0</v>
      </c>
      <c r="H14" s="129"/>
      <c r="I14" s="96"/>
      <c r="J14" s="181"/>
      <c r="K14" s="323"/>
    </row>
    <row r="15" spans="1:11" ht="111" x14ac:dyDescent="0.45">
      <c r="A15" s="256">
        <v>6</v>
      </c>
      <c r="B15" s="269" t="s">
        <v>101</v>
      </c>
      <c r="C15" s="159" t="s">
        <v>240</v>
      </c>
      <c r="D15" s="128" t="s">
        <v>102</v>
      </c>
      <c r="E15" s="128" t="s">
        <v>241</v>
      </c>
      <c r="F15" s="126" t="s">
        <v>85</v>
      </c>
      <c r="G15" s="129">
        <v>0</v>
      </c>
      <c r="H15" s="129"/>
      <c r="I15" s="96"/>
      <c r="J15" s="181"/>
      <c r="K15" s="95"/>
    </row>
    <row r="16" spans="1:11" s="17" customFormat="1" ht="15.9" x14ac:dyDescent="0.45">
      <c r="A16" s="130"/>
      <c r="B16" s="131"/>
      <c r="C16" s="103"/>
      <c r="D16" s="104"/>
      <c r="E16" s="104"/>
      <c r="F16" s="126"/>
      <c r="G16" s="132"/>
      <c r="H16" s="132"/>
      <c r="I16" s="133"/>
      <c r="J16" s="182"/>
      <c r="K16" s="137"/>
    </row>
    <row r="17" spans="1:60" s="17" customFormat="1" ht="20.6" x14ac:dyDescent="0.45">
      <c r="A17" s="474" t="s">
        <v>61</v>
      </c>
      <c r="B17" s="475"/>
      <c r="C17" s="97"/>
      <c r="D17" s="98"/>
      <c r="E17" s="97"/>
      <c r="F17" s="97"/>
      <c r="G17" s="98"/>
      <c r="H17" s="97"/>
      <c r="I17" s="99">
        <f>SUM(I6:I16)</f>
        <v>0</v>
      </c>
      <c r="J17" s="183"/>
      <c r="K17" s="150"/>
    </row>
    <row r="18" spans="1:60" ht="15.9" x14ac:dyDescent="0.45">
      <c r="A18" s="134"/>
      <c r="B18" s="102"/>
      <c r="C18" s="103"/>
      <c r="D18" s="104"/>
      <c r="E18" s="103"/>
      <c r="F18" s="104"/>
      <c r="G18" s="135"/>
      <c r="H18" s="135"/>
      <c r="I18" s="127"/>
      <c r="J18" s="180"/>
      <c r="K18" s="137"/>
    </row>
    <row r="19" spans="1:60" s="16" customFormat="1" ht="20.6" x14ac:dyDescent="0.45">
      <c r="A19" s="470" t="s">
        <v>59</v>
      </c>
      <c r="B19" s="471"/>
      <c r="C19" s="471" t="s">
        <v>59</v>
      </c>
      <c r="D19" s="471"/>
      <c r="E19" s="471"/>
      <c r="F19" s="471"/>
      <c r="G19" s="471"/>
      <c r="H19" s="471"/>
      <c r="I19" s="471" t="e">
        <f>SUM(#REF!)</f>
        <v>#REF!</v>
      </c>
      <c r="J19" s="179"/>
      <c r="K19" s="150"/>
    </row>
    <row r="20" spans="1:60" ht="198.75" customHeight="1" x14ac:dyDescent="0.35">
      <c r="A20" s="472">
        <v>1</v>
      </c>
      <c r="B20" s="424" t="s">
        <v>84</v>
      </c>
      <c r="C20" s="136" t="s">
        <v>166</v>
      </c>
      <c r="D20" s="425"/>
      <c r="E20" s="425" t="s">
        <v>186</v>
      </c>
      <c r="F20" s="426" t="s">
        <v>85</v>
      </c>
      <c r="G20" s="427">
        <v>0</v>
      </c>
      <c r="H20" s="447"/>
      <c r="I20" s="473"/>
      <c r="J20" s="438"/>
      <c r="K20" s="440"/>
      <c r="L20" s="410"/>
      <c r="M20" s="410"/>
      <c r="N20" s="410"/>
      <c r="O20" s="410"/>
      <c r="P20" s="410"/>
      <c r="Q20" s="78"/>
      <c r="R20" s="78"/>
      <c r="S20" s="78"/>
      <c r="T20" s="78"/>
      <c r="U20" s="78"/>
      <c r="V20" s="78"/>
    </row>
    <row r="21" spans="1:60" ht="15.9" x14ac:dyDescent="0.35">
      <c r="A21" s="472"/>
      <c r="B21" s="424"/>
      <c r="C21" s="138" t="s">
        <v>122</v>
      </c>
      <c r="D21" s="425"/>
      <c r="E21" s="425"/>
      <c r="F21" s="426"/>
      <c r="G21" s="427"/>
      <c r="H21" s="447"/>
      <c r="I21" s="473"/>
      <c r="J21" s="450"/>
      <c r="K21" s="442"/>
      <c r="L21" s="410"/>
      <c r="M21" s="410"/>
      <c r="N21" s="410"/>
      <c r="O21" s="410"/>
      <c r="P21" s="410"/>
      <c r="Q21" s="78"/>
      <c r="R21" s="78"/>
      <c r="S21" s="78"/>
      <c r="T21" s="78"/>
      <c r="U21" s="78"/>
      <c r="V21" s="78"/>
    </row>
    <row r="22" spans="1:60" ht="15.9" x14ac:dyDescent="0.35">
      <c r="A22" s="472"/>
      <c r="B22" s="424"/>
      <c r="C22" s="139" t="s">
        <v>62</v>
      </c>
      <c r="D22" s="425"/>
      <c r="E22" s="425"/>
      <c r="F22" s="426"/>
      <c r="G22" s="427"/>
      <c r="H22" s="447"/>
      <c r="I22" s="473"/>
      <c r="J22" s="450"/>
      <c r="K22" s="442"/>
      <c r="L22" s="410"/>
      <c r="M22" s="410"/>
      <c r="N22" s="410"/>
      <c r="O22" s="410"/>
      <c r="P22" s="410"/>
      <c r="Q22" s="78"/>
      <c r="R22" s="78"/>
      <c r="S22" s="78"/>
      <c r="T22" s="78"/>
      <c r="U22" s="78"/>
      <c r="V22" s="78"/>
    </row>
    <row r="23" spans="1:60" ht="15.9" x14ac:dyDescent="0.35">
      <c r="A23" s="472"/>
      <c r="B23" s="424"/>
      <c r="C23" s="139" t="s">
        <v>63</v>
      </c>
      <c r="D23" s="425"/>
      <c r="E23" s="425"/>
      <c r="F23" s="426"/>
      <c r="G23" s="427"/>
      <c r="H23" s="447"/>
      <c r="I23" s="473"/>
      <c r="J23" s="439"/>
      <c r="K23" s="441"/>
      <c r="L23" s="410"/>
      <c r="M23" s="410"/>
      <c r="N23" s="410"/>
      <c r="O23" s="410"/>
      <c r="P23" s="410"/>
      <c r="Q23" s="78"/>
      <c r="R23" s="78"/>
      <c r="S23" s="78"/>
      <c r="T23" s="78"/>
      <c r="U23" s="78"/>
      <c r="V23" s="78"/>
    </row>
    <row r="24" spans="1:60" ht="15.9" x14ac:dyDescent="0.45">
      <c r="A24" s="256"/>
      <c r="B24" s="257"/>
      <c r="C24" s="139"/>
      <c r="D24" s="258"/>
      <c r="E24" s="258"/>
      <c r="F24" s="259"/>
      <c r="G24" s="359"/>
      <c r="H24" s="260"/>
      <c r="I24" s="387"/>
      <c r="J24" s="185"/>
      <c r="K24" s="272"/>
      <c r="L24" s="152"/>
      <c r="M24" s="152"/>
      <c r="N24" s="152"/>
      <c r="O24" s="152"/>
      <c r="P24" s="152"/>
      <c r="Q24" s="78"/>
      <c r="R24" s="78"/>
      <c r="S24" s="78"/>
      <c r="T24" s="78"/>
      <c r="U24" s="78"/>
      <c r="V24" s="78"/>
    </row>
    <row r="25" spans="1:60" ht="174.45" x14ac:dyDescent="0.45">
      <c r="A25" s="472">
        <v>2</v>
      </c>
      <c r="B25" s="424" t="s">
        <v>236</v>
      </c>
      <c r="C25" s="136" t="s">
        <v>237</v>
      </c>
      <c r="D25" s="425"/>
      <c r="E25" s="425" t="s">
        <v>239</v>
      </c>
      <c r="F25" s="426" t="s">
        <v>85</v>
      </c>
      <c r="G25" s="427">
        <v>0</v>
      </c>
      <c r="H25" s="260"/>
      <c r="I25" s="387"/>
      <c r="J25" s="185"/>
      <c r="K25" s="272"/>
      <c r="L25" s="152"/>
      <c r="M25" s="152"/>
      <c r="N25" s="152"/>
      <c r="O25" s="152"/>
      <c r="P25" s="152"/>
      <c r="Q25" s="78"/>
      <c r="R25" s="78"/>
      <c r="S25" s="78"/>
      <c r="T25" s="78"/>
      <c r="U25" s="78"/>
      <c r="V25" s="78"/>
    </row>
    <row r="26" spans="1:60" ht="15.9" x14ac:dyDescent="0.45">
      <c r="A26" s="472"/>
      <c r="B26" s="424"/>
      <c r="C26" s="138" t="s">
        <v>122</v>
      </c>
      <c r="D26" s="425"/>
      <c r="E26" s="425"/>
      <c r="F26" s="426"/>
      <c r="G26" s="427"/>
      <c r="H26" s="260"/>
      <c r="I26" s="387"/>
      <c r="J26" s="185"/>
      <c r="K26" s="272"/>
      <c r="L26" s="152"/>
      <c r="M26" s="152"/>
      <c r="N26" s="152"/>
      <c r="O26" s="152"/>
      <c r="P26" s="152"/>
      <c r="Q26" s="78"/>
      <c r="R26" s="78"/>
      <c r="S26" s="78"/>
      <c r="T26" s="78"/>
      <c r="U26" s="78"/>
      <c r="V26" s="78"/>
    </row>
    <row r="27" spans="1:60" ht="15.9" x14ac:dyDescent="0.45">
      <c r="A27" s="472"/>
      <c r="B27" s="424"/>
      <c r="C27" s="139" t="s">
        <v>62</v>
      </c>
      <c r="D27" s="425"/>
      <c r="E27" s="425"/>
      <c r="F27" s="426"/>
      <c r="G27" s="427"/>
      <c r="H27" s="260"/>
      <c r="I27" s="387"/>
      <c r="J27" s="185"/>
      <c r="K27" s="272"/>
      <c r="L27" s="152"/>
      <c r="M27" s="152"/>
      <c r="N27" s="152"/>
      <c r="O27" s="152"/>
      <c r="P27" s="152"/>
      <c r="Q27" s="78"/>
      <c r="R27" s="78"/>
      <c r="S27" s="78"/>
      <c r="T27" s="78"/>
      <c r="U27" s="78"/>
      <c r="V27" s="78"/>
    </row>
    <row r="28" spans="1:60" ht="15.9" x14ac:dyDescent="0.45">
      <c r="A28" s="472"/>
      <c r="B28" s="424"/>
      <c r="C28" s="139" t="s">
        <v>63</v>
      </c>
      <c r="D28" s="425"/>
      <c r="E28" s="425"/>
      <c r="F28" s="426"/>
      <c r="G28" s="427"/>
      <c r="H28" s="260"/>
      <c r="I28" s="387"/>
      <c r="J28" s="185"/>
      <c r="K28" s="272"/>
      <c r="L28" s="152"/>
      <c r="M28" s="152"/>
      <c r="N28" s="152"/>
      <c r="O28" s="152"/>
      <c r="P28" s="152"/>
      <c r="Q28" s="78"/>
      <c r="R28" s="78"/>
      <c r="S28" s="78"/>
      <c r="T28" s="78"/>
      <c r="U28" s="78"/>
      <c r="V28" s="78"/>
    </row>
    <row r="29" spans="1:60" ht="15.9" x14ac:dyDescent="0.45">
      <c r="A29" s="256"/>
      <c r="B29" s="257"/>
      <c r="C29" s="139"/>
      <c r="D29" s="258"/>
      <c r="E29" s="258"/>
      <c r="F29" s="259"/>
      <c r="G29" s="359"/>
      <c r="H29" s="260"/>
      <c r="I29" s="387"/>
      <c r="J29" s="185"/>
      <c r="K29" s="272"/>
      <c r="L29" s="152"/>
      <c r="M29" s="152"/>
      <c r="N29" s="152"/>
      <c r="O29" s="152"/>
      <c r="P29" s="152"/>
      <c r="Q29" s="78"/>
      <c r="R29" s="78"/>
      <c r="S29" s="78"/>
      <c r="T29" s="78"/>
      <c r="U29" s="78"/>
      <c r="V29" s="78"/>
    </row>
    <row r="30" spans="1:60" ht="63.45" x14ac:dyDescent="0.35">
      <c r="A30" s="431">
        <v>3</v>
      </c>
      <c r="B30" s="422" t="s">
        <v>248</v>
      </c>
      <c r="C30" s="136" t="s">
        <v>250</v>
      </c>
      <c r="D30" s="264"/>
      <c r="E30" s="264" t="s">
        <v>253</v>
      </c>
      <c r="F30" s="365" t="s">
        <v>85</v>
      </c>
      <c r="G30" s="362">
        <v>1</v>
      </c>
      <c r="H30" s="363"/>
      <c r="I30" s="361"/>
      <c r="J30" s="184"/>
      <c r="K30" s="451"/>
      <c r="L30" s="160"/>
      <c r="M30" s="160"/>
      <c r="N30" s="160"/>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row>
    <row r="31" spans="1:60" ht="15.9" x14ac:dyDescent="0.35">
      <c r="A31" s="432"/>
      <c r="B31" s="467"/>
      <c r="C31" s="140" t="s">
        <v>184</v>
      </c>
      <c r="D31" s="258"/>
      <c r="E31" s="258"/>
      <c r="F31" s="259"/>
      <c r="G31" s="260"/>
      <c r="H31" s="260"/>
      <c r="I31" s="141"/>
      <c r="J31" s="186"/>
      <c r="K31" s="451"/>
      <c r="L31" s="160"/>
      <c r="M31" s="160"/>
      <c r="N31" s="160"/>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row>
    <row r="32" spans="1:60" ht="15.9" x14ac:dyDescent="0.35">
      <c r="A32" s="466"/>
      <c r="B32" s="423"/>
      <c r="C32" s="136"/>
      <c r="D32" s="258"/>
      <c r="E32" s="258"/>
      <c r="F32" s="259"/>
      <c r="G32" s="359"/>
      <c r="H32" s="260"/>
      <c r="I32" s="141"/>
      <c r="J32" s="187"/>
      <c r="K32" s="451"/>
      <c r="L32" s="160"/>
      <c r="M32" s="160"/>
      <c r="N32" s="160"/>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row>
    <row r="33" spans="1:149" ht="63.45" x14ac:dyDescent="0.45">
      <c r="A33" s="385"/>
      <c r="B33" s="422" t="s">
        <v>251</v>
      </c>
      <c r="C33" s="136" t="s">
        <v>250</v>
      </c>
      <c r="D33" s="258"/>
      <c r="E33" s="264" t="s">
        <v>252</v>
      </c>
      <c r="F33" s="365" t="s">
        <v>85</v>
      </c>
      <c r="G33" s="362">
        <v>1</v>
      </c>
      <c r="H33" s="260"/>
      <c r="I33" s="141"/>
      <c r="J33" s="186"/>
      <c r="K33" s="272"/>
      <c r="L33" s="160"/>
      <c r="M33" s="160"/>
      <c r="N33" s="160"/>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row>
    <row r="34" spans="1:149" ht="15.9" x14ac:dyDescent="0.45">
      <c r="A34" s="385"/>
      <c r="B34" s="423"/>
      <c r="C34" s="140" t="s">
        <v>184</v>
      </c>
      <c r="D34" s="258"/>
      <c r="E34" s="258"/>
      <c r="F34" s="259"/>
      <c r="G34" s="359"/>
      <c r="H34" s="260"/>
      <c r="I34" s="141"/>
      <c r="J34" s="186"/>
      <c r="K34" s="272"/>
      <c r="L34" s="160"/>
      <c r="M34" s="160"/>
      <c r="N34" s="160"/>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row>
    <row r="35" spans="1:149" ht="15.9" x14ac:dyDescent="0.45">
      <c r="A35" s="385"/>
      <c r="B35" s="284"/>
      <c r="C35" s="136"/>
      <c r="D35" s="258"/>
      <c r="E35" s="258"/>
      <c r="F35" s="259"/>
      <c r="G35" s="359"/>
      <c r="H35" s="260"/>
      <c r="I35" s="141"/>
      <c r="J35" s="186"/>
      <c r="K35" s="272"/>
      <c r="L35" s="160"/>
      <c r="M35" s="160"/>
      <c r="N35" s="160"/>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row>
    <row r="36" spans="1:149" ht="15.9" x14ac:dyDescent="0.45">
      <c r="A36" s="256"/>
      <c r="B36" s="257"/>
      <c r="C36" s="140"/>
      <c r="D36" s="258"/>
      <c r="E36" s="258"/>
      <c r="F36" s="259"/>
      <c r="G36" s="260"/>
      <c r="H36" s="260"/>
      <c r="I36" s="141"/>
      <c r="J36" s="186"/>
      <c r="K36" s="272"/>
      <c r="L36" s="160"/>
      <c r="M36" s="160"/>
      <c r="N36" s="160"/>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row>
    <row r="37" spans="1:149" s="89" customFormat="1" ht="79.3" x14ac:dyDescent="0.35">
      <c r="A37" s="479">
        <v>4</v>
      </c>
      <c r="B37" s="480" t="s">
        <v>64</v>
      </c>
      <c r="C37" s="103" t="s">
        <v>168</v>
      </c>
      <c r="D37" s="415"/>
      <c r="E37" s="415" t="s">
        <v>247</v>
      </c>
      <c r="F37" s="445" t="s">
        <v>85</v>
      </c>
      <c r="G37" s="449">
        <v>1</v>
      </c>
      <c r="H37" s="461"/>
      <c r="I37" s="448"/>
      <c r="J37" s="281"/>
      <c r="K37" s="453"/>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row>
    <row r="38" spans="1:149" s="89" customFormat="1" ht="32.25" customHeight="1" x14ac:dyDescent="0.35">
      <c r="A38" s="479"/>
      <c r="B38" s="480"/>
      <c r="C38" s="103" t="s">
        <v>185</v>
      </c>
      <c r="D38" s="415"/>
      <c r="E38" s="415"/>
      <c r="F38" s="445"/>
      <c r="G38" s="449"/>
      <c r="H38" s="461"/>
      <c r="I38" s="448"/>
      <c r="J38" s="282"/>
      <c r="K38" s="454"/>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row>
    <row r="39" spans="1:149" s="89" customFormat="1" ht="15.9" x14ac:dyDescent="0.35">
      <c r="A39" s="479"/>
      <c r="B39" s="480"/>
      <c r="C39" s="103" t="s">
        <v>65</v>
      </c>
      <c r="D39" s="415"/>
      <c r="E39" s="415"/>
      <c r="F39" s="445"/>
      <c r="G39" s="449"/>
      <c r="H39" s="461"/>
      <c r="I39" s="448"/>
      <c r="J39" s="188"/>
      <c r="K39" s="455"/>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row>
    <row r="40" spans="1:149" ht="15.9" x14ac:dyDescent="0.45">
      <c r="A40" s="256"/>
      <c r="B40" s="275"/>
      <c r="C40" s="161"/>
      <c r="D40" s="104"/>
      <c r="E40" s="104"/>
      <c r="F40" s="94"/>
      <c r="G40" s="106"/>
      <c r="H40" s="135"/>
      <c r="I40" s="107"/>
      <c r="J40" s="188"/>
      <c r="K40" s="270"/>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row>
    <row r="41" spans="1:149" s="89" customFormat="1" ht="87" customHeight="1" x14ac:dyDescent="0.45">
      <c r="A41" s="256">
        <v>5</v>
      </c>
      <c r="B41" s="211" t="s">
        <v>254</v>
      </c>
      <c r="C41" s="149" t="s">
        <v>169</v>
      </c>
      <c r="D41" s="258"/>
      <c r="E41" s="258" t="s">
        <v>261</v>
      </c>
      <c r="F41" s="259" t="s">
        <v>85</v>
      </c>
      <c r="G41" s="359">
        <v>0</v>
      </c>
      <c r="H41" s="142"/>
      <c r="I41" s="143"/>
      <c r="J41" s="189"/>
      <c r="K41" s="137"/>
      <c r="L41" s="160"/>
      <c r="M41" s="160"/>
      <c r="N41" s="160"/>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row>
    <row r="42" spans="1:149" ht="15.9" x14ac:dyDescent="0.45">
      <c r="A42" s="256"/>
      <c r="B42" s="211"/>
      <c r="C42" s="149"/>
      <c r="D42" s="264"/>
      <c r="E42" s="258"/>
      <c r="F42" s="94"/>
      <c r="G42" s="359"/>
      <c r="H42" s="142"/>
      <c r="I42" s="143"/>
      <c r="J42" s="190"/>
      <c r="K42" s="162"/>
      <c r="L42" s="160"/>
      <c r="M42" s="160"/>
      <c r="N42" s="160"/>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row>
    <row r="43" spans="1:149" ht="165" customHeight="1" x14ac:dyDescent="0.35">
      <c r="A43" s="492">
        <v>6</v>
      </c>
      <c r="B43" s="488" t="s">
        <v>83</v>
      </c>
      <c r="C43" s="103" t="s">
        <v>221</v>
      </c>
      <c r="D43" s="443"/>
      <c r="E43" s="104" t="s">
        <v>189</v>
      </c>
      <c r="F43" s="94" t="s">
        <v>85</v>
      </c>
      <c r="G43" s="359">
        <v>0</v>
      </c>
      <c r="H43" s="276"/>
      <c r="I43" s="276"/>
      <c r="J43" s="456"/>
      <c r="K43" s="440"/>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row>
    <row r="44" spans="1:149" ht="15.9" x14ac:dyDescent="0.35">
      <c r="A44" s="492"/>
      <c r="B44" s="488"/>
      <c r="C44" s="103" t="s">
        <v>66</v>
      </c>
      <c r="D44" s="491"/>
      <c r="E44" s="276"/>
      <c r="F44" s="276"/>
      <c r="G44" s="104"/>
      <c r="H44" s="276"/>
      <c r="I44" s="276"/>
      <c r="J44" s="457"/>
      <c r="K44" s="442"/>
      <c r="P44" s="78"/>
      <c r="Q44" s="78"/>
      <c r="R44" s="78"/>
      <c r="S44" s="78"/>
      <c r="T44" s="78"/>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row>
    <row r="45" spans="1:149" ht="15.9" x14ac:dyDescent="0.35">
      <c r="A45" s="492"/>
      <c r="B45" s="488"/>
      <c r="C45" s="103" t="s">
        <v>188</v>
      </c>
      <c r="D45" s="491"/>
      <c r="E45" s="276"/>
      <c r="F45" s="276"/>
      <c r="G45" s="104"/>
      <c r="H45" s="276"/>
      <c r="I45" s="276"/>
      <c r="J45" s="457"/>
      <c r="K45" s="442"/>
      <c r="P45" s="78"/>
      <c r="Q45" s="78"/>
      <c r="R45" s="78"/>
      <c r="S45" s="78"/>
      <c r="T45" s="78"/>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row>
    <row r="46" spans="1:149" ht="15.9" x14ac:dyDescent="0.35">
      <c r="A46" s="492"/>
      <c r="B46" s="488"/>
      <c r="C46" s="103" t="s">
        <v>187</v>
      </c>
      <c r="D46" s="491"/>
      <c r="E46" s="276"/>
      <c r="F46" s="276"/>
      <c r="G46" s="104"/>
      <c r="H46" s="276"/>
      <c r="I46" s="276"/>
      <c r="J46" s="457"/>
      <c r="K46" s="442"/>
      <c r="P46" s="78"/>
      <c r="Q46" s="78"/>
      <c r="R46" s="78"/>
      <c r="S46" s="78"/>
      <c r="T46" s="78"/>
      <c r="U46" s="78"/>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row>
    <row r="47" spans="1:149" ht="15.9" x14ac:dyDescent="0.45">
      <c r="A47" s="492"/>
      <c r="B47" s="488"/>
      <c r="C47" s="103" t="s">
        <v>190</v>
      </c>
      <c r="D47" s="444"/>
      <c r="E47" s="276"/>
      <c r="F47" s="94"/>
      <c r="G47" s="135"/>
      <c r="H47" s="144"/>
      <c r="I47" s="105"/>
      <c r="J47" s="458"/>
      <c r="K47" s="441"/>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row>
    <row r="48" spans="1:149" ht="15.9" x14ac:dyDescent="0.45">
      <c r="A48" s="279"/>
      <c r="B48" s="267"/>
      <c r="C48" s="103" t="s">
        <v>106</v>
      </c>
      <c r="D48" s="268"/>
      <c r="E48" s="276"/>
      <c r="F48" s="94"/>
      <c r="G48" s="135"/>
      <c r="H48" s="144"/>
      <c r="I48" s="105"/>
      <c r="J48" s="225"/>
      <c r="K48" s="272"/>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row>
    <row r="49" spans="1:60" ht="15.9" x14ac:dyDescent="0.45">
      <c r="A49" s="279"/>
      <c r="B49" s="267"/>
      <c r="C49" s="103" t="s">
        <v>107</v>
      </c>
      <c r="D49" s="268"/>
      <c r="E49" s="276"/>
      <c r="F49" s="94"/>
      <c r="G49" s="135"/>
      <c r="H49" s="144"/>
      <c r="I49" s="105"/>
      <c r="J49" s="225"/>
      <c r="K49" s="272"/>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row>
    <row r="50" spans="1:60" ht="15.9" x14ac:dyDescent="0.45">
      <c r="A50" s="279"/>
      <c r="B50" s="267"/>
      <c r="C50" s="103"/>
      <c r="D50" s="268"/>
      <c r="E50" s="276"/>
      <c r="F50" s="94"/>
      <c r="G50" s="135"/>
      <c r="H50" s="144"/>
      <c r="I50" s="105"/>
      <c r="J50" s="191"/>
      <c r="K50" s="272"/>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row>
    <row r="51" spans="1:60" s="65" customFormat="1" ht="63.45" x14ac:dyDescent="0.45">
      <c r="A51" s="483">
        <v>7</v>
      </c>
      <c r="B51" s="489" t="s">
        <v>108</v>
      </c>
      <c r="C51" s="202" t="s">
        <v>191</v>
      </c>
      <c r="D51" s="443"/>
      <c r="E51" s="443"/>
      <c r="F51" s="443" t="s">
        <v>146</v>
      </c>
      <c r="G51" s="459">
        <v>0</v>
      </c>
      <c r="H51" s="462"/>
      <c r="I51" s="464"/>
      <c r="J51" s="298"/>
      <c r="K51" s="289"/>
      <c r="L51" s="299"/>
      <c r="M51" s="299"/>
      <c r="N51" s="299"/>
      <c r="O51" s="299"/>
    </row>
    <row r="52" spans="1:60" s="65" customFormat="1" ht="15.9" x14ac:dyDescent="0.45">
      <c r="A52" s="485"/>
      <c r="B52" s="490"/>
      <c r="C52" s="202" t="s">
        <v>104</v>
      </c>
      <c r="D52" s="444"/>
      <c r="E52" s="444"/>
      <c r="F52" s="444"/>
      <c r="G52" s="460"/>
      <c r="H52" s="463"/>
      <c r="I52" s="465"/>
      <c r="J52" s="298"/>
      <c r="K52" s="289"/>
      <c r="L52" s="299"/>
      <c r="M52" s="299"/>
      <c r="N52" s="299"/>
      <c r="O52" s="299"/>
    </row>
    <row r="53" spans="1:60" s="65" customFormat="1" ht="15.9" x14ac:dyDescent="0.45">
      <c r="A53" s="256"/>
      <c r="B53" s="266"/>
      <c r="C53" s="138"/>
      <c r="D53" s="258"/>
      <c r="E53" s="258"/>
      <c r="F53" s="258"/>
      <c r="G53" s="260"/>
      <c r="H53" s="142"/>
      <c r="I53" s="143"/>
      <c r="J53" s="192"/>
      <c r="K53" s="272"/>
      <c r="L53" s="155"/>
      <c r="M53" s="155"/>
      <c r="N53" s="155"/>
      <c r="O53" s="155"/>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s="20" customFormat="1" ht="79.3" x14ac:dyDescent="0.45">
      <c r="A54" s="472">
        <v>8</v>
      </c>
      <c r="B54" s="487" t="s">
        <v>73</v>
      </c>
      <c r="C54" s="145" t="s">
        <v>160</v>
      </c>
      <c r="D54" s="425"/>
      <c r="E54" s="258" t="s">
        <v>260</v>
      </c>
      <c r="F54" s="443" t="s">
        <v>146</v>
      </c>
      <c r="G54" s="359">
        <v>152</v>
      </c>
      <c r="H54" s="447"/>
      <c r="I54" s="446"/>
      <c r="J54" s="438"/>
      <c r="K54" s="440"/>
      <c r="L54" s="452"/>
      <c r="M54" s="452"/>
      <c r="N54" s="452"/>
      <c r="O54" s="452"/>
      <c r="P54" s="165"/>
      <c r="Q54" s="165"/>
      <c r="R54" s="165"/>
      <c r="S54" s="165"/>
      <c r="T54" s="165"/>
      <c r="U54" s="165"/>
      <c r="V54" s="165"/>
      <c r="W54" s="165"/>
      <c r="X54" s="165"/>
      <c r="Y54" s="165"/>
      <c r="Z54" s="165"/>
      <c r="AA54" s="165"/>
      <c r="AB54" s="165"/>
      <c r="AC54" s="165"/>
      <c r="AD54" s="165"/>
      <c r="AE54" s="165"/>
      <c r="AF54" s="165"/>
      <c r="AG54" s="165"/>
      <c r="AH54" s="165"/>
      <c r="AI54" s="165"/>
      <c r="AJ54" s="165"/>
      <c r="AK54" s="165"/>
      <c r="AL54" s="165"/>
      <c r="AM54" s="165"/>
      <c r="AN54" s="165"/>
      <c r="AO54" s="165"/>
      <c r="AP54" s="165"/>
      <c r="AQ54" s="165"/>
      <c r="AR54" s="165"/>
      <c r="AS54" s="165"/>
      <c r="AT54" s="165"/>
      <c r="AU54" s="165"/>
      <c r="AV54" s="165"/>
      <c r="AW54" s="165"/>
      <c r="AX54" s="165"/>
      <c r="AY54" s="165"/>
      <c r="AZ54" s="165"/>
      <c r="BA54" s="165"/>
      <c r="BB54" s="165"/>
      <c r="BC54" s="165"/>
      <c r="BD54" s="165"/>
      <c r="BE54" s="165"/>
      <c r="BF54" s="165"/>
      <c r="BG54" s="165"/>
      <c r="BH54" s="165"/>
    </row>
    <row r="55" spans="1:60" s="20" customFormat="1" ht="15.9" x14ac:dyDescent="0.45">
      <c r="A55" s="472"/>
      <c r="B55" s="487"/>
      <c r="C55" s="145" t="s">
        <v>67</v>
      </c>
      <c r="D55" s="425"/>
      <c r="E55" s="258"/>
      <c r="F55" s="444"/>
      <c r="G55" s="142"/>
      <c r="H55" s="447"/>
      <c r="I55" s="446"/>
      <c r="J55" s="439"/>
      <c r="K55" s="441"/>
      <c r="L55" s="452"/>
      <c r="M55" s="452"/>
      <c r="N55" s="452"/>
      <c r="O55" s="452"/>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165"/>
      <c r="AN55" s="165"/>
      <c r="AO55" s="165"/>
      <c r="AP55" s="165"/>
      <c r="AQ55" s="165"/>
      <c r="AR55" s="165"/>
      <c r="AS55" s="165"/>
      <c r="AT55" s="165"/>
      <c r="AU55" s="165"/>
      <c r="AV55" s="165"/>
      <c r="AW55" s="165"/>
      <c r="AX55" s="165"/>
      <c r="AY55" s="165"/>
      <c r="AZ55" s="165"/>
      <c r="BA55" s="165"/>
      <c r="BB55" s="165"/>
      <c r="BC55" s="165"/>
      <c r="BD55" s="165"/>
      <c r="BE55" s="165"/>
      <c r="BF55" s="165"/>
      <c r="BG55" s="165"/>
      <c r="BH55" s="165"/>
    </row>
    <row r="56" spans="1:60" s="20" customFormat="1" ht="15.9" x14ac:dyDescent="0.45">
      <c r="A56" s="256"/>
      <c r="B56" s="266"/>
      <c r="C56" s="145"/>
      <c r="D56" s="266"/>
      <c r="E56" s="258"/>
      <c r="F56" s="258"/>
      <c r="G56" s="142"/>
      <c r="H56" s="260"/>
      <c r="I56" s="262"/>
      <c r="J56" s="193"/>
      <c r="K56" s="270"/>
      <c r="L56" s="156"/>
      <c r="M56" s="156"/>
      <c r="N56" s="156"/>
      <c r="O56" s="156"/>
      <c r="P56" s="165"/>
      <c r="Q56" s="165"/>
      <c r="R56" s="165"/>
      <c r="S56" s="165"/>
      <c r="T56" s="165"/>
      <c r="U56" s="165"/>
      <c r="V56" s="165"/>
      <c r="W56" s="165"/>
      <c r="X56" s="165"/>
      <c r="Y56" s="165"/>
      <c r="Z56" s="165"/>
      <c r="AA56" s="165"/>
      <c r="AB56" s="165"/>
      <c r="AC56" s="165"/>
      <c r="AD56" s="165"/>
      <c r="AE56" s="165"/>
      <c r="AF56" s="165"/>
      <c r="AG56" s="165"/>
      <c r="AH56" s="165"/>
      <c r="AI56" s="165"/>
      <c r="AJ56" s="165"/>
      <c r="AK56" s="165"/>
      <c r="AL56" s="165"/>
      <c r="AM56" s="165"/>
      <c r="AN56" s="165"/>
      <c r="AO56" s="165"/>
      <c r="AP56" s="165"/>
      <c r="AQ56" s="165"/>
      <c r="AR56" s="165"/>
      <c r="AS56" s="165"/>
      <c r="AT56" s="165"/>
      <c r="AU56" s="165"/>
      <c r="AV56" s="165"/>
      <c r="AW56" s="165"/>
      <c r="AX56" s="165"/>
      <c r="AY56" s="165"/>
      <c r="AZ56" s="165"/>
      <c r="BA56" s="165"/>
      <c r="BB56" s="165"/>
      <c r="BC56" s="165"/>
      <c r="BD56" s="165"/>
      <c r="BE56" s="165"/>
      <c r="BF56" s="165"/>
      <c r="BG56" s="165"/>
      <c r="BH56" s="165"/>
    </row>
    <row r="57" spans="1:60" s="20" customFormat="1" ht="79.3" x14ac:dyDescent="0.45">
      <c r="A57" s="256">
        <v>9</v>
      </c>
      <c r="B57" s="266" t="s">
        <v>206</v>
      </c>
      <c r="C57" s="205" t="s">
        <v>208</v>
      </c>
      <c r="D57" s="269"/>
      <c r="E57" s="258"/>
      <c r="F57" s="258" t="s">
        <v>147</v>
      </c>
      <c r="G57" s="359">
        <v>0</v>
      </c>
      <c r="H57" s="260"/>
      <c r="I57" s="262"/>
      <c r="J57" s="193"/>
      <c r="K57" s="270"/>
      <c r="L57" s="156"/>
      <c r="M57" s="156"/>
      <c r="N57" s="156"/>
      <c r="O57" s="156"/>
      <c r="P57" s="165"/>
      <c r="Q57" s="165"/>
      <c r="R57" s="165"/>
      <c r="S57" s="165"/>
      <c r="T57" s="165"/>
      <c r="U57" s="165"/>
      <c r="V57" s="165"/>
      <c r="W57" s="165"/>
      <c r="X57" s="165"/>
      <c r="Y57" s="165"/>
      <c r="Z57" s="165"/>
      <c r="AA57" s="165"/>
      <c r="AB57" s="165"/>
      <c r="AC57" s="165"/>
      <c r="AD57" s="165"/>
      <c r="AE57" s="165"/>
      <c r="AF57" s="165"/>
      <c r="AG57" s="165"/>
      <c r="AH57" s="165"/>
      <c r="AI57" s="165"/>
      <c r="AJ57" s="165"/>
      <c r="AK57" s="165"/>
      <c r="AL57" s="165"/>
      <c r="AM57" s="165"/>
      <c r="AN57" s="165"/>
      <c r="AO57" s="165"/>
      <c r="AP57" s="165"/>
      <c r="AQ57" s="165"/>
      <c r="AR57" s="165"/>
      <c r="AS57" s="165"/>
      <c r="AT57" s="165"/>
      <c r="AU57" s="165"/>
      <c r="AV57" s="165"/>
      <c r="AW57" s="165"/>
      <c r="AX57" s="165"/>
      <c r="AY57" s="165"/>
      <c r="AZ57" s="165"/>
      <c r="BA57" s="165"/>
      <c r="BB57" s="165"/>
      <c r="BC57" s="165"/>
      <c r="BD57" s="165"/>
      <c r="BE57" s="165"/>
      <c r="BF57" s="165"/>
      <c r="BG57" s="165"/>
      <c r="BH57" s="165"/>
    </row>
    <row r="58" spans="1:60" s="20" customFormat="1" ht="15.9" x14ac:dyDescent="0.45">
      <c r="A58" s="256"/>
      <c r="B58" s="266"/>
      <c r="C58" s="145"/>
      <c r="D58" s="266"/>
      <c r="E58" s="258"/>
      <c r="F58" s="258"/>
      <c r="G58" s="142"/>
      <c r="H58" s="260"/>
      <c r="I58" s="262"/>
      <c r="J58" s="193"/>
      <c r="K58" s="270"/>
      <c r="L58" s="156"/>
      <c r="M58" s="156"/>
      <c r="N58" s="156"/>
      <c r="O58" s="156"/>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5"/>
      <c r="BH58" s="165"/>
    </row>
    <row r="59" spans="1:60" s="20" customFormat="1" ht="81.75" customHeight="1" x14ac:dyDescent="0.45">
      <c r="A59" s="256">
        <v>10</v>
      </c>
      <c r="B59" s="266" t="s">
        <v>207</v>
      </c>
      <c r="C59" s="205" t="s">
        <v>209</v>
      </c>
      <c r="D59" s="269"/>
      <c r="E59" s="258"/>
      <c r="F59" s="258" t="s">
        <v>147</v>
      </c>
      <c r="G59" s="359">
        <v>0</v>
      </c>
      <c r="H59" s="135"/>
      <c r="I59" s="148"/>
      <c r="J59" s="194"/>
      <c r="K59" s="137"/>
      <c r="P59" s="165"/>
      <c r="Q59" s="165"/>
      <c r="R59" s="165"/>
      <c r="S59" s="165"/>
      <c r="T59" s="165"/>
      <c r="U59" s="165"/>
      <c r="V59" s="165"/>
      <c r="W59" s="165"/>
      <c r="X59" s="165"/>
      <c r="Y59" s="165"/>
      <c r="Z59" s="165"/>
      <c r="AA59" s="165"/>
      <c r="AB59" s="165"/>
      <c r="AC59" s="165"/>
      <c r="AD59" s="165"/>
      <c r="AE59" s="165"/>
      <c r="AF59" s="165"/>
      <c r="AG59" s="165"/>
      <c r="AH59" s="165"/>
      <c r="AI59" s="165"/>
      <c r="AJ59" s="165"/>
      <c r="AK59" s="165"/>
      <c r="AL59" s="165"/>
      <c r="AM59" s="165"/>
      <c r="AN59" s="165"/>
      <c r="AO59" s="165"/>
      <c r="AP59" s="165"/>
      <c r="AQ59" s="165"/>
      <c r="AR59" s="165"/>
      <c r="AS59" s="165"/>
      <c r="AT59" s="165"/>
      <c r="AU59" s="165"/>
      <c r="AV59" s="165"/>
      <c r="AW59" s="165"/>
      <c r="AX59" s="165"/>
      <c r="AY59" s="165"/>
      <c r="AZ59" s="165"/>
      <c r="BA59" s="165"/>
      <c r="BB59" s="165"/>
      <c r="BC59" s="165"/>
      <c r="BD59" s="165"/>
      <c r="BE59" s="165"/>
      <c r="BF59" s="165"/>
      <c r="BG59" s="165"/>
      <c r="BH59" s="165"/>
    </row>
    <row r="60" spans="1:60" s="20" customFormat="1" ht="15.9" x14ac:dyDescent="0.45">
      <c r="A60" s="256"/>
      <c r="B60" s="212"/>
      <c r="C60" s="147"/>
      <c r="D60" s="269"/>
      <c r="E60" s="146"/>
      <c r="F60" s="366"/>
      <c r="G60" s="367"/>
      <c r="H60" s="135"/>
      <c r="I60" s="148"/>
      <c r="J60" s="194"/>
      <c r="K60" s="137"/>
      <c r="P60" s="165"/>
      <c r="Q60" s="165"/>
      <c r="R60" s="165"/>
      <c r="S60" s="165"/>
      <c r="T60" s="165"/>
      <c r="U60" s="165"/>
      <c r="V60" s="165"/>
      <c r="W60" s="165"/>
      <c r="X60" s="165"/>
      <c r="Y60" s="165"/>
      <c r="Z60" s="165"/>
      <c r="AA60" s="165"/>
      <c r="AB60" s="165"/>
      <c r="AC60" s="165"/>
      <c r="AD60" s="165"/>
      <c r="AE60" s="165"/>
      <c r="AF60" s="165"/>
      <c r="AG60" s="165"/>
      <c r="AH60" s="165"/>
      <c r="AI60" s="165"/>
      <c r="AJ60" s="165"/>
      <c r="AK60" s="165"/>
      <c r="AL60" s="165"/>
      <c r="AM60" s="165"/>
      <c r="AN60" s="165"/>
      <c r="AO60" s="165"/>
      <c r="AP60" s="165"/>
      <c r="AQ60" s="165"/>
      <c r="AR60" s="165"/>
      <c r="AS60" s="165"/>
      <c r="AT60" s="165"/>
      <c r="AU60" s="165"/>
      <c r="AV60" s="165"/>
      <c r="AW60" s="165"/>
      <c r="AX60" s="165"/>
      <c r="AY60" s="165"/>
      <c r="AZ60" s="165"/>
      <c r="BA60" s="165"/>
      <c r="BB60" s="165"/>
      <c r="BC60" s="165"/>
      <c r="BD60" s="165"/>
      <c r="BE60" s="165"/>
      <c r="BF60" s="165"/>
      <c r="BG60" s="165"/>
      <c r="BH60" s="165"/>
    </row>
    <row r="61" spans="1:60" s="20" customFormat="1" ht="95.15" x14ac:dyDescent="0.35">
      <c r="A61" s="483">
        <v>11</v>
      </c>
      <c r="B61" s="486" t="s">
        <v>205</v>
      </c>
      <c r="C61" s="103" t="s">
        <v>210</v>
      </c>
      <c r="D61" s="104"/>
      <c r="E61" s="104"/>
      <c r="F61" s="94" t="s">
        <v>88</v>
      </c>
      <c r="G61" s="377"/>
      <c r="H61" s="135"/>
      <c r="I61" s="148"/>
      <c r="J61" s="196"/>
      <c r="K61" s="440"/>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row>
    <row r="62" spans="1:60" s="20" customFormat="1" ht="15.9" x14ac:dyDescent="0.35">
      <c r="A62" s="484"/>
      <c r="B62" s="486"/>
      <c r="C62" s="103" t="s">
        <v>68</v>
      </c>
      <c r="D62" s="104"/>
      <c r="E62" s="283"/>
      <c r="F62" s="369"/>
      <c r="G62" s="368"/>
      <c r="H62" s="135"/>
      <c r="I62" s="148"/>
      <c r="J62" s="197"/>
      <c r="K62" s="442"/>
      <c r="P62" s="165"/>
      <c r="Q62" s="165"/>
      <c r="R62" s="165"/>
      <c r="S62" s="165"/>
      <c r="T62" s="165"/>
      <c r="U62" s="165"/>
      <c r="V62" s="165"/>
      <c r="W62" s="165"/>
      <c r="X62" s="165"/>
      <c r="Y62" s="165"/>
      <c r="Z62" s="165"/>
      <c r="AA62" s="165"/>
      <c r="AB62" s="165"/>
      <c r="AC62" s="165"/>
      <c r="AD62" s="165"/>
      <c r="AE62" s="165"/>
      <c r="AF62" s="165"/>
      <c r="AG62" s="165"/>
      <c r="AH62" s="165"/>
      <c r="AI62" s="165"/>
      <c r="AJ62" s="165"/>
      <c r="AK62" s="165"/>
      <c r="AL62" s="165"/>
      <c r="AM62" s="165"/>
      <c r="AN62" s="165"/>
      <c r="AO62" s="165"/>
      <c r="AP62" s="165"/>
      <c r="AQ62" s="165"/>
      <c r="AR62" s="165"/>
      <c r="AS62" s="165"/>
      <c r="AT62" s="165"/>
      <c r="AU62" s="165"/>
      <c r="AV62" s="165"/>
      <c r="AW62" s="165"/>
      <c r="AX62" s="165"/>
      <c r="AY62" s="165"/>
      <c r="AZ62" s="165"/>
      <c r="BA62" s="165"/>
      <c r="BB62" s="165"/>
      <c r="BC62" s="165"/>
      <c r="BD62" s="165"/>
      <c r="BE62" s="165"/>
      <c r="BF62" s="165"/>
      <c r="BG62" s="165"/>
      <c r="BH62" s="165"/>
    </row>
    <row r="63" spans="1:60" s="20" customFormat="1" ht="15.9" x14ac:dyDescent="0.35">
      <c r="A63" s="485"/>
      <c r="B63" s="486"/>
      <c r="C63" s="103" t="s">
        <v>69</v>
      </c>
      <c r="D63" s="104"/>
      <c r="E63" s="104"/>
      <c r="F63" s="369"/>
      <c r="G63" s="368"/>
      <c r="H63" s="135"/>
      <c r="I63" s="148"/>
      <c r="J63" s="198"/>
      <c r="K63" s="441"/>
      <c r="P63" s="165"/>
      <c r="Q63" s="165"/>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c r="AO63" s="165"/>
      <c r="AP63" s="165"/>
      <c r="AQ63" s="165"/>
      <c r="AR63" s="165"/>
      <c r="AS63" s="165"/>
      <c r="AT63" s="165"/>
      <c r="AU63" s="165"/>
      <c r="AV63" s="165"/>
      <c r="AW63" s="165"/>
      <c r="AX63" s="165"/>
      <c r="AY63" s="165"/>
      <c r="AZ63" s="165"/>
      <c r="BA63" s="165"/>
      <c r="BB63" s="165"/>
      <c r="BC63" s="165"/>
      <c r="BD63" s="165"/>
      <c r="BE63" s="165"/>
      <c r="BF63" s="165"/>
      <c r="BG63" s="165"/>
      <c r="BH63" s="165"/>
    </row>
    <row r="64" spans="1:60" s="20" customFormat="1" ht="15.9" x14ac:dyDescent="0.45">
      <c r="A64" s="271"/>
      <c r="B64" s="269"/>
      <c r="C64" s="103"/>
      <c r="D64" s="104"/>
      <c r="E64" s="104"/>
      <c r="F64" s="369"/>
      <c r="G64" s="368"/>
      <c r="H64" s="135"/>
      <c r="I64" s="148"/>
      <c r="J64" s="198"/>
      <c r="K64" s="270"/>
      <c r="P64" s="165"/>
      <c r="Q64" s="165"/>
      <c r="R64" s="165"/>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c r="AS64" s="165"/>
      <c r="AT64" s="165"/>
      <c r="AU64" s="165"/>
      <c r="AV64" s="165"/>
      <c r="AW64" s="165"/>
      <c r="AX64" s="165"/>
      <c r="AY64" s="165"/>
      <c r="AZ64" s="165"/>
      <c r="BA64" s="165"/>
      <c r="BB64" s="165"/>
      <c r="BC64" s="165"/>
      <c r="BD64" s="165"/>
      <c r="BE64" s="165"/>
      <c r="BF64" s="165"/>
      <c r="BG64" s="165"/>
      <c r="BH64" s="165"/>
    </row>
    <row r="65" spans="1:29" s="20" customFormat="1" ht="79.3" x14ac:dyDescent="0.45">
      <c r="A65" s="101">
        <v>12</v>
      </c>
      <c r="B65" s="269" t="s">
        <v>227</v>
      </c>
      <c r="C65" s="103" t="s">
        <v>228</v>
      </c>
      <c r="D65" s="104"/>
      <c r="E65" s="103"/>
      <c r="F65" s="283" t="s">
        <v>146</v>
      </c>
      <c r="G65" s="377">
        <v>25</v>
      </c>
      <c r="H65" s="144"/>
      <c r="I65" s="105"/>
      <c r="J65" s="195"/>
      <c r="K65" s="95"/>
    </row>
    <row r="66" spans="1:29" s="20" customFormat="1" ht="15.9" x14ac:dyDescent="0.45">
      <c r="A66" s="101"/>
      <c r="B66" s="213"/>
      <c r="C66" s="161"/>
      <c r="D66" s="104"/>
      <c r="E66" s="103"/>
      <c r="F66" s="378"/>
      <c r="G66" s="368"/>
      <c r="H66" s="144"/>
      <c r="I66" s="105"/>
      <c r="J66" s="195"/>
      <c r="K66" s="95"/>
    </row>
    <row r="67" spans="1:29" s="89" customFormat="1" ht="79.3" x14ac:dyDescent="0.45">
      <c r="A67" s="256">
        <v>13</v>
      </c>
      <c r="B67" s="211" t="s">
        <v>211</v>
      </c>
      <c r="C67" s="136" t="s">
        <v>212</v>
      </c>
      <c r="D67" s="258"/>
      <c r="E67" s="258" t="s">
        <v>235</v>
      </c>
      <c r="F67" s="259" t="s">
        <v>85</v>
      </c>
      <c r="G67" s="260">
        <v>0</v>
      </c>
      <c r="H67" s="142"/>
      <c r="I67" s="143"/>
      <c r="J67" s="189"/>
      <c r="K67" s="137"/>
      <c r="L67" s="160"/>
      <c r="M67" s="160"/>
      <c r="N67" s="160"/>
      <c r="O67" s="78"/>
      <c r="P67" s="78"/>
      <c r="Q67" s="78"/>
      <c r="R67" s="78"/>
      <c r="S67" s="78"/>
      <c r="T67" s="78"/>
      <c r="U67" s="78"/>
      <c r="V67" s="78"/>
      <c r="W67" s="78"/>
      <c r="X67" s="78"/>
      <c r="Y67" s="78"/>
      <c r="Z67" s="78"/>
      <c r="AA67" s="78"/>
      <c r="AB67" s="78"/>
      <c r="AC67" s="78"/>
    </row>
    <row r="68" spans="1:29" s="89" customFormat="1" ht="86.25" customHeight="1" x14ac:dyDescent="0.35">
      <c r="A68" s="483">
        <v>14</v>
      </c>
      <c r="B68" s="481" t="s">
        <v>90</v>
      </c>
      <c r="C68" s="103" t="s">
        <v>213</v>
      </c>
      <c r="D68" s="104"/>
      <c r="E68" s="104" t="s">
        <v>268</v>
      </c>
      <c r="F68" s="370"/>
      <c r="G68" s="368"/>
      <c r="H68" s="135"/>
      <c r="I68" s="173"/>
      <c r="J68" s="435"/>
      <c r="K68" s="10"/>
      <c r="L68" s="160"/>
      <c r="M68" s="160"/>
      <c r="N68" s="160"/>
      <c r="O68" s="78"/>
      <c r="P68" s="78"/>
      <c r="Q68" s="78"/>
      <c r="R68" s="78"/>
      <c r="S68" s="78"/>
      <c r="T68" s="78"/>
      <c r="U68" s="78"/>
      <c r="V68" s="78"/>
      <c r="W68" s="78"/>
      <c r="X68" s="78"/>
      <c r="Y68" s="78"/>
      <c r="Z68" s="78"/>
      <c r="AA68" s="78"/>
      <c r="AB68" s="78"/>
      <c r="AC68" s="78"/>
    </row>
    <row r="69" spans="1:29" s="20" customFormat="1" ht="15.9" x14ac:dyDescent="0.35">
      <c r="A69" s="484"/>
      <c r="B69" s="482"/>
      <c r="C69" s="202" t="s">
        <v>105</v>
      </c>
      <c r="D69" s="104"/>
      <c r="E69" s="104"/>
      <c r="F69" s="370"/>
      <c r="G69" s="368"/>
      <c r="H69" s="135"/>
      <c r="I69" s="173"/>
      <c r="J69" s="436"/>
      <c r="K69" s="10"/>
    </row>
    <row r="70" spans="1:29" s="20" customFormat="1" ht="15.9" x14ac:dyDescent="0.35">
      <c r="A70" s="484"/>
      <c r="B70" s="482"/>
      <c r="C70" s="380" t="s">
        <v>109</v>
      </c>
      <c r="D70" s="258"/>
      <c r="E70" s="258"/>
      <c r="F70" s="371"/>
      <c r="G70" s="372"/>
      <c r="H70" s="260"/>
      <c r="I70" s="174"/>
      <c r="J70" s="436"/>
      <c r="K70" s="164"/>
    </row>
    <row r="71" spans="1:29" s="16" customFormat="1" ht="12.75" customHeight="1" x14ac:dyDescent="0.35">
      <c r="A71" s="484"/>
      <c r="B71" s="482"/>
      <c r="C71" s="379" t="s">
        <v>62</v>
      </c>
      <c r="D71" s="258"/>
      <c r="E71" s="258"/>
      <c r="F71" s="371"/>
      <c r="G71" s="372"/>
      <c r="H71" s="260"/>
      <c r="I71" s="174"/>
      <c r="J71" s="436"/>
      <c r="K71" s="164"/>
    </row>
    <row r="72" spans="1:29" s="20" customFormat="1" ht="15.9" x14ac:dyDescent="0.35">
      <c r="A72" s="484"/>
      <c r="B72" s="257" t="s">
        <v>2</v>
      </c>
      <c r="C72" s="103" t="s">
        <v>214</v>
      </c>
      <c r="D72" s="264"/>
      <c r="E72" s="201" t="s">
        <v>118</v>
      </c>
      <c r="F72" s="104" t="s">
        <v>147</v>
      </c>
      <c r="G72" s="383">
        <v>15</v>
      </c>
      <c r="H72" s="260"/>
      <c r="I72" s="174"/>
      <c r="J72" s="436"/>
      <c r="K72" s="164"/>
    </row>
    <row r="73" spans="1:29" s="20" customFormat="1" ht="79.3" x14ac:dyDescent="0.35">
      <c r="A73" s="484"/>
      <c r="B73" s="257" t="s">
        <v>3</v>
      </c>
      <c r="C73" s="381" t="s">
        <v>216</v>
      </c>
      <c r="D73" s="264"/>
      <c r="E73" s="258"/>
      <c r="F73" s="364" t="s">
        <v>146</v>
      </c>
      <c r="G73" s="359">
        <v>42</v>
      </c>
      <c r="H73" s="260"/>
      <c r="I73" s="174"/>
      <c r="J73" s="436"/>
      <c r="K73" s="164"/>
    </row>
    <row r="74" spans="1:29" s="20" customFormat="1" ht="15.9" x14ac:dyDescent="0.35">
      <c r="A74" s="484"/>
      <c r="B74" s="257" t="s">
        <v>4</v>
      </c>
      <c r="C74" s="103" t="s">
        <v>91</v>
      </c>
      <c r="D74" s="264"/>
      <c r="E74" s="201" t="s">
        <v>92</v>
      </c>
      <c r="F74" s="104" t="s">
        <v>147</v>
      </c>
      <c r="G74" s="359">
        <v>8</v>
      </c>
      <c r="H74" s="260"/>
      <c r="I74" s="174"/>
      <c r="J74" s="436"/>
      <c r="K74" s="164"/>
    </row>
    <row r="75" spans="1:29" s="20" customFormat="1" ht="15.9" x14ac:dyDescent="0.35">
      <c r="A75" s="484"/>
      <c r="B75" s="257" t="s">
        <v>5</v>
      </c>
      <c r="C75" s="381" t="s">
        <v>110</v>
      </c>
      <c r="D75" s="264"/>
      <c r="E75" s="258"/>
      <c r="F75" s="104" t="s">
        <v>147</v>
      </c>
      <c r="G75" s="359">
        <v>11</v>
      </c>
      <c r="H75" s="260"/>
      <c r="I75" s="174"/>
      <c r="J75" s="436"/>
      <c r="K75" s="164"/>
    </row>
    <row r="76" spans="1:29" s="20" customFormat="1" ht="15.9" x14ac:dyDescent="0.35">
      <c r="A76" s="484"/>
      <c r="B76" s="257" t="s">
        <v>77</v>
      </c>
      <c r="C76" s="103" t="s">
        <v>119</v>
      </c>
      <c r="D76" s="264"/>
      <c r="E76" s="201" t="s">
        <v>215</v>
      </c>
      <c r="F76" s="259" t="s">
        <v>85</v>
      </c>
      <c r="G76" s="359">
        <v>1</v>
      </c>
      <c r="H76" s="260"/>
      <c r="I76" s="174"/>
      <c r="J76" s="436"/>
      <c r="K76" s="164"/>
    </row>
    <row r="77" spans="1:29" s="20" customFormat="1" ht="15.9" x14ac:dyDescent="0.35">
      <c r="A77" s="484"/>
      <c r="B77" s="257" t="s">
        <v>78</v>
      </c>
      <c r="C77" s="382" t="s">
        <v>120</v>
      </c>
      <c r="D77" s="264"/>
      <c r="E77" s="258"/>
      <c r="F77" s="104" t="s">
        <v>147</v>
      </c>
      <c r="G77" s="359">
        <v>11</v>
      </c>
      <c r="H77" s="260"/>
      <c r="I77" s="174"/>
      <c r="J77" s="436"/>
      <c r="K77" s="164"/>
    </row>
    <row r="78" spans="1:29" s="20" customFormat="1" ht="15.9" x14ac:dyDescent="0.35">
      <c r="A78" s="485"/>
      <c r="B78" s="257" t="s">
        <v>93</v>
      </c>
      <c r="C78" s="202" t="s">
        <v>105</v>
      </c>
      <c r="D78" s="258"/>
      <c r="E78" s="258"/>
      <c r="F78" s="371"/>
      <c r="G78" s="372"/>
      <c r="H78" s="260"/>
      <c r="I78" s="174"/>
      <c r="J78" s="437"/>
      <c r="K78" s="164"/>
    </row>
    <row r="79" spans="1:29" s="20" customFormat="1" ht="15.9" x14ac:dyDescent="0.35">
      <c r="A79" s="285"/>
      <c r="B79" s="286"/>
      <c r="C79" s="287"/>
      <c r="D79" s="104"/>
      <c r="E79" s="104"/>
      <c r="F79" s="370"/>
      <c r="G79" s="368"/>
      <c r="H79" s="135"/>
      <c r="I79" s="173"/>
      <c r="J79" s="288"/>
      <c r="K79" s="10"/>
    </row>
    <row r="80" spans="1:29" s="20" customFormat="1" ht="81.75" customHeight="1" x14ac:dyDescent="0.35">
      <c r="A80" s="431">
        <v>15</v>
      </c>
      <c r="B80" s="360" t="s">
        <v>94</v>
      </c>
      <c r="C80" s="136" t="s">
        <v>222</v>
      </c>
      <c r="D80" s="258"/>
      <c r="E80" s="258" t="s">
        <v>255</v>
      </c>
      <c r="F80" s="364" t="s">
        <v>146</v>
      </c>
      <c r="G80" s="359">
        <v>33</v>
      </c>
      <c r="H80" s="260"/>
      <c r="I80" s="174"/>
      <c r="J80" s="433"/>
      <c r="K80" s="428"/>
    </row>
    <row r="81" spans="1:60" s="20" customFormat="1" ht="15.9" x14ac:dyDescent="0.35">
      <c r="A81" s="432"/>
      <c r="B81" s="257" t="s">
        <v>2</v>
      </c>
      <c r="C81" s="103" t="s">
        <v>217</v>
      </c>
      <c r="D81" s="258"/>
      <c r="E81" s="258"/>
      <c r="F81" s="364" t="s">
        <v>146</v>
      </c>
      <c r="G81" s="359">
        <v>22</v>
      </c>
      <c r="H81" s="260"/>
      <c r="I81" s="174"/>
      <c r="J81" s="434"/>
      <c r="K81" s="429"/>
    </row>
    <row r="82" spans="1:60" s="20" customFormat="1" ht="15.9" x14ac:dyDescent="0.35">
      <c r="A82" s="432"/>
      <c r="B82" s="257" t="s">
        <v>3</v>
      </c>
      <c r="C82" s="103" t="s">
        <v>218</v>
      </c>
      <c r="D82" s="258"/>
      <c r="E82" s="203" t="s">
        <v>219</v>
      </c>
      <c r="F82" s="104" t="s">
        <v>147</v>
      </c>
      <c r="G82" s="359">
        <v>30</v>
      </c>
      <c r="H82" s="260"/>
      <c r="I82" s="174"/>
      <c r="J82" s="434"/>
      <c r="K82" s="429"/>
    </row>
    <row r="83" spans="1:60" s="20" customFormat="1" ht="15.9" x14ac:dyDescent="0.35">
      <c r="A83" s="256"/>
      <c r="B83" s="214"/>
      <c r="C83" s="204"/>
      <c r="D83" s="258"/>
      <c r="E83" s="146"/>
      <c r="F83" s="373"/>
      <c r="G83" s="384"/>
      <c r="H83" s="260"/>
      <c r="I83" s="174"/>
      <c r="J83" s="199"/>
      <c r="K83" s="430"/>
    </row>
    <row r="84" spans="1:60" s="20" customFormat="1" ht="173.25" customHeight="1" x14ac:dyDescent="0.35">
      <c r="A84" s="261">
        <v>16</v>
      </c>
      <c r="B84" s="273" t="s">
        <v>96</v>
      </c>
      <c r="C84" s="207" t="s">
        <v>220</v>
      </c>
      <c r="D84" s="258"/>
      <c r="E84" s="258" t="s">
        <v>256</v>
      </c>
      <c r="F84" s="104" t="s">
        <v>147</v>
      </c>
      <c r="G84" s="359">
        <v>17</v>
      </c>
      <c r="H84" s="260"/>
      <c r="I84" s="174"/>
      <c r="J84" s="199"/>
      <c r="K84" s="164"/>
    </row>
    <row r="85" spans="1:60" s="20" customFormat="1" ht="15.9" x14ac:dyDescent="0.35">
      <c r="A85" s="261"/>
      <c r="B85" s="273"/>
      <c r="C85" s="103"/>
      <c r="D85" s="258"/>
      <c r="E85" s="258"/>
      <c r="F85" s="369"/>
      <c r="G85" s="372"/>
      <c r="H85" s="260"/>
      <c r="I85" s="174"/>
      <c r="J85" s="199"/>
      <c r="K85" s="164"/>
    </row>
    <row r="86" spans="1:60" s="20" customFormat="1" ht="115.5" customHeight="1" x14ac:dyDescent="0.35">
      <c r="A86" s="261">
        <v>17</v>
      </c>
      <c r="B86" s="273" t="s">
        <v>97</v>
      </c>
      <c r="C86" s="317" t="s">
        <v>223</v>
      </c>
      <c r="D86" s="258"/>
      <c r="E86" s="258" t="s">
        <v>257</v>
      </c>
      <c r="F86" s="104" t="s">
        <v>147</v>
      </c>
      <c r="G86" s="359">
        <v>15</v>
      </c>
      <c r="H86" s="260"/>
      <c r="I86" s="174"/>
      <c r="J86" s="199"/>
      <c r="K86" s="164"/>
    </row>
    <row r="87" spans="1:60" s="20" customFormat="1" ht="15.9" x14ac:dyDescent="0.35">
      <c r="A87" s="261"/>
      <c r="B87" s="273"/>
      <c r="C87" s="103"/>
      <c r="D87" s="258"/>
      <c r="E87" s="258"/>
      <c r="F87" s="369"/>
      <c r="G87" s="372"/>
      <c r="H87" s="263"/>
      <c r="I87" s="174"/>
      <c r="J87" s="199"/>
      <c r="K87" s="164"/>
    </row>
    <row r="88" spans="1:60" s="20" customFormat="1" ht="147.75" customHeight="1" x14ac:dyDescent="0.45">
      <c r="A88" s="280">
        <v>18</v>
      </c>
      <c r="B88" s="255" t="s">
        <v>100</v>
      </c>
      <c r="C88" s="103" t="s">
        <v>224</v>
      </c>
      <c r="D88" s="104"/>
      <c r="E88" s="104" t="s">
        <v>258</v>
      </c>
      <c r="F88" s="364" t="s">
        <v>146</v>
      </c>
      <c r="G88" s="386">
        <v>27</v>
      </c>
      <c r="H88" s="208"/>
      <c r="I88" s="209"/>
      <c r="J88" s="200"/>
      <c r="K88" s="90"/>
    </row>
    <row r="89" spans="1:60" s="20" customFormat="1" ht="15.9" x14ac:dyDescent="0.45">
      <c r="A89" s="280" t="s">
        <v>238</v>
      </c>
      <c r="B89" s="255"/>
      <c r="C89" s="103"/>
      <c r="D89" s="104"/>
      <c r="E89" s="104"/>
      <c r="F89" s="368"/>
      <c r="G89" s="374"/>
      <c r="H89" s="208"/>
      <c r="I89" s="209"/>
      <c r="J89" s="200"/>
      <c r="K89" s="90"/>
    </row>
    <row r="90" spans="1:60" s="20" customFormat="1" ht="81" customHeight="1" x14ac:dyDescent="0.45">
      <c r="A90" s="280">
        <v>19</v>
      </c>
      <c r="B90" s="255" t="s">
        <v>130</v>
      </c>
      <c r="C90" s="103" t="s">
        <v>225</v>
      </c>
      <c r="D90" s="104" t="s">
        <v>111</v>
      </c>
      <c r="E90" s="369" t="s">
        <v>259</v>
      </c>
      <c r="F90" s="364" t="s">
        <v>146</v>
      </c>
      <c r="G90" s="386">
        <v>0</v>
      </c>
      <c r="H90" s="208"/>
      <c r="I90" s="209"/>
      <c r="J90" s="200"/>
      <c r="K90" s="90"/>
    </row>
    <row r="91" spans="1:60" s="20" customFormat="1" ht="15.9" x14ac:dyDescent="0.45">
      <c r="A91" s="175"/>
      <c r="B91" s="172"/>
      <c r="C91" s="204"/>
      <c r="D91" s="92"/>
      <c r="E91" s="93"/>
      <c r="F91" s="375"/>
      <c r="G91" s="376"/>
      <c r="H91" s="93"/>
      <c r="I91" s="100"/>
      <c r="J91" s="222"/>
      <c r="K91" s="150"/>
    </row>
    <row r="92" spans="1:60" ht="47.6" x14ac:dyDescent="0.45">
      <c r="A92" s="280">
        <v>20</v>
      </c>
      <c r="B92" s="284" t="s">
        <v>112</v>
      </c>
      <c r="C92" s="136" t="s">
        <v>226</v>
      </c>
      <c r="D92" s="104"/>
      <c r="E92" s="369" t="s">
        <v>231</v>
      </c>
      <c r="F92" s="104" t="s">
        <v>147</v>
      </c>
      <c r="G92" s="386">
        <v>40</v>
      </c>
      <c r="H92" s="93"/>
      <c r="I92" s="100"/>
      <c r="J92" s="184"/>
      <c r="K92" s="150"/>
      <c r="L92" s="160"/>
      <c r="M92" s="160"/>
      <c r="N92" s="160"/>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c r="BD92" s="78"/>
      <c r="BE92" s="78"/>
      <c r="BF92" s="78"/>
      <c r="BG92" s="78"/>
      <c r="BH92" s="78"/>
    </row>
    <row r="93" spans="1:60" ht="15.9" x14ac:dyDescent="0.45">
      <c r="A93" s="280"/>
      <c r="B93" s="284"/>
      <c r="C93" s="136"/>
      <c r="D93" s="104"/>
      <c r="E93" s="369"/>
      <c r="F93" s="104"/>
      <c r="G93" s="386"/>
      <c r="H93" s="93"/>
      <c r="I93" s="100"/>
      <c r="J93" s="184"/>
      <c r="K93" s="150"/>
      <c r="L93" s="160"/>
      <c r="M93" s="160"/>
      <c r="N93" s="160"/>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row>
    <row r="94" spans="1:60" ht="47.6" x14ac:dyDescent="0.45">
      <c r="A94" s="271">
        <v>21</v>
      </c>
      <c r="B94" s="255" t="s">
        <v>131</v>
      </c>
      <c r="C94" s="136" t="s">
        <v>226</v>
      </c>
      <c r="D94" s="104"/>
      <c r="E94" s="369" t="s">
        <v>231</v>
      </c>
      <c r="F94" s="104" t="s">
        <v>147</v>
      </c>
      <c r="G94" s="388">
        <v>0</v>
      </c>
      <c r="H94" s="93"/>
      <c r="I94" s="100"/>
      <c r="J94" s="300"/>
      <c r="K94" s="90"/>
      <c r="L94" s="79"/>
      <c r="M94" s="79"/>
      <c r="N94" s="79"/>
    </row>
    <row r="95" spans="1:60" ht="15.9" x14ac:dyDescent="0.45">
      <c r="A95" s="271"/>
      <c r="B95" s="255"/>
      <c r="C95" s="136"/>
      <c r="D95" s="104"/>
      <c r="E95" s="369"/>
      <c r="F95" s="364"/>
      <c r="G95" s="388"/>
      <c r="H95" s="93"/>
      <c r="I95" s="100"/>
      <c r="J95" s="300"/>
      <c r="K95" s="90"/>
      <c r="L95" s="79"/>
      <c r="M95" s="79"/>
      <c r="N95" s="79"/>
    </row>
    <row r="96" spans="1:60" ht="111.75" customHeight="1" x14ac:dyDescent="0.45">
      <c r="A96" s="385">
        <v>22</v>
      </c>
      <c r="B96" s="284" t="s">
        <v>229</v>
      </c>
      <c r="C96" s="103" t="s">
        <v>230</v>
      </c>
      <c r="D96" s="104"/>
      <c r="E96" s="104"/>
      <c r="F96" s="364" t="s">
        <v>146</v>
      </c>
      <c r="G96" s="386">
        <v>0</v>
      </c>
      <c r="H96" s="93"/>
      <c r="I96" s="100"/>
      <c r="J96" s="184"/>
      <c r="K96" s="150"/>
      <c r="L96" s="160"/>
      <c r="M96" s="160"/>
      <c r="N96" s="160"/>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c r="BD96" s="78"/>
      <c r="BE96" s="78"/>
      <c r="BF96" s="78"/>
      <c r="BG96" s="78"/>
      <c r="BH96" s="78"/>
    </row>
    <row r="97" spans="1:60" ht="15.9" x14ac:dyDescent="0.45">
      <c r="A97" s="385"/>
      <c r="B97" s="265"/>
      <c r="C97" s="136"/>
      <c r="D97" s="104"/>
      <c r="E97" s="104"/>
      <c r="F97" s="368"/>
      <c r="G97" s="374"/>
      <c r="H97" s="93"/>
      <c r="I97" s="100"/>
      <c r="J97" s="184"/>
      <c r="K97" s="150"/>
      <c r="L97" s="160"/>
      <c r="M97" s="160"/>
      <c r="N97" s="160"/>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row>
    <row r="98" spans="1:60" s="65" customFormat="1" ht="65.25" customHeight="1" x14ac:dyDescent="0.45">
      <c r="A98" s="385">
        <v>23</v>
      </c>
      <c r="B98" s="284" t="s">
        <v>232</v>
      </c>
      <c r="C98" s="103" t="s">
        <v>132</v>
      </c>
      <c r="D98" s="258" t="s">
        <v>113</v>
      </c>
      <c r="E98" s="369" t="s">
        <v>231</v>
      </c>
      <c r="F98" s="364" t="s">
        <v>146</v>
      </c>
      <c r="G98" s="386">
        <v>125</v>
      </c>
      <c r="H98" s="142"/>
      <c r="I98" s="143"/>
      <c r="J98" s="206"/>
      <c r="K98" s="272"/>
      <c r="L98" s="155"/>
      <c r="M98" s="155"/>
      <c r="N98" s="155"/>
      <c r="O98" s="155"/>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s="65" customFormat="1" ht="59.25" customHeight="1" thickBot="1" x14ac:dyDescent="0.5">
      <c r="A99" s="389">
        <v>24</v>
      </c>
      <c r="B99" s="318" t="s">
        <v>133</v>
      </c>
      <c r="C99" s="302" t="s">
        <v>134</v>
      </c>
      <c r="D99" s="264" t="s">
        <v>113</v>
      </c>
      <c r="E99" s="391" t="s">
        <v>231</v>
      </c>
      <c r="F99" s="364" t="s">
        <v>146</v>
      </c>
      <c r="G99" s="392">
        <v>0</v>
      </c>
      <c r="H99" s="393"/>
      <c r="I99" s="394"/>
      <c r="J99" s="303"/>
      <c r="K99" s="304"/>
      <c r="L99" s="155"/>
      <c r="M99" s="155"/>
      <c r="N99" s="155"/>
      <c r="O99" s="155"/>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s="20" customFormat="1" ht="63.45" x14ac:dyDescent="0.35">
      <c r="A100" s="418">
        <v>25</v>
      </c>
      <c r="B100" s="416" t="s">
        <v>269</v>
      </c>
      <c r="C100" s="136" t="s">
        <v>270</v>
      </c>
      <c r="D100" s="414"/>
      <c r="E100" s="414"/>
      <c r="F100" s="420" t="s">
        <v>272</v>
      </c>
      <c r="G100" s="415">
        <v>6630</v>
      </c>
      <c r="H100" s="414"/>
      <c r="I100" s="414"/>
    </row>
    <row r="101" spans="1:60" s="20" customFormat="1" ht="24" customHeight="1" x14ac:dyDescent="0.35">
      <c r="A101" s="419"/>
      <c r="B101" s="417"/>
      <c r="C101" s="138" t="s">
        <v>122</v>
      </c>
      <c r="D101" s="414"/>
      <c r="E101" s="414"/>
      <c r="F101" s="421"/>
      <c r="G101" s="415"/>
      <c r="H101" s="414"/>
      <c r="I101" s="414"/>
    </row>
    <row r="102" spans="1:60" s="20" customFormat="1" ht="13.5" customHeight="1" x14ac:dyDescent="0.35">
      <c r="A102" s="419"/>
      <c r="B102" s="417"/>
      <c r="C102" s="139" t="s">
        <v>271</v>
      </c>
      <c r="D102" s="414"/>
      <c r="E102" s="414"/>
      <c r="F102" s="421"/>
      <c r="G102" s="415"/>
      <c r="H102" s="414"/>
      <c r="I102" s="414"/>
    </row>
    <row r="103" spans="1:60" s="20" customFormat="1" x14ac:dyDescent="0.35"/>
    <row r="104" spans="1:60" s="20" customFormat="1" x14ac:dyDescent="0.35">
      <c r="C104" s="390"/>
    </row>
    <row r="105" spans="1:60" s="20" customFormat="1" x14ac:dyDescent="0.35"/>
    <row r="106" spans="1:60" s="20" customFormat="1" x14ac:dyDescent="0.35"/>
    <row r="107" spans="1:60" s="20" customFormat="1" ht="18.75" customHeight="1" x14ac:dyDescent="0.35"/>
    <row r="108" spans="1:60" s="20" customFormat="1" ht="13.5" customHeight="1" x14ac:dyDescent="0.35">
      <c r="L108" s="165"/>
    </row>
    <row r="109" spans="1:60" s="20" customFormat="1" x14ac:dyDescent="0.35"/>
    <row r="110" spans="1:60" s="20" customFormat="1" x14ac:dyDescent="0.35"/>
    <row r="111" spans="1:60" s="20" customFormat="1" x14ac:dyDescent="0.35">
      <c r="A111" s="13"/>
      <c r="B111" s="13"/>
      <c r="C111" s="18"/>
      <c r="D111" s="13"/>
      <c r="E111" s="18"/>
      <c r="F111" s="18"/>
      <c r="G111" s="13"/>
      <c r="H111" s="13"/>
      <c r="I111" s="8"/>
      <c r="J111" s="8"/>
      <c r="K111" s="14"/>
    </row>
    <row r="112" spans="1:60" s="20" customFormat="1" ht="26.25" customHeight="1" x14ac:dyDescent="0.35">
      <c r="A112" s="13"/>
      <c r="B112" s="13"/>
      <c r="C112" s="18"/>
      <c r="D112" s="13"/>
      <c r="E112" s="18"/>
      <c r="F112" s="8"/>
      <c r="G112" s="13"/>
      <c r="H112" s="13"/>
      <c r="I112" s="8"/>
      <c r="J112" s="8"/>
      <c r="K112" s="14"/>
    </row>
    <row r="113" spans="1:11" s="20" customFormat="1" ht="13.5" customHeight="1" x14ac:dyDescent="0.35">
      <c r="A113" s="13"/>
      <c r="B113" s="13"/>
      <c r="C113" s="18"/>
      <c r="D113" s="13"/>
      <c r="E113" s="18"/>
      <c r="F113" s="8"/>
      <c r="G113" s="13"/>
      <c r="H113" s="13"/>
      <c r="I113" s="8"/>
      <c r="J113" s="8"/>
      <c r="K113" s="14"/>
    </row>
    <row r="114" spans="1:11" s="20" customFormat="1" x14ac:dyDescent="0.35">
      <c r="A114" s="13"/>
      <c r="B114" s="13"/>
      <c r="C114" s="18"/>
      <c r="D114" s="13"/>
      <c r="E114" s="18"/>
      <c r="F114" s="8"/>
      <c r="G114" s="13"/>
      <c r="H114" s="13"/>
      <c r="I114" s="8"/>
      <c r="J114" s="8"/>
      <c r="K114" s="14"/>
    </row>
    <row r="115" spans="1:11" s="20" customFormat="1" x14ac:dyDescent="0.35">
      <c r="A115" s="13"/>
      <c r="B115" s="13"/>
      <c r="C115" s="18"/>
      <c r="D115" s="13"/>
      <c r="E115" s="18"/>
      <c r="F115" s="8"/>
      <c r="G115" s="13"/>
      <c r="H115" s="13"/>
      <c r="I115" s="8"/>
      <c r="J115" s="8"/>
      <c r="K115" s="14"/>
    </row>
    <row r="116" spans="1:11" s="20" customFormat="1" x14ac:dyDescent="0.35">
      <c r="A116" s="13"/>
      <c r="B116" s="13"/>
      <c r="C116" s="18"/>
      <c r="D116" s="13"/>
      <c r="E116" s="18"/>
      <c r="F116" s="8"/>
      <c r="G116" s="13"/>
      <c r="H116" s="13"/>
      <c r="I116" s="8"/>
      <c r="J116" s="8"/>
      <c r="K116" s="14"/>
    </row>
    <row r="117" spans="1:11" s="20" customFormat="1" x14ac:dyDescent="0.35">
      <c r="A117" s="13"/>
      <c r="B117" s="13"/>
      <c r="C117" s="18"/>
      <c r="D117" s="13"/>
      <c r="E117" s="18"/>
      <c r="F117" s="8"/>
      <c r="G117" s="13"/>
      <c r="H117" s="13"/>
      <c r="I117" s="8"/>
      <c r="J117" s="8"/>
      <c r="K117" s="14"/>
    </row>
    <row r="118" spans="1:11" s="20" customFormat="1" ht="26.25" customHeight="1" x14ac:dyDescent="0.35">
      <c r="A118" s="13"/>
      <c r="B118" s="13"/>
      <c r="C118" s="18"/>
      <c r="D118" s="13"/>
      <c r="E118" s="18"/>
      <c r="F118" s="8"/>
      <c r="G118" s="13"/>
      <c r="H118" s="13"/>
      <c r="I118" s="8"/>
      <c r="J118" s="8"/>
      <c r="K118" s="14"/>
    </row>
    <row r="119" spans="1:11" s="20" customFormat="1" x14ac:dyDescent="0.35">
      <c r="A119" s="13"/>
      <c r="B119" s="13"/>
      <c r="C119" s="18"/>
      <c r="D119" s="13"/>
      <c r="E119" s="18"/>
      <c r="F119" s="8"/>
      <c r="G119" s="13"/>
      <c r="H119" s="13"/>
      <c r="I119" s="8"/>
      <c r="J119" s="8"/>
      <c r="K119" s="14"/>
    </row>
    <row r="120" spans="1:11" s="20" customFormat="1" x14ac:dyDescent="0.35">
      <c r="A120" s="13"/>
      <c r="B120" s="13"/>
      <c r="C120" s="18"/>
      <c r="D120" s="13"/>
      <c r="E120" s="18"/>
      <c r="F120" s="8"/>
      <c r="G120" s="13"/>
      <c r="H120" s="13"/>
      <c r="I120" s="8"/>
      <c r="J120" s="8"/>
      <c r="K120" s="14"/>
    </row>
    <row r="121" spans="1:11" s="20" customFormat="1" ht="13.5" customHeight="1" x14ac:dyDescent="0.35">
      <c r="A121" s="13"/>
      <c r="B121" s="13"/>
      <c r="C121" s="18"/>
      <c r="D121" s="13"/>
      <c r="E121" s="18"/>
      <c r="F121" s="8"/>
      <c r="G121" s="13"/>
      <c r="H121" s="13"/>
      <c r="I121" s="8"/>
      <c r="J121" s="8"/>
      <c r="K121" s="14"/>
    </row>
    <row r="122" spans="1:11" s="20" customFormat="1" x14ac:dyDescent="0.35">
      <c r="A122" s="13"/>
      <c r="B122" s="13"/>
      <c r="C122" s="18"/>
      <c r="D122" s="13"/>
      <c r="E122" s="18"/>
      <c r="F122" s="8"/>
      <c r="G122" s="13"/>
      <c r="H122" s="13"/>
      <c r="I122" s="8"/>
      <c r="J122" s="8"/>
      <c r="K122" s="14"/>
    </row>
    <row r="123" spans="1:11" s="20" customFormat="1" ht="13.5" customHeight="1" x14ac:dyDescent="0.35">
      <c r="A123" s="13"/>
      <c r="B123" s="13"/>
      <c r="C123" s="18"/>
      <c r="D123" s="13"/>
      <c r="E123" s="18"/>
      <c r="F123" s="8"/>
      <c r="G123" s="13"/>
      <c r="H123" s="13"/>
      <c r="I123" s="8"/>
      <c r="J123" s="8"/>
      <c r="K123" s="14"/>
    </row>
    <row r="124" spans="1:11" s="20" customFormat="1" x14ac:dyDescent="0.35">
      <c r="A124" s="13"/>
      <c r="B124" s="13"/>
      <c r="C124" s="18"/>
      <c r="D124" s="13"/>
      <c r="E124" s="18"/>
      <c r="F124" s="8"/>
      <c r="G124" s="13"/>
      <c r="H124" s="13"/>
      <c r="I124" s="8"/>
      <c r="J124" s="8"/>
      <c r="K124" s="14"/>
    </row>
    <row r="125" spans="1:11" s="20" customFormat="1" x14ac:dyDescent="0.35">
      <c r="A125" s="13"/>
      <c r="B125" s="13"/>
      <c r="C125" s="18"/>
      <c r="D125" s="13"/>
      <c r="E125" s="18"/>
      <c r="F125" s="8"/>
      <c r="G125" s="13"/>
      <c r="H125" s="13"/>
      <c r="I125" s="8"/>
      <c r="J125" s="8"/>
      <c r="K125" s="14"/>
    </row>
    <row r="126" spans="1:11" s="20" customFormat="1" x14ac:dyDescent="0.35">
      <c r="A126" s="13"/>
      <c r="B126" s="13"/>
      <c r="C126" s="18"/>
      <c r="D126" s="13"/>
      <c r="E126" s="18"/>
      <c r="F126" s="8"/>
      <c r="G126" s="13"/>
      <c r="H126" s="13"/>
      <c r="I126" s="8"/>
      <c r="J126" s="8"/>
      <c r="K126" s="14"/>
    </row>
    <row r="127" spans="1:11" s="20" customFormat="1" x14ac:dyDescent="0.35">
      <c r="A127" s="13"/>
      <c r="B127" s="13"/>
      <c r="C127" s="18"/>
      <c r="D127" s="13"/>
      <c r="E127" s="18"/>
      <c r="F127" s="8"/>
      <c r="G127" s="13"/>
      <c r="H127" s="13"/>
      <c r="I127" s="8"/>
      <c r="J127" s="8"/>
      <c r="K127" s="14"/>
    </row>
    <row r="128" spans="1:11" s="20" customFormat="1" x14ac:dyDescent="0.35">
      <c r="A128" s="13"/>
      <c r="B128" s="13"/>
      <c r="C128" s="18"/>
      <c r="D128" s="13"/>
      <c r="E128" s="18"/>
      <c r="F128" s="8"/>
      <c r="G128" s="13"/>
      <c r="H128" s="13"/>
      <c r="I128" s="8"/>
      <c r="J128" s="8"/>
      <c r="K128" s="14"/>
    </row>
    <row r="129" spans="1:11" s="20" customFormat="1" x14ac:dyDescent="0.35">
      <c r="A129" s="13"/>
      <c r="B129" s="13"/>
      <c r="C129" s="18"/>
      <c r="D129" s="13"/>
      <c r="E129" s="18"/>
      <c r="F129" s="8"/>
      <c r="G129" s="13"/>
      <c r="H129" s="13"/>
      <c r="I129" s="8"/>
      <c r="J129" s="8"/>
      <c r="K129" s="14"/>
    </row>
    <row r="130" spans="1:11" s="20" customFormat="1" x14ac:dyDescent="0.35">
      <c r="A130" s="13"/>
      <c r="B130" s="13"/>
      <c r="C130" s="18"/>
      <c r="D130" s="13"/>
      <c r="E130" s="18"/>
      <c r="F130" s="8"/>
      <c r="G130" s="13"/>
      <c r="H130" s="13"/>
      <c r="I130" s="8"/>
      <c r="J130" s="8"/>
      <c r="K130" s="14"/>
    </row>
    <row r="131" spans="1:11" s="20" customFormat="1" x14ac:dyDescent="0.35">
      <c r="A131" s="13"/>
      <c r="B131" s="13"/>
      <c r="C131" s="18"/>
      <c r="D131" s="13"/>
      <c r="E131" s="18"/>
      <c r="F131" s="8"/>
      <c r="G131" s="13"/>
      <c r="H131" s="13"/>
      <c r="I131" s="8"/>
      <c r="J131" s="8"/>
      <c r="K131" s="14"/>
    </row>
    <row r="132" spans="1:11" s="20" customFormat="1" ht="15" customHeight="1" x14ac:dyDescent="0.35">
      <c r="A132" s="13"/>
      <c r="B132" s="13"/>
      <c r="C132" s="18"/>
      <c r="D132" s="13"/>
      <c r="E132" s="18"/>
      <c r="F132" s="8"/>
      <c r="G132" s="13"/>
      <c r="H132" s="13"/>
      <c r="I132" s="8"/>
      <c r="J132" s="8"/>
      <c r="K132" s="14"/>
    </row>
    <row r="133" spans="1:11" s="20" customFormat="1" ht="13.5" customHeight="1" x14ac:dyDescent="0.35">
      <c r="A133" s="13"/>
      <c r="B133" s="13"/>
      <c r="C133" s="18"/>
      <c r="D133" s="13"/>
      <c r="E133" s="18"/>
      <c r="F133" s="8"/>
      <c r="G133" s="13"/>
      <c r="H133" s="13"/>
      <c r="I133" s="8"/>
      <c r="J133" s="8"/>
      <c r="K133" s="14"/>
    </row>
    <row r="134" spans="1:11" s="20" customFormat="1" x14ac:dyDescent="0.35">
      <c r="A134" s="13"/>
      <c r="B134" s="13"/>
      <c r="C134" s="18"/>
      <c r="D134" s="13"/>
      <c r="E134" s="18"/>
      <c r="F134" s="8"/>
      <c r="G134" s="13"/>
      <c r="H134" s="13"/>
      <c r="I134" s="8"/>
      <c r="J134" s="8"/>
      <c r="K134" s="14"/>
    </row>
    <row r="135" spans="1:11" s="20" customFormat="1" ht="13.5" customHeight="1" x14ac:dyDescent="0.35">
      <c r="A135" s="13"/>
      <c r="B135" s="13"/>
      <c r="C135" s="18"/>
      <c r="D135" s="13"/>
      <c r="E135" s="18"/>
      <c r="F135" s="8"/>
      <c r="G135" s="13"/>
      <c r="H135" s="13"/>
      <c r="I135" s="8"/>
      <c r="J135" s="8"/>
      <c r="K135" s="14"/>
    </row>
    <row r="136" spans="1:11" s="20" customFormat="1" x14ac:dyDescent="0.35">
      <c r="A136" s="13"/>
      <c r="B136" s="13"/>
      <c r="C136" s="18"/>
      <c r="D136" s="13"/>
      <c r="E136" s="18"/>
      <c r="F136" s="8"/>
      <c r="G136" s="13"/>
      <c r="H136" s="13"/>
      <c r="I136" s="8"/>
      <c r="J136" s="8"/>
      <c r="K136" s="14"/>
    </row>
    <row r="137" spans="1:11" s="20" customFormat="1" x14ac:dyDescent="0.35">
      <c r="A137" s="13"/>
      <c r="B137" s="13"/>
      <c r="C137" s="18"/>
      <c r="D137" s="13"/>
      <c r="E137" s="18"/>
      <c r="F137" s="8"/>
      <c r="G137" s="13"/>
      <c r="H137" s="13"/>
      <c r="I137" s="8"/>
      <c r="J137" s="8"/>
      <c r="K137" s="14"/>
    </row>
    <row r="138" spans="1:11" s="20" customFormat="1" ht="26.25" customHeight="1" x14ac:dyDescent="0.35">
      <c r="A138" s="13"/>
      <c r="B138" s="13"/>
      <c r="C138" s="18"/>
      <c r="D138" s="13"/>
      <c r="E138" s="18"/>
      <c r="F138" s="8"/>
      <c r="G138" s="13"/>
      <c r="H138" s="13"/>
      <c r="I138" s="8"/>
      <c r="J138" s="8"/>
      <c r="K138" s="14"/>
    </row>
    <row r="139" spans="1:11" s="20" customFormat="1" x14ac:dyDescent="0.35">
      <c r="A139" s="13"/>
      <c r="B139" s="13"/>
      <c r="C139" s="18"/>
      <c r="D139" s="13"/>
      <c r="E139" s="18"/>
      <c r="F139" s="8"/>
      <c r="G139" s="13"/>
      <c r="H139" s="13"/>
      <c r="I139" s="8"/>
      <c r="J139" s="8"/>
      <c r="K139" s="14"/>
    </row>
    <row r="140" spans="1:11" s="20" customFormat="1" x14ac:dyDescent="0.35">
      <c r="A140" s="13"/>
      <c r="B140" s="13"/>
      <c r="C140" s="18"/>
      <c r="D140" s="13"/>
      <c r="E140" s="18"/>
      <c r="F140" s="8"/>
      <c r="G140" s="13"/>
      <c r="H140" s="13"/>
      <c r="I140" s="8"/>
      <c r="J140" s="8"/>
      <c r="K140" s="14"/>
    </row>
    <row r="141" spans="1:11" s="20" customFormat="1" x14ac:dyDescent="0.35">
      <c r="A141" s="13"/>
      <c r="B141" s="13"/>
      <c r="C141" s="18"/>
      <c r="D141" s="13"/>
      <c r="E141" s="18"/>
      <c r="F141" s="8"/>
      <c r="G141" s="13"/>
      <c r="H141" s="13"/>
      <c r="I141" s="8"/>
      <c r="J141" s="8"/>
      <c r="K141" s="14"/>
    </row>
    <row r="142" spans="1:11" s="20" customFormat="1" x14ac:dyDescent="0.35">
      <c r="A142" s="13"/>
      <c r="B142" s="13"/>
      <c r="C142" s="18"/>
      <c r="D142" s="13"/>
      <c r="E142" s="18"/>
      <c r="F142" s="8"/>
      <c r="G142" s="13"/>
      <c r="H142" s="13"/>
      <c r="I142" s="8"/>
      <c r="J142" s="8"/>
      <c r="K142" s="14"/>
    </row>
    <row r="143" spans="1:11" s="20" customFormat="1" x14ac:dyDescent="0.35">
      <c r="A143" s="13"/>
      <c r="B143" s="13"/>
      <c r="C143" s="18"/>
      <c r="D143" s="13"/>
      <c r="E143" s="18"/>
      <c r="F143" s="8"/>
      <c r="G143" s="13"/>
      <c r="H143" s="13"/>
      <c r="I143" s="8"/>
      <c r="J143" s="8"/>
      <c r="K143" s="14"/>
    </row>
    <row r="144" spans="1:11" s="20" customFormat="1" ht="13.5" customHeight="1" x14ac:dyDescent="0.35">
      <c r="A144" s="13"/>
      <c r="B144" s="13"/>
      <c r="C144" s="18"/>
      <c r="D144" s="13"/>
      <c r="E144" s="18"/>
      <c r="F144" s="8"/>
      <c r="G144" s="13"/>
      <c r="H144" s="13"/>
      <c r="I144" s="8"/>
      <c r="J144" s="8"/>
      <c r="K144" s="14"/>
    </row>
    <row r="145" spans="1:11" s="20" customFormat="1" x14ac:dyDescent="0.35">
      <c r="A145" s="13"/>
      <c r="B145" s="13"/>
      <c r="C145" s="18"/>
      <c r="D145" s="13"/>
      <c r="E145" s="18"/>
      <c r="F145" s="8"/>
      <c r="G145" s="13"/>
      <c r="H145" s="13"/>
      <c r="I145" s="8"/>
      <c r="J145" s="8"/>
      <c r="K145" s="14"/>
    </row>
    <row r="146" spans="1:11" s="20" customFormat="1" ht="13.5" customHeight="1" x14ac:dyDescent="0.35">
      <c r="A146" s="13"/>
      <c r="B146" s="13"/>
      <c r="C146" s="18"/>
      <c r="D146" s="13"/>
      <c r="E146" s="18"/>
      <c r="F146" s="8"/>
      <c r="G146" s="13"/>
      <c r="H146" s="13"/>
      <c r="I146" s="8"/>
      <c r="J146" s="8"/>
      <c r="K146" s="14"/>
    </row>
    <row r="147" spans="1:11" s="20" customFormat="1" x14ac:dyDescent="0.35">
      <c r="A147" s="13"/>
      <c r="B147" s="13"/>
      <c r="C147" s="18"/>
      <c r="D147" s="13"/>
      <c r="E147" s="18"/>
      <c r="F147" s="8"/>
      <c r="G147" s="13"/>
      <c r="H147" s="13"/>
      <c r="I147" s="8"/>
      <c r="J147" s="8"/>
      <c r="K147" s="14"/>
    </row>
    <row r="148" spans="1:11" s="20" customFormat="1" x14ac:dyDescent="0.35">
      <c r="A148" s="13"/>
      <c r="B148" s="13"/>
      <c r="C148" s="18"/>
      <c r="D148" s="13"/>
      <c r="E148" s="18"/>
      <c r="F148" s="8"/>
      <c r="G148" s="13"/>
      <c r="H148" s="13"/>
      <c r="I148" s="8"/>
      <c r="J148" s="8"/>
      <c r="K148" s="14"/>
    </row>
    <row r="149" spans="1:11" s="20" customFormat="1" x14ac:dyDescent="0.35">
      <c r="A149" s="13"/>
      <c r="B149" s="13"/>
      <c r="C149" s="18"/>
      <c r="D149" s="13"/>
      <c r="E149" s="18"/>
      <c r="F149" s="8"/>
      <c r="G149" s="13"/>
      <c r="H149" s="13"/>
      <c r="I149" s="8"/>
      <c r="J149" s="8"/>
      <c r="K149" s="14"/>
    </row>
    <row r="150" spans="1:11" s="20" customFormat="1" x14ac:dyDescent="0.35">
      <c r="A150" s="13"/>
      <c r="B150" s="13"/>
      <c r="C150" s="18"/>
      <c r="D150" s="13"/>
      <c r="E150" s="18"/>
      <c r="F150" s="8"/>
      <c r="G150" s="13"/>
      <c r="H150" s="13"/>
      <c r="I150" s="8"/>
      <c r="J150" s="8"/>
      <c r="K150" s="14"/>
    </row>
    <row r="151" spans="1:11" s="20" customFormat="1" x14ac:dyDescent="0.35">
      <c r="A151" s="13"/>
      <c r="B151" s="13"/>
      <c r="C151" s="18"/>
      <c r="D151" s="13"/>
      <c r="E151" s="18"/>
      <c r="F151" s="8"/>
      <c r="G151" s="13"/>
      <c r="H151" s="13"/>
      <c r="I151" s="8"/>
      <c r="J151" s="8"/>
      <c r="K151" s="14"/>
    </row>
    <row r="152" spans="1:11" s="20" customFormat="1" ht="13.5" customHeight="1" x14ac:dyDescent="0.35">
      <c r="A152" s="13"/>
      <c r="B152" s="13"/>
      <c r="C152" s="18"/>
      <c r="D152" s="13"/>
      <c r="E152" s="18"/>
      <c r="F152" s="8"/>
      <c r="G152" s="13"/>
      <c r="H152" s="13"/>
      <c r="I152" s="8"/>
      <c r="J152" s="8"/>
      <c r="K152" s="14"/>
    </row>
    <row r="153" spans="1:11" s="20" customFormat="1" x14ac:dyDescent="0.35">
      <c r="A153" s="13"/>
      <c r="B153" s="13"/>
      <c r="C153" s="18"/>
      <c r="D153" s="13"/>
      <c r="E153" s="18"/>
      <c r="F153" s="8"/>
      <c r="G153" s="13"/>
      <c r="H153" s="13"/>
      <c r="I153" s="8"/>
      <c r="J153" s="8"/>
      <c r="K153" s="14"/>
    </row>
    <row r="154" spans="1:11" s="20" customFormat="1" ht="14.25" customHeight="1" x14ac:dyDescent="0.35">
      <c r="A154" s="13"/>
      <c r="B154" s="13"/>
      <c r="C154" s="18"/>
      <c r="D154" s="13"/>
      <c r="E154" s="18"/>
      <c r="F154" s="8"/>
      <c r="G154" s="13"/>
      <c r="H154" s="13"/>
      <c r="I154" s="8"/>
      <c r="J154" s="8"/>
      <c r="K154" s="14"/>
    </row>
    <row r="155" spans="1:11" s="20" customFormat="1" x14ac:dyDescent="0.35">
      <c r="A155" s="13"/>
      <c r="B155" s="13"/>
      <c r="C155" s="18"/>
      <c r="D155" s="13"/>
      <c r="E155" s="18"/>
      <c r="F155" s="8"/>
      <c r="G155" s="13"/>
      <c r="H155" s="13"/>
      <c r="I155" s="8"/>
      <c r="J155" s="8"/>
      <c r="K155" s="14"/>
    </row>
    <row r="156" spans="1:11" s="20" customFormat="1" ht="13.5" customHeight="1" x14ac:dyDescent="0.35">
      <c r="A156" s="13"/>
      <c r="B156" s="13"/>
      <c r="C156" s="18"/>
      <c r="D156" s="13"/>
      <c r="E156" s="18"/>
      <c r="F156" s="8"/>
      <c r="G156" s="13"/>
      <c r="H156" s="13"/>
      <c r="I156" s="8"/>
      <c r="J156" s="8"/>
      <c r="K156" s="14"/>
    </row>
    <row r="157" spans="1:11" s="20" customFormat="1" x14ac:dyDescent="0.35">
      <c r="A157" s="13"/>
      <c r="B157" s="13"/>
      <c r="C157" s="18"/>
      <c r="D157" s="13"/>
      <c r="E157" s="18"/>
      <c r="F157" s="8"/>
      <c r="G157" s="13"/>
      <c r="H157" s="13"/>
      <c r="I157" s="8"/>
      <c r="J157" s="8"/>
      <c r="K157" s="14"/>
    </row>
    <row r="158" spans="1:11" s="20" customFormat="1" x14ac:dyDescent="0.35">
      <c r="A158" s="13"/>
      <c r="B158" s="13"/>
      <c r="C158" s="18"/>
      <c r="D158" s="13"/>
      <c r="E158" s="18"/>
      <c r="F158" s="8"/>
      <c r="G158" s="13"/>
      <c r="H158" s="13"/>
      <c r="I158" s="8"/>
      <c r="J158" s="8"/>
      <c r="K158" s="14"/>
    </row>
    <row r="159" spans="1:11" s="20" customFormat="1" x14ac:dyDescent="0.35">
      <c r="A159" s="13"/>
      <c r="B159" s="13"/>
      <c r="C159" s="18"/>
      <c r="D159" s="13"/>
      <c r="E159" s="18"/>
      <c r="F159" s="8"/>
      <c r="G159" s="13"/>
      <c r="H159" s="13"/>
      <c r="I159" s="8"/>
      <c r="J159" s="8"/>
      <c r="K159" s="14"/>
    </row>
    <row r="160" spans="1:11" s="20" customFormat="1" x14ac:dyDescent="0.35">
      <c r="A160" s="13"/>
      <c r="B160" s="13"/>
      <c r="C160" s="18"/>
      <c r="D160" s="13"/>
      <c r="E160" s="18"/>
      <c r="F160" s="8"/>
      <c r="G160" s="13"/>
      <c r="H160" s="13"/>
      <c r="I160" s="8"/>
      <c r="J160" s="8"/>
      <c r="K160" s="14"/>
    </row>
    <row r="161" spans="1:11" s="20" customFormat="1" x14ac:dyDescent="0.35">
      <c r="A161" s="13"/>
      <c r="B161" s="13"/>
      <c r="C161" s="18"/>
      <c r="D161" s="13"/>
      <c r="E161" s="18"/>
      <c r="F161" s="8"/>
      <c r="G161" s="13"/>
      <c r="H161" s="13"/>
      <c r="I161" s="8"/>
      <c r="J161" s="8"/>
      <c r="K161" s="14"/>
    </row>
    <row r="162" spans="1:11" s="20" customFormat="1" x14ac:dyDescent="0.35">
      <c r="A162" s="13"/>
      <c r="B162" s="13"/>
      <c r="C162" s="18"/>
      <c r="D162" s="13"/>
      <c r="E162" s="18"/>
      <c r="F162" s="8"/>
      <c r="G162" s="13"/>
      <c r="H162" s="13"/>
      <c r="I162" s="8"/>
      <c r="J162" s="8"/>
      <c r="K162" s="14"/>
    </row>
    <row r="163" spans="1:11" s="20" customFormat="1" x14ac:dyDescent="0.35">
      <c r="A163" s="13"/>
      <c r="B163" s="13"/>
      <c r="C163" s="18"/>
      <c r="D163" s="13"/>
      <c r="E163" s="18"/>
      <c r="F163" s="8"/>
      <c r="G163" s="13"/>
      <c r="H163" s="13"/>
      <c r="I163" s="8"/>
      <c r="J163" s="8"/>
      <c r="K163" s="14"/>
    </row>
    <row r="164" spans="1:11" s="20" customFormat="1" x14ac:dyDescent="0.35">
      <c r="A164" s="13"/>
      <c r="B164" s="13"/>
      <c r="C164" s="18"/>
      <c r="D164" s="13"/>
      <c r="E164" s="18"/>
      <c r="F164" s="8"/>
      <c r="G164" s="13"/>
      <c r="H164" s="13"/>
      <c r="I164" s="8"/>
      <c r="J164" s="8"/>
      <c r="K164" s="14"/>
    </row>
    <row r="165" spans="1:11" s="20" customFormat="1" x14ac:dyDescent="0.35">
      <c r="A165" s="13"/>
      <c r="B165" s="13"/>
      <c r="C165" s="18"/>
      <c r="D165" s="13"/>
      <c r="E165" s="18"/>
      <c r="F165" s="8"/>
      <c r="G165" s="13"/>
      <c r="H165" s="13"/>
      <c r="I165" s="8"/>
      <c r="J165" s="8"/>
      <c r="K165" s="14"/>
    </row>
    <row r="166" spans="1:11" s="20" customFormat="1" x14ac:dyDescent="0.35">
      <c r="A166" s="13"/>
      <c r="B166" s="13"/>
      <c r="C166" s="18"/>
      <c r="D166" s="13"/>
      <c r="E166" s="18"/>
      <c r="F166" s="8"/>
      <c r="G166" s="13"/>
      <c r="H166" s="13"/>
      <c r="I166" s="8"/>
      <c r="J166" s="8"/>
      <c r="K166" s="14"/>
    </row>
    <row r="167" spans="1:11" s="20" customFormat="1" x14ac:dyDescent="0.35">
      <c r="A167" s="13"/>
      <c r="B167" s="13"/>
      <c r="C167" s="18"/>
      <c r="D167" s="13"/>
      <c r="E167" s="18"/>
      <c r="F167" s="8"/>
      <c r="G167" s="13"/>
      <c r="H167" s="13"/>
      <c r="I167" s="8"/>
      <c r="J167" s="8"/>
      <c r="K167" s="14"/>
    </row>
    <row r="168" spans="1:11" s="20" customFormat="1" x14ac:dyDescent="0.35">
      <c r="A168" s="13"/>
      <c r="B168" s="13"/>
      <c r="C168" s="18"/>
      <c r="D168" s="13"/>
      <c r="E168" s="18"/>
      <c r="F168" s="8"/>
      <c r="G168" s="13"/>
      <c r="H168" s="13"/>
      <c r="I168" s="8"/>
      <c r="J168" s="8"/>
      <c r="K168" s="14"/>
    </row>
    <row r="169" spans="1:11" s="20" customFormat="1" x14ac:dyDescent="0.35">
      <c r="A169" s="13"/>
      <c r="B169" s="13"/>
      <c r="C169" s="18"/>
      <c r="D169" s="13"/>
      <c r="E169" s="18"/>
      <c r="F169" s="8"/>
      <c r="G169" s="13"/>
      <c r="H169" s="13"/>
      <c r="I169" s="8"/>
      <c r="J169" s="8"/>
      <c r="K169" s="14"/>
    </row>
    <row r="170" spans="1:11" s="20" customFormat="1" x14ac:dyDescent="0.35">
      <c r="A170" s="13"/>
      <c r="B170" s="13"/>
      <c r="C170" s="18"/>
      <c r="D170" s="13"/>
      <c r="E170" s="18"/>
      <c r="F170" s="8"/>
      <c r="G170" s="13"/>
      <c r="H170" s="13"/>
      <c r="I170" s="8"/>
      <c r="J170" s="8"/>
      <c r="K170" s="14"/>
    </row>
    <row r="171" spans="1:11" s="20" customFormat="1" x14ac:dyDescent="0.35">
      <c r="A171" s="13"/>
      <c r="B171" s="13"/>
      <c r="C171" s="18"/>
      <c r="D171" s="13"/>
      <c r="E171" s="18"/>
      <c r="F171" s="8"/>
      <c r="G171" s="13"/>
      <c r="H171" s="13"/>
      <c r="I171" s="8"/>
      <c r="J171" s="8"/>
      <c r="K171" s="14"/>
    </row>
    <row r="172" spans="1:11" s="20" customFormat="1" x14ac:dyDescent="0.35">
      <c r="A172" s="13"/>
      <c r="B172" s="13"/>
      <c r="C172" s="18"/>
      <c r="D172" s="13"/>
      <c r="E172" s="18"/>
      <c r="F172" s="8"/>
      <c r="G172" s="13"/>
      <c r="H172" s="13"/>
      <c r="I172" s="8"/>
      <c r="J172" s="8"/>
      <c r="K172" s="14"/>
    </row>
    <row r="173" spans="1:11" s="20" customFormat="1" x14ac:dyDescent="0.35">
      <c r="A173" s="13"/>
      <c r="B173" s="13"/>
      <c r="C173" s="18"/>
      <c r="D173" s="13"/>
      <c r="E173" s="18"/>
      <c r="F173" s="8"/>
      <c r="G173" s="13"/>
      <c r="H173" s="13"/>
      <c r="I173" s="8"/>
      <c r="J173" s="8"/>
      <c r="K173" s="14"/>
    </row>
    <row r="174" spans="1:11" s="20" customFormat="1" x14ac:dyDescent="0.35">
      <c r="A174" s="13"/>
      <c r="B174" s="13"/>
      <c r="C174" s="18"/>
      <c r="D174" s="13"/>
      <c r="E174" s="18"/>
      <c r="F174" s="8"/>
      <c r="G174" s="13"/>
      <c r="H174" s="13"/>
      <c r="I174" s="8"/>
      <c r="J174" s="8"/>
      <c r="K174" s="14"/>
    </row>
    <row r="175" spans="1:11" s="20" customFormat="1" x14ac:dyDescent="0.35">
      <c r="A175" s="13"/>
      <c r="B175" s="13"/>
      <c r="C175" s="18"/>
      <c r="D175" s="13"/>
      <c r="E175" s="18"/>
      <c r="F175" s="8"/>
      <c r="G175" s="13"/>
      <c r="H175" s="13"/>
      <c r="I175" s="8"/>
      <c r="J175" s="8"/>
      <c r="K175" s="14"/>
    </row>
    <row r="176" spans="1:11" s="20" customFormat="1" x14ac:dyDescent="0.35">
      <c r="A176" s="13"/>
      <c r="B176" s="13"/>
      <c r="C176" s="18"/>
      <c r="D176" s="13"/>
      <c r="E176" s="18"/>
      <c r="F176" s="8"/>
      <c r="G176" s="13"/>
      <c r="H176" s="13"/>
      <c r="I176" s="8"/>
      <c r="J176" s="8"/>
      <c r="K176" s="14"/>
    </row>
    <row r="177" spans="1:11" s="63" customFormat="1" x14ac:dyDescent="0.35">
      <c r="A177" s="13"/>
      <c r="B177" s="13"/>
      <c r="C177" s="18"/>
      <c r="D177" s="13"/>
      <c r="E177" s="18"/>
      <c r="F177" s="8"/>
      <c r="G177" s="13"/>
      <c r="H177" s="13"/>
      <c r="I177" s="8"/>
      <c r="J177" s="8"/>
      <c r="K177" s="14"/>
    </row>
    <row r="178" spans="1:11" s="63" customFormat="1" x14ac:dyDescent="0.35">
      <c r="A178" s="13"/>
      <c r="B178" s="13"/>
      <c r="C178" s="18"/>
      <c r="D178" s="13"/>
      <c r="E178" s="18"/>
      <c r="F178" s="8"/>
      <c r="G178" s="13"/>
      <c r="H178" s="13"/>
      <c r="I178" s="8"/>
      <c r="J178" s="8"/>
      <c r="K178" s="14"/>
    </row>
    <row r="179" spans="1:11" s="16" customFormat="1" x14ac:dyDescent="0.35">
      <c r="A179" s="13"/>
      <c r="B179" s="13"/>
      <c r="C179" s="18"/>
      <c r="D179" s="13"/>
      <c r="E179" s="18"/>
      <c r="F179" s="8"/>
      <c r="G179" s="13"/>
      <c r="H179" s="13"/>
      <c r="I179" s="8"/>
      <c r="J179" s="8"/>
      <c r="K179" s="14"/>
    </row>
    <row r="180" spans="1:11" s="20" customFormat="1" x14ac:dyDescent="0.35">
      <c r="A180" s="13"/>
      <c r="B180" s="13"/>
      <c r="C180" s="18"/>
      <c r="D180" s="13"/>
      <c r="E180" s="18"/>
      <c r="F180" s="8"/>
      <c r="G180" s="13"/>
      <c r="H180" s="13"/>
      <c r="I180" s="8"/>
      <c r="J180" s="8"/>
      <c r="K180" s="14"/>
    </row>
    <row r="181" spans="1:11" s="20" customFormat="1" x14ac:dyDescent="0.35">
      <c r="A181" s="13"/>
      <c r="B181" s="13"/>
      <c r="C181" s="18"/>
      <c r="D181" s="13"/>
      <c r="E181" s="18"/>
      <c r="F181" s="8"/>
      <c r="G181" s="13"/>
      <c r="H181" s="13"/>
      <c r="I181" s="8"/>
      <c r="J181" s="8"/>
      <c r="K181" s="14"/>
    </row>
    <row r="182" spans="1:11" s="63" customFormat="1" x14ac:dyDescent="0.35">
      <c r="A182" s="13"/>
      <c r="B182" s="13"/>
      <c r="C182" s="18"/>
      <c r="D182" s="13"/>
      <c r="E182" s="18"/>
      <c r="F182" s="8"/>
      <c r="G182" s="13"/>
      <c r="H182" s="13"/>
      <c r="I182" s="8"/>
      <c r="J182" s="8"/>
      <c r="K182" s="14"/>
    </row>
    <row r="183" spans="1:11" s="63" customFormat="1" x14ac:dyDescent="0.35">
      <c r="A183" s="13"/>
      <c r="B183" s="13"/>
      <c r="C183" s="18"/>
      <c r="D183" s="13"/>
      <c r="E183" s="18"/>
      <c r="F183" s="8"/>
      <c r="G183" s="13"/>
      <c r="H183" s="13"/>
      <c r="I183" s="8"/>
      <c r="J183" s="8"/>
      <c r="K183" s="14"/>
    </row>
    <row r="184" spans="1:11" s="63" customFormat="1" x14ac:dyDescent="0.35">
      <c r="A184" s="13"/>
      <c r="B184" s="13"/>
      <c r="C184" s="18"/>
      <c r="D184" s="13"/>
      <c r="E184" s="18"/>
      <c r="F184" s="8"/>
      <c r="G184" s="13"/>
      <c r="H184" s="13"/>
      <c r="I184" s="8"/>
      <c r="J184" s="8"/>
      <c r="K184" s="14"/>
    </row>
    <row r="185" spans="1:11" s="63" customFormat="1" x14ac:dyDescent="0.35">
      <c r="A185" s="13"/>
      <c r="B185" s="13"/>
      <c r="C185" s="18"/>
      <c r="D185" s="13"/>
      <c r="E185" s="18"/>
      <c r="F185" s="8"/>
      <c r="G185" s="13"/>
      <c r="H185" s="13"/>
      <c r="I185" s="8"/>
      <c r="J185" s="8"/>
      <c r="K185" s="14"/>
    </row>
    <row r="186" spans="1:11" s="20" customFormat="1" x14ac:dyDescent="0.35">
      <c r="A186" s="13"/>
      <c r="B186" s="13"/>
      <c r="C186" s="18"/>
      <c r="D186" s="13"/>
      <c r="E186" s="18"/>
      <c r="F186" s="8"/>
      <c r="G186" s="13"/>
      <c r="H186" s="13"/>
      <c r="I186" s="8"/>
      <c r="J186" s="8"/>
      <c r="K186" s="14"/>
    </row>
    <row r="187" spans="1:11" s="20" customFormat="1" x14ac:dyDescent="0.35">
      <c r="A187" s="13"/>
      <c r="B187" s="13"/>
      <c r="C187" s="18"/>
      <c r="D187" s="13"/>
      <c r="E187" s="18"/>
      <c r="F187" s="8"/>
      <c r="G187" s="13"/>
      <c r="H187" s="13"/>
      <c r="I187" s="8"/>
      <c r="J187" s="8"/>
      <c r="K187" s="14"/>
    </row>
    <row r="188" spans="1:11" s="20" customFormat="1" x14ac:dyDescent="0.35">
      <c r="A188" s="13"/>
      <c r="B188" s="13"/>
      <c r="C188" s="18"/>
      <c r="D188" s="13"/>
      <c r="E188" s="18"/>
      <c r="F188" s="8"/>
      <c r="G188" s="13"/>
      <c r="H188" s="13"/>
      <c r="I188" s="8"/>
      <c r="J188" s="8"/>
      <c r="K188" s="14"/>
    </row>
    <row r="189" spans="1:11" s="20" customFormat="1" x14ac:dyDescent="0.35">
      <c r="A189" s="13"/>
      <c r="B189" s="13"/>
      <c r="C189" s="18"/>
      <c r="D189" s="13"/>
      <c r="E189" s="18"/>
      <c r="F189" s="8"/>
      <c r="G189" s="13"/>
      <c r="H189" s="13"/>
      <c r="I189" s="8"/>
      <c r="J189" s="8"/>
      <c r="K189" s="14"/>
    </row>
    <row r="190" spans="1:11" s="20" customFormat="1" x14ac:dyDescent="0.35">
      <c r="A190" s="13"/>
      <c r="B190" s="13"/>
      <c r="C190" s="18"/>
      <c r="D190" s="13"/>
      <c r="E190" s="18"/>
      <c r="F190" s="8"/>
      <c r="G190" s="13"/>
      <c r="H190" s="13"/>
      <c r="I190" s="8"/>
      <c r="J190" s="8"/>
      <c r="K190" s="14"/>
    </row>
    <row r="191" spans="1:11" s="20" customFormat="1" x14ac:dyDescent="0.35">
      <c r="A191" s="13"/>
      <c r="B191" s="13"/>
      <c r="C191" s="18"/>
      <c r="D191" s="13"/>
      <c r="E191" s="18"/>
      <c r="F191" s="8"/>
      <c r="G191" s="13"/>
      <c r="H191" s="13"/>
      <c r="I191" s="8"/>
      <c r="J191" s="8"/>
      <c r="K191" s="14"/>
    </row>
    <row r="192" spans="1:11" s="20" customFormat="1" x14ac:dyDescent="0.35">
      <c r="A192" s="13"/>
      <c r="B192" s="13"/>
      <c r="C192" s="18"/>
      <c r="D192" s="13"/>
      <c r="E192" s="18"/>
      <c r="F192" s="8"/>
      <c r="G192" s="13"/>
      <c r="H192" s="13"/>
      <c r="I192" s="8"/>
      <c r="J192" s="8"/>
      <c r="K192" s="14"/>
    </row>
    <row r="193" spans="1:11" s="16" customFormat="1" x14ac:dyDescent="0.35">
      <c r="A193" s="13"/>
      <c r="B193" s="13"/>
      <c r="C193" s="18"/>
      <c r="D193" s="13"/>
      <c r="E193" s="18"/>
      <c r="F193" s="8"/>
      <c r="G193" s="13"/>
      <c r="H193" s="13"/>
      <c r="I193" s="8"/>
      <c r="J193" s="8"/>
      <c r="K193" s="14"/>
    </row>
    <row r="195" spans="1:11" s="16" customFormat="1" x14ac:dyDescent="0.35">
      <c r="A195" s="13"/>
      <c r="B195" s="13"/>
      <c r="C195" s="18"/>
      <c r="D195" s="13"/>
      <c r="E195" s="18"/>
      <c r="F195" s="8"/>
      <c r="G195" s="13"/>
      <c r="H195" s="13"/>
      <c r="I195" s="8"/>
      <c r="J195" s="8"/>
      <c r="K195" s="14"/>
    </row>
    <row r="197" spans="1:11" s="64" customFormat="1" ht="14.15" x14ac:dyDescent="0.35">
      <c r="A197" s="13"/>
      <c r="B197" s="13"/>
      <c r="C197" s="18"/>
      <c r="D197" s="13"/>
      <c r="E197" s="18"/>
      <c r="F197" s="8"/>
      <c r="G197" s="13"/>
      <c r="H197" s="13"/>
      <c r="I197" s="8"/>
      <c r="J197" s="8"/>
      <c r="K197" s="14"/>
    </row>
    <row r="198" spans="1:11" s="64" customFormat="1" ht="14.15" x14ac:dyDescent="0.35">
      <c r="A198" s="13"/>
      <c r="B198" s="13"/>
      <c r="C198" s="18"/>
      <c r="D198" s="13"/>
      <c r="E198" s="18"/>
      <c r="F198" s="8"/>
      <c r="G198" s="13"/>
      <c r="H198" s="13"/>
      <c r="I198" s="8"/>
      <c r="J198" s="8"/>
      <c r="K198" s="14"/>
    </row>
    <row r="199" spans="1:11" s="64" customFormat="1" ht="14.15" x14ac:dyDescent="0.35">
      <c r="A199" s="13"/>
      <c r="B199" s="13"/>
      <c r="C199" s="18"/>
      <c r="D199" s="13"/>
      <c r="E199" s="18"/>
      <c r="F199" s="8"/>
      <c r="G199" s="13"/>
      <c r="H199" s="13"/>
      <c r="I199" s="8"/>
      <c r="J199" s="8"/>
      <c r="K199" s="14"/>
    </row>
    <row r="200" spans="1:11" s="64" customFormat="1" ht="14.15" x14ac:dyDescent="0.35">
      <c r="A200" s="13"/>
      <c r="B200" s="13"/>
      <c r="C200" s="18"/>
      <c r="D200" s="13"/>
      <c r="E200" s="18"/>
      <c r="F200" s="8"/>
      <c r="G200" s="13"/>
      <c r="H200" s="13"/>
      <c r="I200" s="8"/>
      <c r="J200" s="8"/>
      <c r="K200" s="14"/>
    </row>
    <row r="201" spans="1:11" s="62" customFormat="1" x14ac:dyDescent="0.35">
      <c r="A201" s="13"/>
      <c r="B201" s="13"/>
      <c r="C201" s="18"/>
      <c r="D201" s="13"/>
      <c r="E201" s="18"/>
      <c r="F201" s="8"/>
      <c r="G201" s="13"/>
      <c r="H201" s="13"/>
      <c r="I201" s="8"/>
      <c r="J201" s="8"/>
      <c r="K201" s="14"/>
    </row>
    <row r="202" spans="1:11" s="62" customFormat="1" x14ac:dyDescent="0.35">
      <c r="A202" s="13"/>
      <c r="B202" s="13"/>
      <c r="C202" s="18"/>
      <c r="D202" s="13"/>
      <c r="E202" s="18"/>
      <c r="F202" s="8"/>
      <c r="G202" s="13"/>
      <c r="H202" s="13"/>
      <c r="I202" s="8"/>
      <c r="J202" s="8"/>
      <c r="K202" s="14"/>
    </row>
    <row r="203" spans="1:11" s="62" customFormat="1" x14ac:dyDescent="0.35">
      <c r="A203" s="13"/>
      <c r="B203" s="13"/>
      <c r="C203" s="18"/>
      <c r="D203" s="13"/>
      <c r="E203" s="18"/>
      <c r="F203" s="8"/>
      <c r="G203" s="13"/>
      <c r="H203" s="13"/>
      <c r="I203" s="8"/>
      <c r="J203" s="8"/>
      <c r="K203" s="14"/>
    </row>
    <row r="204" spans="1:11" s="62" customFormat="1" x14ac:dyDescent="0.35">
      <c r="A204" s="13"/>
      <c r="B204" s="13"/>
      <c r="C204" s="18"/>
      <c r="D204" s="13"/>
      <c r="E204" s="18"/>
      <c r="F204" s="8"/>
      <c r="G204" s="13"/>
      <c r="H204" s="13"/>
      <c r="I204" s="8"/>
      <c r="J204" s="8"/>
      <c r="K204" s="14"/>
    </row>
    <row r="205" spans="1:11" s="62" customFormat="1" ht="27" customHeight="1" x14ac:dyDescent="0.35">
      <c r="A205" s="13"/>
      <c r="B205" s="13"/>
      <c r="C205" s="18"/>
      <c r="D205" s="13"/>
      <c r="E205" s="18"/>
      <c r="F205" s="8"/>
      <c r="G205" s="13"/>
      <c r="H205" s="13"/>
      <c r="I205" s="8"/>
      <c r="J205" s="8"/>
      <c r="K205" s="14"/>
    </row>
    <row r="206" spans="1:11" s="62" customFormat="1" x14ac:dyDescent="0.35">
      <c r="A206" s="13"/>
      <c r="B206" s="13"/>
      <c r="C206" s="18"/>
      <c r="D206" s="13"/>
      <c r="E206" s="18"/>
      <c r="F206" s="8"/>
      <c r="G206" s="13"/>
      <c r="H206" s="13"/>
      <c r="I206" s="8"/>
      <c r="J206" s="8"/>
      <c r="K206" s="14"/>
    </row>
    <row r="207" spans="1:11" s="64" customFormat="1" ht="14.15" x14ac:dyDescent="0.35">
      <c r="A207" s="13"/>
      <c r="B207" s="13"/>
      <c r="C207" s="18"/>
      <c r="D207" s="13"/>
      <c r="E207" s="18"/>
      <c r="F207" s="8"/>
      <c r="G207" s="13"/>
      <c r="H207" s="13"/>
      <c r="I207" s="8"/>
      <c r="J207" s="8"/>
      <c r="K207" s="14"/>
    </row>
    <row r="208" spans="1:11" s="64" customFormat="1" ht="15.75" customHeight="1" x14ac:dyDescent="0.35">
      <c r="A208" s="13"/>
      <c r="B208" s="13"/>
      <c r="C208" s="18"/>
      <c r="D208" s="13"/>
      <c r="E208" s="18"/>
      <c r="F208" s="8"/>
      <c r="G208" s="13"/>
      <c r="H208" s="13"/>
      <c r="I208" s="8"/>
      <c r="J208" s="8"/>
      <c r="K208" s="14"/>
    </row>
    <row r="209" spans="1:11" s="16" customFormat="1" x14ac:dyDescent="0.35">
      <c r="A209" s="13"/>
      <c r="B209" s="13"/>
      <c r="C209" s="18"/>
      <c r="D209" s="13"/>
      <c r="E209" s="18"/>
      <c r="F209" s="8"/>
      <c r="G209" s="13"/>
      <c r="H209" s="13"/>
      <c r="I209" s="8"/>
      <c r="J209" s="8"/>
      <c r="K209" s="14"/>
    </row>
    <row r="210" spans="1:11" s="16" customFormat="1" x14ac:dyDescent="0.35">
      <c r="A210" s="13"/>
      <c r="B210" s="13"/>
      <c r="C210" s="18"/>
      <c r="D210" s="13"/>
      <c r="E210" s="18"/>
      <c r="F210" s="8"/>
      <c r="G210" s="13"/>
      <c r="H210" s="13"/>
      <c r="I210" s="8"/>
      <c r="J210" s="8"/>
      <c r="K210" s="14"/>
    </row>
    <row r="211" spans="1:11" s="20" customFormat="1" x14ac:dyDescent="0.35">
      <c r="A211" s="13"/>
      <c r="B211" s="13"/>
      <c r="C211" s="18"/>
      <c r="D211" s="13"/>
      <c r="E211" s="18"/>
      <c r="F211" s="8"/>
      <c r="G211" s="13"/>
      <c r="H211" s="13"/>
      <c r="I211" s="8"/>
      <c r="J211" s="8"/>
      <c r="K211" s="14"/>
    </row>
    <row r="212" spans="1:11" s="20" customFormat="1" x14ac:dyDescent="0.35">
      <c r="A212" s="13"/>
      <c r="B212" s="13"/>
      <c r="C212" s="18"/>
      <c r="D212" s="13"/>
      <c r="E212" s="18"/>
      <c r="F212" s="8"/>
      <c r="G212" s="13"/>
      <c r="H212" s="13"/>
      <c r="I212" s="8"/>
      <c r="J212" s="8"/>
      <c r="K212" s="14"/>
    </row>
    <row r="213" spans="1:11" s="20" customFormat="1" x14ac:dyDescent="0.35">
      <c r="A213" s="13"/>
      <c r="B213" s="13"/>
      <c r="C213" s="18"/>
      <c r="D213" s="13"/>
      <c r="E213" s="18"/>
      <c r="F213" s="8"/>
      <c r="G213" s="13"/>
      <c r="H213" s="13"/>
      <c r="I213" s="8"/>
      <c r="J213" s="8"/>
      <c r="K213" s="14"/>
    </row>
    <row r="214" spans="1:11" s="20" customFormat="1" x14ac:dyDescent="0.35">
      <c r="A214" s="13"/>
      <c r="B214" s="13"/>
      <c r="C214" s="18"/>
      <c r="D214" s="13"/>
      <c r="E214" s="18"/>
      <c r="F214" s="8"/>
      <c r="G214" s="13"/>
      <c r="H214" s="13"/>
      <c r="I214" s="8"/>
      <c r="J214" s="8"/>
      <c r="K214" s="14"/>
    </row>
    <row r="215" spans="1:11" s="20" customFormat="1" x14ac:dyDescent="0.35">
      <c r="A215" s="13"/>
      <c r="B215" s="13"/>
      <c r="C215" s="18"/>
      <c r="D215" s="13"/>
      <c r="E215" s="18"/>
      <c r="F215" s="8"/>
      <c r="G215" s="13"/>
      <c r="H215" s="13"/>
      <c r="I215" s="8"/>
      <c r="J215" s="8"/>
      <c r="K215" s="14"/>
    </row>
    <row r="216" spans="1:11" s="20" customFormat="1" x14ac:dyDescent="0.35">
      <c r="A216" s="13"/>
      <c r="B216" s="13"/>
      <c r="C216" s="18"/>
      <c r="D216" s="13"/>
      <c r="E216" s="18"/>
      <c r="F216" s="8"/>
      <c r="G216" s="13"/>
      <c r="H216" s="13"/>
      <c r="I216" s="8"/>
      <c r="J216" s="8"/>
      <c r="K216" s="14"/>
    </row>
    <row r="217" spans="1:11" s="20" customFormat="1" x14ac:dyDescent="0.35">
      <c r="A217" s="13"/>
      <c r="B217" s="13"/>
      <c r="C217" s="18"/>
      <c r="D217" s="13"/>
      <c r="E217" s="18"/>
      <c r="F217" s="8"/>
      <c r="G217" s="13"/>
      <c r="H217" s="13"/>
      <c r="I217" s="8"/>
      <c r="J217" s="8"/>
      <c r="K217" s="14"/>
    </row>
    <row r="218" spans="1:11" s="20" customFormat="1" x14ac:dyDescent="0.35">
      <c r="A218" s="13"/>
      <c r="B218" s="13"/>
      <c r="C218" s="18"/>
      <c r="D218" s="13"/>
      <c r="E218" s="18"/>
      <c r="F218" s="8"/>
      <c r="G218" s="13"/>
      <c r="H218" s="13"/>
      <c r="I218" s="8"/>
      <c r="J218" s="8"/>
      <c r="K218" s="14"/>
    </row>
    <row r="219" spans="1:11" s="20" customFormat="1" x14ac:dyDescent="0.35">
      <c r="A219" s="13"/>
      <c r="B219" s="13"/>
      <c r="C219" s="18"/>
      <c r="D219" s="13"/>
      <c r="E219" s="18"/>
      <c r="F219" s="8"/>
      <c r="G219" s="13"/>
      <c r="H219" s="13"/>
      <c r="I219" s="8"/>
      <c r="J219" s="8"/>
      <c r="K219" s="14"/>
    </row>
    <row r="220" spans="1:11" s="20" customFormat="1" x14ac:dyDescent="0.35">
      <c r="A220" s="13"/>
      <c r="B220" s="13"/>
      <c r="C220" s="18"/>
      <c r="D220" s="13"/>
      <c r="E220" s="18"/>
      <c r="F220" s="8"/>
      <c r="G220" s="13"/>
      <c r="H220" s="13"/>
      <c r="I220" s="8"/>
      <c r="J220" s="8"/>
      <c r="K220" s="14"/>
    </row>
    <row r="221" spans="1:11" s="20" customFormat="1" x14ac:dyDescent="0.35">
      <c r="A221" s="13"/>
      <c r="B221" s="13"/>
      <c r="C221" s="18"/>
      <c r="D221" s="13"/>
      <c r="E221" s="18"/>
      <c r="F221" s="8"/>
      <c r="G221" s="13"/>
      <c r="H221" s="13"/>
      <c r="I221" s="8"/>
      <c r="J221" s="8"/>
      <c r="K221" s="14"/>
    </row>
    <row r="222" spans="1:11" s="20" customFormat="1" x14ac:dyDescent="0.35">
      <c r="A222" s="13"/>
      <c r="B222" s="13"/>
      <c r="C222" s="18"/>
      <c r="D222" s="13"/>
      <c r="E222" s="18"/>
      <c r="F222" s="8"/>
      <c r="G222" s="13"/>
      <c r="H222" s="13"/>
      <c r="I222" s="8"/>
      <c r="J222" s="8"/>
      <c r="K222" s="14"/>
    </row>
    <row r="223" spans="1:11" s="20" customFormat="1" x14ac:dyDescent="0.35">
      <c r="A223" s="13"/>
      <c r="B223" s="13"/>
      <c r="C223" s="18"/>
      <c r="D223" s="13"/>
      <c r="E223" s="18"/>
      <c r="F223" s="8"/>
      <c r="G223" s="13"/>
      <c r="H223" s="13"/>
      <c r="I223" s="8"/>
      <c r="J223" s="8"/>
      <c r="K223" s="14"/>
    </row>
    <row r="224" spans="1:11" s="20" customFormat="1" x14ac:dyDescent="0.35">
      <c r="A224" s="13"/>
      <c r="B224" s="13"/>
      <c r="C224" s="18"/>
      <c r="D224" s="13"/>
      <c r="E224" s="18"/>
      <c r="F224" s="8"/>
      <c r="G224" s="13"/>
      <c r="H224" s="13"/>
      <c r="I224" s="8"/>
      <c r="J224" s="8"/>
      <c r="K224" s="14"/>
    </row>
    <row r="225" spans="1:11" s="20" customFormat="1" x14ac:dyDescent="0.35">
      <c r="A225" s="13"/>
      <c r="B225" s="13"/>
      <c r="C225" s="18"/>
      <c r="D225" s="13"/>
      <c r="E225" s="18"/>
      <c r="F225" s="8"/>
      <c r="G225" s="13"/>
      <c r="H225" s="13"/>
      <c r="I225" s="8"/>
      <c r="J225" s="8"/>
      <c r="K225" s="14"/>
    </row>
    <row r="226" spans="1:11" s="20" customFormat="1" x14ac:dyDescent="0.35">
      <c r="A226" s="13"/>
      <c r="B226" s="13"/>
      <c r="C226" s="18"/>
      <c r="D226" s="13"/>
      <c r="E226" s="18"/>
      <c r="F226" s="8"/>
      <c r="G226" s="13"/>
      <c r="H226" s="13"/>
      <c r="I226" s="8"/>
      <c r="J226" s="8"/>
      <c r="K226" s="14"/>
    </row>
    <row r="227" spans="1:11" s="20" customFormat="1" x14ac:dyDescent="0.35">
      <c r="A227" s="13"/>
      <c r="B227" s="13"/>
      <c r="C227" s="18"/>
      <c r="D227" s="13"/>
      <c r="E227" s="18"/>
      <c r="F227" s="8"/>
      <c r="G227" s="13"/>
      <c r="H227" s="13"/>
      <c r="I227" s="8"/>
      <c r="J227" s="8"/>
      <c r="K227" s="14"/>
    </row>
    <row r="229" spans="1:11" s="20" customFormat="1" x14ac:dyDescent="0.35">
      <c r="A229" s="13"/>
      <c r="B229" s="13"/>
      <c r="C229" s="18"/>
      <c r="D229" s="13"/>
      <c r="E229" s="18"/>
      <c r="F229" s="8"/>
      <c r="G229" s="13"/>
      <c r="H229" s="13"/>
      <c r="I229" s="8"/>
      <c r="J229" s="8"/>
      <c r="K229" s="14"/>
    </row>
    <row r="230" spans="1:11" s="16" customFormat="1" x14ac:dyDescent="0.35">
      <c r="A230" s="13"/>
      <c r="B230" s="13"/>
      <c r="C230" s="18"/>
      <c r="D230" s="13"/>
      <c r="E230" s="18"/>
      <c r="F230" s="8"/>
      <c r="G230" s="13"/>
      <c r="H230" s="13"/>
      <c r="I230" s="8"/>
      <c r="J230" s="8"/>
      <c r="K230" s="14"/>
    </row>
  </sheetData>
  <protectedRanges>
    <protectedRange sqref="F2 H37:H40 H7:H8 I2:J2 F112:F65394 I4:J8 I65:J67 F67 I91 I111:I65394 H9:J16 F91 J111:J65393 I92:J99 F76 J88:J91 I17:J60 F4:F43" name="Range1"/>
    <protectedRange sqref="F44:F50 H41:J42 H54:J60 H65:J67 H47:J50 F56:F60" name="Range1_1"/>
    <protectedRange sqref="F51:F55 F65:F66 F73 F80:F81 F88 F90 F96 F98:F99" name="Range1_1_3_1"/>
    <protectedRange sqref="I61:J64" name="Range1_3"/>
    <protectedRange sqref="F61:F64 H61:J64" name="Range1_1_2"/>
    <protectedRange sqref="I1:J1" name="Range1_6_1_1"/>
    <protectedRange sqref="F68:F71 F78:F79 I68:J87" name="Range1_7"/>
    <protectedRange sqref="F72 F74:F75 F77 F82 F84 F86 F92:F95" name="Range1_1_3_1_3"/>
    <protectedRange sqref="F83 F85 F87" name="Range1_1_3_1_8"/>
    <protectedRange sqref="H88:H90" name="Range1_2"/>
    <protectedRange sqref="G92:G99 E88:E90 G88:H90 E92:E99" name="Range1_1_1"/>
    <protectedRange sqref="F1" name="Range1_4"/>
  </protectedRanges>
  <mergeCells count="74">
    <mergeCell ref="A37:A39"/>
    <mergeCell ref="B37:B39"/>
    <mergeCell ref="D37:D39"/>
    <mergeCell ref="B68:B71"/>
    <mergeCell ref="A68:A78"/>
    <mergeCell ref="B61:B63"/>
    <mergeCell ref="A61:A63"/>
    <mergeCell ref="A54:A55"/>
    <mergeCell ref="B54:B55"/>
    <mergeCell ref="B43:B47"/>
    <mergeCell ref="B51:B52"/>
    <mergeCell ref="D51:D52"/>
    <mergeCell ref="D43:D47"/>
    <mergeCell ref="A43:A47"/>
    <mergeCell ref="D54:D55"/>
    <mergeCell ref="A51:A52"/>
    <mergeCell ref="A30:A32"/>
    <mergeCell ref="B30:B32"/>
    <mergeCell ref="H1:I1"/>
    <mergeCell ref="A19:I19"/>
    <mergeCell ref="A20:A23"/>
    <mergeCell ref="B20:B23"/>
    <mergeCell ref="D20:D23"/>
    <mergeCell ref="E20:E23"/>
    <mergeCell ref="F20:F23"/>
    <mergeCell ref="G20:G23"/>
    <mergeCell ref="H20:H23"/>
    <mergeCell ref="I20:I23"/>
    <mergeCell ref="A1:G1"/>
    <mergeCell ref="A17:B17"/>
    <mergeCell ref="A5:K5"/>
    <mergeCell ref="A25:A28"/>
    <mergeCell ref="F51:F52"/>
    <mergeCell ref="G51:G52"/>
    <mergeCell ref="H37:H39"/>
    <mergeCell ref="H51:H52"/>
    <mergeCell ref="I51:I52"/>
    <mergeCell ref="L20:P23"/>
    <mergeCell ref="J20:J23"/>
    <mergeCell ref="K20:K23"/>
    <mergeCell ref="K30:K32"/>
    <mergeCell ref="L54:O55"/>
    <mergeCell ref="K37:K39"/>
    <mergeCell ref="K43:K47"/>
    <mergeCell ref="J43:J47"/>
    <mergeCell ref="G25:G28"/>
    <mergeCell ref="K80:K83"/>
    <mergeCell ref="A80:A82"/>
    <mergeCell ref="J80:J82"/>
    <mergeCell ref="J68:J78"/>
    <mergeCell ref="J54:J55"/>
    <mergeCell ref="K54:K55"/>
    <mergeCell ref="K61:K63"/>
    <mergeCell ref="F54:F55"/>
    <mergeCell ref="E37:E39"/>
    <mergeCell ref="F37:F39"/>
    <mergeCell ref="I54:I55"/>
    <mergeCell ref="H54:H55"/>
    <mergeCell ref="I37:I39"/>
    <mergeCell ref="G37:G39"/>
    <mergeCell ref="E51:E52"/>
    <mergeCell ref="B33:B34"/>
    <mergeCell ref="B25:B28"/>
    <mergeCell ref="D25:D28"/>
    <mergeCell ref="E25:E28"/>
    <mergeCell ref="F25:F28"/>
    <mergeCell ref="I100:I102"/>
    <mergeCell ref="H100:H102"/>
    <mergeCell ref="G100:G102"/>
    <mergeCell ref="B100:B102"/>
    <mergeCell ref="A100:A102"/>
    <mergeCell ref="D100:D102"/>
    <mergeCell ref="E100:E102"/>
    <mergeCell ref="F100:F102"/>
  </mergeCells>
  <pageMargins left="0.7" right="0.7" top="0.75" bottom="0.75" header="0.3" footer="0.3"/>
  <pageSetup paperSize="9" scale="35" orientation="portrait" r:id="rId1"/>
  <rowBreaks count="2" manualBreakCount="2">
    <brk id="29" max="10" man="1"/>
    <brk id="7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19"/>
  <sheetViews>
    <sheetView workbookViewId="0">
      <selection activeCell="E18" sqref="E18"/>
    </sheetView>
  </sheetViews>
  <sheetFormatPr defaultRowHeight="12.45" x14ac:dyDescent="0.3"/>
  <sheetData>
    <row r="5" spans="2:10" x14ac:dyDescent="0.3">
      <c r="C5">
        <v>403</v>
      </c>
      <c r="D5">
        <f>C5*10%+C5</f>
        <v>443.3</v>
      </c>
      <c r="E5">
        <v>444</v>
      </c>
      <c r="F5">
        <v>67.66</v>
      </c>
      <c r="G5">
        <v>6.1</v>
      </c>
      <c r="H5">
        <f>F5+G5</f>
        <v>73.759999999999991</v>
      </c>
      <c r="I5">
        <f>H5+E5</f>
        <v>517.76</v>
      </c>
      <c r="J5">
        <v>518</v>
      </c>
    </row>
    <row r="7" spans="2:10" x14ac:dyDescent="0.3">
      <c r="C7">
        <v>6.6</v>
      </c>
      <c r="D7">
        <v>2.1</v>
      </c>
      <c r="E7">
        <f>C7*D7</f>
        <v>13.86</v>
      </c>
    </row>
    <row r="8" spans="2:10" x14ac:dyDescent="0.3">
      <c r="C8">
        <v>2.6</v>
      </c>
      <c r="D8">
        <v>2.1</v>
      </c>
      <c r="E8">
        <f>C8*D8</f>
        <v>5.4600000000000009</v>
      </c>
    </row>
    <row r="9" spans="2:10" x14ac:dyDescent="0.3">
      <c r="E9">
        <f>SUM(E7:E8)</f>
        <v>19.32</v>
      </c>
    </row>
    <row r="10" spans="2:10" x14ac:dyDescent="0.3">
      <c r="E10">
        <f>E9*10%+E9</f>
        <v>21.251999999999999</v>
      </c>
      <c r="F10">
        <v>22</v>
      </c>
    </row>
    <row r="12" spans="2:10" x14ac:dyDescent="0.3">
      <c r="B12">
        <v>2.8</v>
      </c>
      <c r="C12">
        <v>19.32</v>
      </c>
      <c r="D12">
        <v>2.8</v>
      </c>
      <c r="E12">
        <f>C12+D12+B12</f>
        <v>24.92</v>
      </c>
    </row>
    <row r="13" spans="2:10" x14ac:dyDescent="0.3">
      <c r="E13">
        <f>E12*10%+E12</f>
        <v>27.412000000000003</v>
      </c>
      <c r="F13">
        <v>28</v>
      </c>
    </row>
    <row r="15" spans="2:10" x14ac:dyDescent="0.3">
      <c r="H15">
        <v>3.3</v>
      </c>
      <c r="I15">
        <v>1.2</v>
      </c>
      <c r="J15">
        <f>H15-I15</f>
        <v>2.0999999999999996</v>
      </c>
    </row>
    <row r="16" spans="2:10" x14ac:dyDescent="0.3">
      <c r="B16">
        <v>12</v>
      </c>
      <c r="C16">
        <v>3</v>
      </c>
      <c r="E16">
        <f>B16*C16</f>
        <v>36</v>
      </c>
    </row>
    <row r="17" spans="2:6" x14ac:dyDescent="0.3">
      <c r="B17">
        <v>2.4</v>
      </c>
      <c r="C17">
        <v>2</v>
      </c>
      <c r="D17">
        <v>1.8</v>
      </c>
      <c r="E17">
        <f>B17*C17*D17</f>
        <v>8.64</v>
      </c>
    </row>
    <row r="18" spans="2:6" x14ac:dyDescent="0.3">
      <c r="E18">
        <f>SUM(E16:E17)</f>
        <v>44.64</v>
      </c>
      <c r="F18">
        <f>E18*10%+E18</f>
        <v>49.103999999999999</v>
      </c>
    </row>
    <row r="19" spans="2:6" x14ac:dyDescent="0.3">
      <c r="F19">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SUMMARY</vt:lpstr>
      <vt:lpstr>CIVIL WORK</vt:lpstr>
      <vt:lpstr>INTERIOR WORK</vt:lpstr>
      <vt:lpstr>CALCULATION PAINT</vt:lpstr>
      <vt:lpstr>'CIVIL WORK'!Print_Area</vt:lpstr>
      <vt:lpstr>'INTERIOR WORK'!Print_Area</vt:lpstr>
      <vt:lpstr>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Smrutika Thoti</cp:lastModifiedBy>
  <cp:lastPrinted>2019-08-30T11:32:01Z</cp:lastPrinted>
  <dcterms:created xsi:type="dcterms:W3CDTF">1996-10-14T23:33:28Z</dcterms:created>
  <dcterms:modified xsi:type="dcterms:W3CDTF">2024-12-23T13:13:57Z</dcterms:modified>
</cp:coreProperties>
</file>