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Irfan Sayed\OneDrive - Travel food Services\Desktop\"/>
    </mc:Choice>
  </mc:AlternateContent>
  <xr:revisionPtr revIDLastSave="0" documentId="13_ncr:1_{62589FAC-56E1-410F-92FF-F401847DD341}" xr6:coauthVersionLast="47" xr6:coauthVersionMax="47" xr10:uidLastSave="{00000000-0000-0000-0000-000000000000}"/>
  <bookViews>
    <workbookView xWindow="-108" yWindow="-108" windowWidth="23256" windowHeight="12576" xr2:uid="{00000000-000D-0000-FFFF-FFFF00000000}"/>
  </bookViews>
  <sheets>
    <sheet name="variatation statement" sheetId="1" r:id="rId1"/>
    <sheet name="Rate analysi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9" i="1"/>
  <c r="G30" i="1"/>
  <c r="D23" i="2"/>
  <c r="F21" i="2"/>
  <c r="D7" i="2"/>
  <c r="F7" i="2"/>
  <c r="F6" i="2"/>
  <c r="F23" i="2"/>
  <c r="D20" i="2"/>
  <c r="F20" i="2"/>
  <c r="F19" i="2"/>
  <c r="F25" i="2"/>
  <c r="F27" i="2"/>
  <c r="F28" i="2"/>
  <c r="F30" i="2"/>
  <c r="F31" i="2"/>
  <c r="F8" i="2"/>
  <c r="F10" i="2"/>
  <c r="F12" i="2"/>
  <c r="F13" i="2"/>
  <c r="F14" i="2"/>
  <c r="I29" i="1"/>
  <c r="J29" i="1"/>
  <c r="J28" i="1"/>
  <c r="I25" i="1"/>
  <c r="I30" i="1"/>
</calcChain>
</file>

<file path=xl/sharedStrings.xml><?xml version="1.0" encoding="utf-8"?>
<sst xmlns="http://schemas.openxmlformats.org/spreadsheetml/2006/main" count="88" uniqueCount="67">
  <si>
    <t xml:space="preserve">VARIATION STATEMENT </t>
  </si>
  <si>
    <t>Project:</t>
  </si>
  <si>
    <t>Package Details:</t>
  </si>
  <si>
    <t>Previous SO No.:</t>
  </si>
  <si>
    <t>Document Date:</t>
  </si>
  <si>
    <t>SR NO</t>
  </si>
  <si>
    <t xml:space="preserve">SERVICE NO </t>
  </si>
  <si>
    <t xml:space="preserve">ITEM DESCRIPTION </t>
  </si>
  <si>
    <t>UNIT</t>
  </si>
  <si>
    <t xml:space="preserve"> RATE </t>
  </si>
  <si>
    <t>Previous BOQ</t>
  </si>
  <si>
    <t xml:space="preserve">Variation </t>
  </si>
  <si>
    <t>% Variation</t>
  </si>
  <si>
    <t>Remarks</t>
  </si>
  <si>
    <t>QTY</t>
  </si>
  <si>
    <t>AMOUNT</t>
  </si>
  <si>
    <t>CIVIL AND INTERIOR</t>
  </si>
  <si>
    <t>Boq Item no-</t>
  </si>
  <si>
    <t>Nos</t>
  </si>
  <si>
    <t>TOTAL AMOUNT</t>
  </si>
  <si>
    <t>Food Hall , LUCKNOW AIRPORT - TERMINAL-T3</t>
  </si>
  <si>
    <t>Providing and fixing of hollow metal fire rated doors SIZE 2000 X 2400 as per IS 3614 part-1 &amp; part-2 for stability and integrity. Pressed Galvanized steel confirming to IS 277 with the following specification. Recommended fire door shall have doors tested at CBRI or ARAI for maximum rating of 2hrs. Test certificates should be available for vision lites /panels as part of the fire door assembly. Door frame shall be double rebate profile of size 143 x 57 mm made out of 1.60mm (16 gauge) minimum thick galvanized steel sheet. Frames shall be Mitered and field assembled with self tabs. All provision should be mortised, drilled and tapped for receiving appropriate hardware. Rubber door silencers should be provided on the striking jamb. Frames should be provided with back plate bracket and anchor fasteners for installation on a finished plastered masonry wall opening. Once frame installed should be grouted with cement &amp; sand slurry necessary for fire doors on the clear masonry opening.
Door leaf shall be 46mm thick fully flush double skin door with or without vision lite. Door leaf shall be manufactured from 1.2mm (18guage) minimum thick galvanised steel sheet. The internal construction of the door should be rigid reinforcement pads for receiving appropriate hardware. The infill material shall be resin bonded honeycomb core. All doors shall be factory prepped for receiving appropriate hardware and provided with necessary reinforcement for hinges, locks, and door closers. The edges should be interlocked with a bending radius of 1.4mm. For pair of doors astragals has to be provided on the meeting stile for both active and inactive leaf. Vision lite wherever applicable should be provided as per manufacturers recommendation with a beeding and screws from inside. All doors and frames shall be finished with polyurethane aliphatic grade paint of approved colour. With Iron Pull Handle and Double lock provision.</t>
  </si>
  <si>
    <t>Sqm</t>
  </si>
  <si>
    <t>Wastage 5%</t>
  </si>
  <si>
    <t>Chemical or adhesive</t>
  </si>
  <si>
    <t>Kerakoll super flex PU adhesive (covrage 1.5kg /m2 per mm thik (Minimum Consider 2mm Thik Chemical )</t>
  </si>
  <si>
    <t>sqm</t>
  </si>
  <si>
    <t>wastage 5%</t>
  </si>
  <si>
    <t>Labours</t>
  </si>
  <si>
    <t>Tools &amp; Plant Accessories @ 3%</t>
  </si>
  <si>
    <t xml:space="preserve"> </t>
  </si>
  <si>
    <t xml:space="preserve">Total </t>
  </si>
  <si>
    <t>Water &amp; Electricity Charges @ 2%</t>
  </si>
  <si>
    <t>Add P.F. &amp; ESI for Labours @ 4.25% as per CPWD</t>
  </si>
  <si>
    <t>Per Sqm Cost</t>
  </si>
  <si>
    <t>Per Sqft Cost</t>
  </si>
  <si>
    <t>Rate Analysis</t>
  </si>
  <si>
    <t>Rate Analysis / Cost for 1 Sqm</t>
  </si>
  <si>
    <t>Screw &amp; Pasting Adhesives &amp; scaffolding</t>
  </si>
  <si>
    <t>LS</t>
  </si>
  <si>
    <t>Add CPOH @ 20%</t>
  </si>
  <si>
    <r>
      <t xml:space="preserve">Providing ,Laying &amp; fixing of </t>
    </r>
    <r>
      <rPr>
        <b/>
        <sz val="11"/>
        <rFont val="Arial"/>
        <family val="2"/>
      </rPr>
      <t>Bricks</t>
    </r>
    <r>
      <rPr>
        <sz val="11"/>
        <rFont val="Arial"/>
        <family val="2"/>
      </rPr>
      <t xml:space="preserve"> </t>
    </r>
    <r>
      <rPr>
        <b/>
        <sz val="11"/>
        <rFont val="Arial"/>
        <family val="2"/>
      </rPr>
      <t xml:space="preserve">Tile Dado/Cladding </t>
    </r>
    <r>
      <rPr>
        <sz val="11"/>
        <rFont val="Arial"/>
        <family val="2"/>
      </rPr>
      <t>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as  required as  per instructions and to  the complete satisfaction  of the Project Manager. bricks tiles paid in seprate item.</t>
    </r>
  </si>
  <si>
    <t>Providing &amp; fixing paneling made of 50x50mm MS framework @ 600mm c/c bothways  fixed to the floor and soffit of slab/beam with MS cleats bolted as required, followed as base to different finishes over it as per design &amp; details given in drawing/Architect instruction. Rate is inclusive of all necessary hardware &amp; fixtures.</t>
  </si>
  <si>
    <t>MS Tubes Framing With MS cleat and Fastner @ 1.2 Kg / Sqft with  Primer</t>
  </si>
  <si>
    <t>Rate Anaylsis for 1 Sqm Area</t>
  </si>
  <si>
    <t>Labour for Installation &amp; Fixing @ 50/- Sqft</t>
  </si>
  <si>
    <t>Kg</t>
  </si>
  <si>
    <t xml:space="preserve">SUPPLY OF BTU METER MAKE - BELIMO
</t>
  </si>
  <si>
    <t>NOS</t>
  </si>
  <si>
    <t>ITC - CHILLED WATER UNIT 2.0 TR</t>
  </si>
  <si>
    <t>SITC - CHILLED WATER PIPE WITH
TUBE INSULATION WITH ALL</t>
  </si>
  <si>
    <t>MTR</t>
  </si>
  <si>
    <t>SITC - CPVC PIPE WITH 6 MM THICK  TUBE INST</t>
  </si>
  <si>
    <t>SET</t>
  </si>
  <si>
    <t>SITC - CANVAS CONNECTION OF AHU</t>
  </si>
  <si>
    <t>SITC - 2 PRESSURE GAUGE, 2
THERMOMETER, 2 BALL VALVE, AIR
VENT AND Y STRAINER WITH ALL MS FITTING</t>
  </si>
  <si>
    <t>ITC - BTU METER INSTALLATION</t>
  </si>
  <si>
    <t>ITC - ADITIONAL WATER LINE TESTING</t>
  </si>
  <si>
    <r>
      <rPr>
        <b/>
        <sz val="10"/>
        <rFont val="Arial 11"/>
      </rPr>
      <t xml:space="preserve">Fire rated CEILLING - </t>
    </r>
    <r>
      <rPr>
        <sz val="10"/>
        <rFont val="Arial 11"/>
      </rPr>
      <t>15 mm thick Gypsteel ULTRA stud CEILLING which includes ONE layers of tapered edge 15 mm thk Gypboard Fireline (Conforming to IS 26095 Part 1:2011) fixed to either side of 50 mm Gypsteel ULTRA C Stud AND  Ceiling Channel are anchored to the f6loor and ceiling using suitable anchor fasteners at 600 c/c in zigzag manner. 15 mm thk Gyproc Fireline board strip of 45 mm width is placed between ceiling channel and ceiling slab to improve fire performance of the system. PATTI and channel are crimped together using crimpi6ng tool. A Gypsteel ULTRA Noggin channel of 45 mm width (0.5 mm thk having two flanges of 40 mm each) has to be provided at the horizontal joints of the two boards screw fixed to the studs using Gyproc metal to metal flat head screws. The boards are to be fixed to the framework with joints staggered to avoid leakage through joints with Gyproc CEILLING screws of 25mm and 35mm at 600 mm C/C at the center and 300 mm C/C at periphery of board.  Finally square and tapered edges of the boards are to be joined and finished so as to have a flush look which includes filling and finishing with Gyproc Jointing Compound, Gyproc Joint Paper tape (as per recommended practices of Saint- Gobain Gyproc India). The Junction of theCEILLING with masonry and all penetration through the CEILLING has to be treated with a fire GYPROCK FILLING</t>
    </r>
  </si>
  <si>
    <t>SFT</t>
  </si>
  <si>
    <t>ELECTRIC METER</t>
  </si>
  <si>
    <t>TESTING OF FS AND HVAC</t>
  </si>
  <si>
    <t>P/F OF MOTOR PIPE VALUVE ETC INCLUDING ALL FITTING</t>
  </si>
  <si>
    <t>SITC - MOTORISED VALVE WITH THERMOSTATE, fitted in return chw line to control room temperature and chw water.</t>
  </si>
  <si>
    <t>SITC - GSS DUCT / INSULATION / GRILL Gss Duct - galvanized sheet steel and Aluminum ac Grill</t>
  </si>
  <si>
    <t>SITC - THRMOWELL &amp; FITTINGS FOR BTU METER, Thermowall is connected to the main chw line in which the temperature meter of Btu meter is installed.</t>
  </si>
  <si>
    <t>MACHINE TRANSPORTATION from chennai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</si>
</sst>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 #,##0_ ;_ * \-#,##0_ ;_ * &quot;-&quot;??_ ;_ @_ "/>
    <numFmt numFmtId="166" formatCode="_(* #,##0_);_(* \(#,##0\);_(* &quot;-&quot;??_);_(@_)"/>
  </numFmts>
  <fonts count="26">
    <font>
      <sz val="11"/>
      <color theme="1"/>
      <name val="Calibri"/>
      <family val="2"/>
      <scheme val="minor"/>
    </font>
    <font>
      <sz val="11"/>
      <color theme="1"/>
      <name val="Calibri"/>
      <family val="2"/>
      <scheme val="minor"/>
    </font>
    <font>
      <sz val="10"/>
      <name val="Arial"/>
      <family val="2"/>
    </font>
    <font>
      <b/>
      <sz val="14"/>
      <name val="Adani Regular"/>
    </font>
    <font>
      <sz val="10"/>
      <name val="Adani Regular"/>
    </font>
    <font>
      <b/>
      <sz val="12"/>
      <color theme="0"/>
      <name val="Adani Regular"/>
    </font>
    <font>
      <b/>
      <sz val="14"/>
      <color theme="0"/>
      <name val="Adani Regular"/>
    </font>
    <font>
      <b/>
      <sz val="10"/>
      <name val="Adani Regular"/>
    </font>
    <font>
      <b/>
      <sz val="12"/>
      <name val="Adani Regular"/>
    </font>
    <font>
      <sz val="12"/>
      <name val="Adani Regular"/>
    </font>
    <font>
      <sz val="11"/>
      <color rgb="FF000000"/>
      <name val="Calibri"/>
      <family val="2"/>
    </font>
    <font>
      <sz val="12"/>
      <color theme="0"/>
      <name val="Adani Regular"/>
    </font>
    <font>
      <sz val="11.5"/>
      <name val="Arial"/>
      <family val="2"/>
    </font>
    <font>
      <sz val="11"/>
      <name val="Arial"/>
      <family val="2"/>
    </font>
    <font>
      <b/>
      <sz val="11"/>
      <name val="Arial"/>
      <family val="2"/>
    </font>
    <font>
      <b/>
      <u/>
      <sz val="11"/>
      <name val="Arial"/>
      <family val="2"/>
    </font>
    <font>
      <sz val="11"/>
      <color indexed="8"/>
      <name val="Calibri"/>
      <family val="2"/>
    </font>
    <font>
      <b/>
      <sz val="11.5"/>
      <name val="Arial"/>
      <family val="2"/>
    </font>
    <font>
      <b/>
      <i/>
      <sz val="11.5"/>
      <color rgb="FF0070C0"/>
      <name val="Arial"/>
      <family val="2"/>
    </font>
    <font>
      <sz val="11.5"/>
      <color rgb="FF7030A0"/>
      <name val="Arial"/>
      <family val="2"/>
    </font>
    <font>
      <b/>
      <sz val="12"/>
      <color rgb="FF7030A0"/>
      <name val="Arial"/>
      <family val="2"/>
    </font>
    <font>
      <b/>
      <sz val="12"/>
      <color theme="1"/>
      <name val="Calibri"/>
      <family val="2"/>
      <scheme val="minor"/>
    </font>
    <font>
      <b/>
      <sz val="12"/>
      <color theme="1"/>
      <name val="Adani Regular"/>
    </font>
    <font>
      <sz val="10"/>
      <name val="Arial 11"/>
    </font>
    <font>
      <b/>
      <sz val="10"/>
      <name val="Arial 11"/>
    </font>
    <font>
      <sz val="12"/>
      <color theme="1"/>
      <name val="Adani Regular"/>
    </font>
  </fonts>
  <fills count="8">
    <fill>
      <patternFill patternType="none"/>
    </fill>
    <fill>
      <patternFill patternType="gray125"/>
    </fill>
    <fill>
      <patternFill patternType="solid">
        <fgColor theme="4" tint="0.59999389629810485"/>
        <bgColor indexed="64"/>
      </patternFill>
    </fill>
    <fill>
      <patternFill patternType="solid">
        <fgColor rgb="FF963A8B"/>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51170384838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auto="1"/>
      </left>
      <right style="thin">
        <color rgb="FF000000"/>
      </right>
      <top/>
      <bottom style="thin">
        <color rgb="FF000000"/>
      </bottom>
      <diagonal/>
    </border>
  </borders>
  <cellStyleXfs count="8">
    <xf numFmtId="0" fontId="0" fillId="0" borderId="0"/>
    <xf numFmtId="9" fontId="1" fillId="0" borderId="0" applyFont="0" applyFill="0" applyBorder="0" applyAlignment="0" applyProtection="0"/>
    <xf numFmtId="0" fontId="2" fillId="0" borderId="0">
      <alignment vertical="center"/>
    </xf>
    <xf numFmtId="43" fontId="2" fillId="0" borderId="0" applyFont="0" applyFill="0" applyBorder="0" applyAlignment="0" applyProtection="0">
      <alignment vertical="center"/>
    </xf>
    <xf numFmtId="0" fontId="2" fillId="0" borderId="0"/>
    <xf numFmtId="0" fontId="13" fillId="0" borderId="0"/>
    <xf numFmtId="166" fontId="16" fillId="0" borderId="0" applyFont="0" applyFill="0" applyBorder="0" applyAlignment="0" applyProtection="0"/>
    <xf numFmtId="0" fontId="1" fillId="0" borderId="0"/>
  </cellStyleXfs>
  <cellXfs count="85">
    <xf numFmtId="0" fontId="0" fillId="0" borderId="0" xfId="0"/>
    <xf numFmtId="0" fontId="4" fillId="0" borderId="0" xfId="2" applyFont="1">
      <alignment vertical="center"/>
    </xf>
    <xf numFmtId="0" fontId="7" fillId="0" borderId="0" xfId="2" applyFont="1">
      <alignment vertical="center"/>
    </xf>
    <xf numFmtId="0" fontId="5"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8" fillId="4" borderId="1" xfId="2" applyFont="1" applyFill="1" applyBorder="1" applyAlignment="1">
      <alignment horizontal="center" vertical="center" wrapText="1"/>
    </xf>
    <xf numFmtId="0" fontId="5" fillId="4" borderId="1" xfId="3" applyNumberFormat="1" applyFont="1" applyFill="1" applyBorder="1" applyAlignment="1">
      <alignment horizontal="center" vertical="center"/>
    </xf>
    <xf numFmtId="0" fontId="6" fillId="4" borderId="5"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8" fillId="4" borderId="1" xfId="2" applyFont="1" applyFill="1" applyBorder="1" applyAlignment="1">
      <alignment horizontal="center"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165" fontId="9" fillId="0" borderId="1" xfId="3" applyNumberFormat="1" applyFont="1" applyBorder="1" applyAlignment="1">
      <alignment horizontal="right" vertical="center"/>
    </xf>
    <xf numFmtId="9" fontId="9" fillId="0" borderId="1" xfId="1" applyFont="1" applyBorder="1" applyAlignment="1">
      <alignment horizontal="right" vertical="center"/>
    </xf>
    <xf numFmtId="0" fontId="3" fillId="4" borderId="1" xfId="2" applyFont="1" applyFill="1" applyBorder="1" applyAlignment="1">
      <alignment horizontal="center" vertical="center" wrapText="1"/>
    </xf>
    <xf numFmtId="0" fontId="9" fillId="5" borderId="1" xfId="2" applyFont="1" applyFill="1" applyBorder="1" applyAlignment="1">
      <alignment horizontal="center" vertical="center"/>
    </xf>
    <xf numFmtId="0" fontId="9" fillId="4" borderId="1" xfId="3" applyNumberFormat="1" applyFont="1" applyFill="1" applyBorder="1" applyAlignment="1">
      <alignment horizontal="right" vertical="center"/>
    </xf>
    <xf numFmtId="0" fontId="11" fillId="4" borderId="1" xfId="2" applyFont="1" applyFill="1" applyBorder="1" applyAlignment="1">
      <alignment horizontal="center" vertical="center"/>
    </xf>
    <xf numFmtId="0" fontId="9" fillId="0" borderId="1" xfId="2" applyFont="1" applyBorder="1" applyAlignment="1">
      <alignment horizontal="left" vertical="center" wrapText="1"/>
    </xf>
    <xf numFmtId="165" fontId="9" fillId="0" borderId="1" xfId="3" applyNumberFormat="1" applyFont="1" applyBorder="1" applyAlignment="1">
      <alignment horizontal="center" vertical="center"/>
    </xf>
    <xf numFmtId="0" fontId="4" fillId="6" borderId="1" xfId="2" applyFont="1" applyFill="1" applyBorder="1" applyAlignment="1">
      <alignment horizontal="center" vertical="center"/>
    </xf>
    <xf numFmtId="0" fontId="8" fillId="6" borderId="1" xfId="2" applyFont="1" applyFill="1" applyBorder="1">
      <alignment vertical="center"/>
    </xf>
    <xf numFmtId="165" fontId="8" fillId="6" borderId="1" xfId="3" applyNumberFormat="1" applyFont="1" applyFill="1" applyBorder="1">
      <alignment vertical="center"/>
    </xf>
    <xf numFmtId="165" fontId="8" fillId="6" borderId="1" xfId="3" applyNumberFormat="1" applyFont="1" applyFill="1" applyBorder="1" applyAlignment="1">
      <alignment horizontal="right" vertical="center"/>
    </xf>
    <xf numFmtId="10" fontId="8" fillId="6" borderId="1" xfId="1" applyNumberFormat="1" applyFont="1" applyFill="1" applyBorder="1" applyAlignment="1">
      <alignment horizontal="right" vertical="center"/>
    </xf>
    <xf numFmtId="165" fontId="8" fillId="6" borderId="1" xfId="2" applyNumberFormat="1" applyFont="1" applyFill="1" applyBorder="1">
      <alignment vertical="center"/>
    </xf>
    <xf numFmtId="0" fontId="4" fillId="0" borderId="0" xfId="2" applyFont="1" applyAlignment="1">
      <alignment horizontal="center" vertical="center"/>
    </xf>
    <xf numFmtId="0" fontId="4" fillId="0" borderId="0" xfId="2" applyFont="1" applyAlignment="1">
      <alignment horizontal="left" vertical="center" wrapText="1"/>
    </xf>
    <xf numFmtId="0" fontId="4" fillId="0" borderId="0" xfId="3" applyNumberFormat="1" applyFont="1" applyBorder="1" applyAlignment="1">
      <alignment horizontal="center" vertical="center"/>
    </xf>
    <xf numFmtId="0" fontId="4" fillId="0" borderId="0" xfId="2" applyFont="1" applyAlignment="1">
      <alignment horizontal="right" vertical="center"/>
    </xf>
    <xf numFmtId="0" fontId="12" fillId="0" borderId="6" xfId="4" applyFont="1" applyBorder="1" applyAlignment="1">
      <alignment horizontal="center" vertical="center"/>
    </xf>
    <xf numFmtId="2" fontId="13" fillId="0" borderId="7" xfId="5" quotePrefix="1" applyNumberFormat="1" applyBorder="1" applyAlignment="1">
      <alignment vertical="top" wrapText="1"/>
    </xf>
    <xf numFmtId="0" fontId="12" fillId="0" borderId="8" xfId="4" applyFont="1" applyBorder="1" applyAlignment="1">
      <alignment horizontal="center" vertical="center"/>
    </xf>
    <xf numFmtId="166" fontId="12" fillId="0" borderId="9" xfId="6" applyFont="1" applyBorder="1" applyAlignment="1">
      <alignment vertical="center"/>
    </xf>
    <xf numFmtId="0" fontId="12" fillId="0" borderId="10" xfId="4" applyFont="1" applyBorder="1" applyAlignment="1">
      <alignment horizontal="center" vertical="center"/>
    </xf>
    <xf numFmtId="0" fontId="17" fillId="0" borderId="1" xfId="4" applyFont="1" applyBorder="1" applyAlignment="1">
      <alignment horizontal="justify" vertical="center"/>
    </xf>
    <xf numFmtId="0" fontId="12" fillId="0" borderId="1" xfId="4" applyFont="1" applyBorder="1" applyAlignment="1">
      <alignment horizontal="center" vertical="center"/>
    </xf>
    <xf numFmtId="166" fontId="12" fillId="0" borderId="7" xfId="6" applyFont="1" applyBorder="1" applyAlignment="1">
      <alignment vertical="center"/>
    </xf>
    <xf numFmtId="0" fontId="18" fillId="0" borderId="1" xfId="4" applyFont="1" applyBorder="1" applyAlignment="1">
      <alignment horizontal="justify" vertical="center"/>
    </xf>
    <xf numFmtId="0" fontId="12" fillId="0" borderId="1" xfId="4" applyFont="1" applyBorder="1" applyAlignment="1">
      <alignment horizontal="justify" vertical="center"/>
    </xf>
    <xf numFmtId="2" fontId="12" fillId="0" borderId="1" xfId="4" applyNumberFormat="1" applyFont="1" applyBorder="1" applyAlignment="1">
      <alignment horizontal="center" vertical="center"/>
    </xf>
    <xf numFmtId="166" fontId="17" fillId="0" borderId="7" xfId="6" applyFont="1" applyBorder="1" applyAlignment="1">
      <alignment vertical="center"/>
    </xf>
    <xf numFmtId="0" fontId="12" fillId="5" borderId="10" xfId="4" applyFont="1" applyFill="1" applyBorder="1" applyAlignment="1">
      <alignment horizontal="center" vertical="center"/>
    </xf>
    <xf numFmtId="0" fontId="17" fillId="5" borderId="1" xfId="4" applyFont="1" applyFill="1" applyBorder="1" applyAlignment="1">
      <alignment horizontal="justify" vertical="center"/>
    </xf>
    <xf numFmtId="0" fontId="12" fillId="5" borderId="1" xfId="4" applyFont="1" applyFill="1" applyBorder="1" applyAlignment="1">
      <alignment horizontal="center" vertical="center"/>
    </xf>
    <xf numFmtId="166" fontId="17" fillId="5" borderId="7" xfId="6" applyFont="1" applyFill="1" applyBorder="1" applyAlignment="1">
      <alignment vertical="center"/>
    </xf>
    <xf numFmtId="10" fontId="12" fillId="0" borderId="1" xfId="4" applyNumberFormat="1" applyFont="1" applyBorder="1" applyAlignment="1">
      <alignment horizontal="center" vertical="center"/>
    </xf>
    <xf numFmtId="0" fontId="19" fillId="7" borderId="10" xfId="4" applyFont="1" applyFill="1" applyBorder="1" applyAlignment="1">
      <alignment horizontal="center" vertical="center"/>
    </xf>
    <xf numFmtId="164" fontId="20" fillId="7" borderId="7" xfId="6" applyNumberFormat="1" applyFont="1" applyFill="1" applyBorder="1" applyAlignment="1">
      <alignment vertical="center"/>
    </xf>
    <xf numFmtId="0" fontId="19" fillId="7" borderId="11" xfId="4" applyFont="1" applyFill="1" applyBorder="1" applyAlignment="1">
      <alignment horizontal="center" vertical="center"/>
    </xf>
    <xf numFmtId="164" fontId="20" fillId="7" borderId="13" xfId="6" applyNumberFormat="1" applyFont="1" applyFill="1" applyBorder="1" applyAlignment="1">
      <alignment vertical="center"/>
    </xf>
    <xf numFmtId="0" fontId="1" fillId="0" borderId="0" xfId="7"/>
    <xf numFmtId="0" fontId="1" fillId="0" borderId="17" xfId="7" applyBorder="1"/>
    <xf numFmtId="0" fontId="1" fillId="0" borderId="18" xfId="7" applyBorder="1"/>
    <xf numFmtId="0" fontId="1" fillId="0" borderId="19" xfId="7" applyBorder="1"/>
    <xf numFmtId="0" fontId="1" fillId="0" borderId="20" xfId="7" applyBorder="1"/>
    <xf numFmtId="0" fontId="1" fillId="0" borderId="21" xfId="7" applyBorder="1"/>
    <xf numFmtId="164" fontId="12" fillId="0" borderId="7" xfId="6" applyNumberFormat="1" applyFont="1" applyBorder="1" applyAlignment="1">
      <alignment vertical="center"/>
    </xf>
    <xf numFmtId="164" fontId="9" fillId="4" borderId="1" xfId="3" applyNumberFormat="1" applyFont="1" applyFill="1" applyBorder="1" applyAlignment="1">
      <alignment horizontal="right" vertical="center"/>
    </xf>
    <xf numFmtId="0" fontId="8" fillId="4" borderId="22" xfId="2" applyFont="1" applyFill="1" applyBorder="1" applyAlignment="1">
      <alignment horizontal="center" vertical="center" wrapText="1"/>
    </xf>
    <xf numFmtId="1" fontId="10" fillId="4" borderId="23" xfId="0" applyNumberFormat="1" applyFont="1" applyFill="1" applyBorder="1" applyAlignment="1">
      <alignment horizontal="center" vertical="center" shrinkToFit="1"/>
    </xf>
    <xf numFmtId="0" fontId="22" fillId="4" borderId="1" xfId="3" applyNumberFormat="1" applyFont="1" applyFill="1" applyBorder="1" applyAlignment="1">
      <alignment horizontal="center" vertical="center"/>
    </xf>
    <xf numFmtId="0" fontId="22" fillId="4" borderId="1" xfId="2" applyFont="1" applyFill="1" applyBorder="1" applyAlignment="1">
      <alignment horizontal="center" vertical="center"/>
    </xf>
    <xf numFmtId="0" fontId="23" fillId="0" borderId="1" xfId="0" applyFont="1" applyBorder="1" applyAlignment="1">
      <alignment vertical="center" wrapText="1"/>
    </xf>
    <xf numFmtId="0" fontId="23" fillId="0" borderId="22" xfId="0" applyFont="1" applyBorder="1" applyAlignment="1">
      <alignment vertical="center" wrapText="1"/>
    </xf>
    <xf numFmtId="0" fontId="25" fillId="4" borderId="1" xfId="2" applyFont="1" applyFill="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0" fontId="3" fillId="2" borderId="1" xfId="2" applyFont="1" applyFill="1" applyBorder="1" applyAlignment="1">
      <alignment horizontal="center" vertical="center"/>
    </xf>
    <xf numFmtId="0" fontId="3" fillId="0" borderId="2" xfId="2" applyFont="1" applyBorder="1" applyAlignment="1">
      <alignment horizontal="left" vertical="center"/>
    </xf>
    <xf numFmtId="0" fontId="6" fillId="3" borderId="4"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3" fillId="0" borderId="3" xfId="2" applyFont="1" applyBorder="1" applyAlignment="1">
      <alignment horizontal="left" vertical="center" wrapText="1"/>
    </xf>
    <xf numFmtId="0" fontId="3" fillId="0" borderId="3" xfId="2" applyFont="1" applyBorder="1" applyAlignment="1">
      <alignment vertical="center" wrapText="1"/>
    </xf>
    <xf numFmtId="0" fontId="5" fillId="3"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3" borderId="1" xfId="3" applyNumberFormat="1" applyFont="1" applyFill="1" applyBorder="1" applyAlignment="1">
      <alignment horizontal="center" vertical="center"/>
    </xf>
    <xf numFmtId="0" fontId="20" fillId="7" borderId="1" xfId="4" applyFont="1" applyFill="1" applyBorder="1" applyAlignment="1">
      <alignment horizontal="right" vertical="center"/>
    </xf>
    <xf numFmtId="0" fontId="21" fillId="0" borderId="14" xfId="7" applyFont="1" applyBorder="1" applyAlignment="1">
      <alignment horizontal="center"/>
    </xf>
    <xf numFmtId="0" fontId="21" fillId="0" borderId="15" xfId="7" applyFont="1" applyBorder="1" applyAlignment="1">
      <alignment horizontal="center"/>
    </xf>
    <xf numFmtId="0" fontId="21" fillId="0" borderId="16" xfId="7" applyFont="1" applyBorder="1" applyAlignment="1">
      <alignment horizontal="center"/>
    </xf>
    <xf numFmtId="0" fontId="17" fillId="0" borderId="1" xfId="4" applyFont="1" applyBorder="1" applyAlignment="1">
      <alignment horizontal="right" vertical="center"/>
    </xf>
    <xf numFmtId="0" fontId="20" fillId="7" borderId="12" xfId="4" applyFont="1" applyFill="1" applyBorder="1" applyAlignment="1">
      <alignment horizontal="right" vertical="center"/>
    </xf>
    <xf numFmtId="0" fontId="0" fillId="0" borderId="1" xfId="0" applyBorder="1"/>
  </cellXfs>
  <cellStyles count="8">
    <cellStyle name="Comma 2" xfId="3" xr:uid="{00000000-0005-0000-0000-000000000000}"/>
    <cellStyle name="Comma 4" xfId="6" xr:uid="{00000000-0005-0000-0000-000001000000}"/>
    <cellStyle name="Normal" xfId="0" builtinId="0"/>
    <cellStyle name="Normal 10" xfId="4" xr:uid="{00000000-0005-0000-0000-000003000000}"/>
    <cellStyle name="Normal 2" xfId="2" xr:uid="{00000000-0005-0000-0000-000004000000}"/>
    <cellStyle name="Normal 3" xfId="7" xr:uid="{00000000-0005-0000-0000-000005000000}"/>
    <cellStyle name="Normal_Ridgewood-Final Bill-Finishing-April-2002" xfId="5"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workbookViewId="0">
      <selection activeCell="C22" sqref="C22"/>
    </sheetView>
  </sheetViews>
  <sheetFormatPr defaultColWidth="8.77734375" defaultRowHeight="13.2"/>
  <cols>
    <col min="1" max="1" width="8.33203125" style="26" customWidth="1"/>
    <col min="2" max="2" width="16" style="26" customWidth="1"/>
    <col min="3" max="3" width="73.6640625" style="27" customWidth="1"/>
    <col min="4" max="4" width="10.21875" style="26" customWidth="1"/>
    <col min="5" max="5" width="13" style="28" customWidth="1"/>
    <col min="6" max="6" width="11.88671875" style="26" customWidth="1"/>
    <col min="7" max="7" width="18.77734375" style="29" bestFit="1" customWidth="1"/>
    <col min="8" max="9" width="18.77734375" style="29" customWidth="1"/>
    <col min="10" max="10" width="15.5546875" style="29" customWidth="1"/>
    <col min="11" max="11" width="14.21875" style="26" customWidth="1"/>
    <col min="12" max="12" width="13.33203125" style="1" customWidth="1"/>
    <col min="13" max="13" width="12.6640625" style="1" customWidth="1"/>
    <col min="14" max="252" width="8.77734375" style="1"/>
    <col min="253" max="253" width="8.33203125" style="1" customWidth="1"/>
    <col min="254" max="254" width="16" style="1" customWidth="1"/>
    <col min="255" max="255" width="73.6640625" style="1" customWidth="1"/>
    <col min="256" max="256" width="10.21875" style="1" customWidth="1"/>
    <col min="257" max="257" width="13" style="1" customWidth="1"/>
    <col min="258" max="258" width="11.88671875" style="1" customWidth="1"/>
    <col min="259" max="259" width="18.77734375" style="1" bestFit="1" customWidth="1"/>
    <col min="260" max="260" width="18" style="1" customWidth="1"/>
    <col min="261" max="261" width="14.5546875" style="1" customWidth="1"/>
    <col min="262" max="262" width="12.109375" style="1" customWidth="1"/>
    <col min="263" max="263" width="12.6640625" style="1" customWidth="1"/>
    <col min="264" max="264" width="19.77734375" style="1" customWidth="1"/>
    <col min="265" max="265" width="21" style="1" customWidth="1"/>
    <col min="266" max="267" width="0" style="1" hidden="1" customWidth="1"/>
    <col min="268" max="268" width="13.33203125" style="1" customWidth="1"/>
    <col min="269" max="269" width="12.6640625" style="1" customWidth="1"/>
    <col min="270" max="508" width="8.77734375" style="1"/>
    <col min="509" max="509" width="8.33203125" style="1" customWidth="1"/>
    <col min="510" max="510" width="16" style="1" customWidth="1"/>
    <col min="511" max="511" width="73.6640625" style="1" customWidth="1"/>
    <col min="512" max="512" width="10.21875" style="1" customWidth="1"/>
    <col min="513" max="513" width="13" style="1" customWidth="1"/>
    <col min="514" max="514" width="11.88671875" style="1" customWidth="1"/>
    <col min="515" max="515" width="18.77734375" style="1" bestFit="1" customWidth="1"/>
    <col min="516" max="516" width="18" style="1" customWidth="1"/>
    <col min="517" max="517" width="14.5546875" style="1" customWidth="1"/>
    <col min="518" max="518" width="12.109375" style="1" customWidth="1"/>
    <col min="519" max="519" width="12.6640625" style="1" customWidth="1"/>
    <col min="520" max="520" width="19.77734375" style="1" customWidth="1"/>
    <col min="521" max="521" width="21" style="1" customWidth="1"/>
    <col min="522" max="523" width="0" style="1" hidden="1" customWidth="1"/>
    <col min="524" max="524" width="13.33203125" style="1" customWidth="1"/>
    <col min="525" max="525" width="12.6640625" style="1" customWidth="1"/>
    <col min="526" max="764" width="8.77734375" style="1"/>
    <col min="765" max="765" width="8.33203125" style="1" customWidth="1"/>
    <col min="766" max="766" width="16" style="1" customWidth="1"/>
    <col min="767" max="767" width="73.6640625" style="1" customWidth="1"/>
    <col min="768" max="768" width="10.21875" style="1" customWidth="1"/>
    <col min="769" max="769" width="13" style="1" customWidth="1"/>
    <col min="770" max="770" width="11.88671875" style="1" customWidth="1"/>
    <col min="771" max="771" width="18.77734375" style="1" bestFit="1" customWidth="1"/>
    <col min="772" max="772" width="18" style="1" customWidth="1"/>
    <col min="773" max="773" width="14.5546875" style="1" customWidth="1"/>
    <col min="774" max="774" width="12.109375" style="1" customWidth="1"/>
    <col min="775" max="775" width="12.6640625" style="1" customWidth="1"/>
    <col min="776" max="776" width="19.77734375" style="1" customWidth="1"/>
    <col min="777" max="777" width="21" style="1" customWidth="1"/>
    <col min="778" max="779" width="0" style="1" hidden="1" customWidth="1"/>
    <col min="780" max="780" width="13.33203125" style="1" customWidth="1"/>
    <col min="781" max="781" width="12.6640625" style="1" customWidth="1"/>
    <col min="782" max="1020" width="8.77734375" style="1"/>
    <col min="1021" max="1021" width="8.33203125" style="1" customWidth="1"/>
    <col min="1022" max="1022" width="16" style="1" customWidth="1"/>
    <col min="1023" max="1023" width="73.6640625" style="1" customWidth="1"/>
    <col min="1024" max="1024" width="10.21875" style="1" customWidth="1"/>
    <col min="1025" max="1025" width="13" style="1" customWidth="1"/>
    <col min="1026" max="1026" width="11.88671875" style="1" customWidth="1"/>
    <col min="1027" max="1027" width="18.77734375" style="1" bestFit="1" customWidth="1"/>
    <col min="1028" max="1028" width="18" style="1" customWidth="1"/>
    <col min="1029" max="1029" width="14.5546875" style="1" customWidth="1"/>
    <col min="1030" max="1030" width="12.109375" style="1" customWidth="1"/>
    <col min="1031" max="1031" width="12.6640625" style="1" customWidth="1"/>
    <col min="1032" max="1032" width="19.77734375" style="1" customWidth="1"/>
    <col min="1033" max="1033" width="21" style="1" customWidth="1"/>
    <col min="1034" max="1035" width="0" style="1" hidden="1" customWidth="1"/>
    <col min="1036" max="1036" width="13.33203125" style="1" customWidth="1"/>
    <col min="1037" max="1037" width="12.6640625" style="1" customWidth="1"/>
    <col min="1038" max="1276" width="8.77734375" style="1"/>
    <col min="1277" max="1277" width="8.33203125" style="1" customWidth="1"/>
    <col min="1278" max="1278" width="16" style="1" customWidth="1"/>
    <col min="1279" max="1279" width="73.6640625" style="1" customWidth="1"/>
    <col min="1280" max="1280" width="10.21875" style="1" customWidth="1"/>
    <col min="1281" max="1281" width="13" style="1" customWidth="1"/>
    <col min="1282" max="1282" width="11.88671875" style="1" customWidth="1"/>
    <col min="1283" max="1283" width="18.77734375" style="1" bestFit="1" customWidth="1"/>
    <col min="1284" max="1284" width="18" style="1" customWidth="1"/>
    <col min="1285" max="1285" width="14.5546875" style="1" customWidth="1"/>
    <col min="1286" max="1286" width="12.109375" style="1" customWidth="1"/>
    <col min="1287" max="1287" width="12.6640625" style="1" customWidth="1"/>
    <col min="1288" max="1288" width="19.77734375" style="1" customWidth="1"/>
    <col min="1289" max="1289" width="21" style="1" customWidth="1"/>
    <col min="1290" max="1291" width="0" style="1" hidden="1" customWidth="1"/>
    <col min="1292" max="1292" width="13.33203125" style="1" customWidth="1"/>
    <col min="1293" max="1293" width="12.6640625" style="1" customWidth="1"/>
    <col min="1294" max="1532" width="8.77734375" style="1"/>
    <col min="1533" max="1533" width="8.33203125" style="1" customWidth="1"/>
    <col min="1534" max="1534" width="16" style="1" customWidth="1"/>
    <col min="1535" max="1535" width="73.6640625" style="1" customWidth="1"/>
    <col min="1536" max="1536" width="10.21875" style="1" customWidth="1"/>
    <col min="1537" max="1537" width="13" style="1" customWidth="1"/>
    <col min="1538" max="1538" width="11.88671875" style="1" customWidth="1"/>
    <col min="1539" max="1539" width="18.77734375" style="1" bestFit="1" customWidth="1"/>
    <col min="1540" max="1540" width="18" style="1" customWidth="1"/>
    <col min="1541" max="1541" width="14.5546875" style="1" customWidth="1"/>
    <col min="1542" max="1542" width="12.109375" style="1" customWidth="1"/>
    <col min="1543" max="1543" width="12.6640625" style="1" customWidth="1"/>
    <col min="1544" max="1544" width="19.77734375" style="1" customWidth="1"/>
    <col min="1545" max="1545" width="21" style="1" customWidth="1"/>
    <col min="1546" max="1547" width="0" style="1" hidden="1" customWidth="1"/>
    <col min="1548" max="1548" width="13.33203125" style="1" customWidth="1"/>
    <col min="1549" max="1549" width="12.6640625" style="1" customWidth="1"/>
    <col min="1550" max="1788" width="8.77734375" style="1"/>
    <col min="1789" max="1789" width="8.33203125" style="1" customWidth="1"/>
    <col min="1790" max="1790" width="16" style="1" customWidth="1"/>
    <col min="1791" max="1791" width="73.6640625" style="1" customWidth="1"/>
    <col min="1792" max="1792" width="10.21875" style="1" customWidth="1"/>
    <col min="1793" max="1793" width="13" style="1" customWidth="1"/>
    <col min="1794" max="1794" width="11.88671875" style="1" customWidth="1"/>
    <col min="1795" max="1795" width="18.77734375" style="1" bestFit="1" customWidth="1"/>
    <col min="1796" max="1796" width="18" style="1" customWidth="1"/>
    <col min="1797" max="1797" width="14.5546875" style="1" customWidth="1"/>
    <col min="1798" max="1798" width="12.109375" style="1" customWidth="1"/>
    <col min="1799" max="1799" width="12.6640625" style="1" customWidth="1"/>
    <col min="1800" max="1800" width="19.77734375" style="1" customWidth="1"/>
    <col min="1801" max="1801" width="21" style="1" customWidth="1"/>
    <col min="1802" max="1803" width="0" style="1" hidden="1" customWidth="1"/>
    <col min="1804" max="1804" width="13.33203125" style="1" customWidth="1"/>
    <col min="1805" max="1805" width="12.6640625" style="1" customWidth="1"/>
    <col min="1806" max="2044" width="8.77734375" style="1"/>
    <col min="2045" max="2045" width="8.33203125" style="1" customWidth="1"/>
    <col min="2046" max="2046" width="16" style="1" customWidth="1"/>
    <col min="2047" max="2047" width="73.6640625" style="1" customWidth="1"/>
    <col min="2048" max="2048" width="10.21875" style="1" customWidth="1"/>
    <col min="2049" max="2049" width="13" style="1" customWidth="1"/>
    <col min="2050" max="2050" width="11.88671875" style="1" customWidth="1"/>
    <col min="2051" max="2051" width="18.77734375" style="1" bestFit="1" customWidth="1"/>
    <col min="2052" max="2052" width="18" style="1" customWidth="1"/>
    <col min="2053" max="2053" width="14.5546875" style="1" customWidth="1"/>
    <col min="2054" max="2054" width="12.109375" style="1" customWidth="1"/>
    <col min="2055" max="2055" width="12.6640625" style="1" customWidth="1"/>
    <col min="2056" max="2056" width="19.77734375" style="1" customWidth="1"/>
    <col min="2057" max="2057" width="21" style="1" customWidth="1"/>
    <col min="2058" max="2059" width="0" style="1" hidden="1" customWidth="1"/>
    <col min="2060" max="2060" width="13.33203125" style="1" customWidth="1"/>
    <col min="2061" max="2061" width="12.6640625" style="1" customWidth="1"/>
    <col min="2062" max="2300" width="8.77734375" style="1"/>
    <col min="2301" max="2301" width="8.33203125" style="1" customWidth="1"/>
    <col min="2302" max="2302" width="16" style="1" customWidth="1"/>
    <col min="2303" max="2303" width="73.6640625" style="1" customWidth="1"/>
    <col min="2304" max="2304" width="10.21875" style="1" customWidth="1"/>
    <col min="2305" max="2305" width="13" style="1" customWidth="1"/>
    <col min="2306" max="2306" width="11.88671875" style="1" customWidth="1"/>
    <col min="2307" max="2307" width="18.77734375" style="1" bestFit="1" customWidth="1"/>
    <col min="2308" max="2308" width="18" style="1" customWidth="1"/>
    <col min="2309" max="2309" width="14.5546875" style="1" customWidth="1"/>
    <col min="2310" max="2310" width="12.109375" style="1" customWidth="1"/>
    <col min="2311" max="2311" width="12.6640625" style="1" customWidth="1"/>
    <col min="2312" max="2312" width="19.77734375" style="1" customWidth="1"/>
    <col min="2313" max="2313" width="21" style="1" customWidth="1"/>
    <col min="2314" max="2315" width="0" style="1" hidden="1" customWidth="1"/>
    <col min="2316" max="2316" width="13.33203125" style="1" customWidth="1"/>
    <col min="2317" max="2317" width="12.6640625" style="1" customWidth="1"/>
    <col min="2318" max="2556" width="8.77734375" style="1"/>
    <col min="2557" max="2557" width="8.33203125" style="1" customWidth="1"/>
    <col min="2558" max="2558" width="16" style="1" customWidth="1"/>
    <col min="2559" max="2559" width="73.6640625" style="1" customWidth="1"/>
    <col min="2560" max="2560" width="10.21875" style="1" customWidth="1"/>
    <col min="2561" max="2561" width="13" style="1" customWidth="1"/>
    <col min="2562" max="2562" width="11.88671875" style="1" customWidth="1"/>
    <col min="2563" max="2563" width="18.77734375" style="1" bestFit="1" customWidth="1"/>
    <col min="2564" max="2564" width="18" style="1" customWidth="1"/>
    <col min="2565" max="2565" width="14.5546875" style="1" customWidth="1"/>
    <col min="2566" max="2566" width="12.109375" style="1" customWidth="1"/>
    <col min="2567" max="2567" width="12.6640625" style="1" customWidth="1"/>
    <col min="2568" max="2568" width="19.77734375" style="1" customWidth="1"/>
    <col min="2569" max="2569" width="21" style="1" customWidth="1"/>
    <col min="2570" max="2571" width="0" style="1" hidden="1" customWidth="1"/>
    <col min="2572" max="2572" width="13.33203125" style="1" customWidth="1"/>
    <col min="2573" max="2573" width="12.6640625" style="1" customWidth="1"/>
    <col min="2574" max="2812" width="8.77734375" style="1"/>
    <col min="2813" max="2813" width="8.33203125" style="1" customWidth="1"/>
    <col min="2814" max="2814" width="16" style="1" customWidth="1"/>
    <col min="2815" max="2815" width="73.6640625" style="1" customWidth="1"/>
    <col min="2816" max="2816" width="10.21875" style="1" customWidth="1"/>
    <col min="2817" max="2817" width="13" style="1" customWidth="1"/>
    <col min="2818" max="2818" width="11.88671875" style="1" customWidth="1"/>
    <col min="2819" max="2819" width="18.77734375" style="1" bestFit="1" customWidth="1"/>
    <col min="2820" max="2820" width="18" style="1" customWidth="1"/>
    <col min="2821" max="2821" width="14.5546875" style="1" customWidth="1"/>
    <col min="2822" max="2822" width="12.109375" style="1" customWidth="1"/>
    <col min="2823" max="2823" width="12.6640625" style="1" customWidth="1"/>
    <col min="2824" max="2824" width="19.77734375" style="1" customWidth="1"/>
    <col min="2825" max="2825" width="21" style="1" customWidth="1"/>
    <col min="2826" max="2827" width="0" style="1" hidden="1" customWidth="1"/>
    <col min="2828" max="2828" width="13.33203125" style="1" customWidth="1"/>
    <col min="2829" max="2829" width="12.6640625" style="1" customWidth="1"/>
    <col min="2830" max="3068" width="8.77734375" style="1"/>
    <col min="3069" max="3069" width="8.33203125" style="1" customWidth="1"/>
    <col min="3070" max="3070" width="16" style="1" customWidth="1"/>
    <col min="3071" max="3071" width="73.6640625" style="1" customWidth="1"/>
    <col min="3072" max="3072" width="10.21875" style="1" customWidth="1"/>
    <col min="3073" max="3073" width="13" style="1" customWidth="1"/>
    <col min="3074" max="3074" width="11.88671875" style="1" customWidth="1"/>
    <col min="3075" max="3075" width="18.77734375" style="1" bestFit="1" customWidth="1"/>
    <col min="3076" max="3076" width="18" style="1" customWidth="1"/>
    <col min="3077" max="3077" width="14.5546875" style="1" customWidth="1"/>
    <col min="3078" max="3078" width="12.109375" style="1" customWidth="1"/>
    <col min="3079" max="3079" width="12.6640625" style="1" customWidth="1"/>
    <col min="3080" max="3080" width="19.77734375" style="1" customWidth="1"/>
    <col min="3081" max="3081" width="21" style="1" customWidth="1"/>
    <col min="3082" max="3083" width="0" style="1" hidden="1" customWidth="1"/>
    <col min="3084" max="3084" width="13.33203125" style="1" customWidth="1"/>
    <col min="3085" max="3085" width="12.6640625" style="1" customWidth="1"/>
    <col min="3086" max="3324" width="8.77734375" style="1"/>
    <col min="3325" max="3325" width="8.33203125" style="1" customWidth="1"/>
    <col min="3326" max="3326" width="16" style="1" customWidth="1"/>
    <col min="3327" max="3327" width="73.6640625" style="1" customWidth="1"/>
    <col min="3328" max="3328" width="10.21875" style="1" customWidth="1"/>
    <col min="3329" max="3329" width="13" style="1" customWidth="1"/>
    <col min="3330" max="3330" width="11.88671875" style="1" customWidth="1"/>
    <col min="3331" max="3331" width="18.77734375" style="1" bestFit="1" customWidth="1"/>
    <col min="3332" max="3332" width="18" style="1" customWidth="1"/>
    <col min="3333" max="3333" width="14.5546875" style="1" customWidth="1"/>
    <col min="3334" max="3334" width="12.109375" style="1" customWidth="1"/>
    <col min="3335" max="3335" width="12.6640625" style="1" customWidth="1"/>
    <col min="3336" max="3336" width="19.77734375" style="1" customWidth="1"/>
    <col min="3337" max="3337" width="21" style="1" customWidth="1"/>
    <col min="3338" max="3339" width="0" style="1" hidden="1" customWidth="1"/>
    <col min="3340" max="3340" width="13.33203125" style="1" customWidth="1"/>
    <col min="3341" max="3341" width="12.6640625" style="1" customWidth="1"/>
    <col min="3342" max="3580" width="8.77734375" style="1"/>
    <col min="3581" max="3581" width="8.33203125" style="1" customWidth="1"/>
    <col min="3582" max="3582" width="16" style="1" customWidth="1"/>
    <col min="3583" max="3583" width="73.6640625" style="1" customWidth="1"/>
    <col min="3584" max="3584" width="10.21875" style="1" customWidth="1"/>
    <col min="3585" max="3585" width="13" style="1" customWidth="1"/>
    <col min="3586" max="3586" width="11.88671875" style="1" customWidth="1"/>
    <col min="3587" max="3587" width="18.77734375" style="1" bestFit="1" customWidth="1"/>
    <col min="3588" max="3588" width="18" style="1" customWidth="1"/>
    <col min="3589" max="3589" width="14.5546875" style="1" customWidth="1"/>
    <col min="3590" max="3590" width="12.109375" style="1" customWidth="1"/>
    <col min="3591" max="3591" width="12.6640625" style="1" customWidth="1"/>
    <col min="3592" max="3592" width="19.77734375" style="1" customWidth="1"/>
    <col min="3593" max="3593" width="21" style="1" customWidth="1"/>
    <col min="3594" max="3595" width="0" style="1" hidden="1" customWidth="1"/>
    <col min="3596" max="3596" width="13.33203125" style="1" customWidth="1"/>
    <col min="3597" max="3597" width="12.6640625" style="1" customWidth="1"/>
    <col min="3598" max="3836" width="8.77734375" style="1"/>
    <col min="3837" max="3837" width="8.33203125" style="1" customWidth="1"/>
    <col min="3838" max="3838" width="16" style="1" customWidth="1"/>
    <col min="3839" max="3839" width="73.6640625" style="1" customWidth="1"/>
    <col min="3840" max="3840" width="10.21875" style="1" customWidth="1"/>
    <col min="3841" max="3841" width="13" style="1" customWidth="1"/>
    <col min="3842" max="3842" width="11.88671875" style="1" customWidth="1"/>
    <col min="3843" max="3843" width="18.77734375" style="1" bestFit="1" customWidth="1"/>
    <col min="3844" max="3844" width="18" style="1" customWidth="1"/>
    <col min="3845" max="3845" width="14.5546875" style="1" customWidth="1"/>
    <col min="3846" max="3846" width="12.109375" style="1" customWidth="1"/>
    <col min="3847" max="3847" width="12.6640625" style="1" customWidth="1"/>
    <col min="3848" max="3848" width="19.77734375" style="1" customWidth="1"/>
    <col min="3849" max="3849" width="21" style="1" customWidth="1"/>
    <col min="3850" max="3851" width="0" style="1" hidden="1" customWidth="1"/>
    <col min="3852" max="3852" width="13.33203125" style="1" customWidth="1"/>
    <col min="3853" max="3853" width="12.6640625" style="1" customWidth="1"/>
    <col min="3854" max="4092" width="8.77734375" style="1"/>
    <col min="4093" max="4093" width="8.33203125" style="1" customWidth="1"/>
    <col min="4094" max="4094" width="16" style="1" customWidth="1"/>
    <col min="4095" max="4095" width="73.6640625" style="1" customWidth="1"/>
    <col min="4096" max="4096" width="10.21875" style="1" customWidth="1"/>
    <col min="4097" max="4097" width="13" style="1" customWidth="1"/>
    <col min="4098" max="4098" width="11.88671875" style="1" customWidth="1"/>
    <col min="4099" max="4099" width="18.77734375" style="1" bestFit="1" customWidth="1"/>
    <col min="4100" max="4100" width="18" style="1" customWidth="1"/>
    <col min="4101" max="4101" width="14.5546875" style="1" customWidth="1"/>
    <col min="4102" max="4102" width="12.109375" style="1" customWidth="1"/>
    <col min="4103" max="4103" width="12.6640625" style="1" customWidth="1"/>
    <col min="4104" max="4104" width="19.77734375" style="1" customWidth="1"/>
    <col min="4105" max="4105" width="21" style="1" customWidth="1"/>
    <col min="4106" max="4107" width="0" style="1" hidden="1" customWidth="1"/>
    <col min="4108" max="4108" width="13.33203125" style="1" customWidth="1"/>
    <col min="4109" max="4109" width="12.6640625" style="1" customWidth="1"/>
    <col min="4110" max="4348" width="8.77734375" style="1"/>
    <col min="4349" max="4349" width="8.33203125" style="1" customWidth="1"/>
    <col min="4350" max="4350" width="16" style="1" customWidth="1"/>
    <col min="4351" max="4351" width="73.6640625" style="1" customWidth="1"/>
    <col min="4352" max="4352" width="10.21875" style="1" customWidth="1"/>
    <col min="4353" max="4353" width="13" style="1" customWidth="1"/>
    <col min="4354" max="4354" width="11.88671875" style="1" customWidth="1"/>
    <col min="4355" max="4355" width="18.77734375" style="1" bestFit="1" customWidth="1"/>
    <col min="4356" max="4356" width="18" style="1" customWidth="1"/>
    <col min="4357" max="4357" width="14.5546875" style="1" customWidth="1"/>
    <col min="4358" max="4358" width="12.109375" style="1" customWidth="1"/>
    <col min="4359" max="4359" width="12.6640625" style="1" customWidth="1"/>
    <col min="4360" max="4360" width="19.77734375" style="1" customWidth="1"/>
    <col min="4361" max="4361" width="21" style="1" customWidth="1"/>
    <col min="4362" max="4363" width="0" style="1" hidden="1" customWidth="1"/>
    <col min="4364" max="4364" width="13.33203125" style="1" customWidth="1"/>
    <col min="4365" max="4365" width="12.6640625" style="1" customWidth="1"/>
    <col min="4366" max="4604" width="8.77734375" style="1"/>
    <col min="4605" max="4605" width="8.33203125" style="1" customWidth="1"/>
    <col min="4606" max="4606" width="16" style="1" customWidth="1"/>
    <col min="4607" max="4607" width="73.6640625" style="1" customWidth="1"/>
    <col min="4608" max="4608" width="10.21875" style="1" customWidth="1"/>
    <col min="4609" max="4609" width="13" style="1" customWidth="1"/>
    <col min="4610" max="4610" width="11.88671875" style="1" customWidth="1"/>
    <col min="4611" max="4611" width="18.77734375" style="1" bestFit="1" customWidth="1"/>
    <col min="4612" max="4612" width="18" style="1" customWidth="1"/>
    <col min="4613" max="4613" width="14.5546875" style="1" customWidth="1"/>
    <col min="4614" max="4614" width="12.109375" style="1" customWidth="1"/>
    <col min="4615" max="4615" width="12.6640625" style="1" customWidth="1"/>
    <col min="4616" max="4616" width="19.77734375" style="1" customWidth="1"/>
    <col min="4617" max="4617" width="21" style="1" customWidth="1"/>
    <col min="4618" max="4619" width="0" style="1" hidden="1" customWidth="1"/>
    <col min="4620" max="4620" width="13.33203125" style="1" customWidth="1"/>
    <col min="4621" max="4621" width="12.6640625" style="1" customWidth="1"/>
    <col min="4622" max="4860" width="8.77734375" style="1"/>
    <col min="4861" max="4861" width="8.33203125" style="1" customWidth="1"/>
    <col min="4862" max="4862" width="16" style="1" customWidth="1"/>
    <col min="4863" max="4863" width="73.6640625" style="1" customWidth="1"/>
    <col min="4864" max="4864" width="10.21875" style="1" customWidth="1"/>
    <col min="4865" max="4865" width="13" style="1" customWidth="1"/>
    <col min="4866" max="4866" width="11.88671875" style="1" customWidth="1"/>
    <col min="4867" max="4867" width="18.77734375" style="1" bestFit="1" customWidth="1"/>
    <col min="4868" max="4868" width="18" style="1" customWidth="1"/>
    <col min="4869" max="4869" width="14.5546875" style="1" customWidth="1"/>
    <col min="4870" max="4870" width="12.109375" style="1" customWidth="1"/>
    <col min="4871" max="4871" width="12.6640625" style="1" customWidth="1"/>
    <col min="4872" max="4872" width="19.77734375" style="1" customWidth="1"/>
    <col min="4873" max="4873" width="21" style="1" customWidth="1"/>
    <col min="4874" max="4875" width="0" style="1" hidden="1" customWidth="1"/>
    <col min="4876" max="4876" width="13.33203125" style="1" customWidth="1"/>
    <col min="4877" max="4877" width="12.6640625" style="1" customWidth="1"/>
    <col min="4878" max="5116" width="8.77734375" style="1"/>
    <col min="5117" max="5117" width="8.33203125" style="1" customWidth="1"/>
    <col min="5118" max="5118" width="16" style="1" customWidth="1"/>
    <col min="5119" max="5119" width="73.6640625" style="1" customWidth="1"/>
    <col min="5120" max="5120" width="10.21875" style="1" customWidth="1"/>
    <col min="5121" max="5121" width="13" style="1" customWidth="1"/>
    <col min="5122" max="5122" width="11.88671875" style="1" customWidth="1"/>
    <col min="5123" max="5123" width="18.77734375" style="1" bestFit="1" customWidth="1"/>
    <col min="5124" max="5124" width="18" style="1" customWidth="1"/>
    <col min="5125" max="5125" width="14.5546875" style="1" customWidth="1"/>
    <col min="5126" max="5126" width="12.109375" style="1" customWidth="1"/>
    <col min="5127" max="5127" width="12.6640625" style="1" customWidth="1"/>
    <col min="5128" max="5128" width="19.77734375" style="1" customWidth="1"/>
    <col min="5129" max="5129" width="21" style="1" customWidth="1"/>
    <col min="5130" max="5131" width="0" style="1" hidden="1" customWidth="1"/>
    <col min="5132" max="5132" width="13.33203125" style="1" customWidth="1"/>
    <col min="5133" max="5133" width="12.6640625" style="1" customWidth="1"/>
    <col min="5134" max="5372" width="8.77734375" style="1"/>
    <col min="5373" max="5373" width="8.33203125" style="1" customWidth="1"/>
    <col min="5374" max="5374" width="16" style="1" customWidth="1"/>
    <col min="5375" max="5375" width="73.6640625" style="1" customWidth="1"/>
    <col min="5376" max="5376" width="10.21875" style="1" customWidth="1"/>
    <col min="5377" max="5377" width="13" style="1" customWidth="1"/>
    <col min="5378" max="5378" width="11.88671875" style="1" customWidth="1"/>
    <col min="5379" max="5379" width="18.77734375" style="1" bestFit="1" customWidth="1"/>
    <col min="5380" max="5380" width="18" style="1" customWidth="1"/>
    <col min="5381" max="5381" width="14.5546875" style="1" customWidth="1"/>
    <col min="5382" max="5382" width="12.109375" style="1" customWidth="1"/>
    <col min="5383" max="5383" width="12.6640625" style="1" customWidth="1"/>
    <col min="5384" max="5384" width="19.77734375" style="1" customWidth="1"/>
    <col min="5385" max="5385" width="21" style="1" customWidth="1"/>
    <col min="5386" max="5387" width="0" style="1" hidden="1" customWidth="1"/>
    <col min="5388" max="5388" width="13.33203125" style="1" customWidth="1"/>
    <col min="5389" max="5389" width="12.6640625" style="1" customWidth="1"/>
    <col min="5390" max="5628" width="8.77734375" style="1"/>
    <col min="5629" max="5629" width="8.33203125" style="1" customWidth="1"/>
    <col min="5630" max="5630" width="16" style="1" customWidth="1"/>
    <col min="5631" max="5631" width="73.6640625" style="1" customWidth="1"/>
    <col min="5632" max="5632" width="10.21875" style="1" customWidth="1"/>
    <col min="5633" max="5633" width="13" style="1" customWidth="1"/>
    <col min="5634" max="5634" width="11.88671875" style="1" customWidth="1"/>
    <col min="5635" max="5635" width="18.77734375" style="1" bestFit="1" customWidth="1"/>
    <col min="5636" max="5636" width="18" style="1" customWidth="1"/>
    <col min="5637" max="5637" width="14.5546875" style="1" customWidth="1"/>
    <col min="5638" max="5638" width="12.109375" style="1" customWidth="1"/>
    <col min="5639" max="5639" width="12.6640625" style="1" customWidth="1"/>
    <col min="5640" max="5640" width="19.77734375" style="1" customWidth="1"/>
    <col min="5641" max="5641" width="21" style="1" customWidth="1"/>
    <col min="5642" max="5643" width="0" style="1" hidden="1" customWidth="1"/>
    <col min="5644" max="5644" width="13.33203125" style="1" customWidth="1"/>
    <col min="5645" max="5645" width="12.6640625" style="1" customWidth="1"/>
    <col min="5646" max="5884" width="8.77734375" style="1"/>
    <col min="5885" max="5885" width="8.33203125" style="1" customWidth="1"/>
    <col min="5886" max="5886" width="16" style="1" customWidth="1"/>
    <col min="5887" max="5887" width="73.6640625" style="1" customWidth="1"/>
    <col min="5888" max="5888" width="10.21875" style="1" customWidth="1"/>
    <col min="5889" max="5889" width="13" style="1" customWidth="1"/>
    <col min="5890" max="5890" width="11.88671875" style="1" customWidth="1"/>
    <col min="5891" max="5891" width="18.77734375" style="1" bestFit="1" customWidth="1"/>
    <col min="5892" max="5892" width="18" style="1" customWidth="1"/>
    <col min="5893" max="5893" width="14.5546875" style="1" customWidth="1"/>
    <col min="5894" max="5894" width="12.109375" style="1" customWidth="1"/>
    <col min="5895" max="5895" width="12.6640625" style="1" customWidth="1"/>
    <col min="5896" max="5896" width="19.77734375" style="1" customWidth="1"/>
    <col min="5897" max="5897" width="21" style="1" customWidth="1"/>
    <col min="5898" max="5899" width="0" style="1" hidden="1" customWidth="1"/>
    <col min="5900" max="5900" width="13.33203125" style="1" customWidth="1"/>
    <col min="5901" max="5901" width="12.6640625" style="1" customWidth="1"/>
    <col min="5902" max="6140" width="8.77734375" style="1"/>
    <col min="6141" max="6141" width="8.33203125" style="1" customWidth="1"/>
    <col min="6142" max="6142" width="16" style="1" customWidth="1"/>
    <col min="6143" max="6143" width="73.6640625" style="1" customWidth="1"/>
    <col min="6144" max="6144" width="10.21875" style="1" customWidth="1"/>
    <col min="6145" max="6145" width="13" style="1" customWidth="1"/>
    <col min="6146" max="6146" width="11.88671875" style="1" customWidth="1"/>
    <col min="6147" max="6147" width="18.77734375" style="1" bestFit="1" customWidth="1"/>
    <col min="6148" max="6148" width="18" style="1" customWidth="1"/>
    <col min="6149" max="6149" width="14.5546875" style="1" customWidth="1"/>
    <col min="6150" max="6150" width="12.109375" style="1" customWidth="1"/>
    <col min="6151" max="6151" width="12.6640625" style="1" customWidth="1"/>
    <col min="6152" max="6152" width="19.77734375" style="1" customWidth="1"/>
    <col min="6153" max="6153" width="21" style="1" customWidth="1"/>
    <col min="6154" max="6155" width="0" style="1" hidden="1" customWidth="1"/>
    <col min="6156" max="6156" width="13.33203125" style="1" customWidth="1"/>
    <col min="6157" max="6157" width="12.6640625" style="1" customWidth="1"/>
    <col min="6158" max="6396" width="8.77734375" style="1"/>
    <col min="6397" max="6397" width="8.33203125" style="1" customWidth="1"/>
    <col min="6398" max="6398" width="16" style="1" customWidth="1"/>
    <col min="6399" max="6399" width="73.6640625" style="1" customWidth="1"/>
    <col min="6400" max="6400" width="10.21875" style="1" customWidth="1"/>
    <col min="6401" max="6401" width="13" style="1" customWidth="1"/>
    <col min="6402" max="6402" width="11.88671875" style="1" customWidth="1"/>
    <col min="6403" max="6403" width="18.77734375" style="1" bestFit="1" customWidth="1"/>
    <col min="6404" max="6404" width="18" style="1" customWidth="1"/>
    <col min="6405" max="6405" width="14.5546875" style="1" customWidth="1"/>
    <col min="6406" max="6406" width="12.109375" style="1" customWidth="1"/>
    <col min="6407" max="6407" width="12.6640625" style="1" customWidth="1"/>
    <col min="6408" max="6408" width="19.77734375" style="1" customWidth="1"/>
    <col min="6409" max="6409" width="21" style="1" customWidth="1"/>
    <col min="6410" max="6411" width="0" style="1" hidden="1" customWidth="1"/>
    <col min="6412" max="6412" width="13.33203125" style="1" customWidth="1"/>
    <col min="6413" max="6413" width="12.6640625" style="1" customWidth="1"/>
    <col min="6414" max="6652" width="8.77734375" style="1"/>
    <col min="6653" max="6653" width="8.33203125" style="1" customWidth="1"/>
    <col min="6654" max="6654" width="16" style="1" customWidth="1"/>
    <col min="6655" max="6655" width="73.6640625" style="1" customWidth="1"/>
    <col min="6656" max="6656" width="10.21875" style="1" customWidth="1"/>
    <col min="6657" max="6657" width="13" style="1" customWidth="1"/>
    <col min="6658" max="6658" width="11.88671875" style="1" customWidth="1"/>
    <col min="6659" max="6659" width="18.77734375" style="1" bestFit="1" customWidth="1"/>
    <col min="6660" max="6660" width="18" style="1" customWidth="1"/>
    <col min="6661" max="6661" width="14.5546875" style="1" customWidth="1"/>
    <col min="6662" max="6662" width="12.109375" style="1" customWidth="1"/>
    <col min="6663" max="6663" width="12.6640625" style="1" customWidth="1"/>
    <col min="6664" max="6664" width="19.77734375" style="1" customWidth="1"/>
    <col min="6665" max="6665" width="21" style="1" customWidth="1"/>
    <col min="6666" max="6667" width="0" style="1" hidden="1" customWidth="1"/>
    <col min="6668" max="6668" width="13.33203125" style="1" customWidth="1"/>
    <col min="6669" max="6669" width="12.6640625" style="1" customWidth="1"/>
    <col min="6670" max="6908" width="8.77734375" style="1"/>
    <col min="6909" max="6909" width="8.33203125" style="1" customWidth="1"/>
    <col min="6910" max="6910" width="16" style="1" customWidth="1"/>
    <col min="6911" max="6911" width="73.6640625" style="1" customWidth="1"/>
    <col min="6912" max="6912" width="10.21875" style="1" customWidth="1"/>
    <col min="6913" max="6913" width="13" style="1" customWidth="1"/>
    <col min="6914" max="6914" width="11.88671875" style="1" customWidth="1"/>
    <col min="6915" max="6915" width="18.77734375" style="1" bestFit="1" customWidth="1"/>
    <col min="6916" max="6916" width="18" style="1" customWidth="1"/>
    <col min="6917" max="6917" width="14.5546875" style="1" customWidth="1"/>
    <col min="6918" max="6918" width="12.109375" style="1" customWidth="1"/>
    <col min="6919" max="6919" width="12.6640625" style="1" customWidth="1"/>
    <col min="6920" max="6920" width="19.77734375" style="1" customWidth="1"/>
    <col min="6921" max="6921" width="21" style="1" customWidth="1"/>
    <col min="6922" max="6923" width="0" style="1" hidden="1" customWidth="1"/>
    <col min="6924" max="6924" width="13.33203125" style="1" customWidth="1"/>
    <col min="6925" max="6925" width="12.6640625" style="1" customWidth="1"/>
    <col min="6926" max="7164" width="8.77734375" style="1"/>
    <col min="7165" max="7165" width="8.33203125" style="1" customWidth="1"/>
    <col min="7166" max="7166" width="16" style="1" customWidth="1"/>
    <col min="7167" max="7167" width="73.6640625" style="1" customWidth="1"/>
    <col min="7168" max="7168" width="10.21875" style="1" customWidth="1"/>
    <col min="7169" max="7169" width="13" style="1" customWidth="1"/>
    <col min="7170" max="7170" width="11.88671875" style="1" customWidth="1"/>
    <col min="7171" max="7171" width="18.77734375" style="1" bestFit="1" customWidth="1"/>
    <col min="7172" max="7172" width="18" style="1" customWidth="1"/>
    <col min="7173" max="7173" width="14.5546875" style="1" customWidth="1"/>
    <col min="7174" max="7174" width="12.109375" style="1" customWidth="1"/>
    <col min="7175" max="7175" width="12.6640625" style="1" customWidth="1"/>
    <col min="7176" max="7176" width="19.77734375" style="1" customWidth="1"/>
    <col min="7177" max="7177" width="21" style="1" customWidth="1"/>
    <col min="7178" max="7179" width="0" style="1" hidden="1" customWidth="1"/>
    <col min="7180" max="7180" width="13.33203125" style="1" customWidth="1"/>
    <col min="7181" max="7181" width="12.6640625" style="1" customWidth="1"/>
    <col min="7182" max="7420" width="8.77734375" style="1"/>
    <col min="7421" max="7421" width="8.33203125" style="1" customWidth="1"/>
    <col min="7422" max="7422" width="16" style="1" customWidth="1"/>
    <col min="7423" max="7423" width="73.6640625" style="1" customWidth="1"/>
    <col min="7424" max="7424" width="10.21875" style="1" customWidth="1"/>
    <col min="7425" max="7425" width="13" style="1" customWidth="1"/>
    <col min="7426" max="7426" width="11.88671875" style="1" customWidth="1"/>
    <col min="7427" max="7427" width="18.77734375" style="1" bestFit="1" customWidth="1"/>
    <col min="7428" max="7428" width="18" style="1" customWidth="1"/>
    <col min="7429" max="7429" width="14.5546875" style="1" customWidth="1"/>
    <col min="7430" max="7430" width="12.109375" style="1" customWidth="1"/>
    <col min="7431" max="7431" width="12.6640625" style="1" customWidth="1"/>
    <col min="7432" max="7432" width="19.77734375" style="1" customWidth="1"/>
    <col min="7433" max="7433" width="21" style="1" customWidth="1"/>
    <col min="7434" max="7435" width="0" style="1" hidden="1" customWidth="1"/>
    <col min="7436" max="7436" width="13.33203125" style="1" customWidth="1"/>
    <col min="7437" max="7437" width="12.6640625" style="1" customWidth="1"/>
    <col min="7438" max="7676" width="8.77734375" style="1"/>
    <col min="7677" max="7677" width="8.33203125" style="1" customWidth="1"/>
    <col min="7678" max="7678" width="16" style="1" customWidth="1"/>
    <col min="7679" max="7679" width="73.6640625" style="1" customWidth="1"/>
    <col min="7680" max="7680" width="10.21875" style="1" customWidth="1"/>
    <col min="7681" max="7681" width="13" style="1" customWidth="1"/>
    <col min="7682" max="7682" width="11.88671875" style="1" customWidth="1"/>
    <col min="7683" max="7683" width="18.77734375" style="1" bestFit="1" customWidth="1"/>
    <col min="7684" max="7684" width="18" style="1" customWidth="1"/>
    <col min="7685" max="7685" width="14.5546875" style="1" customWidth="1"/>
    <col min="7686" max="7686" width="12.109375" style="1" customWidth="1"/>
    <col min="7687" max="7687" width="12.6640625" style="1" customWidth="1"/>
    <col min="7688" max="7688" width="19.77734375" style="1" customWidth="1"/>
    <col min="7689" max="7689" width="21" style="1" customWidth="1"/>
    <col min="7690" max="7691" width="0" style="1" hidden="1" customWidth="1"/>
    <col min="7692" max="7692" width="13.33203125" style="1" customWidth="1"/>
    <col min="7693" max="7693" width="12.6640625" style="1" customWidth="1"/>
    <col min="7694" max="7932" width="8.77734375" style="1"/>
    <col min="7933" max="7933" width="8.33203125" style="1" customWidth="1"/>
    <col min="7934" max="7934" width="16" style="1" customWidth="1"/>
    <col min="7935" max="7935" width="73.6640625" style="1" customWidth="1"/>
    <col min="7936" max="7936" width="10.21875" style="1" customWidth="1"/>
    <col min="7937" max="7937" width="13" style="1" customWidth="1"/>
    <col min="7938" max="7938" width="11.88671875" style="1" customWidth="1"/>
    <col min="7939" max="7939" width="18.77734375" style="1" bestFit="1" customWidth="1"/>
    <col min="7940" max="7940" width="18" style="1" customWidth="1"/>
    <col min="7941" max="7941" width="14.5546875" style="1" customWidth="1"/>
    <col min="7942" max="7942" width="12.109375" style="1" customWidth="1"/>
    <col min="7943" max="7943" width="12.6640625" style="1" customWidth="1"/>
    <col min="7944" max="7944" width="19.77734375" style="1" customWidth="1"/>
    <col min="7945" max="7945" width="21" style="1" customWidth="1"/>
    <col min="7946" max="7947" width="0" style="1" hidden="1" customWidth="1"/>
    <col min="7948" max="7948" width="13.33203125" style="1" customWidth="1"/>
    <col min="7949" max="7949" width="12.6640625" style="1" customWidth="1"/>
    <col min="7950" max="8188" width="8.77734375" style="1"/>
    <col min="8189" max="8189" width="8.33203125" style="1" customWidth="1"/>
    <col min="8190" max="8190" width="16" style="1" customWidth="1"/>
    <col min="8191" max="8191" width="73.6640625" style="1" customWidth="1"/>
    <col min="8192" max="8192" width="10.21875" style="1" customWidth="1"/>
    <col min="8193" max="8193" width="13" style="1" customWidth="1"/>
    <col min="8194" max="8194" width="11.88671875" style="1" customWidth="1"/>
    <col min="8195" max="8195" width="18.77734375" style="1" bestFit="1" customWidth="1"/>
    <col min="8196" max="8196" width="18" style="1" customWidth="1"/>
    <col min="8197" max="8197" width="14.5546875" style="1" customWidth="1"/>
    <col min="8198" max="8198" width="12.109375" style="1" customWidth="1"/>
    <col min="8199" max="8199" width="12.6640625" style="1" customWidth="1"/>
    <col min="8200" max="8200" width="19.77734375" style="1" customWidth="1"/>
    <col min="8201" max="8201" width="21" style="1" customWidth="1"/>
    <col min="8202" max="8203" width="0" style="1" hidden="1" customWidth="1"/>
    <col min="8204" max="8204" width="13.33203125" style="1" customWidth="1"/>
    <col min="8205" max="8205" width="12.6640625" style="1" customWidth="1"/>
    <col min="8206" max="8444" width="8.77734375" style="1"/>
    <col min="8445" max="8445" width="8.33203125" style="1" customWidth="1"/>
    <col min="8446" max="8446" width="16" style="1" customWidth="1"/>
    <col min="8447" max="8447" width="73.6640625" style="1" customWidth="1"/>
    <col min="8448" max="8448" width="10.21875" style="1" customWidth="1"/>
    <col min="8449" max="8449" width="13" style="1" customWidth="1"/>
    <col min="8450" max="8450" width="11.88671875" style="1" customWidth="1"/>
    <col min="8451" max="8451" width="18.77734375" style="1" bestFit="1" customWidth="1"/>
    <col min="8452" max="8452" width="18" style="1" customWidth="1"/>
    <col min="8453" max="8453" width="14.5546875" style="1" customWidth="1"/>
    <col min="8454" max="8454" width="12.109375" style="1" customWidth="1"/>
    <col min="8455" max="8455" width="12.6640625" style="1" customWidth="1"/>
    <col min="8456" max="8456" width="19.77734375" style="1" customWidth="1"/>
    <col min="8457" max="8457" width="21" style="1" customWidth="1"/>
    <col min="8458" max="8459" width="0" style="1" hidden="1" customWidth="1"/>
    <col min="8460" max="8460" width="13.33203125" style="1" customWidth="1"/>
    <col min="8461" max="8461" width="12.6640625" style="1" customWidth="1"/>
    <col min="8462" max="8700" width="8.77734375" style="1"/>
    <col min="8701" max="8701" width="8.33203125" style="1" customWidth="1"/>
    <col min="8702" max="8702" width="16" style="1" customWidth="1"/>
    <col min="8703" max="8703" width="73.6640625" style="1" customWidth="1"/>
    <col min="8704" max="8704" width="10.21875" style="1" customWidth="1"/>
    <col min="8705" max="8705" width="13" style="1" customWidth="1"/>
    <col min="8706" max="8706" width="11.88671875" style="1" customWidth="1"/>
    <col min="8707" max="8707" width="18.77734375" style="1" bestFit="1" customWidth="1"/>
    <col min="8708" max="8708" width="18" style="1" customWidth="1"/>
    <col min="8709" max="8709" width="14.5546875" style="1" customWidth="1"/>
    <col min="8710" max="8710" width="12.109375" style="1" customWidth="1"/>
    <col min="8711" max="8711" width="12.6640625" style="1" customWidth="1"/>
    <col min="8712" max="8712" width="19.77734375" style="1" customWidth="1"/>
    <col min="8713" max="8713" width="21" style="1" customWidth="1"/>
    <col min="8714" max="8715" width="0" style="1" hidden="1" customWidth="1"/>
    <col min="8716" max="8716" width="13.33203125" style="1" customWidth="1"/>
    <col min="8717" max="8717" width="12.6640625" style="1" customWidth="1"/>
    <col min="8718" max="8956" width="8.77734375" style="1"/>
    <col min="8957" max="8957" width="8.33203125" style="1" customWidth="1"/>
    <col min="8958" max="8958" width="16" style="1" customWidth="1"/>
    <col min="8959" max="8959" width="73.6640625" style="1" customWidth="1"/>
    <col min="8960" max="8960" width="10.21875" style="1" customWidth="1"/>
    <col min="8961" max="8961" width="13" style="1" customWidth="1"/>
    <col min="8962" max="8962" width="11.88671875" style="1" customWidth="1"/>
    <col min="8963" max="8963" width="18.77734375" style="1" bestFit="1" customWidth="1"/>
    <col min="8964" max="8964" width="18" style="1" customWidth="1"/>
    <col min="8965" max="8965" width="14.5546875" style="1" customWidth="1"/>
    <col min="8966" max="8966" width="12.109375" style="1" customWidth="1"/>
    <col min="8967" max="8967" width="12.6640625" style="1" customWidth="1"/>
    <col min="8968" max="8968" width="19.77734375" style="1" customWidth="1"/>
    <col min="8969" max="8969" width="21" style="1" customWidth="1"/>
    <col min="8970" max="8971" width="0" style="1" hidden="1" customWidth="1"/>
    <col min="8972" max="8972" width="13.33203125" style="1" customWidth="1"/>
    <col min="8973" max="8973" width="12.6640625" style="1" customWidth="1"/>
    <col min="8974" max="9212" width="8.77734375" style="1"/>
    <col min="9213" max="9213" width="8.33203125" style="1" customWidth="1"/>
    <col min="9214" max="9214" width="16" style="1" customWidth="1"/>
    <col min="9215" max="9215" width="73.6640625" style="1" customWidth="1"/>
    <col min="9216" max="9216" width="10.21875" style="1" customWidth="1"/>
    <col min="9217" max="9217" width="13" style="1" customWidth="1"/>
    <col min="9218" max="9218" width="11.88671875" style="1" customWidth="1"/>
    <col min="9219" max="9219" width="18.77734375" style="1" bestFit="1" customWidth="1"/>
    <col min="9220" max="9220" width="18" style="1" customWidth="1"/>
    <col min="9221" max="9221" width="14.5546875" style="1" customWidth="1"/>
    <col min="9222" max="9222" width="12.109375" style="1" customWidth="1"/>
    <col min="9223" max="9223" width="12.6640625" style="1" customWidth="1"/>
    <col min="9224" max="9224" width="19.77734375" style="1" customWidth="1"/>
    <col min="9225" max="9225" width="21" style="1" customWidth="1"/>
    <col min="9226" max="9227" width="0" style="1" hidden="1" customWidth="1"/>
    <col min="9228" max="9228" width="13.33203125" style="1" customWidth="1"/>
    <col min="9229" max="9229" width="12.6640625" style="1" customWidth="1"/>
    <col min="9230" max="9468" width="8.77734375" style="1"/>
    <col min="9469" max="9469" width="8.33203125" style="1" customWidth="1"/>
    <col min="9470" max="9470" width="16" style="1" customWidth="1"/>
    <col min="9471" max="9471" width="73.6640625" style="1" customWidth="1"/>
    <col min="9472" max="9472" width="10.21875" style="1" customWidth="1"/>
    <col min="9473" max="9473" width="13" style="1" customWidth="1"/>
    <col min="9474" max="9474" width="11.88671875" style="1" customWidth="1"/>
    <col min="9475" max="9475" width="18.77734375" style="1" bestFit="1" customWidth="1"/>
    <col min="9476" max="9476" width="18" style="1" customWidth="1"/>
    <col min="9477" max="9477" width="14.5546875" style="1" customWidth="1"/>
    <col min="9478" max="9478" width="12.109375" style="1" customWidth="1"/>
    <col min="9479" max="9479" width="12.6640625" style="1" customWidth="1"/>
    <col min="9480" max="9480" width="19.77734375" style="1" customWidth="1"/>
    <col min="9481" max="9481" width="21" style="1" customWidth="1"/>
    <col min="9482" max="9483" width="0" style="1" hidden="1" customWidth="1"/>
    <col min="9484" max="9484" width="13.33203125" style="1" customWidth="1"/>
    <col min="9485" max="9485" width="12.6640625" style="1" customWidth="1"/>
    <col min="9486" max="9724" width="8.77734375" style="1"/>
    <col min="9725" max="9725" width="8.33203125" style="1" customWidth="1"/>
    <col min="9726" max="9726" width="16" style="1" customWidth="1"/>
    <col min="9727" max="9727" width="73.6640625" style="1" customWidth="1"/>
    <col min="9728" max="9728" width="10.21875" style="1" customWidth="1"/>
    <col min="9729" max="9729" width="13" style="1" customWidth="1"/>
    <col min="9730" max="9730" width="11.88671875" style="1" customWidth="1"/>
    <col min="9731" max="9731" width="18.77734375" style="1" bestFit="1" customWidth="1"/>
    <col min="9732" max="9732" width="18" style="1" customWidth="1"/>
    <col min="9733" max="9733" width="14.5546875" style="1" customWidth="1"/>
    <col min="9734" max="9734" width="12.109375" style="1" customWidth="1"/>
    <col min="9735" max="9735" width="12.6640625" style="1" customWidth="1"/>
    <col min="9736" max="9736" width="19.77734375" style="1" customWidth="1"/>
    <col min="9737" max="9737" width="21" style="1" customWidth="1"/>
    <col min="9738" max="9739" width="0" style="1" hidden="1" customWidth="1"/>
    <col min="9740" max="9740" width="13.33203125" style="1" customWidth="1"/>
    <col min="9741" max="9741" width="12.6640625" style="1" customWidth="1"/>
    <col min="9742" max="9980" width="8.77734375" style="1"/>
    <col min="9981" max="9981" width="8.33203125" style="1" customWidth="1"/>
    <col min="9982" max="9982" width="16" style="1" customWidth="1"/>
    <col min="9983" max="9983" width="73.6640625" style="1" customWidth="1"/>
    <col min="9984" max="9984" width="10.21875" style="1" customWidth="1"/>
    <col min="9985" max="9985" width="13" style="1" customWidth="1"/>
    <col min="9986" max="9986" width="11.88671875" style="1" customWidth="1"/>
    <col min="9987" max="9987" width="18.77734375" style="1" bestFit="1" customWidth="1"/>
    <col min="9988" max="9988" width="18" style="1" customWidth="1"/>
    <col min="9989" max="9989" width="14.5546875" style="1" customWidth="1"/>
    <col min="9990" max="9990" width="12.109375" style="1" customWidth="1"/>
    <col min="9991" max="9991" width="12.6640625" style="1" customWidth="1"/>
    <col min="9992" max="9992" width="19.77734375" style="1" customWidth="1"/>
    <col min="9993" max="9993" width="21" style="1" customWidth="1"/>
    <col min="9994" max="9995" width="0" style="1" hidden="1" customWidth="1"/>
    <col min="9996" max="9996" width="13.33203125" style="1" customWidth="1"/>
    <col min="9997" max="9997" width="12.6640625" style="1" customWidth="1"/>
    <col min="9998" max="10236" width="8.77734375" style="1"/>
    <col min="10237" max="10237" width="8.33203125" style="1" customWidth="1"/>
    <col min="10238" max="10238" width="16" style="1" customWidth="1"/>
    <col min="10239" max="10239" width="73.6640625" style="1" customWidth="1"/>
    <col min="10240" max="10240" width="10.21875" style="1" customWidth="1"/>
    <col min="10241" max="10241" width="13" style="1" customWidth="1"/>
    <col min="10242" max="10242" width="11.88671875" style="1" customWidth="1"/>
    <col min="10243" max="10243" width="18.77734375" style="1" bestFit="1" customWidth="1"/>
    <col min="10244" max="10244" width="18" style="1" customWidth="1"/>
    <col min="10245" max="10245" width="14.5546875" style="1" customWidth="1"/>
    <col min="10246" max="10246" width="12.109375" style="1" customWidth="1"/>
    <col min="10247" max="10247" width="12.6640625" style="1" customWidth="1"/>
    <col min="10248" max="10248" width="19.77734375" style="1" customWidth="1"/>
    <col min="10249" max="10249" width="21" style="1" customWidth="1"/>
    <col min="10250" max="10251" width="0" style="1" hidden="1" customWidth="1"/>
    <col min="10252" max="10252" width="13.33203125" style="1" customWidth="1"/>
    <col min="10253" max="10253" width="12.6640625" style="1" customWidth="1"/>
    <col min="10254" max="10492" width="8.77734375" style="1"/>
    <col min="10493" max="10493" width="8.33203125" style="1" customWidth="1"/>
    <col min="10494" max="10494" width="16" style="1" customWidth="1"/>
    <col min="10495" max="10495" width="73.6640625" style="1" customWidth="1"/>
    <col min="10496" max="10496" width="10.21875" style="1" customWidth="1"/>
    <col min="10497" max="10497" width="13" style="1" customWidth="1"/>
    <col min="10498" max="10498" width="11.88671875" style="1" customWidth="1"/>
    <col min="10499" max="10499" width="18.77734375" style="1" bestFit="1" customWidth="1"/>
    <col min="10500" max="10500" width="18" style="1" customWidth="1"/>
    <col min="10501" max="10501" width="14.5546875" style="1" customWidth="1"/>
    <col min="10502" max="10502" width="12.109375" style="1" customWidth="1"/>
    <col min="10503" max="10503" width="12.6640625" style="1" customWidth="1"/>
    <col min="10504" max="10504" width="19.77734375" style="1" customWidth="1"/>
    <col min="10505" max="10505" width="21" style="1" customWidth="1"/>
    <col min="10506" max="10507" width="0" style="1" hidden="1" customWidth="1"/>
    <col min="10508" max="10508" width="13.33203125" style="1" customWidth="1"/>
    <col min="10509" max="10509" width="12.6640625" style="1" customWidth="1"/>
    <col min="10510" max="10748" width="8.77734375" style="1"/>
    <col min="10749" max="10749" width="8.33203125" style="1" customWidth="1"/>
    <col min="10750" max="10750" width="16" style="1" customWidth="1"/>
    <col min="10751" max="10751" width="73.6640625" style="1" customWidth="1"/>
    <col min="10752" max="10752" width="10.21875" style="1" customWidth="1"/>
    <col min="10753" max="10753" width="13" style="1" customWidth="1"/>
    <col min="10754" max="10754" width="11.88671875" style="1" customWidth="1"/>
    <col min="10755" max="10755" width="18.77734375" style="1" bestFit="1" customWidth="1"/>
    <col min="10756" max="10756" width="18" style="1" customWidth="1"/>
    <col min="10757" max="10757" width="14.5546875" style="1" customWidth="1"/>
    <col min="10758" max="10758" width="12.109375" style="1" customWidth="1"/>
    <col min="10759" max="10759" width="12.6640625" style="1" customWidth="1"/>
    <col min="10760" max="10760" width="19.77734375" style="1" customWidth="1"/>
    <col min="10761" max="10761" width="21" style="1" customWidth="1"/>
    <col min="10762" max="10763" width="0" style="1" hidden="1" customWidth="1"/>
    <col min="10764" max="10764" width="13.33203125" style="1" customWidth="1"/>
    <col min="10765" max="10765" width="12.6640625" style="1" customWidth="1"/>
    <col min="10766" max="11004" width="8.77734375" style="1"/>
    <col min="11005" max="11005" width="8.33203125" style="1" customWidth="1"/>
    <col min="11006" max="11006" width="16" style="1" customWidth="1"/>
    <col min="11007" max="11007" width="73.6640625" style="1" customWidth="1"/>
    <col min="11008" max="11008" width="10.21875" style="1" customWidth="1"/>
    <col min="11009" max="11009" width="13" style="1" customWidth="1"/>
    <col min="11010" max="11010" width="11.88671875" style="1" customWidth="1"/>
    <col min="11011" max="11011" width="18.77734375" style="1" bestFit="1" customWidth="1"/>
    <col min="11012" max="11012" width="18" style="1" customWidth="1"/>
    <col min="11013" max="11013" width="14.5546875" style="1" customWidth="1"/>
    <col min="11014" max="11014" width="12.109375" style="1" customWidth="1"/>
    <col min="11015" max="11015" width="12.6640625" style="1" customWidth="1"/>
    <col min="11016" max="11016" width="19.77734375" style="1" customWidth="1"/>
    <col min="11017" max="11017" width="21" style="1" customWidth="1"/>
    <col min="11018" max="11019" width="0" style="1" hidden="1" customWidth="1"/>
    <col min="11020" max="11020" width="13.33203125" style="1" customWidth="1"/>
    <col min="11021" max="11021" width="12.6640625" style="1" customWidth="1"/>
    <col min="11022" max="11260" width="8.77734375" style="1"/>
    <col min="11261" max="11261" width="8.33203125" style="1" customWidth="1"/>
    <col min="11262" max="11262" width="16" style="1" customWidth="1"/>
    <col min="11263" max="11263" width="73.6640625" style="1" customWidth="1"/>
    <col min="11264" max="11264" width="10.21875" style="1" customWidth="1"/>
    <col min="11265" max="11265" width="13" style="1" customWidth="1"/>
    <col min="11266" max="11266" width="11.88671875" style="1" customWidth="1"/>
    <col min="11267" max="11267" width="18.77734375" style="1" bestFit="1" customWidth="1"/>
    <col min="11268" max="11268" width="18" style="1" customWidth="1"/>
    <col min="11269" max="11269" width="14.5546875" style="1" customWidth="1"/>
    <col min="11270" max="11270" width="12.109375" style="1" customWidth="1"/>
    <col min="11271" max="11271" width="12.6640625" style="1" customWidth="1"/>
    <col min="11272" max="11272" width="19.77734375" style="1" customWidth="1"/>
    <col min="11273" max="11273" width="21" style="1" customWidth="1"/>
    <col min="11274" max="11275" width="0" style="1" hidden="1" customWidth="1"/>
    <col min="11276" max="11276" width="13.33203125" style="1" customWidth="1"/>
    <col min="11277" max="11277" width="12.6640625" style="1" customWidth="1"/>
    <col min="11278" max="11516" width="8.77734375" style="1"/>
    <col min="11517" max="11517" width="8.33203125" style="1" customWidth="1"/>
    <col min="11518" max="11518" width="16" style="1" customWidth="1"/>
    <col min="11519" max="11519" width="73.6640625" style="1" customWidth="1"/>
    <col min="11520" max="11520" width="10.21875" style="1" customWidth="1"/>
    <col min="11521" max="11521" width="13" style="1" customWidth="1"/>
    <col min="11522" max="11522" width="11.88671875" style="1" customWidth="1"/>
    <col min="11523" max="11523" width="18.77734375" style="1" bestFit="1" customWidth="1"/>
    <col min="11524" max="11524" width="18" style="1" customWidth="1"/>
    <col min="11525" max="11525" width="14.5546875" style="1" customWidth="1"/>
    <col min="11526" max="11526" width="12.109375" style="1" customWidth="1"/>
    <col min="11527" max="11527" width="12.6640625" style="1" customWidth="1"/>
    <col min="11528" max="11528" width="19.77734375" style="1" customWidth="1"/>
    <col min="11529" max="11529" width="21" style="1" customWidth="1"/>
    <col min="11530" max="11531" width="0" style="1" hidden="1" customWidth="1"/>
    <col min="11532" max="11532" width="13.33203125" style="1" customWidth="1"/>
    <col min="11533" max="11533" width="12.6640625" style="1" customWidth="1"/>
    <col min="11534" max="11772" width="8.77734375" style="1"/>
    <col min="11773" max="11773" width="8.33203125" style="1" customWidth="1"/>
    <col min="11774" max="11774" width="16" style="1" customWidth="1"/>
    <col min="11775" max="11775" width="73.6640625" style="1" customWidth="1"/>
    <col min="11776" max="11776" width="10.21875" style="1" customWidth="1"/>
    <col min="11777" max="11777" width="13" style="1" customWidth="1"/>
    <col min="11778" max="11778" width="11.88671875" style="1" customWidth="1"/>
    <col min="11779" max="11779" width="18.77734375" style="1" bestFit="1" customWidth="1"/>
    <col min="11780" max="11780" width="18" style="1" customWidth="1"/>
    <col min="11781" max="11781" width="14.5546875" style="1" customWidth="1"/>
    <col min="11782" max="11782" width="12.109375" style="1" customWidth="1"/>
    <col min="11783" max="11783" width="12.6640625" style="1" customWidth="1"/>
    <col min="11784" max="11784" width="19.77734375" style="1" customWidth="1"/>
    <col min="11785" max="11785" width="21" style="1" customWidth="1"/>
    <col min="11786" max="11787" width="0" style="1" hidden="1" customWidth="1"/>
    <col min="11788" max="11788" width="13.33203125" style="1" customWidth="1"/>
    <col min="11789" max="11789" width="12.6640625" style="1" customWidth="1"/>
    <col min="11790" max="12028" width="8.77734375" style="1"/>
    <col min="12029" max="12029" width="8.33203125" style="1" customWidth="1"/>
    <col min="12030" max="12030" width="16" style="1" customWidth="1"/>
    <col min="12031" max="12031" width="73.6640625" style="1" customWidth="1"/>
    <col min="12032" max="12032" width="10.21875" style="1" customWidth="1"/>
    <col min="12033" max="12033" width="13" style="1" customWidth="1"/>
    <col min="12034" max="12034" width="11.88671875" style="1" customWidth="1"/>
    <col min="12035" max="12035" width="18.77734375" style="1" bestFit="1" customWidth="1"/>
    <col min="12036" max="12036" width="18" style="1" customWidth="1"/>
    <col min="12037" max="12037" width="14.5546875" style="1" customWidth="1"/>
    <col min="12038" max="12038" width="12.109375" style="1" customWidth="1"/>
    <col min="12039" max="12039" width="12.6640625" style="1" customWidth="1"/>
    <col min="12040" max="12040" width="19.77734375" style="1" customWidth="1"/>
    <col min="12041" max="12041" width="21" style="1" customWidth="1"/>
    <col min="12042" max="12043" width="0" style="1" hidden="1" customWidth="1"/>
    <col min="12044" max="12044" width="13.33203125" style="1" customWidth="1"/>
    <col min="12045" max="12045" width="12.6640625" style="1" customWidth="1"/>
    <col min="12046" max="12284" width="8.77734375" style="1"/>
    <col min="12285" max="12285" width="8.33203125" style="1" customWidth="1"/>
    <col min="12286" max="12286" width="16" style="1" customWidth="1"/>
    <col min="12287" max="12287" width="73.6640625" style="1" customWidth="1"/>
    <col min="12288" max="12288" width="10.21875" style="1" customWidth="1"/>
    <col min="12289" max="12289" width="13" style="1" customWidth="1"/>
    <col min="12290" max="12290" width="11.88671875" style="1" customWidth="1"/>
    <col min="12291" max="12291" width="18.77734375" style="1" bestFit="1" customWidth="1"/>
    <col min="12292" max="12292" width="18" style="1" customWidth="1"/>
    <col min="12293" max="12293" width="14.5546875" style="1" customWidth="1"/>
    <col min="12294" max="12294" width="12.109375" style="1" customWidth="1"/>
    <col min="12295" max="12295" width="12.6640625" style="1" customWidth="1"/>
    <col min="12296" max="12296" width="19.77734375" style="1" customWidth="1"/>
    <col min="12297" max="12297" width="21" style="1" customWidth="1"/>
    <col min="12298" max="12299" width="0" style="1" hidden="1" customWidth="1"/>
    <col min="12300" max="12300" width="13.33203125" style="1" customWidth="1"/>
    <col min="12301" max="12301" width="12.6640625" style="1" customWidth="1"/>
    <col min="12302" max="12540" width="8.77734375" style="1"/>
    <col min="12541" max="12541" width="8.33203125" style="1" customWidth="1"/>
    <col min="12542" max="12542" width="16" style="1" customWidth="1"/>
    <col min="12543" max="12543" width="73.6640625" style="1" customWidth="1"/>
    <col min="12544" max="12544" width="10.21875" style="1" customWidth="1"/>
    <col min="12545" max="12545" width="13" style="1" customWidth="1"/>
    <col min="12546" max="12546" width="11.88671875" style="1" customWidth="1"/>
    <col min="12547" max="12547" width="18.77734375" style="1" bestFit="1" customWidth="1"/>
    <col min="12548" max="12548" width="18" style="1" customWidth="1"/>
    <col min="12549" max="12549" width="14.5546875" style="1" customWidth="1"/>
    <col min="12550" max="12550" width="12.109375" style="1" customWidth="1"/>
    <col min="12551" max="12551" width="12.6640625" style="1" customWidth="1"/>
    <col min="12552" max="12552" width="19.77734375" style="1" customWidth="1"/>
    <col min="12553" max="12553" width="21" style="1" customWidth="1"/>
    <col min="12554" max="12555" width="0" style="1" hidden="1" customWidth="1"/>
    <col min="12556" max="12556" width="13.33203125" style="1" customWidth="1"/>
    <col min="12557" max="12557" width="12.6640625" style="1" customWidth="1"/>
    <col min="12558" max="12796" width="8.77734375" style="1"/>
    <col min="12797" max="12797" width="8.33203125" style="1" customWidth="1"/>
    <col min="12798" max="12798" width="16" style="1" customWidth="1"/>
    <col min="12799" max="12799" width="73.6640625" style="1" customWidth="1"/>
    <col min="12800" max="12800" width="10.21875" style="1" customWidth="1"/>
    <col min="12801" max="12801" width="13" style="1" customWidth="1"/>
    <col min="12802" max="12802" width="11.88671875" style="1" customWidth="1"/>
    <col min="12803" max="12803" width="18.77734375" style="1" bestFit="1" customWidth="1"/>
    <col min="12804" max="12804" width="18" style="1" customWidth="1"/>
    <col min="12805" max="12805" width="14.5546875" style="1" customWidth="1"/>
    <col min="12806" max="12806" width="12.109375" style="1" customWidth="1"/>
    <col min="12807" max="12807" width="12.6640625" style="1" customWidth="1"/>
    <col min="12808" max="12808" width="19.77734375" style="1" customWidth="1"/>
    <col min="12809" max="12809" width="21" style="1" customWidth="1"/>
    <col min="12810" max="12811" width="0" style="1" hidden="1" customWidth="1"/>
    <col min="12812" max="12812" width="13.33203125" style="1" customWidth="1"/>
    <col min="12813" max="12813" width="12.6640625" style="1" customWidth="1"/>
    <col min="12814" max="13052" width="8.77734375" style="1"/>
    <col min="13053" max="13053" width="8.33203125" style="1" customWidth="1"/>
    <col min="13054" max="13054" width="16" style="1" customWidth="1"/>
    <col min="13055" max="13055" width="73.6640625" style="1" customWidth="1"/>
    <col min="13056" max="13056" width="10.21875" style="1" customWidth="1"/>
    <col min="13057" max="13057" width="13" style="1" customWidth="1"/>
    <col min="13058" max="13058" width="11.88671875" style="1" customWidth="1"/>
    <col min="13059" max="13059" width="18.77734375" style="1" bestFit="1" customWidth="1"/>
    <col min="13060" max="13060" width="18" style="1" customWidth="1"/>
    <col min="13061" max="13061" width="14.5546875" style="1" customWidth="1"/>
    <col min="13062" max="13062" width="12.109375" style="1" customWidth="1"/>
    <col min="13063" max="13063" width="12.6640625" style="1" customWidth="1"/>
    <col min="13064" max="13064" width="19.77734375" style="1" customWidth="1"/>
    <col min="13065" max="13065" width="21" style="1" customWidth="1"/>
    <col min="13066" max="13067" width="0" style="1" hidden="1" customWidth="1"/>
    <col min="13068" max="13068" width="13.33203125" style="1" customWidth="1"/>
    <col min="13069" max="13069" width="12.6640625" style="1" customWidth="1"/>
    <col min="13070" max="13308" width="8.77734375" style="1"/>
    <col min="13309" max="13309" width="8.33203125" style="1" customWidth="1"/>
    <col min="13310" max="13310" width="16" style="1" customWidth="1"/>
    <col min="13311" max="13311" width="73.6640625" style="1" customWidth="1"/>
    <col min="13312" max="13312" width="10.21875" style="1" customWidth="1"/>
    <col min="13313" max="13313" width="13" style="1" customWidth="1"/>
    <col min="13314" max="13314" width="11.88671875" style="1" customWidth="1"/>
    <col min="13315" max="13315" width="18.77734375" style="1" bestFit="1" customWidth="1"/>
    <col min="13316" max="13316" width="18" style="1" customWidth="1"/>
    <col min="13317" max="13317" width="14.5546875" style="1" customWidth="1"/>
    <col min="13318" max="13318" width="12.109375" style="1" customWidth="1"/>
    <col min="13319" max="13319" width="12.6640625" style="1" customWidth="1"/>
    <col min="13320" max="13320" width="19.77734375" style="1" customWidth="1"/>
    <col min="13321" max="13321" width="21" style="1" customWidth="1"/>
    <col min="13322" max="13323" width="0" style="1" hidden="1" customWidth="1"/>
    <col min="13324" max="13324" width="13.33203125" style="1" customWidth="1"/>
    <col min="13325" max="13325" width="12.6640625" style="1" customWidth="1"/>
    <col min="13326" max="13564" width="8.77734375" style="1"/>
    <col min="13565" max="13565" width="8.33203125" style="1" customWidth="1"/>
    <col min="13566" max="13566" width="16" style="1" customWidth="1"/>
    <col min="13567" max="13567" width="73.6640625" style="1" customWidth="1"/>
    <col min="13568" max="13568" width="10.21875" style="1" customWidth="1"/>
    <col min="13569" max="13569" width="13" style="1" customWidth="1"/>
    <col min="13570" max="13570" width="11.88671875" style="1" customWidth="1"/>
    <col min="13571" max="13571" width="18.77734375" style="1" bestFit="1" customWidth="1"/>
    <col min="13572" max="13572" width="18" style="1" customWidth="1"/>
    <col min="13573" max="13573" width="14.5546875" style="1" customWidth="1"/>
    <col min="13574" max="13574" width="12.109375" style="1" customWidth="1"/>
    <col min="13575" max="13575" width="12.6640625" style="1" customWidth="1"/>
    <col min="13576" max="13576" width="19.77734375" style="1" customWidth="1"/>
    <col min="13577" max="13577" width="21" style="1" customWidth="1"/>
    <col min="13578" max="13579" width="0" style="1" hidden="1" customWidth="1"/>
    <col min="13580" max="13580" width="13.33203125" style="1" customWidth="1"/>
    <col min="13581" max="13581" width="12.6640625" style="1" customWidth="1"/>
    <col min="13582" max="13820" width="8.77734375" style="1"/>
    <col min="13821" max="13821" width="8.33203125" style="1" customWidth="1"/>
    <col min="13822" max="13822" width="16" style="1" customWidth="1"/>
    <col min="13823" max="13823" width="73.6640625" style="1" customWidth="1"/>
    <col min="13824" max="13824" width="10.21875" style="1" customWidth="1"/>
    <col min="13825" max="13825" width="13" style="1" customWidth="1"/>
    <col min="13826" max="13826" width="11.88671875" style="1" customWidth="1"/>
    <col min="13827" max="13827" width="18.77734375" style="1" bestFit="1" customWidth="1"/>
    <col min="13828" max="13828" width="18" style="1" customWidth="1"/>
    <col min="13829" max="13829" width="14.5546875" style="1" customWidth="1"/>
    <col min="13830" max="13830" width="12.109375" style="1" customWidth="1"/>
    <col min="13831" max="13831" width="12.6640625" style="1" customWidth="1"/>
    <col min="13832" max="13832" width="19.77734375" style="1" customWidth="1"/>
    <col min="13833" max="13833" width="21" style="1" customWidth="1"/>
    <col min="13834" max="13835" width="0" style="1" hidden="1" customWidth="1"/>
    <col min="13836" max="13836" width="13.33203125" style="1" customWidth="1"/>
    <col min="13837" max="13837" width="12.6640625" style="1" customWidth="1"/>
    <col min="13838" max="14076" width="8.77734375" style="1"/>
    <col min="14077" max="14077" width="8.33203125" style="1" customWidth="1"/>
    <col min="14078" max="14078" width="16" style="1" customWidth="1"/>
    <col min="14079" max="14079" width="73.6640625" style="1" customWidth="1"/>
    <col min="14080" max="14080" width="10.21875" style="1" customWidth="1"/>
    <col min="14081" max="14081" width="13" style="1" customWidth="1"/>
    <col min="14082" max="14082" width="11.88671875" style="1" customWidth="1"/>
    <col min="14083" max="14083" width="18.77734375" style="1" bestFit="1" customWidth="1"/>
    <col min="14084" max="14084" width="18" style="1" customWidth="1"/>
    <col min="14085" max="14085" width="14.5546875" style="1" customWidth="1"/>
    <col min="14086" max="14086" width="12.109375" style="1" customWidth="1"/>
    <col min="14087" max="14087" width="12.6640625" style="1" customWidth="1"/>
    <col min="14088" max="14088" width="19.77734375" style="1" customWidth="1"/>
    <col min="14089" max="14089" width="21" style="1" customWidth="1"/>
    <col min="14090" max="14091" width="0" style="1" hidden="1" customWidth="1"/>
    <col min="14092" max="14092" width="13.33203125" style="1" customWidth="1"/>
    <col min="14093" max="14093" width="12.6640625" style="1" customWidth="1"/>
    <col min="14094" max="14332" width="8.77734375" style="1"/>
    <col min="14333" max="14333" width="8.33203125" style="1" customWidth="1"/>
    <col min="14334" max="14334" width="16" style="1" customWidth="1"/>
    <col min="14335" max="14335" width="73.6640625" style="1" customWidth="1"/>
    <col min="14336" max="14336" width="10.21875" style="1" customWidth="1"/>
    <col min="14337" max="14337" width="13" style="1" customWidth="1"/>
    <col min="14338" max="14338" width="11.88671875" style="1" customWidth="1"/>
    <col min="14339" max="14339" width="18.77734375" style="1" bestFit="1" customWidth="1"/>
    <col min="14340" max="14340" width="18" style="1" customWidth="1"/>
    <col min="14341" max="14341" width="14.5546875" style="1" customWidth="1"/>
    <col min="14342" max="14342" width="12.109375" style="1" customWidth="1"/>
    <col min="14343" max="14343" width="12.6640625" style="1" customWidth="1"/>
    <col min="14344" max="14344" width="19.77734375" style="1" customWidth="1"/>
    <col min="14345" max="14345" width="21" style="1" customWidth="1"/>
    <col min="14346" max="14347" width="0" style="1" hidden="1" customWidth="1"/>
    <col min="14348" max="14348" width="13.33203125" style="1" customWidth="1"/>
    <col min="14349" max="14349" width="12.6640625" style="1" customWidth="1"/>
    <col min="14350" max="14588" width="8.77734375" style="1"/>
    <col min="14589" max="14589" width="8.33203125" style="1" customWidth="1"/>
    <col min="14590" max="14590" width="16" style="1" customWidth="1"/>
    <col min="14591" max="14591" width="73.6640625" style="1" customWidth="1"/>
    <col min="14592" max="14592" width="10.21875" style="1" customWidth="1"/>
    <col min="14593" max="14593" width="13" style="1" customWidth="1"/>
    <col min="14594" max="14594" width="11.88671875" style="1" customWidth="1"/>
    <col min="14595" max="14595" width="18.77734375" style="1" bestFit="1" customWidth="1"/>
    <col min="14596" max="14596" width="18" style="1" customWidth="1"/>
    <col min="14597" max="14597" width="14.5546875" style="1" customWidth="1"/>
    <col min="14598" max="14598" width="12.109375" style="1" customWidth="1"/>
    <col min="14599" max="14599" width="12.6640625" style="1" customWidth="1"/>
    <col min="14600" max="14600" width="19.77734375" style="1" customWidth="1"/>
    <col min="14601" max="14601" width="21" style="1" customWidth="1"/>
    <col min="14602" max="14603" width="0" style="1" hidden="1" customWidth="1"/>
    <col min="14604" max="14604" width="13.33203125" style="1" customWidth="1"/>
    <col min="14605" max="14605" width="12.6640625" style="1" customWidth="1"/>
    <col min="14606" max="14844" width="8.77734375" style="1"/>
    <col min="14845" max="14845" width="8.33203125" style="1" customWidth="1"/>
    <col min="14846" max="14846" width="16" style="1" customWidth="1"/>
    <col min="14847" max="14847" width="73.6640625" style="1" customWidth="1"/>
    <col min="14848" max="14848" width="10.21875" style="1" customWidth="1"/>
    <col min="14849" max="14849" width="13" style="1" customWidth="1"/>
    <col min="14850" max="14850" width="11.88671875" style="1" customWidth="1"/>
    <col min="14851" max="14851" width="18.77734375" style="1" bestFit="1" customWidth="1"/>
    <col min="14852" max="14852" width="18" style="1" customWidth="1"/>
    <col min="14853" max="14853" width="14.5546875" style="1" customWidth="1"/>
    <col min="14854" max="14854" width="12.109375" style="1" customWidth="1"/>
    <col min="14855" max="14855" width="12.6640625" style="1" customWidth="1"/>
    <col min="14856" max="14856" width="19.77734375" style="1" customWidth="1"/>
    <col min="14857" max="14857" width="21" style="1" customWidth="1"/>
    <col min="14858" max="14859" width="0" style="1" hidden="1" customWidth="1"/>
    <col min="14860" max="14860" width="13.33203125" style="1" customWidth="1"/>
    <col min="14861" max="14861" width="12.6640625" style="1" customWidth="1"/>
    <col min="14862" max="15100" width="8.77734375" style="1"/>
    <col min="15101" max="15101" width="8.33203125" style="1" customWidth="1"/>
    <col min="15102" max="15102" width="16" style="1" customWidth="1"/>
    <col min="15103" max="15103" width="73.6640625" style="1" customWidth="1"/>
    <col min="15104" max="15104" width="10.21875" style="1" customWidth="1"/>
    <col min="15105" max="15105" width="13" style="1" customWidth="1"/>
    <col min="15106" max="15106" width="11.88671875" style="1" customWidth="1"/>
    <col min="15107" max="15107" width="18.77734375" style="1" bestFit="1" customWidth="1"/>
    <col min="15108" max="15108" width="18" style="1" customWidth="1"/>
    <col min="15109" max="15109" width="14.5546875" style="1" customWidth="1"/>
    <col min="15110" max="15110" width="12.109375" style="1" customWidth="1"/>
    <col min="15111" max="15111" width="12.6640625" style="1" customWidth="1"/>
    <col min="15112" max="15112" width="19.77734375" style="1" customWidth="1"/>
    <col min="15113" max="15113" width="21" style="1" customWidth="1"/>
    <col min="15114" max="15115" width="0" style="1" hidden="1" customWidth="1"/>
    <col min="15116" max="15116" width="13.33203125" style="1" customWidth="1"/>
    <col min="15117" max="15117" width="12.6640625" style="1" customWidth="1"/>
    <col min="15118" max="15356" width="8.77734375" style="1"/>
    <col min="15357" max="15357" width="8.33203125" style="1" customWidth="1"/>
    <col min="15358" max="15358" width="16" style="1" customWidth="1"/>
    <col min="15359" max="15359" width="73.6640625" style="1" customWidth="1"/>
    <col min="15360" max="15360" width="10.21875" style="1" customWidth="1"/>
    <col min="15361" max="15361" width="13" style="1" customWidth="1"/>
    <col min="15362" max="15362" width="11.88671875" style="1" customWidth="1"/>
    <col min="15363" max="15363" width="18.77734375" style="1" bestFit="1" customWidth="1"/>
    <col min="15364" max="15364" width="18" style="1" customWidth="1"/>
    <col min="15365" max="15365" width="14.5546875" style="1" customWidth="1"/>
    <col min="15366" max="15366" width="12.109375" style="1" customWidth="1"/>
    <col min="15367" max="15367" width="12.6640625" style="1" customWidth="1"/>
    <col min="15368" max="15368" width="19.77734375" style="1" customWidth="1"/>
    <col min="15369" max="15369" width="21" style="1" customWidth="1"/>
    <col min="15370" max="15371" width="0" style="1" hidden="1" customWidth="1"/>
    <col min="15372" max="15372" width="13.33203125" style="1" customWidth="1"/>
    <col min="15373" max="15373" width="12.6640625" style="1" customWidth="1"/>
    <col min="15374" max="15612" width="8.77734375" style="1"/>
    <col min="15613" max="15613" width="8.33203125" style="1" customWidth="1"/>
    <col min="15614" max="15614" width="16" style="1" customWidth="1"/>
    <col min="15615" max="15615" width="73.6640625" style="1" customWidth="1"/>
    <col min="15616" max="15616" width="10.21875" style="1" customWidth="1"/>
    <col min="15617" max="15617" width="13" style="1" customWidth="1"/>
    <col min="15618" max="15618" width="11.88671875" style="1" customWidth="1"/>
    <col min="15619" max="15619" width="18.77734375" style="1" bestFit="1" customWidth="1"/>
    <col min="15620" max="15620" width="18" style="1" customWidth="1"/>
    <col min="15621" max="15621" width="14.5546875" style="1" customWidth="1"/>
    <col min="15622" max="15622" width="12.109375" style="1" customWidth="1"/>
    <col min="15623" max="15623" width="12.6640625" style="1" customWidth="1"/>
    <col min="15624" max="15624" width="19.77734375" style="1" customWidth="1"/>
    <col min="15625" max="15625" width="21" style="1" customWidth="1"/>
    <col min="15626" max="15627" width="0" style="1" hidden="1" customWidth="1"/>
    <col min="15628" max="15628" width="13.33203125" style="1" customWidth="1"/>
    <col min="15629" max="15629" width="12.6640625" style="1" customWidth="1"/>
    <col min="15630" max="15868" width="8.77734375" style="1"/>
    <col min="15869" max="15869" width="8.33203125" style="1" customWidth="1"/>
    <col min="15870" max="15870" width="16" style="1" customWidth="1"/>
    <col min="15871" max="15871" width="73.6640625" style="1" customWidth="1"/>
    <col min="15872" max="15872" width="10.21875" style="1" customWidth="1"/>
    <col min="15873" max="15873" width="13" style="1" customWidth="1"/>
    <col min="15874" max="15874" width="11.88671875" style="1" customWidth="1"/>
    <col min="15875" max="15875" width="18.77734375" style="1" bestFit="1" customWidth="1"/>
    <col min="15876" max="15876" width="18" style="1" customWidth="1"/>
    <col min="15877" max="15877" width="14.5546875" style="1" customWidth="1"/>
    <col min="15878" max="15878" width="12.109375" style="1" customWidth="1"/>
    <col min="15879" max="15879" width="12.6640625" style="1" customWidth="1"/>
    <col min="15880" max="15880" width="19.77734375" style="1" customWidth="1"/>
    <col min="15881" max="15881" width="21" style="1" customWidth="1"/>
    <col min="15882" max="15883" width="0" style="1" hidden="1" customWidth="1"/>
    <col min="15884" max="15884" width="13.33203125" style="1" customWidth="1"/>
    <col min="15885" max="15885" width="12.6640625" style="1" customWidth="1"/>
    <col min="15886" max="16124" width="8.77734375" style="1"/>
    <col min="16125" max="16125" width="8.33203125" style="1" customWidth="1"/>
    <col min="16126" max="16126" width="16" style="1" customWidth="1"/>
    <col min="16127" max="16127" width="73.6640625" style="1" customWidth="1"/>
    <col min="16128" max="16128" width="10.21875" style="1" customWidth="1"/>
    <col min="16129" max="16129" width="13" style="1" customWidth="1"/>
    <col min="16130" max="16130" width="11.88671875" style="1" customWidth="1"/>
    <col min="16131" max="16131" width="18.77734375" style="1" bestFit="1" customWidth="1"/>
    <col min="16132" max="16132" width="18" style="1" customWidth="1"/>
    <col min="16133" max="16133" width="14.5546875" style="1" customWidth="1"/>
    <col min="16134" max="16134" width="12.109375" style="1" customWidth="1"/>
    <col min="16135" max="16135" width="12.6640625" style="1" customWidth="1"/>
    <col min="16136" max="16136" width="19.77734375" style="1" customWidth="1"/>
    <col min="16137" max="16137" width="21" style="1" customWidth="1"/>
    <col min="16138" max="16139" width="0" style="1" hidden="1" customWidth="1"/>
    <col min="16140" max="16140" width="13.33203125" style="1" customWidth="1"/>
    <col min="16141" max="16141" width="12.6640625" style="1" customWidth="1"/>
    <col min="16142" max="16384" width="8.77734375" style="1"/>
  </cols>
  <sheetData>
    <row r="1" spans="1:11" ht="17.399999999999999">
      <c r="A1" s="68" t="s">
        <v>0</v>
      </c>
      <c r="B1" s="68"/>
      <c r="C1" s="68"/>
      <c r="D1" s="68"/>
      <c r="E1" s="68"/>
      <c r="F1" s="68"/>
      <c r="G1" s="68"/>
      <c r="H1" s="68"/>
      <c r="I1" s="68"/>
      <c r="J1" s="68"/>
      <c r="K1" s="68"/>
    </row>
    <row r="2" spans="1:11" ht="17.399999999999999">
      <c r="A2" s="69" t="s">
        <v>1</v>
      </c>
      <c r="B2" s="69"/>
      <c r="C2" s="69" t="s">
        <v>20</v>
      </c>
      <c r="D2" s="69"/>
      <c r="E2" s="69"/>
      <c r="F2" s="69"/>
      <c r="G2" s="69"/>
      <c r="H2" s="69"/>
      <c r="I2" s="69"/>
      <c r="J2" s="69"/>
      <c r="K2" s="69"/>
    </row>
    <row r="3" spans="1:11" ht="17.399999999999999">
      <c r="A3" s="66" t="s">
        <v>2</v>
      </c>
      <c r="B3" s="66"/>
      <c r="C3" s="67"/>
      <c r="D3" s="67"/>
      <c r="E3" s="67"/>
      <c r="F3" s="67"/>
      <c r="G3" s="67"/>
      <c r="H3" s="67"/>
      <c r="I3" s="67"/>
      <c r="J3" s="67"/>
      <c r="K3" s="67"/>
    </row>
    <row r="4" spans="1:11" ht="17.399999999999999">
      <c r="A4" s="66" t="s">
        <v>3</v>
      </c>
      <c r="B4" s="66"/>
      <c r="C4" s="67"/>
      <c r="D4" s="67"/>
      <c r="E4" s="67"/>
      <c r="F4" s="67"/>
      <c r="G4" s="67"/>
      <c r="H4" s="67"/>
      <c r="I4" s="67"/>
      <c r="J4" s="67"/>
      <c r="K4" s="67"/>
    </row>
    <row r="5" spans="1:11" ht="17.399999999999999">
      <c r="A5" s="73" t="s">
        <v>4</v>
      </c>
      <c r="B5" s="73"/>
      <c r="C5" s="74"/>
      <c r="D5" s="74"/>
      <c r="E5" s="74"/>
      <c r="F5" s="74"/>
      <c r="G5" s="74"/>
      <c r="H5" s="74"/>
      <c r="I5" s="74"/>
      <c r="J5" s="74"/>
      <c r="K5" s="74"/>
    </row>
    <row r="6" spans="1:11" s="2" customFormat="1" ht="17.399999999999999">
      <c r="A6" s="75" t="s">
        <v>5</v>
      </c>
      <c r="B6" s="75" t="s">
        <v>6</v>
      </c>
      <c r="C6" s="76" t="s">
        <v>7</v>
      </c>
      <c r="D6" s="75" t="s">
        <v>8</v>
      </c>
      <c r="E6" s="77" t="s">
        <v>9</v>
      </c>
      <c r="F6" s="72" t="s">
        <v>10</v>
      </c>
      <c r="G6" s="72"/>
      <c r="H6" s="72" t="s">
        <v>11</v>
      </c>
      <c r="I6" s="72"/>
      <c r="J6" s="70" t="s">
        <v>12</v>
      </c>
      <c r="K6" s="72" t="s">
        <v>13</v>
      </c>
    </row>
    <row r="7" spans="1:11" s="2" customFormat="1" ht="15.6">
      <c r="A7" s="75"/>
      <c r="B7" s="75"/>
      <c r="C7" s="76"/>
      <c r="D7" s="75"/>
      <c r="E7" s="77"/>
      <c r="F7" s="3" t="s">
        <v>14</v>
      </c>
      <c r="G7" s="3" t="s">
        <v>15</v>
      </c>
      <c r="H7" s="3" t="s">
        <v>14</v>
      </c>
      <c r="I7" s="3" t="s">
        <v>15</v>
      </c>
      <c r="J7" s="71"/>
      <c r="K7" s="72"/>
    </row>
    <row r="8" spans="1:11" s="2" customFormat="1" ht="17.399999999999999">
      <c r="A8" s="4"/>
      <c r="B8" s="4"/>
      <c r="C8" s="5" t="s">
        <v>16</v>
      </c>
      <c r="D8" s="4"/>
      <c r="E8" s="6"/>
      <c r="F8" s="4"/>
      <c r="G8" s="4"/>
      <c r="H8" s="4"/>
      <c r="I8" s="4"/>
      <c r="J8" s="7"/>
      <c r="K8" s="8"/>
    </row>
    <row r="9" spans="1:11" s="2" customFormat="1" ht="17.399999999999999">
      <c r="A9" s="4"/>
      <c r="B9" s="9" t="s">
        <v>17</v>
      </c>
      <c r="C9" s="5"/>
      <c r="D9" s="4"/>
      <c r="E9" s="6"/>
      <c r="F9" s="4"/>
      <c r="G9" s="4"/>
      <c r="H9" s="4"/>
      <c r="I9" s="4"/>
      <c r="J9" s="7"/>
      <c r="K9" s="8"/>
    </row>
    <row r="10" spans="1:11" s="2" customFormat="1" ht="31.2">
      <c r="A10" s="4"/>
      <c r="B10" s="9">
        <v>1</v>
      </c>
      <c r="C10" s="59" t="s">
        <v>47</v>
      </c>
      <c r="D10" s="11" t="s">
        <v>18</v>
      </c>
      <c r="E10" s="61">
        <v>52500</v>
      </c>
      <c r="F10" s="62">
        <v>1</v>
      </c>
      <c r="G10" s="62">
        <f t="shared" ref="G10:G26" si="0">F10*E10</f>
        <v>52500</v>
      </c>
      <c r="H10" s="4"/>
      <c r="I10" s="4"/>
      <c r="J10" s="7"/>
      <c r="K10" s="8"/>
    </row>
    <row r="11" spans="1:11" s="2" customFormat="1" ht="17.399999999999999">
      <c r="A11" s="4"/>
      <c r="B11" s="9">
        <v>2</v>
      </c>
      <c r="C11" s="59" t="s">
        <v>49</v>
      </c>
      <c r="D11" s="11" t="s">
        <v>18</v>
      </c>
      <c r="E11" s="61">
        <v>6850</v>
      </c>
      <c r="F11" s="62">
        <v>1</v>
      </c>
      <c r="G11" s="62">
        <f t="shared" si="0"/>
        <v>6850</v>
      </c>
      <c r="H11" s="4"/>
      <c r="I11" s="4"/>
      <c r="J11" s="7"/>
      <c r="K11" s="8"/>
    </row>
    <row r="12" spans="1:11" s="2" customFormat="1" ht="17.399999999999999">
      <c r="A12" s="4"/>
      <c r="B12" s="9">
        <v>3</v>
      </c>
      <c r="C12" t="s">
        <v>63</v>
      </c>
      <c r="D12" s="11" t="s">
        <v>18</v>
      </c>
      <c r="E12" s="61">
        <v>13600</v>
      </c>
      <c r="F12" s="62">
        <v>1</v>
      </c>
      <c r="G12" s="62">
        <f t="shared" si="0"/>
        <v>13600</v>
      </c>
      <c r="H12" s="4"/>
      <c r="I12" s="4"/>
      <c r="J12" s="7"/>
      <c r="K12" s="8"/>
    </row>
    <row r="13" spans="1:11" s="2" customFormat="1" ht="31.2">
      <c r="A13" s="4"/>
      <c r="B13" s="9">
        <v>4</v>
      </c>
      <c r="C13" s="59" t="s">
        <v>50</v>
      </c>
      <c r="D13" s="11" t="s">
        <v>51</v>
      </c>
      <c r="E13" s="61">
        <v>1950</v>
      </c>
      <c r="F13" s="62">
        <v>11.6</v>
      </c>
      <c r="G13" s="62">
        <f t="shared" si="0"/>
        <v>22620</v>
      </c>
      <c r="H13" s="4"/>
      <c r="I13" s="4"/>
      <c r="J13" s="7"/>
      <c r="K13" s="8"/>
    </row>
    <row r="14" spans="1:11" s="2" customFormat="1" ht="17.399999999999999">
      <c r="A14" s="4"/>
      <c r="B14" s="9">
        <v>5</v>
      </c>
      <c r="C14" s="59" t="s">
        <v>52</v>
      </c>
      <c r="D14" s="11" t="s">
        <v>51</v>
      </c>
      <c r="E14" s="61">
        <v>500</v>
      </c>
      <c r="F14" s="62">
        <v>2.5</v>
      </c>
      <c r="G14" s="62">
        <f t="shared" si="0"/>
        <v>1250</v>
      </c>
      <c r="H14" s="4"/>
      <c r="I14" s="4"/>
      <c r="J14" s="7"/>
      <c r="K14" s="8"/>
    </row>
    <row r="15" spans="1:11" s="2" customFormat="1" ht="46.8">
      <c r="A15" s="4"/>
      <c r="B15" s="9">
        <v>6</v>
      </c>
      <c r="C15" s="59" t="s">
        <v>55</v>
      </c>
      <c r="D15" s="11" t="s">
        <v>53</v>
      </c>
      <c r="E15" s="61">
        <v>12250</v>
      </c>
      <c r="F15" s="62">
        <v>1</v>
      </c>
      <c r="G15" s="62">
        <f t="shared" si="0"/>
        <v>12250</v>
      </c>
      <c r="H15" s="4"/>
      <c r="I15" s="4"/>
      <c r="J15" s="7"/>
      <c r="K15" s="8"/>
    </row>
    <row r="16" spans="1:11" s="2" customFormat="1" ht="17.399999999999999">
      <c r="A16" s="4"/>
      <c r="B16" s="9">
        <v>7</v>
      </c>
      <c r="C16" s="59" t="s">
        <v>54</v>
      </c>
      <c r="D16" s="11" t="s">
        <v>18</v>
      </c>
      <c r="E16" s="61">
        <v>1900</v>
      </c>
      <c r="F16" s="62">
        <v>1</v>
      </c>
      <c r="G16" s="62">
        <f t="shared" si="0"/>
        <v>1900</v>
      </c>
      <c r="H16" s="4"/>
      <c r="I16" s="4"/>
      <c r="J16" s="7"/>
      <c r="K16" s="8"/>
    </row>
    <row r="17" spans="1:11" s="2" customFormat="1" ht="17.399999999999999">
      <c r="A17" s="4"/>
      <c r="B17" s="9">
        <v>8</v>
      </c>
      <c r="C17" s="84" t="s">
        <v>64</v>
      </c>
      <c r="D17" s="11" t="s">
        <v>53</v>
      </c>
      <c r="E17" s="61">
        <v>16500</v>
      </c>
      <c r="F17" s="62">
        <v>1</v>
      </c>
      <c r="G17" s="62">
        <f t="shared" si="0"/>
        <v>16500</v>
      </c>
      <c r="H17" s="4"/>
      <c r="I17" s="4"/>
      <c r="J17" s="7"/>
      <c r="K17" s="8"/>
    </row>
    <row r="18" spans="1:11" s="2" customFormat="1" ht="17.399999999999999">
      <c r="A18" s="4"/>
      <c r="B18" s="9">
        <v>9</v>
      </c>
      <c r="C18" t="s">
        <v>56</v>
      </c>
      <c r="D18" s="11" t="s">
        <v>53</v>
      </c>
      <c r="E18" s="61">
        <v>7500</v>
      </c>
      <c r="F18" s="62">
        <v>1</v>
      </c>
      <c r="G18" s="62">
        <f t="shared" si="0"/>
        <v>7500</v>
      </c>
      <c r="H18" s="4"/>
      <c r="I18" s="4"/>
      <c r="J18" s="7"/>
      <c r="K18" s="8"/>
    </row>
    <row r="19" spans="1:11" s="2" customFormat="1" ht="46.8">
      <c r="A19" s="4"/>
      <c r="B19" s="9">
        <v>10</v>
      </c>
      <c r="C19" s="59" t="s">
        <v>65</v>
      </c>
      <c r="D19" s="11" t="s">
        <v>53</v>
      </c>
      <c r="E19" s="61">
        <v>7500</v>
      </c>
      <c r="F19" s="62">
        <v>1</v>
      </c>
      <c r="G19" s="62">
        <f t="shared" si="0"/>
        <v>7500</v>
      </c>
      <c r="H19" s="4"/>
      <c r="I19" s="4"/>
      <c r="J19" s="7"/>
      <c r="K19" s="8"/>
    </row>
    <row r="20" spans="1:11" s="2" customFormat="1" ht="17.399999999999999">
      <c r="A20" s="4"/>
      <c r="B20" s="9">
        <v>11</v>
      </c>
      <c r="C20" s="59" t="s">
        <v>57</v>
      </c>
      <c r="D20" s="11" t="s">
        <v>18</v>
      </c>
      <c r="E20" s="61">
        <v>7000</v>
      </c>
      <c r="F20" s="62">
        <v>1</v>
      </c>
      <c r="G20" s="62">
        <f t="shared" si="0"/>
        <v>7000</v>
      </c>
      <c r="H20" s="4"/>
      <c r="I20" s="4"/>
      <c r="J20" s="7"/>
      <c r="K20" s="8"/>
    </row>
    <row r="21" spans="1:11" s="2" customFormat="1" ht="17.399999999999999">
      <c r="A21" s="4"/>
      <c r="B21" s="9">
        <v>12</v>
      </c>
      <c r="C21" s="59" t="s">
        <v>66</v>
      </c>
      <c r="D21" s="11" t="s">
        <v>18</v>
      </c>
      <c r="E21" s="61">
        <v>3500</v>
      </c>
      <c r="F21" s="62">
        <v>1</v>
      </c>
      <c r="G21" s="62">
        <f t="shared" si="0"/>
        <v>3500</v>
      </c>
      <c r="H21" s="4"/>
      <c r="I21" s="4"/>
      <c r="J21" s="7"/>
      <c r="K21" s="8"/>
    </row>
    <row r="22" spans="1:11" s="2" customFormat="1" ht="224.4">
      <c r="A22" s="4"/>
      <c r="B22" s="9">
        <v>13</v>
      </c>
      <c r="C22" s="63" t="s">
        <v>58</v>
      </c>
      <c r="D22" s="11" t="s">
        <v>59</v>
      </c>
      <c r="E22" s="61">
        <v>165</v>
      </c>
      <c r="F22" s="62">
        <v>310</v>
      </c>
      <c r="G22" s="62">
        <f t="shared" si="0"/>
        <v>51150</v>
      </c>
      <c r="H22" s="4"/>
      <c r="I22" s="4"/>
      <c r="J22" s="7"/>
      <c r="K22" s="8"/>
    </row>
    <row r="23" spans="1:11" s="2" customFormat="1" ht="17.399999999999999">
      <c r="A23" s="4"/>
      <c r="B23" s="9">
        <v>14</v>
      </c>
      <c r="C23" s="64" t="s">
        <v>60</v>
      </c>
      <c r="D23" s="11" t="s">
        <v>48</v>
      </c>
      <c r="E23" s="61">
        <v>11500</v>
      </c>
      <c r="F23" s="62">
        <v>1</v>
      </c>
      <c r="G23" s="62">
        <f t="shared" si="0"/>
        <v>11500</v>
      </c>
      <c r="H23" s="4"/>
      <c r="I23" s="4"/>
      <c r="J23" s="7"/>
      <c r="K23" s="8"/>
    </row>
    <row r="24" spans="1:11" s="2" customFormat="1" ht="17.399999999999999">
      <c r="A24" s="4"/>
      <c r="B24" s="9">
        <v>15</v>
      </c>
      <c r="C24" s="59" t="s">
        <v>61</v>
      </c>
      <c r="D24" s="11" t="s">
        <v>18</v>
      </c>
      <c r="E24" s="61">
        <v>29500</v>
      </c>
      <c r="F24" s="62">
        <v>1</v>
      </c>
      <c r="G24" s="62">
        <f t="shared" si="0"/>
        <v>29500</v>
      </c>
      <c r="H24" s="4"/>
      <c r="I24" s="4"/>
      <c r="J24" s="7"/>
      <c r="K24" s="8"/>
    </row>
    <row r="25" spans="1:11" s="2" customFormat="1" ht="243.6" customHeight="1">
      <c r="A25" s="10"/>
      <c r="B25" s="60">
        <v>16</v>
      </c>
      <c r="C25" s="31" t="s">
        <v>21</v>
      </c>
      <c r="D25" s="11" t="s">
        <v>18</v>
      </c>
      <c r="E25" s="12">
        <v>52000</v>
      </c>
      <c r="F25" s="11">
        <v>1</v>
      </c>
      <c r="G25" s="12">
        <f t="shared" si="0"/>
        <v>52000</v>
      </c>
      <c r="H25" s="12"/>
      <c r="I25" s="12">
        <f t="shared" ref="I25" si="1">H25*$E25</f>
        <v>0</v>
      </c>
      <c r="J25" s="13"/>
      <c r="K25" s="14"/>
    </row>
    <row r="26" spans="1:11" s="2" customFormat="1" ht="17.399999999999999">
      <c r="A26" s="15"/>
      <c r="B26" s="4"/>
      <c r="C26" s="31" t="s">
        <v>62</v>
      </c>
      <c r="D26" s="10" t="s">
        <v>48</v>
      </c>
      <c r="E26" s="16">
        <v>63500</v>
      </c>
      <c r="F26" s="65">
        <v>1</v>
      </c>
      <c r="G26" s="65">
        <f t="shared" si="0"/>
        <v>63500</v>
      </c>
      <c r="H26" s="17"/>
      <c r="I26" s="17"/>
      <c r="J26" s="7"/>
      <c r="K26" s="8"/>
    </row>
    <row r="27" spans="1:11" s="2" customFormat="1" ht="17.399999999999999">
      <c r="A27" s="10"/>
      <c r="B27" s="4"/>
      <c r="C27" s="31"/>
      <c r="D27" s="10"/>
      <c r="E27" s="58"/>
      <c r="F27" s="17"/>
      <c r="G27" s="17"/>
      <c r="H27" s="17"/>
      <c r="I27" s="17"/>
      <c r="J27" s="7"/>
      <c r="K27" s="8"/>
    </row>
    <row r="28" spans="1:11" ht="15">
      <c r="A28" s="11"/>
      <c r="B28" s="11"/>
      <c r="C28" s="31"/>
      <c r="D28" s="11"/>
      <c r="E28" s="58"/>
      <c r="F28" s="17"/>
      <c r="G28" s="17"/>
      <c r="H28" s="17"/>
      <c r="I28" s="17"/>
      <c r="J28" s="13" t="str">
        <f t="shared" ref="J28:J29" si="2">IFERROR(I28/G28,"")</f>
        <v/>
      </c>
      <c r="K28" s="11"/>
    </row>
    <row r="29" spans="1:11" ht="15">
      <c r="A29" s="11"/>
      <c r="B29" s="11"/>
      <c r="C29" s="18"/>
      <c r="D29" s="11"/>
      <c r="E29" s="19"/>
      <c r="F29" s="11"/>
      <c r="G29" s="12">
        <f t="shared" ref="G29" si="3">F29*$E29</f>
        <v>0</v>
      </c>
      <c r="H29" s="12"/>
      <c r="I29" s="12">
        <f t="shared" ref="I29" si="4">H29*$E29</f>
        <v>0</v>
      </c>
      <c r="J29" s="13" t="str">
        <f t="shared" si="2"/>
        <v/>
      </c>
      <c r="K29" s="11"/>
    </row>
    <row r="30" spans="1:11" ht="15.6">
      <c r="A30" s="20"/>
      <c r="B30" s="20"/>
      <c r="C30" s="21" t="s">
        <v>19</v>
      </c>
      <c r="D30" s="21"/>
      <c r="E30" s="22"/>
      <c r="F30" s="21"/>
      <c r="G30" s="23">
        <f>SUM(G9:G29)</f>
        <v>360620</v>
      </c>
      <c r="H30" s="23"/>
      <c r="I30" s="23">
        <f>SUM(I25:I29)</f>
        <v>0</v>
      </c>
      <c r="J30" s="24"/>
      <c r="K30" s="25"/>
    </row>
  </sheetData>
  <mergeCells count="18">
    <mergeCell ref="J6:J7"/>
    <mergeCell ref="K6:K7"/>
    <mergeCell ref="A5:B5"/>
    <mergeCell ref="C5:K5"/>
    <mergeCell ref="A6:A7"/>
    <mergeCell ref="B6:B7"/>
    <mergeCell ref="C6:C7"/>
    <mergeCell ref="D6:D7"/>
    <mergeCell ref="E6:E7"/>
    <mergeCell ref="F6:G6"/>
    <mergeCell ref="H6:I6"/>
    <mergeCell ref="A4:B4"/>
    <mergeCell ref="C4:K4"/>
    <mergeCell ref="A1:K1"/>
    <mergeCell ref="A2:B2"/>
    <mergeCell ref="C2:K2"/>
    <mergeCell ref="A3:B3"/>
    <mergeCell ref="C3: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workbookViewId="0">
      <selection activeCell="G3" sqref="G3"/>
    </sheetView>
  </sheetViews>
  <sheetFormatPr defaultColWidth="9" defaultRowHeight="14.4"/>
  <cols>
    <col min="1" max="1" width="9" style="51"/>
    <col min="2" max="2" width="59.33203125" style="51" customWidth="1"/>
    <col min="3" max="5" width="9" style="51"/>
    <col min="6" max="6" width="16.6640625" style="51" customWidth="1"/>
    <col min="7" max="16384" width="9" style="51"/>
  </cols>
  <sheetData>
    <row r="1" spans="1:6" ht="16.2" thickBot="1">
      <c r="A1" s="79" t="s">
        <v>36</v>
      </c>
      <c r="B1" s="80"/>
      <c r="C1" s="80"/>
      <c r="D1" s="80"/>
      <c r="E1" s="80"/>
      <c r="F1" s="81"/>
    </row>
    <row r="2" spans="1:6" ht="15" thickBot="1">
      <c r="A2" s="52"/>
      <c r="F2" s="53"/>
    </row>
    <row r="3" spans="1:6" ht="82.8">
      <c r="A3" s="30">
        <v>3</v>
      </c>
      <c r="B3" s="31" t="s">
        <v>41</v>
      </c>
      <c r="C3" s="32"/>
      <c r="D3" s="32"/>
      <c r="E3" s="32"/>
      <c r="F3" s="33"/>
    </row>
    <row r="4" spans="1:6">
      <c r="A4" s="34"/>
      <c r="B4" s="35"/>
      <c r="C4" s="36"/>
      <c r="D4" s="36"/>
      <c r="E4" s="36"/>
      <c r="F4" s="37"/>
    </row>
    <row r="5" spans="1:6">
      <c r="A5" s="34"/>
      <c r="B5" s="35" t="s">
        <v>24</v>
      </c>
      <c r="C5" s="36"/>
      <c r="D5" s="40"/>
      <c r="E5" s="36"/>
      <c r="F5" s="37"/>
    </row>
    <row r="6" spans="1:6" ht="28.8">
      <c r="A6" s="34"/>
      <c r="B6" s="39" t="s">
        <v>25</v>
      </c>
      <c r="C6" s="36" t="s">
        <v>26</v>
      </c>
      <c r="D6" s="40">
        <v>1</v>
      </c>
      <c r="E6" s="36">
        <v>1750</v>
      </c>
      <c r="F6" s="37">
        <f t="shared" ref="F6:F7" si="0">+E6*D6</f>
        <v>1750</v>
      </c>
    </row>
    <row r="7" spans="1:6">
      <c r="A7" s="34"/>
      <c r="B7" s="39" t="s">
        <v>27</v>
      </c>
      <c r="C7" s="36" t="s">
        <v>22</v>
      </c>
      <c r="D7" s="40">
        <f>+D6*5%</f>
        <v>0.05</v>
      </c>
      <c r="E7" s="36">
        <v>1750</v>
      </c>
      <c r="F7" s="37">
        <f t="shared" si="0"/>
        <v>87.5</v>
      </c>
    </row>
    <row r="8" spans="1:6">
      <c r="A8" s="42"/>
      <c r="B8" s="43" t="s">
        <v>31</v>
      </c>
      <c r="C8" s="44"/>
      <c r="D8" s="44"/>
      <c r="E8" s="44"/>
      <c r="F8" s="45">
        <f>+SUM(F5:F7)</f>
        <v>1837.5</v>
      </c>
    </row>
    <row r="9" spans="1:6">
      <c r="A9" s="42"/>
      <c r="B9" s="43"/>
      <c r="C9" s="44"/>
      <c r="D9" s="44"/>
      <c r="E9" s="44"/>
      <c r="F9" s="45"/>
    </row>
    <row r="10" spans="1:6">
      <c r="A10" s="34"/>
      <c r="B10" s="39" t="s">
        <v>40</v>
      </c>
      <c r="C10" s="46">
        <v>0.2</v>
      </c>
      <c r="D10" s="36"/>
      <c r="E10" s="36"/>
      <c r="F10" s="57">
        <f>+C10*F8</f>
        <v>367.5</v>
      </c>
    </row>
    <row r="11" spans="1:6">
      <c r="A11" s="34"/>
      <c r="B11" s="39"/>
      <c r="C11" s="46"/>
      <c r="D11" s="36"/>
      <c r="E11" s="36"/>
      <c r="F11" s="57"/>
    </row>
    <row r="12" spans="1:6">
      <c r="A12" s="34"/>
      <c r="B12" s="82" t="s">
        <v>37</v>
      </c>
      <c r="C12" s="82"/>
      <c r="D12" s="82"/>
      <c r="E12" s="82"/>
      <c r="F12" s="41">
        <f>+SUM(F8:F10)</f>
        <v>2205</v>
      </c>
    </row>
    <row r="13" spans="1:6" ht="15.6">
      <c r="A13" s="47"/>
      <c r="B13" s="78" t="s">
        <v>34</v>
      </c>
      <c r="C13" s="78"/>
      <c r="D13" s="78"/>
      <c r="E13" s="78"/>
      <c r="F13" s="48">
        <f>F12</f>
        <v>2205</v>
      </c>
    </row>
    <row r="14" spans="1:6" ht="16.2" thickBot="1">
      <c r="A14" s="49"/>
      <c r="B14" s="83" t="s">
        <v>35</v>
      </c>
      <c r="C14" s="83"/>
      <c r="D14" s="83"/>
      <c r="E14" s="83"/>
      <c r="F14" s="50">
        <f>ROUND(+F13/10.764,0)</f>
        <v>205</v>
      </c>
    </row>
    <row r="15" spans="1:6" ht="15" thickBot="1">
      <c r="A15" s="52"/>
      <c r="F15" s="53"/>
    </row>
    <row r="16" spans="1:6" ht="73.2" customHeight="1">
      <c r="A16" s="30">
        <v>4</v>
      </c>
      <c r="B16" s="31" t="s">
        <v>42</v>
      </c>
      <c r="C16" s="32"/>
      <c r="D16" s="32"/>
      <c r="E16" s="32"/>
      <c r="F16" s="33"/>
    </row>
    <row r="17" spans="1:6" ht="15">
      <c r="A17" s="34"/>
      <c r="B17" s="38" t="s">
        <v>44</v>
      </c>
      <c r="C17" s="36"/>
      <c r="D17" s="36"/>
      <c r="E17" s="36"/>
      <c r="F17" s="37"/>
    </row>
    <row r="18" spans="1:6">
      <c r="A18" s="34"/>
      <c r="B18" s="35"/>
      <c r="C18" s="36"/>
      <c r="D18" s="36"/>
      <c r="E18" s="36"/>
      <c r="F18" s="37"/>
    </row>
    <row r="19" spans="1:6" ht="28.8">
      <c r="A19" s="34"/>
      <c r="B19" s="39" t="s">
        <v>43</v>
      </c>
      <c r="C19" s="36" t="s">
        <v>22</v>
      </c>
      <c r="D19" s="40">
        <v>12.92</v>
      </c>
      <c r="E19" s="36">
        <v>100</v>
      </c>
      <c r="F19" s="37">
        <f t="shared" ref="F19:F20" si="1">+E19*D19</f>
        <v>1292</v>
      </c>
    </row>
    <row r="20" spans="1:6">
      <c r="A20" s="34"/>
      <c r="B20" s="39" t="s">
        <v>23</v>
      </c>
      <c r="C20" s="36" t="s">
        <v>22</v>
      </c>
      <c r="D20" s="40">
        <f>+D19*5%</f>
        <v>0.64600000000000002</v>
      </c>
      <c r="E20" s="36">
        <v>100</v>
      </c>
      <c r="F20" s="37">
        <f t="shared" si="1"/>
        <v>64.600000000000009</v>
      </c>
    </row>
    <row r="21" spans="1:6">
      <c r="A21" s="34"/>
      <c r="B21" s="39" t="s">
        <v>38</v>
      </c>
      <c r="C21" s="36" t="s">
        <v>39</v>
      </c>
      <c r="D21" s="40">
        <v>1</v>
      </c>
      <c r="E21" s="36">
        <v>1000</v>
      </c>
      <c r="F21" s="37">
        <f>E21*D21</f>
        <v>1000</v>
      </c>
    </row>
    <row r="22" spans="1:6">
      <c r="A22" s="34"/>
      <c r="B22" s="35" t="s">
        <v>28</v>
      </c>
      <c r="C22" s="36"/>
      <c r="D22" s="36"/>
      <c r="E22" s="36"/>
      <c r="F22" s="37"/>
    </row>
    <row r="23" spans="1:6">
      <c r="A23" s="34"/>
      <c r="B23" s="39" t="s">
        <v>45</v>
      </c>
      <c r="C23" s="36" t="s">
        <v>46</v>
      </c>
      <c r="D23" s="40">
        <f>D19</f>
        <v>12.92</v>
      </c>
      <c r="E23" s="36">
        <v>50</v>
      </c>
      <c r="F23" s="37">
        <f>+E23*D23</f>
        <v>646</v>
      </c>
    </row>
    <row r="24" spans="1:6">
      <c r="A24" s="34"/>
      <c r="B24" s="39" t="s">
        <v>29</v>
      </c>
      <c r="C24" s="36" t="s">
        <v>30</v>
      </c>
      <c r="D24" s="36"/>
      <c r="E24" s="36"/>
      <c r="F24" s="37"/>
    </row>
    <row r="25" spans="1:6">
      <c r="A25" s="42"/>
      <c r="B25" s="43" t="s">
        <v>31</v>
      </c>
      <c r="C25" s="44"/>
      <c r="D25" s="44"/>
      <c r="E25" s="44"/>
      <c r="F25" s="45">
        <f>+SUM(F18:F24)</f>
        <v>3002.6</v>
      </c>
    </row>
    <row r="26" spans="1:6">
      <c r="A26" s="34"/>
      <c r="B26" s="39" t="s">
        <v>32</v>
      </c>
      <c r="C26" s="36"/>
      <c r="D26" s="36"/>
      <c r="E26" s="36"/>
      <c r="F26" s="37"/>
    </row>
    <row r="27" spans="1:6">
      <c r="A27" s="34"/>
      <c r="B27" s="35" t="s">
        <v>31</v>
      </c>
      <c r="C27" s="36"/>
      <c r="D27" s="36"/>
      <c r="E27" s="36"/>
      <c r="F27" s="41">
        <f>+F26+F25</f>
        <v>3002.6</v>
      </c>
    </row>
    <row r="28" spans="1:6">
      <c r="A28" s="34"/>
      <c r="B28" s="39" t="s">
        <v>40</v>
      </c>
      <c r="C28" s="46">
        <v>0.2</v>
      </c>
      <c r="D28" s="36"/>
      <c r="E28" s="36"/>
      <c r="F28" s="37">
        <f>+C28*F27</f>
        <v>600.52</v>
      </c>
    </row>
    <row r="29" spans="1:6">
      <c r="A29" s="34"/>
      <c r="B29" s="39" t="s">
        <v>33</v>
      </c>
      <c r="C29" s="36"/>
      <c r="D29" s="36"/>
      <c r="E29" s="36"/>
      <c r="F29" s="37"/>
    </row>
    <row r="30" spans="1:6">
      <c r="A30" s="34"/>
      <c r="B30" s="82" t="s">
        <v>37</v>
      </c>
      <c r="C30" s="82"/>
      <c r="D30" s="82"/>
      <c r="E30" s="82"/>
      <c r="F30" s="41">
        <f>+SUM(F27:F29)</f>
        <v>3603.12</v>
      </c>
    </row>
    <row r="31" spans="1:6" ht="15.6">
      <c r="A31" s="47"/>
      <c r="B31" s="78" t="s">
        <v>34</v>
      </c>
      <c r="C31" s="78"/>
      <c r="D31" s="78"/>
      <c r="E31" s="78"/>
      <c r="F31" s="48">
        <f>ROUND(+F30/10,0)</f>
        <v>360</v>
      </c>
    </row>
    <row r="32" spans="1:6" ht="15" thickBot="1">
      <c r="A32" s="54"/>
      <c r="B32" s="55"/>
      <c r="C32" s="55"/>
      <c r="D32" s="55"/>
      <c r="E32" s="55"/>
      <c r="F32" s="56"/>
    </row>
  </sheetData>
  <mergeCells count="6">
    <mergeCell ref="B31:E31"/>
    <mergeCell ref="A1:F1"/>
    <mergeCell ref="B12:E12"/>
    <mergeCell ref="B13:E13"/>
    <mergeCell ref="B14:E14"/>
    <mergeCell ref="B30:E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variatation statement</vt:lpstr>
      <vt:lpstr>Rate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Irfan Sayed</cp:lastModifiedBy>
  <dcterms:created xsi:type="dcterms:W3CDTF">2024-03-19T11:05:30Z</dcterms:created>
  <dcterms:modified xsi:type="dcterms:W3CDTF">2024-06-23T11:42:19Z</dcterms:modified>
</cp:coreProperties>
</file>