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Mayank Poriya\OneDrive - Travel food Services\Mayank Poriya\Noida_Yamuna International Airport\ChaiPoint\"/>
    </mc:Choice>
  </mc:AlternateContent>
  <bookViews>
    <workbookView xWindow="-120" yWindow="-120" windowWidth="19440" windowHeight="15000" tabRatio="644"/>
  </bookViews>
  <sheets>
    <sheet name="CHAI POINT PLUMBING BOQ" sheetId="3" r:id="rId1"/>
  </sheets>
  <definedNames>
    <definedName name="_xlnm.Print_Area" localSheetId="0">'CHAI POINT PLUMBING BOQ'!$A$3:$H$65</definedName>
    <definedName name="_xlnm.Print_Titles" localSheetId="0">'CHAI POINT PLUMBING BOQ'!$4:$4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6" i="3" l="1"/>
  <c r="G37" i="3"/>
  <c r="E21" i="3"/>
  <c r="E22" i="3"/>
  <c r="G33" i="3"/>
  <c r="E25" i="3"/>
  <c r="E6" i="3"/>
  <c r="E15" i="3"/>
  <c r="E12" i="3"/>
  <c r="E9" i="3"/>
  <c r="G35" i="3" l="1"/>
  <c r="G39" i="3"/>
  <c r="G40" i="3"/>
  <c r="G41" i="3"/>
  <c r="G6" i="3"/>
  <c r="G42" i="3" l="1"/>
  <c r="G27" i="3"/>
  <c r="G32" i="3"/>
  <c r="G57" i="3"/>
  <c r="G50" i="3"/>
  <c r="G52" i="3"/>
  <c r="G54" i="3"/>
  <c r="G55" i="3"/>
  <c r="G49" i="3"/>
  <c r="G46" i="3"/>
  <c r="G44" i="3"/>
  <c r="G28" i="3"/>
  <c r="G29" i="3"/>
  <c r="G25" i="3"/>
  <c r="G21" i="3"/>
  <c r="G22" i="3"/>
  <c r="G18" i="3"/>
  <c r="G15" i="3"/>
  <c r="G9" i="3"/>
  <c r="G12" i="3"/>
  <c r="G59" i="3" l="1"/>
</calcChain>
</file>

<file path=xl/sharedStrings.xml><?xml version="1.0" encoding="utf-8"?>
<sst xmlns="http://schemas.openxmlformats.org/spreadsheetml/2006/main" count="110" uniqueCount="70">
  <si>
    <t>nos</t>
  </si>
  <si>
    <t>20mm dia</t>
  </si>
  <si>
    <t>25mm dia</t>
  </si>
  <si>
    <t>50mm dia</t>
  </si>
  <si>
    <t>rft</t>
  </si>
  <si>
    <t>100mm dia</t>
  </si>
  <si>
    <t>G.I. `C' class pipes</t>
  </si>
  <si>
    <t>SR. NO.</t>
  </si>
  <si>
    <t>MATERIAL</t>
  </si>
  <si>
    <t>DESCRIPTION</t>
  </si>
  <si>
    <t>UNIT</t>
  </si>
  <si>
    <t>QTY.</t>
  </si>
  <si>
    <t>RATE</t>
  </si>
  <si>
    <t>AMOUNT</t>
  </si>
  <si>
    <t>CPVC pipes</t>
  </si>
  <si>
    <t>a</t>
  </si>
  <si>
    <t>b</t>
  </si>
  <si>
    <t>c</t>
  </si>
  <si>
    <t>d</t>
  </si>
  <si>
    <t>e</t>
  </si>
  <si>
    <t>Angle cock</t>
  </si>
  <si>
    <t>Piller cock</t>
  </si>
  <si>
    <t>Geyser storage</t>
  </si>
  <si>
    <t>Sink mixture</t>
  </si>
  <si>
    <t>Channel Drain</t>
  </si>
  <si>
    <t>Sink connection</t>
  </si>
  <si>
    <t>Grease Trap</t>
  </si>
  <si>
    <t>TOTAL</t>
  </si>
  <si>
    <t>Supply ,laying,testing &amp; commissing of heavy quility SS Grating of thickness 38MM with MS angle runners including fixing with hold fast applaying three coats of anti corrosive Bitumastic paint etc complete and as directed</t>
  </si>
  <si>
    <t>Jali</t>
  </si>
  <si>
    <t>Jali with cokroch trap above nhani trap &amp; clean out POP up type</t>
  </si>
  <si>
    <t>Chamber</t>
  </si>
  <si>
    <t>Providing &amp; fixing SS MADE Greece Trap MAKE Bombay Iron Works or any approved make. OR CONSTRUCTING THE SAME AS PER DRAWING</t>
  </si>
  <si>
    <t>Supply, laying ,OF FLEXIBALE PIPES  pipes to required lengths, laying in position to required grade and level, jointing, making holes, pockets, chases in</t>
  </si>
  <si>
    <t>FLEXIBALE PIPES</t>
  </si>
  <si>
    <t>UPVC SWR PIPES</t>
  </si>
  <si>
    <t>Thermal Insulation    (HOT WATER)</t>
  </si>
  <si>
    <t>CPVC pipes (HOT WATER)</t>
  </si>
  <si>
    <t>RO Plant</t>
  </si>
  <si>
    <r>
      <t xml:space="preserve">Supply, installing testing and commissioning of ISI marked gun metal screwed pattern non-return </t>
    </r>
    <r>
      <rPr>
        <b/>
        <sz val="8"/>
        <rFont val="Verdana"/>
        <family val="2"/>
      </rPr>
      <t>Valve</t>
    </r>
    <r>
      <rPr>
        <sz val="8"/>
        <rFont val="Verdana"/>
        <family val="2"/>
      </rPr>
      <t xml:space="preserve"> conforming to IS 778 Class 1 including jointing, supporting etc. complete and as directed.</t>
    </r>
  </si>
  <si>
    <r>
      <t xml:space="preserve">Supply, laying, testing and commissioning of </t>
    </r>
    <r>
      <rPr>
        <b/>
        <sz val="8"/>
        <rFont val="Verdana"/>
        <family val="2"/>
      </rPr>
      <t>G.I. `C' class pipes</t>
    </r>
    <r>
      <rPr>
        <sz val="8"/>
        <rFont val="Verdana"/>
        <family val="2"/>
      </rPr>
      <t xml:space="preserve"> and fittings 'suitable for domestic cold  water application  rated for a working pressure of 5 kg/cm2 and conforming to IS 1239 (Part-I)-1979 for and equipments, including bitumastic hessia</t>
    </r>
  </si>
  <si>
    <r>
      <t xml:space="preserve">Supply, laying, testing and commissioning of </t>
    </r>
    <r>
      <rPr>
        <b/>
        <sz val="8"/>
        <rFont val="Verdana"/>
        <family val="2"/>
      </rPr>
      <t>FOOD GRADE CPVC pipes FOR RO WATER PIPING</t>
    </r>
    <r>
      <rPr>
        <sz val="8"/>
        <rFont val="Verdana"/>
        <family val="2"/>
      </rPr>
      <t xml:space="preserve"> conforming to CTS (copper tube size) SDR-11 as per ASTM  D 2846  with necessary fittings up to the size of 50 mm dia , jointing with CPVC solvent cement of medium body IPS brand or equivalent conform</t>
    </r>
  </si>
  <si>
    <r>
      <t xml:space="preserve">Supply, laying, testing and commissioning of </t>
    </r>
    <r>
      <rPr>
        <b/>
        <sz val="8"/>
        <rFont val="Verdana"/>
        <family val="2"/>
      </rPr>
      <t>CPVC - Schedule 80 pipes</t>
    </r>
    <r>
      <rPr>
        <sz val="8"/>
        <rFont val="Verdana"/>
        <family val="2"/>
      </rPr>
      <t xml:space="preserve"> and fittings suitable for domestic  hot water application (max. temp.85 Deg.C) rated for a working pressure of 5 kg/cm2 and conforming to latest Indian / International Standards for Ver</t>
    </r>
  </si>
  <si>
    <r>
      <t xml:space="preserve">Supply and covering </t>
    </r>
    <r>
      <rPr>
        <b/>
        <sz val="8"/>
        <rFont val="Verdana"/>
        <family val="2"/>
      </rPr>
      <t>(Thermal Insulation)</t>
    </r>
    <r>
      <rPr>
        <sz val="8"/>
        <rFont val="Verdana"/>
        <family val="2"/>
      </rPr>
      <t xml:space="preserve"> hot water pipes with 13 mm thick performed closed cell nitrite rubber pipe section insulation having density not less than 60 kg/cm2 and "K" valve not more than 0.034 w/m Deg. K @ 20 Deg C mean temperature, jointin</t>
    </r>
  </si>
  <si>
    <r>
      <t xml:space="preserve">Providing and fixing </t>
    </r>
    <r>
      <rPr>
        <b/>
        <sz val="8"/>
        <rFont val="Verdana"/>
        <family val="2"/>
      </rPr>
      <t>Angle cock</t>
    </r>
    <r>
      <rPr>
        <sz val="8"/>
        <rFont val="Verdana"/>
        <family val="2"/>
      </rPr>
      <t xml:space="preserve"> with wall flange</t>
    </r>
  </si>
  <si>
    <r>
      <t xml:space="preserve">Providing and fixing </t>
    </r>
    <r>
      <rPr>
        <b/>
        <sz val="8"/>
        <rFont val="Verdana"/>
        <family val="2"/>
      </rPr>
      <t>Pillar cock</t>
    </r>
    <r>
      <rPr>
        <sz val="8"/>
        <rFont val="Verdana"/>
        <family val="2"/>
      </rPr>
      <t xml:space="preserve"> of approved make for Wash room</t>
    </r>
  </si>
  <si>
    <r>
      <t xml:space="preserve">Providing and fixing </t>
    </r>
    <r>
      <rPr>
        <b/>
        <sz val="8"/>
        <rFont val="Verdana"/>
        <family val="2"/>
      </rPr>
      <t>Pillar cock</t>
    </r>
    <r>
      <rPr>
        <sz val="8"/>
        <rFont val="Verdana"/>
        <family val="2"/>
      </rPr>
      <t xml:space="preserve"> of approved make</t>
    </r>
  </si>
  <si>
    <r>
      <t xml:space="preserve">Providing and fixing </t>
    </r>
    <r>
      <rPr>
        <b/>
        <sz val="8"/>
        <rFont val="Verdana"/>
        <family val="2"/>
      </rPr>
      <t>Sink mixture</t>
    </r>
  </si>
  <si>
    <r>
      <t xml:space="preserve">Providing &amp; fixing </t>
    </r>
    <r>
      <rPr>
        <b/>
        <sz val="8"/>
        <rFont val="Verdana"/>
        <family val="2"/>
      </rPr>
      <t>Sink</t>
    </r>
    <r>
      <rPr>
        <sz val="8"/>
        <rFont val="Verdana"/>
        <family val="2"/>
      </rPr>
      <t xml:space="preserve"> Drain outlet</t>
    </r>
    <r>
      <rPr>
        <b/>
        <sz val="8"/>
        <rFont val="Verdana"/>
        <family val="2"/>
      </rPr>
      <t xml:space="preserve"> Connection</t>
    </r>
    <r>
      <rPr>
        <sz val="8"/>
        <rFont val="Verdana"/>
        <family val="2"/>
      </rPr>
      <t xml:space="preserve"> with valve &amp; drain pipe complete with all necessary fittings</t>
    </r>
  </si>
  <si>
    <t>Supply, laying, creating &amp; commissioning of SS chamber 16 G SS PLATE WITH SUITABLE DEPTH 5MM THK MS PIPE WELDED TO CHAMBER WITH SUITABLE THREAD AND LOCATION AS PER DRAWING WITH TOP GRATING AND PERFOARETED JALI AS PER DESIGN</t>
  </si>
  <si>
    <r>
      <t xml:space="preserve">Supply, laying , testing &amp; commissioning of </t>
    </r>
    <r>
      <rPr>
        <b/>
        <sz val="8"/>
        <rFont val="Verdana"/>
        <family val="2"/>
      </rPr>
      <t>UPVC-SWR pipes</t>
    </r>
    <r>
      <rPr>
        <sz val="8"/>
        <rFont val="Verdana"/>
        <family val="2"/>
      </rPr>
      <t xml:space="preserve"> conforming to IS 13592/92  and fittings conforming to IS-14935/99, cutting the pipes to required lengths, laying in position to required grade and level, jointing, making holes, pockets, chases in </t>
    </r>
    <r>
      <rPr>
        <b/>
        <sz val="8"/>
        <rFont val="Verdana"/>
        <family val="2"/>
      </rPr>
      <t>TYPE B 6 OR 8 KG</t>
    </r>
  </si>
  <si>
    <t>SIZE 12 X 12</t>
  </si>
  <si>
    <t>Remark</t>
  </si>
  <si>
    <t>Deep Seal trap</t>
  </si>
  <si>
    <r>
      <t xml:space="preserve">Supply, laying, testing &amp; commissioning of approved C I make </t>
    </r>
    <r>
      <rPr>
        <b/>
        <sz val="8"/>
        <rFont val="Verdana"/>
        <family val="2"/>
      </rPr>
      <t>Deep Seal Trap</t>
    </r>
    <r>
      <rPr>
        <sz val="8"/>
        <rFont val="Verdana"/>
        <family val="2"/>
      </rPr>
      <t xml:space="preserve">  with aproved make leavy duty round or square s.s. grating etc. complete.</t>
    </r>
  </si>
  <si>
    <t>FLOOR TRAP/ MULTI FLOOR TRAP</t>
  </si>
  <si>
    <t xml:space="preserve">Equipment connection </t>
  </si>
  <si>
    <r>
      <t xml:space="preserve">Doing </t>
    </r>
    <r>
      <rPr>
        <b/>
        <sz val="8"/>
        <rFont val="Verdana"/>
        <family val="2"/>
      </rPr>
      <t xml:space="preserve">Equipment connection And Insallation </t>
    </r>
    <r>
      <rPr>
        <sz val="8"/>
        <rFont val="Verdana"/>
        <family val="2"/>
      </rPr>
      <t>(labour charges only)</t>
    </r>
  </si>
  <si>
    <t>Providing and supplying 25 litrs geyser with c.p angle cock of hot and cold pvc connection pipes c.p elbows non return valves mounting bolts etc</t>
  </si>
  <si>
    <t>Ball Valves</t>
  </si>
  <si>
    <r>
      <t>Providing and supplying</t>
    </r>
    <r>
      <rPr>
        <b/>
        <sz val="8"/>
        <rFont val="Verdana"/>
        <family val="2"/>
      </rPr>
      <t xml:space="preserve"> 15 litrs geyser</t>
    </r>
    <r>
      <rPr>
        <sz val="8"/>
        <rFont val="Verdana"/>
        <family val="2"/>
      </rPr>
      <t xml:space="preserve"> with c.p angle cock of hot and cold pvc connection pipes c.p elbows non return valves mounting bolts etc</t>
    </r>
  </si>
  <si>
    <r>
      <t>Providing and supplying</t>
    </r>
    <r>
      <rPr>
        <b/>
        <sz val="8"/>
        <rFont val="Verdana"/>
        <family val="2"/>
      </rPr>
      <t xml:space="preserve"> 25 litrs geyser</t>
    </r>
    <r>
      <rPr>
        <sz val="8"/>
        <rFont val="Verdana"/>
        <family val="2"/>
      </rPr>
      <t xml:space="preserve"> with c.p angle cock of hot and cold pvc connection &amp; coupper pipes  c.p elbows non return valves mounting bolts etc</t>
    </r>
  </si>
  <si>
    <t>Size 18" X 24"</t>
  </si>
  <si>
    <r>
      <t xml:space="preserve">Providing and supplying </t>
    </r>
    <r>
      <rPr>
        <b/>
        <sz val="8"/>
        <rFont val="Verdana"/>
        <family val="2"/>
      </rPr>
      <t>6 litrs geyser</t>
    </r>
    <r>
      <rPr>
        <sz val="8"/>
        <rFont val="Verdana"/>
        <family val="2"/>
      </rPr>
      <t xml:space="preserve"> with c.p angle cock of hot and cold pvc connection &amp; coupper pipes  c.p elbows non return valves mounting bolts etc </t>
    </r>
  </si>
  <si>
    <t>RO Plant 100LPH Capacity</t>
  </si>
  <si>
    <t>PLUMBING BOQ FOR BAR SUPPORT KITCHEN NOIDA INTERNATIONAL AIRPORT</t>
  </si>
  <si>
    <r>
      <t xml:space="preserve">Supply, laying, testing &amp; commissioning of approved Cast iron </t>
    </r>
    <r>
      <rPr>
        <b/>
        <sz val="8"/>
        <rFont val="Verdana"/>
        <family val="2"/>
      </rPr>
      <t>FLOOR TRAP/ MULTI FLOOR TRAP</t>
    </r>
    <r>
      <rPr>
        <sz val="8"/>
        <rFont val="Verdana"/>
        <family val="2"/>
      </rPr>
      <t xml:space="preserve"> with aproved make heavy duty round or square s.s. grating etc. complete.</t>
    </r>
  </si>
  <si>
    <t>SIZE 12 X 48</t>
  </si>
  <si>
    <t>1200 X 200mm size and 38mm thk. &amp; weighing more than 35Kg.</t>
  </si>
  <si>
    <t>200 X 200mm size and 38mm thick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</si>
</sst>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9">
    <font>
      <sz val="10"/>
      <name val="Arial"/>
    </font>
    <font>
      <sz val="8"/>
      <name val="Arial"/>
      <family val="2"/>
    </font>
    <font>
      <sz val="10"/>
      <name val="Arial"/>
      <family val="2"/>
    </font>
    <font>
      <sz val="10"/>
      <name val="Helv"/>
      <charset val="204"/>
    </font>
    <font>
      <b/>
      <sz val="8"/>
      <name val="Verdana"/>
      <family val="2"/>
    </font>
    <font>
      <sz val="8"/>
      <name val="Verdana"/>
      <family val="2"/>
    </font>
    <font>
      <sz val="8"/>
      <name val="Verdana"/>
      <family val="2"/>
    </font>
    <font>
      <sz val="10"/>
      <color rgb="FF000000"/>
      <name val="Arial"/>
      <family val="2"/>
    </font>
    <font>
      <b/>
      <sz val="16"/>
      <name val="Verdana"/>
      <family val="2"/>
    </font>
  </fonts>
  <fills count="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3" fillId="0" borderId="0"/>
    <xf numFmtId="0" fontId="7" fillId="0" borderId="0"/>
    <xf numFmtId="0" fontId="2" fillId="0" borderId="0"/>
  </cellStyleXfs>
  <cellXfs count="70">
    <xf numFmtId="0" fontId="0" fillId="0" borderId="0" xfId="0"/>
    <xf numFmtId="0" fontId="5" fillId="0" borderId="0" xfId="0" applyFont="1" applyAlignment="1">
      <alignment vertical="top"/>
    </xf>
    <xf numFmtId="0" fontId="5" fillId="0" borderId="0" xfId="3" applyFont="1" applyAlignment="1">
      <alignment vertical="top" wrapText="1"/>
    </xf>
    <xf numFmtId="2" fontId="5" fillId="0" borderId="1" xfId="0" applyNumberFormat="1" applyFont="1" applyBorder="1" applyAlignment="1">
      <alignment horizontal="center" vertical="center"/>
    </xf>
    <xf numFmtId="2" fontId="5" fillId="0" borderId="0" xfId="3" applyNumberFormat="1" applyFont="1" applyAlignment="1">
      <alignment horizontal="center" vertical="center" wrapText="1"/>
    </xf>
    <xf numFmtId="0" fontId="4" fillId="0" borderId="0" xfId="3" applyFont="1" applyAlignment="1">
      <alignment horizontal="left" vertical="center" wrapText="1"/>
    </xf>
    <xf numFmtId="2" fontId="4" fillId="0" borderId="1" xfId="0" applyNumberFormat="1" applyFont="1" applyBorder="1" applyAlignment="1">
      <alignment horizontal="left" vertical="center" wrapText="1"/>
    </xf>
    <xf numFmtId="2" fontId="4" fillId="0" borderId="1" xfId="0" applyNumberFormat="1" applyFont="1" applyBorder="1" applyAlignment="1">
      <alignment horizontal="left" vertical="center"/>
    </xf>
    <xf numFmtId="0" fontId="4" fillId="0" borderId="1" xfId="3" applyFont="1" applyBorder="1" applyAlignment="1">
      <alignment horizontal="left" vertical="center" wrapText="1"/>
    </xf>
    <xf numFmtId="0" fontId="5" fillId="0" borderId="1" xfId="0" applyFont="1" applyBorder="1" applyAlignment="1">
      <alignment horizontal="center" vertical="center"/>
    </xf>
    <xf numFmtId="0" fontId="5" fillId="0" borderId="0" xfId="3" applyFont="1" applyAlignment="1">
      <alignment horizontal="left" vertical="center" wrapText="1"/>
    </xf>
    <xf numFmtId="0" fontId="5" fillId="0" borderId="1" xfId="0" applyFont="1" applyBorder="1" applyAlignment="1">
      <alignment horizontal="left" vertical="center" wrapText="1"/>
    </xf>
    <xf numFmtId="2" fontId="5" fillId="0" borderId="1" xfId="0" applyNumberFormat="1" applyFont="1" applyBorder="1" applyAlignment="1">
      <alignment horizontal="left" vertical="center" wrapText="1"/>
    </xf>
    <xf numFmtId="2" fontId="5" fillId="0" borderId="0" xfId="3" applyNumberFormat="1" applyFont="1" applyAlignment="1">
      <alignment horizontal="right" vertical="center" wrapText="1"/>
    </xf>
    <xf numFmtId="2" fontId="5" fillId="0" borderId="1" xfId="0" applyNumberFormat="1" applyFont="1" applyBorder="1" applyAlignment="1">
      <alignment horizontal="right" vertical="center"/>
    </xf>
    <xf numFmtId="2" fontId="4" fillId="0" borderId="1" xfId="3" applyNumberFormat="1" applyFont="1" applyBorder="1" applyAlignment="1">
      <alignment horizontal="right" vertical="center" wrapText="1"/>
    </xf>
    <xf numFmtId="2" fontId="5" fillId="0" borderId="1" xfId="3" applyNumberFormat="1" applyFont="1" applyBorder="1" applyAlignment="1">
      <alignment horizontal="right" vertical="center" wrapText="1"/>
    </xf>
    <xf numFmtId="0" fontId="5" fillId="0" borderId="0" xfId="3" applyFont="1" applyAlignment="1">
      <alignment horizontal="center" vertical="center" wrapText="1"/>
    </xf>
    <xf numFmtId="2" fontId="6" fillId="0" borderId="1" xfId="0" applyNumberFormat="1" applyFont="1" applyBorder="1" applyAlignment="1">
      <alignment horizontal="center" vertical="center" wrapText="1"/>
    </xf>
    <xf numFmtId="2" fontId="4" fillId="0" borderId="1" xfId="0" applyNumberFormat="1" applyFont="1" applyBorder="1" applyAlignment="1">
      <alignment vertical="center"/>
    </xf>
    <xf numFmtId="2" fontId="5" fillId="0" borderId="2" xfId="3" applyNumberFormat="1" applyFont="1" applyBorder="1" applyAlignment="1">
      <alignment vertical="center" wrapText="1"/>
    </xf>
    <xf numFmtId="2" fontId="5" fillId="0" borderId="1" xfId="3" applyNumberFormat="1" applyFont="1" applyBorder="1" applyAlignment="1">
      <alignment vertical="center" wrapText="1"/>
    </xf>
    <xf numFmtId="2" fontId="5" fillId="0" borderId="3" xfId="3" applyNumberFormat="1" applyFont="1" applyBorder="1" applyAlignment="1">
      <alignment vertical="center" wrapText="1"/>
    </xf>
    <xf numFmtId="2" fontId="5" fillId="0" borderId="0" xfId="3" applyNumberFormat="1" applyFont="1" applyAlignment="1">
      <alignment vertical="center" wrapText="1"/>
    </xf>
    <xf numFmtId="2" fontId="5" fillId="0" borderId="4" xfId="3" applyNumberFormat="1" applyFont="1" applyBorder="1" applyAlignment="1">
      <alignment vertical="center" wrapText="1"/>
    </xf>
    <xf numFmtId="2" fontId="5" fillId="0" borderId="5" xfId="3" applyNumberFormat="1" applyFont="1" applyBorder="1" applyAlignment="1">
      <alignment vertical="center" wrapText="1"/>
    </xf>
    <xf numFmtId="2" fontId="5" fillId="0" borderId="6" xfId="3" applyNumberFormat="1" applyFont="1" applyBorder="1" applyAlignment="1">
      <alignment vertical="center" wrapText="1"/>
    </xf>
    <xf numFmtId="2" fontId="5" fillId="0" borderId="7" xfId="3" applyNumberFormat="1" applyFont="1" applyBorder="1" applyAlignment="1">
      <alignment vertical="center" wrapText="1"/>
    </xf>
    <xf numFmtId="2"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2" fontId="4" fillId="4" borderId="1" xfId="0" applyNumberFormat="1" applyFont="1" applyFill="1" applyBorder="1" applyAlignment="1">
      <alignment horizontal="center" vertical="center"/>
    </xf>
    <xf numFmtId="49" fontId="4" fillId="4" borderId="11" xfId="0" applyNumberFormat="1" applyFont="1" applyFill="1" applyBorder="1" applyAlignment="1">
      <alignment horizontal="center" vertical="center"/>
    </xf>
    <xf numFmtId="0" fontId="4" fillId="4" borderId="12" xfId="0" applyFont="1" applyFill="1" applyBorder="1" applyAlignment="1">
      <alignment horizontal="center" vertical="center"/>
    </xf>
    <xf numFmtId="2" fontId="4" fillId="0" borderId="11" xfId="0" applyNumberFormat="1" applyFont="1" applyBorder="1" applyAlignment="1">
      <alignment horizontal="center" vertical="center"/>
    </xf>
    <xf numFmtId="0" fontId="5" fillId="0" borderId="12" xfId="0" applyFont="1" applyBorder="1" applyAlignment="1">
      <alignment vertical="top"/>
    </xf>
    <xf numFmtId="164" fontId="5" fillId="0" borderId="11" xfId="0" applyNumberFormat="1" applyFont="1" applyBorder="1" applyAlignment="1">
      <alignment horizontal="center" vertical="center"/>
    </xf>
    <xf numFmtId="2" fontId="5" fillId="0" borderId="11" xfId="0" applyNumberFormat="1" applyFont="1" applyBorder="1" applyAlignment="1">
      <alignment horizontal="center" vertical="center"/>
    </xf>
    <xf numFmtId="164" fontId="4" fillId="0" borderId="11" xfId="0" applyNumberFormat="1" applyFont="1" applyBorder="1" applyAlignment="1">
      <alignment horizontal="center" vertical="center"/>
    </xf>
    <xf numFmtId="0" fontId="5" fillId="0" borderId="12" xfId="3" applyFont="1" applyBorder="1" applyAlignment="1">
      <alignment vertical="top" wrapText="1"/>
    </xf>
    <xf numFmtId="0" fontId="5" fillId="0" borderId="12" xfId="0" applyFont="1" applyBorder="1" applyAlignment="1">
      <alignment vertical="top" wrapText="1"/>
    </xf>
    <xf numFmtId="2" fontId="4" fillId="0" borderId="11" xfId="0" applyNumberFormat="1" applyFont="1" applyBorder="1" applyAlignment="1">
      <alignment horizontal="center" vertical="center" wrapText="1"/>
    </xf>
    <xf numFmtId="2" fontId="5" fillId="0" borderId="11" xfId="0" applyNumberFormat="1" applyFont="1" applyBorder="1" applyAlignment="1">
      <alignment horizontal="center" vertical="center" wrapText="1"/>
    </xf>
    <xf numFmtId="2" fontId="4" fillId="2" borderId="14" xfId="0" applyNumberFormat="1" applyFont="1" applyFill="1" applyBorder="1" applyAlignment="1">
      <alignment horizontal="left" vertical="center" wrapText="1"/>
    </xf>
    <xf numFmtId="0" fontId="4" fillId="2" borderId="14" xfId="0" applyFont="1" applyFill="1" applyBorder="1" applyAlignment="1">
      <alignment horizontal="left" vertical="center" wrapText="1"/>
    </xf>
    <xf numFmtId="2" fontId="5" fillId="2" borderId="14" xfId="0" applyNumberFormat="1" applyFont="1" applyFill="1" applyBorder="1" applyAlignment="1">
      <alignment horizontal="center" vertical="center" wrapText="1"/>
    </xf>
    <xf numFmtId="2" fontId="4" fillId="2" borderId="14" xfId="0" applyNumberFormat="1" applyFont="1" applyFill="1" applyBorder="1" applyAlignment="1">
      <alignment horizontal="right" vertical="center" wrapText="1"/>
    </xf>
    <xf numFmtId="0" fontId="5" fillId="2" borderId="15" xfId="3" applyFont="1" applyFill="1" applyBorder="1" applyAlignment="1">
      <alignment vertical="top" wrapText="1"/>
    </xf>
    <xf numFmtId="0" fontId="5" fillId="2" borderId="13" xfId="3" applyFont="1" applyFill="1" applyBorder="1" applyAlignment="1">
      <alignment horizontal="center" vertical="center" wrapText="1"/>
    </xf>
    <xf numFmtId="2" fontId="4" fillId="0" borderId="11" xfId="0" applyNumberFormat="1" applyFont="1" applyFill="1" applyBorder="1" applyAlignment="1">
      <alignment horizontal="center" vertical="center"/>
    </xf>
    <xf numFmtId="2"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right" vertical="center"/>
    </xf>
    <xf numFmtId="0" fontId="5" fillId="0" borderId="12" xfId="0" applyFont="1" applyFill="1" applyBorder="1" applyAlignment="1">
      <alignment vertical="top"/>
    </xf>
    <xf numFmtId="0" fontId="5" fillId="0" borderId="0" xfId="0" applyFont="1" applyFill="1" applyAlignment="1">
      <alignment vertical="top"/>
    </xf>
    <xf numFmtId="164" fontId="5" fillId="0" borderId="1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164" fontId="4" fillId="0" borderId="11" xfId="0" applyNumberFormat="1"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8" fillId="3" borderId="8" xfId="3" applyFont="1" applyFill="1" applyBorder="1" applyAlignment="1">
      <alignment horizontal="center" vertical="center" wrapText="1"/>
    </xf>
    <xf numFmtId="0" fontId="8" fillId="3" borderId="9" xfId="3" applyFont="1" applyFill="1" applyBorder="1" applyAlignment="1">
      <alignment horizontal="center" vertical="center" wrapText="1"/>
    </xf>
    <xf numFmtId="0" fontId="8" fillId="3" borderId="10" xfId="3" applyFont="1" applyFill="1" applyBorder="1" applyAlignment="1">
      <alignment horizontal="center" vertical="center" wrapText="1"/>
    </xf>
    <xf numFmtId="0" fontId="5" fillId="0" borderId="16" xfId="0" applyFont="1" applyFill="1" applyBorder="1" applyAlignment="1">
      <alignment vertical="top"/>
    </xf>
    <xf numFmtId="2" fontId="5" fillId="0" borderId="3" xfId="0" applyNumberFormat="1" applyFont="1" applyFill="1" applyBorder="1" applyAlignment="1">
      <alignment horizontal="center" vertical="center"/>
    </xf>
    <xf numFmtId="165" fontId="5" fillId="0" borderId="11" xfId="0" applyNumberFormat="1" applyFont="1" applyBorder="1" applyAlignment="1">
      <alignment horizontal="center" vertical="center"/>
    </xf>
  </cellXfs>
  <cellStyles count="4">
    <cellStyle name="_KFC MYSORE -FIRE SPRINKLER BOQ-22-06-08-R1" xfId="1"/>
    <cellStyle name="Normal" xfId="0" builtinId="0"/>
    <cellStyle name="Normal 2" xfId="2"/>
    <cellStyle name="Normal_costing shee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0</xdr:rowOff>
    </xdr:from>
    <xdr:to>
      <xdr:col>7</xdr:col>
      <xdr:colOff>0</xdr:colOff>
      <xdr:row>34</xdr:row>
      <xdr:rowOff>0</xdr:rowOff>
    </xdr:to>
    <xdr:sp macro="" textlink="">
      <xdr:nvSpPr>
        <xdr:cNvPr id="24652" name="AutoShape 20">
          <a:extLst>
            <a:ext uri="{FF2B5EF4-FFF2-40B4-BE49-F238E27FC236}">
              <a16:creationId xmlns:a16="http://schemas.microsoft.com/office/drawing/2014/main" id="{CE5D161F-80A1-42DC-97CF-BA094F6EC11C}"/>
            </a:ext>
          </a:extLst>
        </xdr:cNvPr>
        <xdr:cNvSpPr>
          <a:spLocks/>
        </xdr:cNvSpPr>
      </xdr:nvSpPr>
      <xdr:spPr bwMode="auto">
        <a:xfrm>
          <a:off x="8772525" y="128587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4"/>
  <sheetViews>
    <sheetView tabSelected="1" topLeftCell="A38" zoomScaleSheetLayoutView="115" workbookViewId="0">
      <selection activeCell="C50" sqref="C50"/>
    </sheetView>
  </sheetViews>
  <sheetFormatPr defaultColWidth="9.1796875" defaultRowHeight="10"/>
  <cols>
    <col min="1" max="1" width="7.54296875" style="17" bestFit="1" customWidth="1"/>
    <col min="2" max="2" width="21.54296875" style="5" customWidth="1"/>
    <col min="3" max="3" width="66" style="10" customWidth="1"/>
    <col min="4" max="4" width="5.54296875" style="4" bestFit="1" customWidth="1"/>
    <col min="5" max="6" width="9.54296875" style="4" bestFit="1" customWidth="1"/>
    <col min="7" max="7" width="11.7265625" style="13" customWidth="1"/>
    <col min="8" max="8" width="18.54296875" style="2" customWidth="1"/>
    <col min="9" max="16384" width="9.1796875" style="2"/>
  </cols>
  <sheetData>
    <row r="1" spans="1:8" ht="10.5" thickBot="1"/>
    <row r="2" spans="1:8" ht="19.5">
      <c r="A2" s="64"/>
      <c r="B2" s="65"/>
      <c r="C2" s="65"/>
      <c r="D2" s="65"/>
      <c r="E2" s="65"/>
      <c r="F2" s="65"/>
      <c r="G2" s="65"/>
      <c r="H2" s="66"/>
    </row>
    <row r="3" spans="1:8" s="1" customFormat="1">
      <c r="A3" s="61" t="s">
        <v>65</v>
      </c>
      <c r="B3" s="62"/>
      <c r="C3" s="62"/>
      <c r="D3" s="62"/>
      <c r="E3" s="62"/>
      <c r="F3" s="62"/>
      <c r="G3" s="62"/>
      <c r="H3" s="63"/>
    </row>
    <row r="4" spans="1:8" s="1" customFormat="1">
      <c r="A4" s="32" t="s">
        <v>7</v>
      </c>
      <c r="B4" s="28" t="s">
        <v>8</v>
      </c>
      <c r="C4" s="29" t="s">
        <v>9</v>
      </c>
      <c r="D4" s="30" t="s">
        <v>10</v>
      </c>
      <c r="E4" s="30" t="s">
        <v>11</v>
      </c>
      <c r="F4" s="31" t="s">
        <v>12</v>
      </c>
      <c r="G4" s="31" t="s">
        <v>13</v>
      </c>
      <c r="H4" s="33" t="s">
        <v>52</v>
      </c>
    </row>
    <row r="5" spans="1:8" s="56" customFormat="1" ht="40">
      <c r="A5" s="49">
        <v>1</v>
      </c>
      <c r="B5" s="50" t="s">
        <v>14</v>
      </c>
      <c r="C5" s="51" t="s">
        <v>41</v>
      </c>
      <c r="D5" s="52"/>
      <c r="E5" s="53"/>
      <c r="F5" s="53"/>
      <c r="G5" s="54"/>
      <c r="H5" s="55"/>
    </row>
    <row r="6" spans="1:8" s="56" customFormat="1">
      <c r="A6" s="57" t="s">
        <v>15</v>
      </c>
      <c r="B6" s="50"/>
      <c r="C6" s="51" t="s">
        <v>1</v>
      </c>
      <c r="D6" s="52" t="s">
        <v>4</v>
      </c>
      <c r="E6" s="53">
        <f>((1100+680+2850+2550+4160+3360+2800)/304.8)+((1100+680+2850+2550+4160+3360+2800)/304.8*0.15)</f>
        <v>66.026902887139101</v>
      </c>
      <c r="F6" s="58"/>
      <c r="G6" s="54">
        <f t="shared" ref="G6" si="0">E6*F6</f>
        <v>0</v>
      </c>
      <c r="H6" s="55"/>
    </row>
    <row r="7" spans="1:8" s="56" customFormat="1">
      <c r="A7" s="57"/>
      <c r="B7" s="50"/>
      <c r="C7" s="51"/>
      <c r="D7" s="52"/>
      <c r="E7" s="53"/>
      <c r="F7" s="58"/>
      <c r="G7" s="54"/>
      <c r="H7" s="55"/>
    </row>
    <row r="8" spans="1:8" s="56" customFormat="1" ht="40">
      <c r="A8" s="49">
        <v>2</v>
      </c>
      <c r="B8" s="50" t="s">
        <v>37</v>
      </c>
      <c r="C8" s="51" t="s">
        <v>42</v>
      </c>
      <c r="D8" s="52"/>
      <c r="E8" s="53"/>
      <c r="F8" s="58"/>
      <c r="G8" s="54"/>
      <c r="H8" s="55"/>
    </row>
    <row r="9" spans="1:8" s="56" customFormat="1">
      <c r="A9" s="57" t="s">
        <v>15</v>
      </c>
      <c r="B9" s="50"/>
      <c r="C9" s="51" t="s">
        <v>1</v>
      </c>
      <c r="D9" s="52" t="s">
        <v>4</v>
      </c>
      <c r="E9" s="53">
        <f>((1100+680+2850+2550)/304.8)+((1100+680+2850+2550)/304.8*0.15)</f>
        <v>27.089895013123357</v>
      </c>
      <c r="F9" s="58"/>
      <c r="G9" s="54">
        <f>E9*F9</f>
        <v>0</v>
      </c>
      <c r="H9" s="55"/>
    </row>
    <row r="10" spans="1:8" s="56" customFormat="1">
      <c r="A10" s="57"/>
      <c r="B10" s="50"/>
      <c r="C10" s="51"/>
      <c r="D10" s="52"/>
      <c r="E10" s="53"/>
      <c r="F10" s="58"/>
      <c r="G10" s="54"/>
      <c r="H10" s="55"/>
    </row>
    <row r="11" spans="1:8" s="56" customFormat="1" ht="40">
      <c r="A11" s="49">
        <v>3</v>
      </c>
      <c r="B11" s="50" t="s">
        <v>36</v>
      </c>
      <c r="C11" s="51" t="s">
        <v>43</v>
      </c>
      <c r="D11" s="52"/>
      <c r="E11" s="53"/>
      <c r="F11" s="58"/>
      <c r="G11" s="54"/>
      <c r="H11" s="55"/>
    </row>
    <row r="12" spans="1:8" s="56" customFormat="1">
      <c r="A12" s="57" t="s">
        <v>15</v>
      </c>
      <c r="B12" s="50"/>
      <c r="C12" s="51" t="s">
        <v>1</v>
      </c>
      <c r="D12" s="52" t="s">
        <v>4</v>
      </c>
      <c r="E12" s="53">
        <f>((1100+680+2850+2550)/304.8)+((1100+680+2850+2550)/304.8*0.15)</f>
        <v>27.089895013123357</v>
      </c>
      <c r="F12" s="58"/>
      <c r="G12" s="54">
        <f>E12*F12</f>
        <v>0</v>
      </c>
      <c r="H12" s="55"/>
    </row>
    <row r="13" spans="1:8" s="56" customFormat="1">
      <c r="A13" s="57"/>
      <c r="B13" s="50"/>
      <c r="C13" s="51"/>
      <c r="D13" s="52"/>
      <c r="E13" s="53"/>
      <c r="F13" s="58"/>
      <c r="G13" s="54"/>
      <c r="H13" s="55"/>
    </row>
    <row r="14" spans="1:8" s="56" customFormat="1" ht="40">
      <c r="A14" s="49">
        <v>4</v>
      </c>
      <c r="B14" s="50" t="s">
        <v>6</v>
      </c>
      <c r="C14" s="51" t="s">
        <v>40</v>
      </c>
      <c r="D14" s="52"/>
      <c r="E14" s="53"/>
      <c r="F14" s="58"/>
      <c r="G14" s="54"/>
      <c r="H14" s="55"/>
    </row>
    <row r="15" spans="1:8" s="56" customFormat="1">
      <c r="A15" s="57" t="s">
        <v>16</v>
      </c>
      <c r="B15" s="50"/>
      <c r="C15" s="51" t="s">
        <v>1</v>
      </c>
      <c r="D15" s="52" t="s">
        <v>4</v>
      </c>
      <c r="E15" s="53">
        <f>((1100+680+2850+2550+3400)/304.8)+((1100+680+2850+2550+3400)/304.8*0.15)</f>
        <v>39.917979002624676</v>
      </c>
      <c r="F15" s="58"/>
      <c r="G15" s="54">
        <f>E15*F15</f>
        <v>0</v>
      </c>
      <c r="H15" s="55"/>
    </row>
    <row r="16" spans="1:8" s="56" customFormat="1">
      <c r="A16" s="57"/>
      <c r="B16" s="50"/>
      <c r="C16" s="51"/>
      <c r="D16" s="52"/>
      <c r="E16" s="53"/>
      <c r="F16" s="58"/>
      <c r="G16" s="54"/>
      <c r="H16" s="55"/>
    </row>
    <row r="17" spans="1:9" s="56" customFormat="1" ht="30">
      <c r="A17" s="49">
        <v>5</v>
      </c>
      <c r="B17" s="50" t="s">
        <v>59</v>
      </c>
      <c r="C17" s="51" t="s">
        <v>39</v>
      </c>
      <c r="D17" s="52"/>
      <c r="E17" s="53"/>
      <c r="F17" s="58"/>
      <c r="G17" s="54"/>
      <c r="H17" s="55"/>
    </row>
    <row r="18" spans="1:9" s="56" customFormat="1">
      <c r="A18" s="57" t="s">
        <v>17</v>
      </c>
      <c r="B18" s="50"/>
      <c r="C18" s="51" t="s">
        <v>2</v>
      </c>
      <c r="D18" s="52" t="s">
        <v>0</v>
      </c>
      <c r="E18" s="53">
        <v>1</v>
      </c>
      <c r="F18" s="58"/>
      <c r="G18" s="54">
        <f t="shared" ref="G18" si="1">E18*F18</f>
        <v>0</v>
      </c>
      <c r="H18" s="55"/>
    </row>
    <row r="19" spans="1:9" s="56" customFormat="1">
      <c r="A19" s="59"/>
      <c r="B19" s="50"/>
      <c r="C19" s="51"/>
      <c r="D19" s="52"/>
      <c r="E19" s="53"/>
      <c r="F19" s="58"/>
      <c r="G19" s="54"/>
      <c r="H19" s="55"/>
    </row>
    <row r="20" spans="1:9" s="56" customFormat="1" ht="40">
      <c r="A20" s="49">
        <v>6</v>
      </c>
      <c r="B20" s="50" t="s">
        <v>35</v>
      </c>
      <c r="C20" s="51" t="s">
        <v>50</v>
      </c>
      <c r="D20" s="52"/>
      <c r="E20" s="53"/>
      <c r="F20" s="58"/>
      <c r="G20" s="54"/>
      <c r="H20" s="55"/>
    </row>
    <row r="21" spans="1:9" s="56" customFormat="1">
      <c r="A21" s="57" t="s">
        <v>15</v>
      </c>
      <c r="B21" s="50"/>
      <c r="C21" s="51" t="s">
        <v>5</v>
      </c>
      <c r="D21" s="52" t="s">
        <v>4</v>
      </c>
      <c r="E21" s="53">
        <f>((1290+1100+1350+1700+440+975+650+440+2450+1035)/304.8)+((1290+1100+1350+1700+440+975+650+440+2450+1035)/304.8*0.15)</f>
        <v>43.125</v>
      </c>
      <c r="F21" s="58"/>
      <c r="G21" s="54">
        <f t="shared" ref="G21:G22" si="2">E21*F21</f>
        <v>0</v>
      </c>
      <c r="H21" s="67"/>
      <c r="I21" s="68"/>
    </row>
    <row r="22" spans="1:9" s="56" customFormat="1">
      <c r="A22" s="57" t="s">
        <v>19</v>
      </c>
      <c r="B22" s="50"/>
      <c r="C22" s="51" t="s">
        <v>3</v>
      </c>
      <c r="D22" s="52" t="s">
        <v>4</v>
      </c>
      <c r="E22" s="53">
        <f>((465+1600+1660+300)/304.8)+((465+1600+1660+300)/304.8*0.15)</f>
        <v>15.186187664041995</v>
      </c>
      <c r="F22" s="58"/>
      <c r="G22" s="54">
        <f t="shared" si="2"/>
        <v>0</v>
      </c>
      <c r="H22" s="55"/>
    </row>
    <row r="23" spans="1:9" s="56" customFormat="1">
      <c r="A23" s="57"/>
      <c r="B23" s="50"/>
      <c r="C23" s="51"/>
      <c r="D23" s="52"/>
      <c r="E23" s="53"/>
      <c r="F23" s="58"/>
      <c r="G23" s="54"/>
      <c r="H23" s="55"/>
    </row>
    <row r="24" spans="1:9" s="56" customFormat="1" ht="20">
      <c r="A24" s="60">
        <v>7</v>
      </c>
      <c r="B24" s="50" t="s">
        <v>34</v>
      </c>
      <c r="C24" s="51" t="s">
        <v>33</v>
      </c>
      <c r="D24" s="52"/>
      <c r="E24" s="53"/>
      <c r="F24" s="58"/>
      <c r="G24" s="54"/>
      <c r="H24" s="55"/>
    </row>
    <row r="25" spans="1:9" s="56" customFormat="1">
      <c r="A25" s="57" t="s">
        <v>15</v>
      </c>
      <c r="B25" s="50"/>
      <c r="C25" s="51" t="s">
        <v>3</v>
      </c>
      <c r="D25" s="52" t="s">
        <v>4</v>
      </c>
      <c r="E25" s="53">
        <f>((2600)/304.8)+((2600)/304.8*0.15)</f>
        <v>9.8097112860892395</v>
      </c>
      <c r="F25" s="58"/>
      <c r="G25" s="54">
        <f>E25*F25</f>
        <v>0</v>
      </c>
      <c r="H25" s="55"/>
    </row>
    <row r="26" spans="1:9" s="56" customFormat="1">
      <c r="A26" s="57"/>
      <c r="B26" s="50"/>
      <c r="C26" s="51"/>
      <c r="D26" s="52"/>
      <c r="E26" s="53"/>
      <c r="F26" s="58"/>
      <c r="G26" s="54"/>
      <c r="H26" s="55"/>
    </row>
    <row r="27" spans="1:9" s="1" customFormat="1" ht="30">
      <c r="A27" s="34">
        <v>8</v>
      </c>
      <c r="B27" s="6" t="s">
        <v>55</v>
      </c>
      <c r="C27" s="11" t="s">
        <v>66</v>
      </c>
      <c r="D27" s="9" t="s">
        <v>0</v>
      </c>
      <c r="E27" s="3">
        <v>2</v>
      </c>
      <c r="F27" s="18"/>
      <c r="G27" s="14">
        <f>E27*F27</f>
        <v>0</v>
      </c>
      <c r="H27" s="35"/>
    </row>
    <row r="28" spans="1:9" s="1" customFormat="1" ht="20">
      <c r="A28" s="34">
        <v>9</v>
      </c>
      <c r="B28" s="6" t="s">
        <v>53</v>
      </c>
      <c r="C28" s="11" t="s">
        <v>54</v>
      </c>
      <c r="D28" s="9" t="s">
        <v>0</v>
      </c>
      <c r="E28" s="3">
        <v>2</v>
      </c>
      <c r="F28" s="18"/>
      <c r="G28" s="14">
        <f>E28*F28</f>
        <v>0</v>
      </c>
      <c r="H28" s="35"/>
    </row>
    <row r="29" spans="1:9" s="1" customFormat="1">
      <c r="A29" s="34">
        <v>10</v>
      </c>
      <c r="B29" s="6" t="s">
        <v>29</v>
      </c>
      <c r="C29" s="11" t="s">
        <v>30</v>
      </c>
      <c r="D29" s="9" t="s">
        <v>0</v>
      </c>
      <c r="E29" s="3">
        <v>2</v>
      </c>
      <c r="F29" s="18"/>
      <c r="G29" s="14">
        <f>E29*F29</f>
        <v>0</v>
      </c>
      <c r="H29" s="35"/>
    </row>
    <row r="30" spans="1:9" s="1" customFormat="1">
      <c r="A30" s="37"/>
      <c r="B30" s="6"/>
      <c r="C30" s="11"/>
      <c r="D30" s="9"/>
      <c r="E30" s="3"/>
      <c r="F30" s="18"/>
      <c r="G30" s="14"/>
      <c r="H30" s="35"/>
    </row>
    <row r="31" spans="1:9" s="1" customFormat="1" ht="40">
      <c r="A31" s="34">
        <v>11</v>
      </c>
      <c r="B31" s="6" t="s">
        <v>31</v>
      </c>
      <c r="C31" s="11" t="s">
        <v>49</v>
      </c>
      <c r="D31" s="9"/>
      <c r="E31" s="3"/>
      <c r="F31" s="18"/>
      <c r="G31" s="14"/>
      <c r="H31" s="35"/>
    </row>
    <row r="32" spans="1:9" s="1" customFormat="1">
      <c r="A32" s="69" t="s">
        <v>15</v>
      </c>
      <c r="B32" s="6"/>
      <c r="C32" s="11" t="s">
        <v>51</v>
      </c>
      <c r="D32" s="9" t="s">
        <v>0</v>
      </c>
      <c r="E32" s="3">
        <v>1</v>
      </c>
      <c r="F32" s="18"/>
      <c r="G32" s="14">
        <f>E32*F32</f>
        <v>0</v>
      </c>
      <c r="H32" s="35"/>
    </row>
    <row r="33" spans="1:8" s="1" customFormat="1">
      <c r="A33" s="36" t="s">
        <v>18</v>
      </c>
      <c r="B33" s="6"/>
      <c r="C33" s="11" t="s">
        <v>67</v>
      </c>
      <c r="D33" s="9" t="s">
        <v>0</v>
      </c>
      <c r="E33" s="3">
        <v>1</v>
      </c>
      <c r="F33" s="18"/>
      <c r="G33" s="14">
        <f>E33*F33</f>
        <v>0</v>
      </c>
      <c r="H33" s="35"/>
    </row>
    <row r="34" spans="1:8" s="1" customFormat="1">
      <c r="A34" s="36"/>
      <c r="B34" s="6"/>
      <c r="C34" s="11"/>
      <c r="D34" s="9"/>
      <c r="E34" s="3"/>
      <c r="F34" s="18"/>
      <c r="G34" s="14"/>
      <c r="H34" s="35"/>
    </row>
    <row r="35" spans="1:8">
      <c r="A35" s="34">
        <v>12</v>
      </c>
      <c r="B35" s="6" t="s">
        <v>20</v>
      </c>
      <c r="C35" s="12" t="s">
        <v>44</v>
      </c>
      <c r="D35" s="9" t="s">
        <v>0</v>
      </c>
      <c r="E35" s="3">
        <v>7</v>
      </c>
      <c r="F35" s="18"/>
      <c r="G35" s="14">
        <f t="shared" ref="G35:G46" si="3">E35*F35</f>
        <v>0</v>
      </c>
      <c r="H35" s="39"/>
    </row>
    <row r="36" spans="1:8">
      <c r="A36" s="34">
        <v>13</v>
      </c>
      <c r="B36" s="6" t="s">
        <v>21</v>
      </c>
      <c r="C36" s="11" t="s">
        <v>45</v>
      </c>
      <c r="D36" s="9" t="s">
        <v>0</v>
      </c>
      <c r="E36" s="3">
        <v>0</v>
      </c>
      <c r="F36" s="18"/>
      <c r="G36" s="14">
        <f t="shared" si="3"/>
        <v>0</v>
      </c>
      <c r="H36" s="40"/>
    </row>
    <row r="37" spans="1:8">
      <c r="A37" s="34">
        <v>14</v>
      </c>
      <c r="B37" s="6" t="s">
        <v>21</v>
      </c>
      <c r="C37" s="11" t="s">
        <v>46</v>
      </c>
      <c r="D37" s="9" t="s">
        <v>0</v>
      </c>
      <c r="E37" s="3">
        <v>0</v>
      </c>
      <c r="F37" s="18"/>
      <c r="G37" s="14">
        <f t="shared" si="3"/>
        <v>0</v>
      </c>
      <c r="H37" s="39"/>
    </row>
    <row r="38" spans="1:8">
      <c r="A38" s="34"/>
      <c r="B38" s="6"/>
      <c r="C38" s="11"/>
      <c r="D38" s="9"/>
      <c r="E38" s="3"/>
      <c r="F38" s="18"/>
      <c r="G38" s="14"/>
      <c r="H38" s="39"/>
    </row>
    <row r="39" spans="1:8" ht="20">
      <c r="A39" s="34">
        <v>15</v>
      </c>
      <c r="B39" s="6" t="s">
        <v>22</v>
      </c>
      <c r="C39" s="11" t="s">
        <v>61</v>
      </c>
      <c r="D39" s="9" t="s">
        <v>0</v>
      </c>
      <c r="E39" s="3">
        <v>1</v>
      </c>
      <c r="F39" s="18"/>
      <c r="G39" s="14">
        <f t="shared" si="3"/>
        <v>0</v>
      </c>
      <c r="H39" s="39"/>
    </row>
    <row r="40" spans="1:8" ht="20">
      <c r="A40" s="34">
        <v>16</v>
      </c>
      <c r="B40" s="6" t="s">
        <v>22</v>
      </c>
      <c r="C40" s="11" t="s">
        <v>63</v>
      </c>
      <c r="D40" s="9" t="s">
        <v>0</v>
      </c>
      <c r="E40" s="3">
        <v>0</v>
      </c>
      <c r="F40" s="18"/>
      <c r="G40" s="14">
        <f>E40*F40</f>
        <v>0</v>
      </c>
      <c r="H40" s="39"/>
    </row>
    <row r="41" spans="1:8" ht="20">
      <c r="A41" s="34">
        <v>17</v>
      </c>
      <c r="B41" s="6" t="s">
        <v>22</v>
      </c>
      <c r="C41" s="11" t="s">
        <v>60</v>
      </c>
      <c r="D41" s="9" t="s">
        <v>0</v>
      </c>
      <c r="E41" s="3">
        <v>0</v>
      </c>
      <c r="F41" s="18"/>
      <c r="G41" s="14">
        <f t="shared" si="3"/>
        <v>0</v>
      </c>
      <c r="H41" s="39"/>
    </row>
    <row r="42" spans="1:8" ht="20">
      <c r="A42" s="34"/>
      <c r="B42" s="6"/>
      <c r="C42" s="11" t="s">
        <v>58</v>
      </c>
      <c r="D42" s="9" t="s">
        <v>0</v>
      </c>
      <c r="E42" s="3">
        <v>0</v>
      </c>
      <c r="F42" s="18"/>
      <c r="G42" s="14">
        <f>E42*F42</f>
        <v>0</v>
      </c>
      <c r="H42" s="39"/>
    </row>
    <row r="43" spans="1:8">
      <c r="A43" s="34"/>
      <c r="B43" s="6"/>
      <c r="C43" s="11"/>
      <c r="D43" s="9"/>
      <c r="E43" s="3"/>
      <c r="F43" s="18"/>
      <c r="G43" s="14"/>
      <c r="H43" s="39"/>
    </row>
    <row r="44" spans="1:8">
      <c r="A44" s="34">
        <v>18</v>
      </c>
      <c r="B44" s="7" t="s">
        <v>23</v>
      </c>
      <c r="C44" s="12" t="s">
        <v>47</v>
      </c>
      <c r="D44" s="9" t="s">
        <v>0</v>
      </c>
      <c r="E44" s="3">
        <v>1</v>
      </c>
      <c r="F44" s="18"/>
      <c r="G44" s="14">
        <f t="shared" si="3"/>
        <v>0</v>
      </c>
      <c r="H44" s="39"/>
    </row>
    <row r="45" spans="1:8">
      <c r="A45" s="34"/>
      <c r="B45" s="7"/>
      <c r="C45" s="12"/>
      <c r="D45" s="9"/>
      <c r="E45" s="3"/>
      <c r="F45" s="18"/>
      <c r="G45" s="14"/>
      <c r="H45" s="39"/>
    </row>
    <row r="46" spans="1:8">
      <c r="A46" s="34">
        <v>19</v>
      </c>
      <c r="B46" s="19" t="s">
        <v>56</v>
      </c>
      <c r="C46" s="11" t="s">
        <v>57</v>
      </c>
      <c r="D46" s="9" t="s">
        <v>0</v>
      </c>
      <c r="E46" s="3">
        <v>2</v>
      </c>
      <c r="F46" s="18"/>
      <c r="G46" s="14">
        <f t="shared" si="3"/>
        <v>0</v>
      </c>
      <c r="H46" s="39"/>
    </row>
    <row r="47" spans="1:8">
      <c r="A47" s="34"/>
      <c r="B47" s="19"/>
      <c r="C47" s="11"/>
      <c r="D47" s="9"/>
      <c r="E47" s="3"/>
      <c r="F47" s="18"/>
      <c r="G47" s="14"/>
      <c r="H47" s="39"/>
    </row>
    <row r="48" spans="1:8" ht="30">
      <c r="A48" s="34">
        <v>20</v>
      </c>
      <c r="B48" s="7" t="s">
        <v>24</v>
      </c>
      <c r="C48" s="11" t="s">
        <v>28</v>
      </c>
      <c r="D48" s="9"/>
      <c r="E48" s="3"/>
      <c r="F48" s="18"/>
      <c r="G48" s="15"/>
      <c r="H48" s="39"/>
    </row>
    <row r="49" spans="1:47">
      <c r="A49" s="37" t="s">
        <v>15</v>
      </c>
      <c r="B49" s="7"/>
      <c r="C49" s="11" t="s">
        <v>69</v>
      </c>
      <c r="D49" s="9" t="s">
        <v>0</v>
      </c>
      <c r="E49" s="3">
        <v>1</v>
      </c>
      <c r="F49" s="18"/>
      <c r="G49" s="16">
        <f t="shared" ref="G49:G57" si="4">E49*F49</f>
        <v>0</v>
      </c>
      <c r="H49" s="39"/>
    </row>
    <row r="50" spans="1:47">
      <c r="A50" s="37" t="s">
        <v>16</v>
      </c>
      <c r="B50" s="7"/>
      <c r="C50" s="11" t="s">
        <v>68</v>
      </c>
      <c r="D50" s="9" t="s">
        <v>0</v>
      </c>
      <c r="E50" s="3">
        <v>1</v>
      </c>
      <c r="F50" s="18"/>
      <c r="G50" s="16">
        <f t="shared" si="4"/>
        <v>0</v>
      </c>
      <c r="H50" s="39"/>
    </row>
    <row r="51" spans="1:47">
      <c r="A51" s="37"/>
      <c r="B51" s="7"/>
      <c r="C51" s="11"/>
      <c r="D51" s="9"/>
      <c r="E51" s="3"/>
      <c r="F51" s="18"/>
      <c r="G51" s="16"/>
      <c r="H51" s="39"/>
    </row>
    <row r="52" spans="1:47" ht="20">
      <c r="A52" s="38">
        <v>21</v>
      </c>
      <c r="B52" s="7" t="s">
        <v>25</v>
      </c>
      <c r="C52" s="11" t="s">
        <v>48</v>
      </c>
      <c r="D52" s="9" t="s">
        <v>0</v>
      </c>
      <c r="E52" s="3">
        <v>1</v>
      </c>
      <c r="F52" s="18"/>
      <c r="G52" s="16">
        <f t="shared" si="4"/>
        <v>0</v>
      </c>
      <c r="H52" s="39"/>
    </row>
    <row r="53" spans="1:47">
      <c r="A53" s="38"/>
      <c r="B53" s="7"/>
      <c r="C53" s="11"/>
      <c r="D53" s="9"/>
      <c r="E53" s="3"/>
      <c r="F53" s="18"/>
      <c r="G53" s="16"/>
      <c r="H53" s="39"/>
    </row>
    <row r="54" spans="1:47" ht="20">
      <c r="A54" s="34">
        <v>22</v>
      </c>
      <c r="B54" s="7" t="s">
        <v>26</v>
      </c>
      <c r="C54" s="11" t="s">
        <v>32</v>
      </c>
      <c r="D54" s="9"/>
      <c r="E54" s="3"/>
      <c r="F54" s="18"/>
      <c r="G54" s="16">
        <f t="shared" si="4"/>
        <v>0</v>
      </c>
      <c r="H54" s="39"/>
    </row>
    <row r="55" spans="1:47">
      <c r="A55" s="37" t="s">
        <v>15</v>
      </c>
      <c r="B55" s="7"/>
      <c r="C55" s="11" t="s">
        <v>62</v>
      </c>
      <c r="D55" s="9" t="s">
        <v>0</v>
      </c>
      <c r="E55" s="3">
        <v>0</v>
      </c>
      <c r="F55" s="18"/>
      <c r="G55" s="16">
        <f t="shared" si="4"/>
        <v>0</v>
      </c>
      <c r="H55" s="39"/>
    </row>
    <row r="56" spans="1:47">
      <c r="A56" s="37"/>
      <c r="B56" s="8"/>
      <c r="C56" s="11"/>
      <c r="D56" s="9"/>
      <c r="E56" s="3"/>
      <c r="F56" s="18"/>
      <c r="G56" s="16"/>
      <c r="H56" s="39"/>
    </row>
    <row r="57" spans="1:47">
      <c r="A57" s="41">
        <v>23</v>
      </c>
      <c r="B57" s="8" t="s">
        <v>38</v>
      </c>
      <c r="C57" s="11" t="s">
        <v>64</v>
      </c>
      <c r="D57" s="9" t="s">
        <v>0</v>
      </c>
      <c r="E57" s="3">
        <v>0</v>
      </c>
      <c r="F57" s="18"/>
      <c r="G57" s="16">
        <f t="shared" si="4"/>
        <v>0</v>
      </c>
      <c r="H57" s="39"/>
    </row>
    <row r="58" spans="1:47">
      <c r="A58" s="42"/>
      <c r="B58" s="8"/>
      <c r="C58" s="11"/>
      <c r="D58" s="9"/>
      <c r="E58" s="3"/>
      <c r="F58" s="18"/>
      <c r="G58" s="16"/>
      <c r="H58" s="39"/>
    </row>
    <row r="59" spans="1:47" s="21" customFormat="1" ht="10.5" thickBot="1">
      <c r="A59" s="48"/>
      <c r="B59" s="43"/>
      <c r="C59" s="44" t="s">
        <v>27</v>
      </c>
      <c r="D59" s="45"/>
      <c r="E59" s="45"/>
      <c r="F59" s="45"/>
      <c r="G59" s="46">
        <f>SUM(G3:G58)</f>
        <v>0</v>
      </c>
      <c r="H59" s="47"/>
      <c r="I59" s="23"/>
      <c r="J59" s="23"/>
      <c r="K59" s="23"/>
      <c r="L59" s="23"/>
      <c r="M59" s="23"/>
      <c r="N59" s="23"/>
      <c r="O59" s="23"/>
      <c r="P59" s="23"/>
      <c r="Q59" s="23"/>
      <c r="R59" s="23"/>
      <c r="S59" s="23"/>
      <c r="T59" s="23"/>
      <c r="U59" s="23"/>
      <c r="V59" s="23"/>
      <c r="W59" s="23"/>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4"/>
    </row>
    <row r="60" spans="1:47" s="21" customFormat="1">
      <c r="A60" s="22"/>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5"/>
    </row>
    <row r="61" spans="1:47" s="21" customFormat="1">
      <c r="A61" s="22"/>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5"/>
    </row>
    <row r="62" spans="1:47" s="21" customFormat="1">
      <c r="A62" s="22"/>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5"/>
    </row>
    <row r="63" spans="1:47" s="21" customFormat="1">
      <c r="A63" s="22"/>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5"/>
    </row>
    <row r="64" spans="1:47" s="21" customFormat="1">
      <c r="A64" s="22"/>
      <c r="B64" s="23"/>
      <c r="C64" s="23"/>
      <c r="D64" s="23"/>
      <c r="E64" s="23"/>
      <c r="F64" s="23"/>
      <c r="G64" s="23"/>
      <c r="H64" s="23"/>
      <c r="I64" s="23"/>
      <c r="J64" s="23"/>
      <c r="K64" s="23"/>
      <c r="L64" s="23"/>
      <c r="M64" s="23"/>
      <c r="N64" s="23"/>
      <c r="O64" s="23"/>
      <c r="P64" s="23"/>
      <c r="Q64" s="23"/>
      <c r="R64" s="23"/>
      <c r="S64" s="23"/>
      <c r="T64" s="23"/>
      <c r="U64" s="23"/>
      <c r="V64" s="23"/>
      <c r="W64" s="23"/>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7"/>
    </row>
  </sheetData>
  <mergeCells count="2">
    <mergeCell ref="A3:H3"/>
    <mergeCell ref="A2:H2"/>
  </mergeCells>
  <phoneticPr fontId="1" type="noConversion"/>
  <printOptions horizontalCentered="1"/>
  <pageMargins left="0.74803149606299202" right="0.74803149606299202" top="0.98425196850393704" bottom="0.59055118110236204" header="0.511811023622047" footer="0.35433070866141703"/>
  <pageSetup paperSize="9" scale="62" fitToHeight="0" orientation="portrait" horizontalDpi="300" verticalDpi="300"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5059507681AA48BEA027AF8ACD8AD8" ma:contentTypeVersion="9" ma:contentTypeDescription="Create a new document." ma:contentTypeScope="" ma:versionID="87be4521b1d424c490d5630d78df6d9d">
  <xsd:schema xmlns:xsd="http://www.w3.org/2001/XMLSchema" xmlns:xs="http://www.w3.org/2001/XMLSchema" xmlns:p="http://schemas.microsoft.com/office/2006/metadata/properties" xmlns:ns3="188c7be4-01b9-47c7-a3d8-5866445f7419" targetNamespace="http://schemas.microsoft.com/office/2006/metadata/properties" ma:root="true" ma:fieldsID="0a583279e3ad8a25f04e5d1a9f966808" ns3:_="">
    <xsd:import namespace="188c7be4-01b9-47c7-a3d8-5866445f7419"/>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c7be4-01b9-47c7-a3d8-5866445f7419"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7BEC4B-B7C2-4AA6-884E-77E446718536}">
  <ds:schemaRefs>
    <ds:schemaRef ds:uri="http://schemas.microsoft.com/sharepoint/v3/contenttype/forms"/>
  </ds:schemaRefs>
</ds:datastoreItem>
</file>

<file path=customXml/itemProps2.xml><?xml version="1.0" encoding="utf-8"?>
<ds:datastoreItem xmlns:ds="http://schemas.openxmlformats.org/officeDocument/2006/customXml" ds:itemID="{7E610C13-C8E6-4F76-9330-AFF567C82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c7be4-01b9-47c7-a3d8-5866445f7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B21E56-26F4-47F2-ACE1-942657DEB184}">
  <ds:schemaRefs>
    <ds:schemaRef ds:uri="http://purl.org/dc/dcmitype/"/>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188c7be4-01b9-47c7-a3d8-5866445f7419"/>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CHAI POINT PLUMBING BOQ</vt:lpstr>
      <vt:lpstr>'CHAI POINT PLUMBING BOQ'!Print_Area</vt:lpstr>
      <vt:lpstr>'CHAI POINT PLUMBING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Mayank Poriya</cp:lastModifiedBy>
  <cp:lastPrinted>2018-09-25T06:53:38Z</cp:lastPrinted>
  <dcterms:created xsi:type="dcterms:W3CDTF">2008-07-17T12:09:38Z</dcterms:created>
  <dcterms:modified xsi:type="dcterms:W3CDTF">2024-11-21T07:54:30Z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0x010100215059507681AA48BEA027AF8ACD8AD8</vt:lpwstr>
  </property>
</Properties>
</file>