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D:\Smrutika T\OneDrive - Travel food Services\Noida\Flying Bites\Plumbing\"/>
    </mc:Choice>
  </mc:AlternateContent>
  <bookViews>
    <workbookView xWindow="-120" yWindow="-120" windowWidth="19440" windowHeight="15000" tabRatio="644"/>
  </bookViews>
  <sheets>
    <sheet name="FLYING BITES PLUMBING BOQ" sheetId="3" r:id="rId1"/>
  </sheets>
  <definedNames>
    <definedName name="_xlnm.Print_Area" localSheetId="0">'FLYING BITES PLUMBING BOQ'!$A$3:$H$64</definedName>
    <definedName name="_xlnm.Print_Titles" localSheetId="0">'FLYING BITES PLUMBING BOQ'!$4:$4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56" i="3" l="1"/>
  <c r="I55" i="3"/>
  <c r="I54" i="3"/>
  <c r="I53" i="3"/>
  <c r="I52" i="3"/>
  <c r="I51" i="3"/>
  <c r="I50" i="3"/>
  <c r="I49" i="3"/>
  <c r="I48" i="3"/>
  <c r="I47" i="3"/>
  <c r="I46" i="3"/>
  <c r="I45" i="3"/>
  <c r="I44" i="3"/>
  <c r="I43" i="3"/>
  <c r="I42" i="3"/>
  <c r="I41" i="3"/>
  <c r="I40" i="3"/>
  <c r="I39" i="3"/>
  <c r="I38" i="3"/>
  <c r="I37" i="3"/>
  <c r="I36" i="3"/>
  <c r="I35" i="3"/>
  <c r="I34" i="3"/>
  <c r="I33" i="3"/>
  <c r="I32" i="3"/>
  <c r="I31" i="3"/>
  <c r="I30" i="3"/>
  <c r="I29" i="3"/>
  <c r="I28" i="3"/>
  <c r="I27" i="3"/>
  <c r="I26" i="3"/>
  <c r="I25" i="3"/>
  <c r="I24" i="3"/>
  <c r="I23" i="3"/>
  <c r="I22" i="3"/>
  <c r="I21" i="3"/>
  <c r="I20" i="3"/>
  <c r="I19" i="3"/>
  <c r="I18" i="3"/>
  <c r="I17" i="3"/>
  <c r="I16" i="3"/>
  <c r="I15" i="3"/>
  <c r="I14" i="3"/>
  <c r="I13" i="3"/>
  <c r="I12" i="3"/>
  <c r="I11" i="3"/>
  <c r="I10" i="3"/>
  <c r="I9" i="3"/>
  <c r="I8" i="3"/>
  <c r="I7" i="3"/>
  <c r="I6" i="3"/>
  <c r="I5" i="3"/>
  <c r="E15" i="3" l="1"/>
  <c r="E6" i="3"/>
  <c r="E26" i="3" l="1"/>
  <c r="E23" i="3"/>
  <c r="E22" i="3"/>
  <c r="E16" i="3"/>
  <c r="G15" i="3"/>
  <c r="E12" i="3"/>
  <c r="E9" i="3"/>
  <c r="G36" i="3" l="1"/>
  <c r="G37" i="3"/>
  <c r="G33" i="3"/>
  <c r="G35" i="3" l="1"/>
  <c r="G39" i="3"/>
  <c r="G40" i="3"/>
  <c r="G41" i="3"/>
  <c r="G6" i="3"/>
  <c r="G42" i="3" l="1"/>
  <c r="G28" i="3"/>
  <c r="G56" i="3"/>
  <c r="G51" i="3"/>
  <c r="G53" i="3"/>
  <c r="G54" i="3"/>
  <c r="G49" i="3"/>
  <c r="G46" i="3"/>
  <c r="G44" i="3"/>
  <c r="G29" i="3"/>
  <c r="G30" i="3"/>
  <c r="G26" i="3"/>
  <c r="G22" i="3"/>
  <c r="G23" i="3"/>
  <c r="G19" i="3"/>
  <c r="G16" i="3"/>
  <c r="G9" i="3"/>
  <c r="G12" i="3"/>
  <c r="G58" i="3" l="1"/>
</calcChain>
</file>

<file path=xl/sharedStrings.xml><?xml version="1.0" encoding="utf-8"?>
<sst xmlns="http://schemas.openxmlformats.org/spreadsheetml/2006/main" count="107" uniqueCount="68">
  <si>
    <t>nos</t>
  </si>
  <si>
    <t>20mm dia</t>
  </si>
  <si>
    <t>25mm dia</t>
  </si>
  <si>
    <t>50mm dia</t>
  </si>
  <si>
    <t>rft</t>
  </si>
  <si>
    <t>G.I. `C' class pipes</t>
  </si>
  <si>
    <t>SR. NO.</t>
  </si>
  <si>
    <t>MATERIAL</t>
  </si>
  <si>
    <t>DESCRIPTION</t>
  </si>
  <si>
    <t>UNIT</t>
  </si>
  <si>
    <t>QTY.</t>
  </si>
  <si>
    <t>RATE</t>
  </si>
  <si>
    <t>AMOUNT</t>
  </si>
  <si>
    <t>CPVC pipes</t>
  </si>
  <si>
    <t>a</t>
  </si>
  <si>
    <t>b</t>
  </si>
  <si>
    <t>c</t>
  </si>
  <si>
    <t>d</t>
  </si>
  <si>
    <t>e</t>
  </si>
  <si>
    <t>Angle cock</t>
  </si>
  <si>
    <t>Piller cock</t>
  </si>
  <si>
    <t>Geyser storage</t>
  </si>
  <si>
    <t>Sink mixture</t>
  </si>
  <si>
    <t>Channel Drain</t>
  </si>
  <si>
    <t>Sink connection</t>
  </si>
  <si>
    <t>Grease Trap</t>
  </si>
  <si>
    <t>TOTAL</t>
  </si>
  <si>
    <t>Supply ,laying,testing &amp; commissing of heavy quility SS Grating of thickness 38MM with MS angle runners including fixing with hold fast applaying three coats of anti corrosive Bitumastic paint etc complete and as directed</t>
  </si>
  <si>
    <t>Jali</t>
  </si>
  <si>
    <t>Jali with cokroch trap above nhani trap &amp; clean out POP up type</t>
  </si>
  <si>
    <t>Chamber</t>
  </si>
  <si>
    <t>Providing &amp; fixing SS MADE Greece Trap MAKE Bombay Iron Works or any approved make. OR CONSTRUCTING THE SAME AS PER DRAWING</t>
  </si>
  <si>
    <t>Supply, laying ,OF FLEXIBALE PIPES  pipes to required lengths, laying in position to required grade and level, jointing, making holes, pockets, chases in</t>
  </si>
  <si>
    <t>FLEXIBALE PIPES</t>
  </si>
  <si>
    <t>UPVC SWR PIPES</t>
  </si>
  <si>
    <t>Thermal Insulation    (HOT WATER)</t>
  </si>
  <si>
    <t>CPVC pipes (HOT WATER)</t>
  </si>
  <si>
    <t>RO Plant</t>
  </si>
  <si>
    <r>
      <t xml:space="preserve">Supply, installing testing and commissioning of ISI marked gun metal screwed pattern non-return </t>
    </r>
    <r>
      <rPr>
        <b/>
        <sz val="8"/>
        <rFont val="Verdana"/>
        <family val="2"/>
      </rPr>
      <t>Valve</t>
    </r>
    <r>
      <rPr>
        <sz val="8"/>
        <rFont val="Verdana"/>
        <family val="2"/>
      </rPr>
      <t xml:space="preserve"> conforming to IS 778 Class 1 including jointing, supporting etc. complete and as directed.</t>
    </r>
  </si>
  <si>
    <r>
      <t xml:space="preserve">Supply, laying, testing and commissioning of </t>
    </r>
    <r>
      <rPr>
        <b/>
        <sz val="8"/>
        <rFont val="Verdana"/>
        <family val="2"/>
      </rPr>
      <t>G.I. `C' class pipes</t>
    </r>
    <r>
      <rPr>
        <sz val="8"/>
        <rFont val="Verdana"/>
        <family val="2"/>
      </rPr>
      <t xml:space="preserve"> and fittings 'suitable for domestic cold  water application  rated for a working pressure of 5 kg/cm2 and conforming to IS 1239 (Part-I)-1979 for and equipments, including bitumastic hessia</t>
    </r>
  </si>
  <si>
    <r>
      <t xml:space="preserve">Supply, laying, testing and commissioning of </t>
    </r>
    <r>
      <rPr>
        <b/>
        <sz val="8"/>
        <rFont val="Verdana"/>
        <family val="2"/>
      </rPr>
      <t>FOOD GRADE CPVC pipes FOR RO WATER PIPING</t>
    </r>
    <r>
      <rPr>
        <sz val="8"/>
        <rFont val="Verdana"/>
        <family val="2"/>
      </rPr>
      <t xml:space="preserve"> conforming to CTS (copper tube size) SDR-11 as per ASTM  D 2846  with necessary fittings up to the size of 50 mm dia , jointing with CPVC solvent cement of medium body IPS brand or equivalent conform</t>
    </r>
  </si>
  <si>
    <r>
      <t xml:space="preserve">Supply, laying, testing and commissioning of </t>
    </r>
    <r>
      <rPr>
        <b/>
        <sz val="8"/>
        <rFont val="Verdana"/>
        <family val="2"/>
      </rPr>
      <t>CPVC - Schedule 80 pipes</t>
    </r>
    <r>
      <rPr>
        <sz val="8"/>
        <rFont val="Verdana"/>
        <family val="2"/>
      </rPr>
      <t xml:space="preserve"> and fittings suitable for domestic  hot water application (max. temp.85 Deg.C) rated for a working pressure of 5 kg/cm2 and conforming to latest Indian / International Standards for Ver</t>
    </r>
  </si>
  <si>
    <r>
      <t xml:space="preserve">Supply and covering </t>
    </r>
    <r>
      <rPr>
        <b/>
        <sz val="8"/>
        <rFont val="Verdana"/>
        <family val="2"/>
      </rPr>
      <t>(Thermal Insulation)</t>
    </r>
    <r>
      <rPr>
        <sz val="8"/>
        <rFont val="Verdana"/>
        <family val="2"/>
      </rPr>
      <t xml:space="preserve"> hot water pipes with 13 mm thick performed closed cell nitrite rubber pipe section insulation having density not less than 60 kg/cm2 and "K" valve not more than 0.034 w/m Deg. K @ 20 Deg C mean temperature, jointin</t>
    </r>
  </si>
  <si>
    <r>
      <t xml:space="preserve">Providing and fixing </t>
    </r>
    <r>
      <rPr>
        <b/>
        <sz val="8"/>
        <rFont val="Verdana"/>
        <family val="2"/>
      </rPr>
      <t>Angle cock</t>
    </r>
    <r>
      <rPr>
        <sz val="8"/>
        <rFont val="Verdana"/>
        <family val="2"/>
      </rPr>
      <t xml:space="preserve"> with wall flange</t>
    </r>
  </si>
  <si>
    <r>
      <t xml:space="preserve">Providing and fixing </t>
    </r>
    <r>
      <rPr>
        <b/>
        <sz val="8"/>
        <rFont val="Verdana"/>
        <family val="2"/>
      </rPr>
      <t>Pillar cock</t>
    </r>
    <r>
      <rPr>
        <sz val="8"/>
        <rFont val="Verdana"/>
        <family val="2"/>
      </rPr>
      <t xml:space="preserve"> of approved make for Wash room</t>
    </r>
  </si>
  <si>
    <r>
      <t xml:space="preserve">Providing and fixing </t>
    </r>
    <r>
      <rPr>
        <b/>
        <sz val="8"/>
        <rFont val="Verdana"/>
        <family val="2"/>
      </rPr>
      <t>Pillar cock</t>
    </r>
    <r>
      <rPr>
        <sz val="8"/>
        <rFont val="Verdana"/>
        <family val="2"/>
      </rPr>
      <t xml:space="preserve"> of approved make</t>
    </r>
  </si>
  <si>
    <r>
      <t xml:space="preserve">Providing and fixing </t>
    </r>
    <r>
      <rPr>
        <b/>
        <sz val="8"/>
        <rFont val="Verdana"/>
        <family val="2"/>
      </rPr>
      <t>Sink mixture</t>
    </r>
  </si>
  <si>
    <r>
      <t xml:space="preserve">Providing &amp; fixing </t>
    </r>
    <r>
      <rPr>
        <b/>
        <sz val="8"/>
        <rFont val="Verdana"/>
        <family val="2"/>
      </rPr>
      <t>Sink</t>
    </r>
    <r>
      <rPr>
        <sz val="8"/>
        <rFont val="Verdana"/>
        <family val="2"/>
      </rPr>
      <t xml:space="preserve"> Drain outlet</t>
    </r>
    <r>
      <rPr>
        <b/>
        <sz val="8"/>
        <rFont val="Verdana"/>
        <family val="2"/>
      </rPr>
      <t xml:space="preserve"> Connection</t>
    </r>
    <r>
      <rPr>
        <sz val="8"/>
        <rFont val="Verdana"/>
        <family val="2"/>
      </rPr>
      <t xml:space="preserve"> with valve &amp; drain pipe complete with all necessary fittings</t>
    </r>
  </si>
  <si>
    <t>Supply, laying, creating &amp; commissioning of SS chamber 16 G SS PLATE WITH SUITABLE DEPTH 5MM THK MS PIPE WELDED TO CHAMBER WITH SUITABLE THREAD AND LOCATION AS PER DRAWING WITH TOP GRATING AND PERFOARETED JALI AS PER DESIGN</t>
  </si>
  <si>
    <r>
      <t xml:space="preserve">Supply, laying , testing &amp; commissioning of </t>
    </r>
    <r>
      <rPr>
        <b/>
        <sz val="8"/>
        <rFont val="Verdana"/>
        <family val="2"/>
      </rPr>
      <t>UPVC-SWR pipes</t>
    </r>
    <r>
      <rPr>
        <sz val="8"/>
        <rFont val="Verdana"/>
        <family val="2"/>
      </rPr>
      <t xml:space="preserve"> conforming to IS 13592/92  and fittings conforming to IS-14935/99, cutting the pipes to required lengths, laying in position to required grade and level, jointing, making holes, pockets, chases in </t>
    </r>
    <r>
      <rPr>
        <b/>
        <sz val="8"/>
        <rFont val="Verdana"/>
        <family val="2"/>
      </rPr>
      <t>TYPE B 6 OR 8 KG</t>
    </r>
  </si>
  <si>
    <t>Remark</t>
  </si>
  <si>
    <t>Deep Seal trap</t>
  </si>
  <si>
    <r>
      <t xml:space="preserve">Supply, laying, testing &amp; commissioning of approved C I make </t>
    </r>
    <r>
      <rPr>
        <b/>
        <sz val="8"/>
        <rFont val="Verdana"/>
        <family val="2"/>
      </rPr>
      <t>Deep Seal Trap</t>
    </r>
    <r>
      <rPr>
        <sz val="8"/>
        <rFont val="Verdana"/>
        <family val="2"/>
      </rPr>
      <t xml:space="preserve">  with aproved make leavy duty round or square s.s. grating etc. complete.</t>
    </r>
  </si>
  <si>
    <t>FLOOR TRAP/ MULTI FLOOR TRAP</t>
  </si>
  <si>
    <t xml:space="preserve">Equipment connection </t>
  </si>
  <si>
    <r>
      <t xml:space="preserve">Doing </t>
    </r>
    <r>
      <rPr>
        <b/>
        <sz val="8"/>
        <rFont val="Verdana"/>
        <family val="2"/>
      </rPr>
      <t xml:space="preserve">Equipment connection And Insallation </t>
    </r>
    <r>
      <rPr>
        <sz val="8"/>
        <rFont val="Verdana"/>
        <family val="2"/>
      </rPr>
      <t>(labour charges only)</t>
    </r>
  </si>
  <si>
    <t>Providing and supplying 25 litrs geyser with c.p angle cock of hot and cold pvc connection pipes c.p elbows non return valves mounting bolts etc</t>
  </si>
  <si>
    <t>Ball Valves</t>
  </si>
  <si>
    <r>
      <t>Providing and supplying</t>
    </r>
    <r>
      <rPr>
        <b/>
        <sz val="8"/>
        <rFont val="Verdana"/>
        <family val="2"/>
      </rPr>
      <t xml:space="preserve"> 15 litrs geyser</t>
    </r>
    <r>
      <rPr>
        <sz val="8"/>
        <rFont val="Verdana"/>
        <family val="2"/>
      </rPr>
      <t xml:space="preserve"> with c.p angle cock of hot and cold pvc connection pipes c.p elbows non return valves mounting bolts etc</t>
    </r>
  </si>
  <si>
    <t>Size 18" X 24"</t>
  </si>
  <si>
    <r>
      <t xml:space="preserve">Providing and supplying </t>
    </r>
    <r>
      <rPr>
        <b/>
        <sz val="8"/>
        <rFont val="Verdana"/>
        <family val="2"/>
      </rPr>
      <t>6 litrs geyser</t>
    </r>
    <r>
      <rPr>
        <sz val="8"/>
        <rFont val="Verdana"/>
        <family val="2"/>
      </rPr>
      <t xml:space="preserve"> with c.p angle cock of hot and cold pvc connection &amp; coupper pipes  c.p elbows non return valves mounting bolts etc </t>
    </r>
  </si>
  <si>
    <t>RO Plant 100LPH Capacity</t>
  </si>
  <si>
    <r>
      <t xml:space="preserve">Supply, laying, testing &amp; commissioning of approved Cast iron </t>
    </r>
    <r>
      <rPr>
        <b/>
        <sz val="8"/>
        <rFont val="Verdana"/>
        <family val="2"/>
      </rPr>
      <t>FLOOR TRAP/ MULTI FLOOR TRAP</t>
    </r>
    <r>
      <rPr>
        <sz val="8"/>
        <rFont val="Verdana"/>
        <family val="2"/>
      </rPr>
      <t xml:space="preserve"> with aproved make heavy duty round or square s.s. grating etc. complete.</t>
    </r>
  </si>
  <si>
    <t>75mm dia</t>
  </si>
  <si>
    <t>SIZE 12 X 36</t>
  </si>
  <si>
    <r>
      <t>Providing and supplying</t>
    </r>
    <r>
      <rPr>
        <b/>
        <sz val="8"/>
        <rFont val="Verdana"/>
        <family val="2"/>
      </rPr>
      <t xml:space="preserve"> 20 litrs geyser</t>
    </r>
    <r>
      <rPr>
        <sz val="8"/>
        <rFont val="Verdana"/>
        <family val="2"/>
      </rPr>
      <t xml:space="preserve"> with c.p angle cock of hot and cold pvc connection &amp; coupper pipes  c.p elbows non return valves mounting bolts etc</t>
    </r>
  </si>
  <si>
    <t>300 X 900mm size and 38mm thick</t>
  </si>
  <si>
    <t>PLUMBING BOQ FOR FLYING BITES NOIDA INTERNATIONAL AIRPORT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</si>
</sst>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9">
    <font>
      <sz val="10"/>
      <name val="Arial"/>
    </font>
    <font>
      <sz val="8"/>
      <name val="Arial"/>
      <family val="2"/>
    </font>
    <font>
      <sz val="10"/>
      <name val="Arial"/>
      <family val="2"/>
    </font>
    <font>
      <sz val="10"/>
      <name val="Helv"/>
      <charset val="204"/>
    </font>
    <font>
      <b/>
      <sz val="8"/>
      <name val="Verdana"/>
      <family val="2"/>
    </font>
    <font>
      <sz val="8"/>
      <name val="Verdana"/>
      <family val="2"/>
    </font>
    <font>
      <sz val="8"/>
      <name val="Verdana"/>
      <family val="2"/>
    </font>
    <font>
      <sz val="10"/>
      <color rgb="FF000000"/>
      <name val="Arial"/>
      <family val="2"/>
    </font>
    <font>
      <b/>
      <sz val="16"/>
      <name val="Verdana"/>
      <family val="2"/>
    </font>
  </fonts>
  <fills count="5">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s>
  <cellStyleXfs count="4">
    <xf numFmtId="0" fontId="0" fillId="0" borderId="0"/>
    <xf numFmtId="0" fontId="3" fillId="0" borderId="0"/>
    <xf numFmtId="0" fontId="7" fillId="0" borderId="0"/>
    <xf numFmtId="0" fontId="2" fillId="0" borderId="0"/>
  </cellStyleXfs>
  <cellXfs count="68">
    <xf numFmtId="0" fontId="0" fillId="0" borderId="0" xfId="0"/>
    <xf numFmtId="0" fontId="5" fillId="0" borderId="0" xfId="0" applyFont="1" applyAlignment="1">
      <alignment vertical="top"/>
    </xf>
    <xf numFmtId="0" fontId="5" fillId="0" borderId="0" xfId="3" applyFont="1" applyAlignment="1">
      <alignment vertical="top" wrapText="1"/>
    </xf>
    <xf numFmtId="2" fontId="5" fillId="0" borderId="1" xfId="0" applyNumberFormat="1" applyFont="1" applyBorder="1" applyAlignment="1">
      <alignment horizontal="center" vertical="center"/>
    </xf>
    <xf numFmtId="2" fontId="5" fillId="0" borderId="0" xfId="3" applyNumberFormat="1" applyFont="1" applyAlignment="1">
      <alignment horizontal="center" vertical="center" wrapText="1"/>
    </xf>
    <xf numFmtId="0" fontId="4" fillId="0" borderId="0" xfId="3" applyFont="1" applyAlignment="1">
      <alignment horizontal="left" vertical="center" wrapText="1"/>
    </xf>
    <xf numFmtId="2" fontId="4" fillId="0" borderId="1" xfId="0" applyNumberFormat="1" applyFont="1" applyBorder="1" applyAlignment="1">
      <alignment horizontal="left" vertical="center" wrapText="1"/>
    </xf>
    <xf numFmtId="2" fontId="4" fillId="0" borderId="1" xfId="0" applyNumberFormat="1" applyFont="1" applyBorder="1" applyAlignment="1">
      <alignment horizontal="left" vertical="center"/>
    </xf>
    <xf numFmtId="0" fontId="4" fillId="0" borderId="1" xfId="3" applyFont="1" applyBorder="1" applyAlignment="1">
      <alignment horizontal="left" vertical="center" wrapText="1"/>
    </xf>
    <xf numFmtId="0" fontId="5" fillId="0" borderId="1" xfId="0" applyFont="1" applyBorder="1" applyAlignment="1">
      <alignment horizontal="center" vertical="center"/>
    </xf>
    <xf numFmtId="0" fontId="5" fillId="0" borderId="0" xfId="3" applyFont="1" applyAlignment="1">
      <alignment horizontal="left" vertical="center" wrapText="1"/>
    </xf>
    <xf numFmtId="0" fontId="5" fillId="0" borderId="1" xfId="0" applyFont="1" applyBorder="1" applyAlignment="1">
      <alignment horizontal="left" vertical="center" wrapText="1"/>
    </xf>
    <xf numFmtId="2" fontId="5" fillId="0" borderId="1" xfId="0" applyNumberFormat="1" applyFont="1" applyBorder="1" applyAlignment="1">
      <alignment horizontal="left" vertical="center" wrapText="1"/>
    </xf>
    <xf numFmtId="2" fontId="5" fillId="0" borderId="0" xfId="3" applyNumberFormat="1" applyFont="1" applyAlignment="1">
      <alignment horizontal="right" vertical="center" wrapText="1"/>
    </xf>
    <xf numFmtId="2" fontId="5" fillId="0" borderId="1" xfId="0" applyNumberFormat="1" applyFont="1" applyBorder="1" applyAlignment="1">
      <alignment horizontal="right" vertical="center"/>
    </xf>
    <xf numFmtId="2" fontId="4" fillId="0" borderId="1" xfId="3" applyNumberFormat="1" applyFont="1" applyBorder="1" applyAlignment="1">
      <alignment horizontal="right" vertical="center" wrapText="1"/>
    </xf>
    <xf numFmtId="2" fontId="5" fillId="0" borderId="1" xfId="3" applyNumberFormat="1" applyFont="1" applyBorder="1" applyAlignment="1">
      <alignment horizontal="right" vertical="center" wrapText="1"/>
    </xf>
    <xf numFmtId="0" fontId="5" fillId="0" borderId="0" xfId="3" applyFont="1" applyAlignment="1">
      <alignment horizontal="center" vertical="center" wrapText="1"/>
    </xf>
    <xf numFmtId="2" fontId="6" fillId="0" borderId="1" xfId="0" applyNumberFormat="1" applyFont="1" applyBorder="1" applyAlignment="1">
      <alignment horizontal="center" vertical="center" wrapText="1"/>
    </xf>
    <xf numFmtId="2" fontId="4" fillId="0" borderId="1" xfId="0" applyNumberFormat="1" applyFont="1" applyBorder="1" applyAlignment="1">
      <alignment vertical="center"/>
    </xf>
    <xf numFmtId="2" fontId="5" fillId="0" borderId="2" xfId="3" applyNumberFormat="1" applyFont="1" applyBorder="1" applyAlignment="1">
      <alignment vertical="center" wrapText="1"/>
    </xf>
    <xf numFmtId="2" fontId="5" fillId="0" borderId="1" xfId="3" applyNumberFormat="1" applyFont="1" applyBorder="1" applyAlignment="1">
      <alignment vertical="center" wrapText="1"/>
    </xf>
    <xf numFmtId="2" fontId="5" fillId="0" borderId="3" xfId="3" applyNumberFormat="1" applyFont="1" applyBorder="1" applyAlignment="1">
      <alignment vertical="center" wrapText="1"/>
    </xf>
    <xf numFmtId="2" fontId="5" fillId="0" borderId="0" xfId="3" applyNumberFormat="1" applyFont="1" applyAlignment="1">
      <alignment vertical="center" wrapText="1"/>
    </xf>
    <xf numFmtId="2" fontId="5" fillId="0" borderId="4" xfId="3" applyNumberFormat="1" applyFont="1" applyBorder="1" applyAlignment="1">
      <alignment vertical="center" wrapText="1"/>
    </xf>
    <xf numFmtId="2" fontId="5" fillId="0" borderId="5" xfId="3" applyNumberFormat="1" applyFont="1" applyBorder="1" applyAlignment="1">
      <alignment vertical="center" wrapText="1"/>
    </xf>
    <xf numFmtId="2" fontId="5" fillId="0" borderId="6" xfId="3" applyNumberFormat="1" applyFont="1" applyBorder="1" applyAlignment="1">
      <alignment vertical="center" wrapText="1"/>
    </xf>
    <xf numFmtId="2" fontId="5" fillId="0" borderId="7" xfId="3" applyNumberFormat="1" applyFont="1" applyBorder="1" applyAlignment="1">
      <alignment vertical="center" wrapText="1"/>
    </xf>
    <xf numFmtId="2" fontId="4" fillId="4"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2" fontId="4" fillId="4" borderId="1" xfId="0" applyNumberFormat="1" applyFont="1" applyFill="1" applyBorder="1" applyAlignment="1">
      <alignment horizontal="center" vertical="center"/>
    </xf>
    <xf numFmtId="49" fontId="4" fillId="4" borderId="11" xfId="0" applyNumberFormat="1" applyFont="1" applyFill="1" applyBorder="1" applyAlignment="1">
      <alignment horizontal="center" vertical="center"/>
    </xf>
    <xf numFmtId="0" fontId="4" fillId="4" borderId="12" xfId="0" applyFont="1" applyFill="1" applyBorder="1" applyAlignment="1">
      <alignment horizontal="center" vertical="center"/>
    </xf>
    <xf numFmtId="2" fontId="4" fillId="0" borderId="11" xfId="0" applyNumberFormat="1" applyFont="1" applyBorder="1" applyAlignment="1">
      <alignment horizontal="center" vertical="center"/>
    </xf>
    <xf numFmtId="0" fontId="5" fillId="0" borderId="12" xfId="0" applyFont="1" applyBorder="1" applyAlignment="1">
      <alignment vertical="top"/>
    </xf>
    <xf numFmtId="164" fontId="5" fillId="0" borderId="11" xfId="0" applyNumberFormat="1" applyFont="1" applyBorder="1" applyAlignment="1">
      <alignment horizontal="center" vertical="center"/>
    </xf>
    <xf numFmtId="2" fontId="5" fillId="0" borderId="11" xfId="0" applyNumberFormat="1" applyFont="1" applyBorder="1" applyAlignment="1">
      <alignment horizontal="center" vertical="center"/>
    </xf>
    <xf numFmtId="164" fontId="4" fillId="0" borderId="11" xfId="0" applyNumberFormat="1" applyFont="1" applyBorder="1" applyAlignment="1">
      <alignment horizontal="center" vertical="center"/>
    </xf>
    <xf numFmtId="0" fontId="5" fillId="0" borderId="12" xfId="3" applyFont="1" applyBorder="1" applyAlignment="1">
      <alignment vertical="top" wrapText="1"/>
    </xf>
    <xf numFmtId="0" fontId="5" fillId="0" borderId="12" xfId="0" applyFont="1" applyBorder="1" applyAlignment="1">
      <alignment vertical="top" wrapText="1"/>
    </xf>
    <xf numFmtId="2" fontId="4" fillId="0" borderId="11" xfId="0" applyNumberFormat="1" applyFont="1" applyBorder="1" applyAlignment="1">
      <alignment horizontal="center" vertical="center" wrapText="1"/>
    </xf>
    <xf numFmtId="2" fontId="5" fillId="0" borderId="11" xfId="0" applyNumberFormat="1" applyFont="1" applyBorder="1" applyAlignment="1">
      <alignment horizontal="center" vertical="center" wrapText="1"/>
    </xf>
    <xf numFmtId="2" fontId="4" fillId="2" borderId="14" xfId="0" applyNumberFormat="1" applyFont="1" applyFill="1" applyBorder="1" applyAlignment="1">
      <alignment horizontal="left" vertical="center" wrapText="1"/>
    </xf>
    <xf numFmtId="0" fontId="4" fillId="2" borderId="14" xfId="0" applyFont="1" applyFill="1" applyBorder="1" applyAlignment="1">
      <alignment horizontal="left" vertical="center" wrapText="1"/>
    </xf>
    <xf numFmtId="2" fontId="5" fillId="2" borderId="14" xfId="0" applyNumberFormat="1" applyFont="1" applyFill="1" applyBorder="1" applyAlignment="1">
      <alignment horizontal="center" vertical="center" wrapText="1"/>
    </xf>
    <xf numFmtId="2" fontId="4" fillId="2" borderId="14" xfId="0" applyNumberFormat="1" applyFont="1" applyFill="1" applyBorder="1" applyAlignment="1">
      <alignment horizontal="right" vertical="center" wrapText="1"/>
    </xf>
    <xf numFmtId="0" fontId="5" fillId="2" borderId="15" xfId="3" applyFont="1" applyFill="1" applyBorder="1" applyAlignment="1">
      <alignment vertical="top" wrapText="1"/>
    </xf>
    <xf numFmtId="0" fontId="5" fillId="2" borderId="13" xfId="3" applyFont="1" applyFill="1" applyBorder="1" applyAlignment="1">
      <alignment horizontal="center" vertical="center" wrapText="1"/>
    </xf>
    <xf numFmtId="2" fontId="4" fillId="0" borderId="11" xfId="0" applyNumberFormat="1" applyFont="1" applyFill="1" applyBorder="1" applyAlignment="1">
      <alignment horizontal="center" vertical="center"/>
    </xf>
    <xf numFmtId="2" fontId="4"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2" fontId="5" fillId="0" borderId="1" xfId="0" applyNumberFormat="1" applyFont="1" applyFill="1" applyBorder="1" applyAlignment="1">
      <alignment horizontal="center" vertical="center"/>
    </xf>
    <xf numFmtId="2" fontId="5" fillId="0" borderId="1" xfId="0" applyNumberFormat="1" applyFont="1" applyFill="1" applyBorder="1" applyAlignment="1">
      <alignment horizontal="right" vertical="center"/>
    </xf>
    <xf numFmtId="0" fontId="5" fillId="0" borderId="12" xfId="0" applyFont="1" applyFill="1" applyBorder="1" applyAlignment="1">
      <alignment vertical="top"/>
    </xf>
    <xf numFmtId="0" fontId="5" fillId="0" borderId="0" xfId="0" applyFont="1" applyFill="1" applyAlignment="1">
      <alignment vertical="top"/>
    </xf>
    <xf numFmtId="164" fontId="5" fillId="0" borderId="11" xfId="0" applyNumberFormat="1" applyFont="1" applyFill="1" applyBorder="1" applyAlignment="1">
      <alignment horizontal="center" vertical="center"/>
    </xf>
    <xf numFmtId="2" fontId="6" fillId="0" borderId="1" xfId="0" applyNumberFormat="1" applyFont="1" applyFill="1" applyBorder="1" applyAlignment="1">
      <alignment horizontal="center" vertical="center" wrapText="1"/>
    </xf>
    <xf numFmtId="0" fontId="5" fillId="0" borderId="11" xfId="0" applyFont="1" applyFill="1" applyBorder="1" applyAlignment="1">
      <alignment horizontal="center" vertical="center"/>
    </xf>
    <xf numFmtId="164" fontId="4" fillId="0" borderId="11" xfId="0" applyNumberFormat="1" applyFont="1" applyFill="1" applyBorder="1" applyAlignment="1">
      <alignment horizontal="center" vertical="center"/>
    </xf>
    <xf numFmtId="0" fontId="5" fillId="0" borderId="16" xfId="0" applyFont="1" applyFill="1" applyBorder="1" applyAlignment="1">
      <alignment vertical="top"/>
    </xf>
    <xf numFmtId="0" fontId="4" fillId="2" borderId="1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2" xfId="0" applyFont="1" applyFill="1" applyBorder="1" applyAlignment="1">
      <alignment horizontal="center" vertical="center"/>
    </xf>
    <xf numFmtId="0" fontId="8" fillId="3" borderId="8" xfId="3" applyFont="1" applyFill="1" applyBorder="1" applyAlignment="1">
      <alignment horizontal="center" vertical="center" wrapText="1"/>
    </xf>
    <xf numFmtId="0" fontId="8" fillId="3" borderId="9" xfId="3" applyFont="1" applyFill="1" applyBorder="1" applyAlignment="1">
      <alignment horizontal="center" vertical="center" wrapText="1"/>
    </xf>
    <xf numFmtId="0" fontId="8" fillId="3" borderId="10" xfId="3" applyFont="1" applyFill="1" applyBorder="1" applyAlignment="1">
      <alignment horizontal="center" vertical="center" wrapText="1"/>
    </xf>
  </cellXfs>
  <cellStyles count="4">
    <cellStyle name="_KFC MYSORE -FIRE SPRINKLER BOQ-22-06-08-R1" xfId="1"/>
    <cellStyle name="Normal" xfId="0" builtinId="0"/>
    <cellStyle name="Normal 2" xfId="2"/>
    <cellStyle name="Normal_costing sheet"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0</xdr:colOff>
      <xdr:row>32</xdr:row>
      <xdr:rowOff>0</xdr:rowOff>
    </xdr:from>
    <xdr:to>
      <xdr:col>7</xdr:col>
      <xdr:colOff>0</xdr:colOff>
      <xdr:row>34</xdr:row>
      <xdr:rowOff>0</xdr:rowOff>
    </xdr:to>
    <xdr:sp macro="" textlink="">
      <xdr:nvSpPr>
        <xdr:cNvPr id="24652" name="AutoShape 20">
          <a:extLst>
            <a:ext uri="{FF2B5EF4-FFF2-40B4-BE49-F238E27FC236}">
              <a16:creationId xmlns:a16="http://schemas.microsoft.com/office/drawing/2014/main" id="{CE5D161F-80A1-42DC-97CF-BA094F6EC11C}"/>
            </a:ext>
          </a:extLst>
        </xdr:cNvPr>
        <xdr:cNvSpPr>
          <a:spLocks/>
        </xdr:cNvSpPr>
      </xdr:nvSpPr>
      <xdr:spPr bwMode="auto">
        <a:xfrm>
          <a:off x="8772525" y="1285875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63"/>
  <sheetViews>
    <sheetView tabSelected="1" zoomScaleSheetLayoutView="115" workbookViewId="0">
      <selection activeCell="A6" sqref="A6"/>
    </sheetView>
  </sheetViews>
  <sheetFormatPr defaultColWidth="9.15234375" defaultRowHeight="10.3"/>
  <cols>
    <col min="1" max="1" width="7.53515625" style="17" bestFit="1" customWidth="1"/>
    <col min="2" max="2" width="21.53515625" style="5" customWidth="1"/>
    <col min="3" max="3" width="66" style="10" customWidth="1"/>
    <col min="4" max="4" width="5.53515625" style="4" bestFit="1" customWidth="1"/>
    <col min="5" max="6" width="9.53515625" style="4" bestFit="1" customWidth="1"/>
    <col min="7" max="7" width="11.69140625" style="13" customWidth="1"/>
    <col min="8" max="8" width="18.53515625" style="2" customWidth="1"/>
    <col min="9" max="16384" width="9.15234375" style="2"/>
  </cols>
  <sheetData>
    <row r="1" spans="1:9" ht="10.75" thickBot="1"/>
    <row r="2" spans="1:9" ht="20.149999999999999">
      <c r="A2" s="65"/>
      <c r="B2" s="66"/>
      <c r="C2" s="66"/>
      <c r="D2" s="66"/>
      <c r="E2" s="66"/>
      <c r="F2" s="66"/>
      <c r="G2" s="66"/>
      <c r="H2" s="67"/>
    </row>
    <row r="3" spans="1:9" s="1" customFormat="1">
      <c r="A3" s="62" t="s">
        <v>67</v>
      </c>
      <c r="B3" s="63"/>
      <c r="C3" s="63"/>
      <c r="D3" s="63"/>
      <c r="E3" s="63"/>
      <c r="F3" s="63"/>
      <c r="G3" s="63"/>
      <c r="H3" s="64"/>
    </row>
    <row r="4" spans="1:9" s="1" customFormat="1">
      <c r="A4" s="32" t="s">
        <v>6</v>
      </c>
      <c r="B4" s="28" t="s">
        <v>7</v>
      </c>
      <c r="C4" s="29" t="s">
        <v>8</v>
      </c>
      <c r="D4" s="30" t="s">
        <v>9</v>
      </c>
      <c r="E4" s="30" t="s">
        <v>10</v>
      </c>
      <c r="F4" s="31" t="s">
        <v>11</v>
      </c>
      <c r="G4" s="31" t="s">
        <v>12</v>
      </c>
      <c r="H4" s="33" t="s">
        <v>50</v>
      </c>
    </row>
    <row r="5" spans="1:9" s="56" customFormat="1" ht="41.15">
      <c r="A5" s="49">
        <v>1</v>
      </c>
      <c r="B5" s="50" t="s">
        <v>13</v>
      </c>
      <c r="C5" s="51" t="s">
        <v>40</v>
      </c>
      <c r="D5" s="52"/>
      <c r="E5" s="53"/>
      <c r="F5" s="53"/>
      <c r="G5" s="54"/>
      <c r="H5" s="55"/>
      <c r="I5" s="56" t="str">
        <f>CONCATENATE(B$4," ",B5," ",C$4," ",C5)</f>
        <v>MATERIAL CPVC pipes DESCRIPTION Supply, laying, testing and commissioning of FOOD GRADE CPVC pipes FOR RO WATER PIPING conforming to CTS (copper tube size) SDR-11 as per ASTM  D 2846  with necessary fittings up to the size of 50 mm dia , jointing with CPVC solvent cement of medium body IPS brand or equivalent conform</v>
      </c>
    </row>
    <row r="6" spans="1:9" s="56" customFormat="1">
      <c r="A6" s="57" t="s">
        <v>14</v>
      </c>
      <c r="B6" s="50"/>
      <c r="C6" s="51" t="s">
        <v>1</v>
      </c>
      <c r="D6" s="52" t="s">
        <v>4</v>
      </c>
      <c r="E6" s="53">
        <f>((400+1050+400)/304.8)+((400+1050+400)/304.8*0.15)+5</f>
        <v>11.979986876640421</v>
      </c>
      <c r="F6" s="58"/>
      <c r="G6" s="54">
        <f t="shared" ref="G6" si="0">E6*F6</f>
        <v>0</v>
      </c>
      <c r="H6" s="55"/>
      <c r="I6" s="56" t="str">
        <f t="shared" ref="I6:I56" si="1">CONCATENATE(B$4," ",B6," ",C$4," ",C6)</f>
        <v>MATERIAL  DESCRIPTION 20mm dia</v>
      </c>
    </row>
    <row r="7" spans="1:9" s="56" customFormat="1">
      <c r="A7" s="57"/>
      <c r="B7" s="50"/>
      <c r="C7" s="51"/>
      <c r="D7" s="52"/>
      <c r="E7" s="53"/>
      <c r="F7" s="58"/>
      <c r="G7" s="54"/>
      <c r="H7" s="55"/>
      <c r="I7" s="56" t="str">
        <f t="shared" si="1"/>
        <v xml:space="preserve">MATERIAL  DESCRIPTION </v>
      </c>
    </row>
    <row r="8" spans="1:9" s="56" customFormat="1" ht="41.15">
      <c r="A8" s="49">
        <v>2</v>
      </c>
      <c r="B8" s="50" t="s">
        <v>36</v>
      </c>
      <c r="C8" s="51" t="s">
        <v>41</v>
      </c>
      <c r="D8" s="52"/>
      <c r="E8" s="53"/>
      <c r="F8" s="58"/>
      <c r="G8" s="54"/>
      <c r="H8" s="55"/>
      <c r="I8" s="56" t="str">
        <f t="shared" si="1"/>
        <v>MATERIAL CPVC pipes (HOT WATER) DESCRIPTION Supply, laying, testing and commissioning of CPVC - Schedule 80 pipes and fittings suitable for domestic  hot water application (max. temp.85 Deg.C) rated for a working pressure of 5 kg/cm2 and conforming to latest Indian / International Standards for Ver</v>
      </c>
    </row>
    <row r="9" spans="1:9" s="56" customFormat="1">
      <c r="A9" s="57" t="s">
        <v>14</v>
      </c>
      <c r="B9" s="50"/>
      <c r="C9" s="51" t="s">
        <v>1</v>
      </c>
      <c r="D9" s="52" t="s">
        <v>4</v>
      </c>
      <c r="E9" s="53">
        <f>((400+360+350+1200+150)/304.8)+((400+360+350+1200+150)/304.8*0.15)</f>
        <v>9.2814960629921259</v>
      </c>
      <c r="F9" s="58"/>
      <c r="G9" s="54">
        <f>E9*F9</f>
        <v>0</v>
      </c>
      <c r="H9" s="55"/>
      <c r="I9" s="56" t="str">
        <f t="shared" si="1"/>
        <v>MATERIAL  DESCRIPTION 20mm dia</v>
      </c>
    </row>
    <row r="10" spans="1:9" s="56" customFormat="1">
      <c r="A10" s="57"/>
      <c r="B10" s="50"/>
      <c r="C10" s="51"/>
      <c r="D10" s="52"/>
      <c r="E10" s="53"/>
      <c r="F10" s="58"/>
      <c r="G10" s="54"/>
      <c r="H10" s="55"/>
      <c r="I10" s="56" t="str">
        <f t="shared" si="1"/>
        <v xml:space="preserve">MATERIAL  DESCRIPTION </v>
      </c>
    </row>
    <row r="11" spans="1:9" s="56" customFormat="1" ht="41.15">
      <c r="A11" s="49">
        <v>3</v>
      </c>
      <c r="B11" s="50" t="s">
        <v>35</v>
      </c>
      <c r="C11" s="51" t="s">
        <v>42</v>
      </c>
      <c r="D11" s="52"/>
      <c r="E11" s="53"/>
      <c r="F11" s="58"/>
      <c r="G11" s="54"/>
      <c r="H11" s="55"/>
      <c r="I11" s="56" t="str">
        <f t="shared" si="1"/>
        <v>MATERIAL Thermal Insulation    (HOT WATER) DESCRIPTION Supply and covering (Thermal Insulation) hot water pipes with 13 mm thick performed closed cell nitrite rubber pipe section insulation having density not less than 60 kg/cm2 and "K" valve not more than 0.034 w/m Deg. K @ 20 Deg C mean temperature, jointin</v>
      </c>
    </row>
    <row r="12" spans="1:9" s="56" customFormat="1">
      <c r="A12" s="57" t="s">
        <v>14</v>
      </c>
      <c r="B12" s="50"/>
      <c r="C12" s="51" t="s">
        <v>1</v>
      </c>
      <c r="D12" s="52" t="s">
        <v>4</v>
      </c>
      <c r="E12" s="53">
        <f>((400+360+350+1200+150)/304.8)+((400+360+350+1200+150)/304.8*0.15)</f>
        <v>9.2814960629921259</v>
      </c>
      <c r="F12" s="58"/>
      <c r="G12" s="54">
        <f>E12*F12</f>
        <v>0</v>
      </c>
      <c r="H12" s="55"/>
      <c r="I12" s="56" t="str">
        <f t="shared" si="1"/>
        <v>MATERIAL  DESCRIPTION 20mm dia</v>
      </c>
    </row>
    <row r="13" spans="1:9" s="56" customFormat="1">
      <c r="A13" s="57"/>
      <c r="B13" s="50"/>
      <c r="C13" s="51"/>
      <c r="D13" s="52"/>
      <c r="E13" s="53"/>
      <c r="F13" s="58"/>
      <c r="G13" s="54"/>
      <c r="H13" s="55"/>
      <c r="I13" s="56" t="str">
        <f t="shared" si="1"/>
        <v xml:space="preserve">MATERIAL  DESCRIPTION </v>
      </c>
    </row>
    <row r="14" spans="1:9" s="56" customFormat="1" ht="41.15">
      <c r="A14" s="49">
        <v>4</v>
      </c>
      <c r="B14" s="50" t="s">
        <v>5</v>
      </c>
      <c r="C14" s="51" t="s">
        <v>39</v>
      </c>
      <c r="D14" s="52"/>
      <c r="E14" s="53"/>
      <c r="F14" s="58"/>
      <c r="G14" s="54"/>
      <c r="H14" s="55"/>
      <c r="I14" s="56" t="str">
        <f t="shared" si="1"/>
        <v>MATERIAL G.I. `C' class pipes DESCRIPTION Supply, laying, testing and commissioning of G.I. `C' class pipes and fittings 'suitable for domestic cold  water application  rated for a working pressure of 5 kg/cm2 and conforming to IS 1239 (Part-I)-1979 for and equipments, including bitumastic hessia</v>
      </c>
    </row>
    <row r="15" spans="1:9" s="56" customFormat="1">
      <c r="A15" s="57" t="s">
        <v>14</v>
      </c>
      <c r="B15" s="50"/>
      <c r="C15" s="51" t="s">
        <v>2</v>
      </c>
      <c r="D15" s="52" t="s">
        <v>4</v>
      </c>
      <c r="E15" s="53">
        <f>((1700+350+350+350)/304.8)+((1700+350+350+350)/304.8*0.15)+5</f>
        <v>15.375656167979002</v>
      </c>
      <c r="F15" s="58"/>
      <c r="G15" s="54">
        <f>E15*F15</f>
        <v>0</v>
      </c>
      <c r="H15" s="55"/>
      <c r="I15" s="56" t="str">
        <f t="shared" si="1"/>
        <v>MATERIAL  DESCRIPTION 25mm dia</v>
      </c>
    </row>
    <row r="16" spans="1:9" s="56" customFormat="1">
      <c r="A16" s="57" t="s">
        <v>15</v>
      </c>
      <c r="B16" s="50"/>
      <c r="C16" s="51" t="s">
        <v>1</v>
      </c>
      <c r="D16" s="52" t="s">
        <v>4</v>
      </c>
      <c r="E16" s="53">
        <f>((400+360+350+1200+150)/304.8)+((400+360+350+1200+150)/304.8*0.15)</f>
        <v>9.2814960629921259</v>
      </c>
      <c r="F16" s="58"/>
      <c r="G16" s="54">
        <f>E16*F16</f>
        <v>0</v>
      </c>
      <c r="H16" s="55"/>
      <c r="I16" s="56" t="str">
        <f t="shared" si="1"/>
        <v>MATERIAL  DESCRIPTION 20mm dia</v>
      </c>
    </row>
    <row r="17" spans="1:9" s="56" customFormat="1">
      <c r="A17" s="57"/>
      <c r="B17" s="50"/>
      <c r="C17" s="51"/>
      <c r="D17" s="52"/>
      <c r="E17" s="53"/>
      <c r="F17" s="58"/>
      <c r="G17" s="54"/>
      <c r="H17" s="55"/>
      <c r="I17" s="56" t="str">
        <f t="shared" si="1"/>
        <v xml:space="preserve">MATERIAL  DESCRIPTION </v>
      </c>
    </row>
    <row r="18" spans="1:9" s="56" customFormat="1" ht="30.9">
      <c r="A18" s="49">
        <v>5</v>
      </c>
      <c r="B18" s="50" t="s">
        <v>57</v>
      </c>
      <c r="C18" s="51" t="s">
        <v>38</v>
      </c>
      <c r="D18" s="52"/>
      <c r="E18" s="53"/>
      <c r="F18" s="58"/>
      <c r="G18" s="54"/>
      <c r="H18" s="55"/>
      <c r="I18" s="56" t="str">
        <f t="shared" si="1"/>
        <v>MATERIAL Ball Valves DESCRIPTION Supply, installing testing and commissioning of ISI marked gun metal screwed pattern non-return Valve conforming to IS 778 Class 1 including jointing, supporting etc. complete and as directed.</v>
      </c>
    </row>
    <row r="19" spans="1:9" s="56" customFormat="1">
      <c r="A19" s="57" t="s">
        <v>16</v>
      </c>
      <c r="B19" s="50"/>
      <c r="C19" s="51" t="s">
        <v>2</v>
      </c>
      <c r="D19" s="52" t="s">
        <v>0</v>
      </c>
      <c r="E19" s="53">
        <v>1</v>
      </c>
      <c r="F19" s="58"/>
      <c r="G19" s="54">
        <f t="shared" ref="G19" si="2">E19*F19</f>
        <v>0</v>
      </c>
      <c r="H19" s="55"/>
      <c r="I19" s="56" t="str">
        <f t="shared" si="1"/>
        <v>MATERIAL  DESCRIPTION 25mm dia</v>
      </c>
    </row>
    <row r="20" spans="1:9" s="56" customFormat="1">
      <c r="A20" s="59"/>
      <c r="B20" s="50"/>
      <c r="C20" s="51"/>
      <c r="D20" s="52"/>
      <c r="E20" s="53"/>
      <c r="F20" s="58"/>
      <c r="G20" s="54"/>
      <c r="H20" s="55"/>
      <c r="I20" s="56" t="str">
        <f t="shared" si="1"/>
        <v xml:space="preserve">MATERIAL  DESCRIPTION </v>
      </c>
    </row>
    <row r="21" spans="1:9" s="56" customFormat="1" ht="41.15">
      <c r="A21" s="49">
        <v>6</v>
      </c>
      <c r="B21" s="50" t="s">
        <v>34</v>
      </c>
      <c r="C21" s="51" t="s">
        <v>49</v>
      </c>
      <c r="D21" s="52"/>
      <c r="E21" s="53"/>
      <c r="F21" s="58"/>
      <c r="G21" s="54"/>
      <c r="H21" s="55"/>
      <c r="I21" s="56" t="str">
        <f t="shared" si="1"/>
        <v>MATERIAL UPVC SWR PIPES DESCRIPTION Supply, laying , testing &amp; commissioning of UPVC-SWR pipes conforming to IS 13592/92  and fittings conforming to IS-14935/99, cutting the pipes to required lengths, laying in position to required grade and level, jointing, making holes, pockets, chases in TYPE B 6 OR 8 KG</v>
      </c>
    </row>
    <row r="22" spans="1:9" s="56" customFormat="1">
      <c r="A22" s="57" t="s">
        <v>14</v>
      </c>
      <c r="B22" s="50"/>
      <c r="C22" s="51" t="s">
        <v>63</v>
      </c>
      <c r="D22" s="52" t="s">
        <v>4</v>
      </c>
      <c r="E22" s="53">
        <f>((1300)/304.8)+((1300)/304.8*0.15)</f>
        <v>4.9048556430446197</v>
      </c>
      <c r="F22" s="58"/>
      <c r="G22" s="54">
        <f t="shared" ref="G22:G23" si="3">E22*F22</f>
        <v>0</v>
      </c>
      <c r="H22" s="61"/>
      <c r="I22" s="56" t="str">
        <f t="shared" si="1"/>
        <v>MATERIAL  DESCRIPTION 75mm dia</v>
      </c>
    </row>
    <row r="23" spans="1:9" s="56" customFormat="1">
      <c r="A23" s="57" t="s">
        <v>18</v>
      </c>
      <c r="B23" s="50"/>
      <c r="C23" s="51" t="s">
        <v>3</v>
      </c>
      <c r="D23" s="52" t="s">
        <v>4</v>
      </c>
      <c r="E23" s="53">
        <f>((300)/304.8)+((300)/304.8*0.15)</f>
        <v>1.1318897637795275</v>
      </c>
      <c r="F23" s="58"/>
      <c r="G23" s="54">
        <f t="shared" si="3"/>
        <v>0</v>
      </c>
      <c r="H23" s="55"/>
      <c r="I23" s="56" t="str">
        <f t="shared" si="1"/>
        <v>MATERIAL  DESCRIPTION 50mm dia</v>
      </c>
    </row>
    <row r="24" spans="1:9" s="56" customFormat="1">
      <c r="A24" s="57"/>
      <c r="B24" s="50"/>
      <c r="C24" s="51"/>
      <c r="D24" s="52"/>
      <c r="E24" s="53"/>
      <c r="F24" s="58"/>
      <c r="G24" s="54"/>
      <c r="H24" s="55"/>
      <c r="I24" s="56" t="str">
        <f t="shared" si="1"/>
        <v xml:space="preserve">MATERIAL  DESCRIPTION </v>
      </c>
    </row>
    <row r="25" spans="1:9" s="56" customFormat="1" ht="20.6">
      <c r="A25" s="60">
        <v>7</v>
      </c>
      <c r="B25" s="50" t="s">
        <v>33</v>
      </c>
      <c r="C25" s="51" t="s">
        <v>32</v>
      </c>
      <c r="D25" s="52"/>
      <c r="E25" s="53"/>
      <c r="F25" s="58"/>
      <c r="G25" s="54"/>
      <c r="H25" s="55"/>
      <c r="I25" s="56" t="str">
        <f t="shared" si="1"/>
        <v>MATERIAL FLEXIBALE PIPES DESCRIPTION Supply, laying ,OF FLEXIBALE PIPES  pipes to required lengths, laying in position to required grade and level, jointing, making holes, pockets, chases in</v>
      </c>
    </row>
    <row r="26" spans="1:9" s="56" customFormat="1">
      <c r="A26" s="57" t="s">
        <v>14</v>
      </c>
      <c r="B26" s="50"/>
      <c r="C26" s="51" t="s">
        <v>3</v>
      </c>
      <c r="D26" s="52" t="s">
        <v>4</v>
      </c>
      <c r="E26" s="53">
        <f>((1000)/304.8)+((1000)/304.8*0.15)</f>
        <v>3.772965879265092</v>
      </c>
      <c r="F26" s="58"/>
      <c r="G26" s="54">
        <f>E26*F26</f>
        <v>0</v>
      </c>
      <c r="H26" s="55"/>
      <c r="I26" s="56" t="str">
        <f t="shared" si="1"/>
        <v>MATERIAL  DESCRIPTION 50mm dia</v>
      </c>
    </row>
    <row r="27" spans="1:9" s="56" customFormat="1">
      <c r="A27" s="57"/>
      <c r="B27" s="50"/>
      <c r="C27" s="51"/>
      <c r="D27" s="52"/>
      <c r="E27" s="53"/>
      <c r="F27" s="58"/>
      <c r="G27" s="54"/>
      <c r="H27" s="55"/>
      <c r="I27" s="56" t="str">
        <f t="shared" si="1"/>
        <v xml:space="preserve">MATERIAL  DESCRIPTION </v>
      </c>
    </row>
    <row r="28" spans="1:9" s="1" customFormat="1" ht="30.9">
      <c r="A28" s="34">
        <v>8</v>
      </c>
      <c r="B28" s="6" t="s">
        <v>53</v>
      </c>
      <c r="C28" s="11" t="s">
        <v>62</v>
      </c>
      <c r="D28" s="9" t="s">
        <v>0</v>
      </c>
      <c r="E28" s="3">
        <v>1</v>
      </c>
      <c r="F28" s="18"/>
      <c r="G28" s="14">
        <f>E28*F28</f>
        <v>0</v>
      </c>
      <c r="H28" s="35"/>
      <c r="I28" s="56" t="str">
        <f t="shared" si="1"/>
        <v>MATERIAL FLOOR TRAP/ MULTI FLOOR TRAP DESCRIPTION Supply, laying, testing &amp; commissioning of approved Cast iron FLOOR TRAP/ MULTI FLOOR TRAP with aproved make heavy duty round or square s.s. grating etc. complete.</v>
      </c>
    </row>
    <row r="29" spans="1:9" s="1" customFormat="1" ht="20.6">
      <c r="A29" s="34">
        <v>9</v>
      </c>
      <c r="B29" s="6" t="s">
        <v>51</v>
      </c>
      <c r="C29" s="11" t="s">
        <v>52</v>
      </c>
      <c r="D29" s="9" t="s">
        <v>0</v>
      </c>
      <c r="E29" s="3">
        <v>2</v>
      </c>
      <c r="F29" s="18"/>
      <c r="G29" s="14">
        <f>E29*F29</f>
        <v>0</v>
      </c>
      <c r="H29" s="35"/>
      <c r="I29" s="56" t="str">
        <f t="shared" si="1"/>
        <v>MATERIAL Deep Seal trap DESCRIPTION Supply, laying, testing &amp; commissioning of approved C I make Deep Seal Trap  with aproved make leavy duty round or square s.s. grating etc. complete.</v>
      </c>
    </row>
    <row r="30" spans="1:9" s="1" customFormat="1">
      <c r="A30" s="34">
        <v>10</v>
      </c>
      <c r="B30" s="6" t="s">
        <v>28</v>
      </c>
      <c r="C30" s="11" t="s">
        <v>29</v>
      </c>
      <c r="D30" s="9" t="s">
        <v>0</v>
      </c>
      <c r="E30" s="3">
        <v>2</v>
      </c>
      <c r="F30" s="18"/>
      <c r="G30" s="14">
        <f>E30*F30</f>
        <v>0</v>
      </c>
      <c r="H30" s="35"/>
      <c r="I30" s="56" t="str">
        <f t="shared" si="1"/>
        <v>MATERIAL Jali DESCRIPTION Jali with cokroch trap above nhani trap &amp; clean out POP up type</v>
      </c>
    </row>
    <row r="31" spans="1:9" s="1" customFormat="1">
      <c r="A31" s="37"/>
      <c r="B31" s="6"/>
      <c r="C31" s="11"/>
      <c r="D31" s="9"/>
      <c r="E31" s="3"/>
      <c r="F31" s="18"/>
      <c r="G31" s="14"/>
      <c r="H31" s="35"/>
      <c r="I31" s="56" t="str">
        <f t="shared" si="1"/>
        <v xml:space="preserve">MATERIAL  DESCRIPTION </v>
      </c>
    </row>
    <row r="32" spans="1:9" s="1" customFormat="1" ht="41.15">
      <c r="A32" s="34">
        <v>11</v>
      </c>
      <c r="B32" s="6" t="s">
        <v>30</v>
      </c>
      <c r="C32" s="11" t="s">
        <v>48</v>
      </c>
      <c r="D32" s="9"/>
      <c r="E32" s="3"/>
      <c r="F32" s="18"/>
      <c r="G32" s="14"/>
      <c r="H32" s="35"/>
      <c r="I32" s="56" t="str">
        <f t="shared" si="1"/>
        <v>MATERIAL Chamber DESCRIPTION Supply, laying, creating &amp; commissioning of SS chamber 16 G SS PLATE WITH SUITABLE DEPTH 5MM THK MS PIPE WELDED TO CHAMBER WITH SUITABLE THREAD AND LOCATION AS PER DRAWING WITH TOP GRATING AND PERFOARETED JALI AS PER DESIGN</v>
      </c>
    </row>
    <row r="33" spans="1:9" s="1" customFormat="1">
      <c r="A33" s="36" t="s">
        <v>17</v>
      </c>
      <c r="B33" s="6"/>
      <c r="C33" s="11" t="s">
        <v>64</v>
      </c>
      <c r="D33" s="9" t="s">
        <v>0</v>
      </c>
      <c r="E33" s="3">
        <v>1</v>
      </c>
      <c r="F33" s="18"/>
      <c r="G33" s="14">
        <f>E33*F33</f>
        <v>0</v>
      </c>
      <c r="H33" s="35"/>
      <c r="I33" s="56" t="str">
        <f t="shared" si="1"/>
        <v>MATERIAL  DESCRIPTION SIZE 12 X 36</v>
      </c>
    </row>
    <row r="34" spans="1:9" s="1" customFormat="1">
      <c r="A34" s="36"/>
      <c r="B34" s="6"/>
      <c r="C34" s="11"/>
      <c r="D34" s="9"/>
      <c r="E34" s="3"/>
      <c r="F34" s="18"/>
      <c r="G34" s="14"/>
      <c r="H34" s="35"/>
      <c r="I34" s="56" t="str">
        <f t="shared" si="1"/>
        <v xml:space="preserve">MATERIAL  DESCRIPTION </v>
      </c>
    </row>
    <row r="35" spans="1:9">
      <c r="A35" s="34">
        <v>12</v>
      </c>
      <c r="B35" s="6" t="s">
        <v>19</v>
      </c>
      <c r="C35" s="12" t="s">
        <v>43</v>
      </c>
      <c r="D35" s="9" t="s">
        <v>0</v>
      </c>
      <c r="E35" s="3">
        <v>5</v>
      </c>
      <c r="F35" s="18"/>
      <c r="G35" s="14">
        <f t="shared" ref="G35:G46" si="4">E35*F35</f>
        <v>0</v>
      </c>
      <c r="H35" s="39"/>
      <c r="I35" s="56" t="str">
        <f t="shared" si="1"/>
        <v>MATERIAL Angle cock DESCRIPTION Providing and fixing Angle cock with wall flange</v>
      </c>
    </row>
    <row r="36" spans="1:9">
      <c r="A36" s="34">
        <v>13</v>
      </c>
      <c r="B36" s="6" t="s">
        <v>20</v>
      </c>
      <c r="C36" s="11" t="s">
        <v>44</v>
      </c>
      <c r="D36" s="9" t="s">
        <v>0</v>
      </c>
      <c r="E36" s="3">
        <v>0</v>
      </c>
      <c r="F36" s="18"/>
      <c r="G36" s="14">
        <f t="shared" si="4"/>
        <v>0</v>
      </c>
      <c r="H36" s="40"/>
      <c r="I36" s="56" t="str">
        <f t="shared" si="1"/>
        <v>MATERIAL Piller cock DESCRIPTION Providing and fixing Pillar cock of approved make for Wash room</v>
      </c>
    </row>
    <row r="37" spans="1:9">
      <c r="A37" s="34">
        <v>14</v>
      </c>
      <c r="B37" s="6" t="s">
        <v>20</v>
      </c>
      <c r="C37" s="11" t="s">
        <v>45</v>
      </c>
      <c r="D37" s="9" t="s">
        <v>0</v>
      </c>
      <c r="E37" s="3">
        <v>0</v>
      </c>
      <c r="F37" s="18"/>
      <c r="G37" s="14">
        <f t="shared" si="4"/>
        <v>0</v>
      </c>
      <c r="H37" s="39"/>
      <c r="I37" s="56" t="str">
        <f t="shared" si="1"/>
        <v>MATERIAL Piller cock DESCRIPTION Providing and fixing Pillar cock of approved make</v>
      </c>
    </row>
    <row r="38" spans="1:9">
      <c r="A38" s="34"/>
      <c r="B38" s="6"/>
      <c r="C38" s="11"/>
      <c r="D38" s="9"/>
      <c r="E38" s="3"/>
      <c r="F38" s="18"/>
      <c r="G38" s="14"/>
      <c r="H38" s="39"/>
      <c r="I38" s="56" t="str">
        <f t="shared" si="1"/>
        <v xml:space="preserve">MATERIAL  DESCRIPTION </v>
      </c>
    </row>
    <row r="39" spans="1:9" ht="20.6">
      <c r="A39" s="34">
        <v>15</v>
      </c>
      <c r="B39" s="6" t="s">
        <v>21</v>
      </c>
      <c r="C39" s="11" t="s">
        <v>65</v>
      </c>
      <c r="D39" s="9" t="s">
        <v>0</v>
      </c>
      <c r="E39" s="3">
        <v>1</v>
      </c>
      <c r="F39" s="18"/>
      <c r="G39" s="14">
        <f t="shared" si="4"/>
        <v>0</v>
      </c>
      <c r="H39" s="39"/>
      <c r="I39" s="56" t="str">
        <f t="shared" si="1"/>
        <v>MATERIAL Geyser storage DESCRIPTION Providing and supplying 20 litrs geyser with c.p angle cock of hot and cold pvc connection &amp; coupper pipes  c.p elbows non return valves mounting bolts etc</v>
      </c>
    </row>
    <row r="40" spans="1:9" ht="20.6">
      <c r="A40" s="34">
        <v>16</v>
      </c>
      <c r="B40" s="6" t="s">
        <v>21</v>
      </c>
      <c r="C40" s="11" t="s">
        <v>60</v>
      </c>
      <c r="D40" s="9" t="s">
        <v>0</v>
      </c>
      <c r="E40" s="3">
        <v>0</v>
      </c>
      <c r="F40" s="18"/>
      <c r="G40" s="14">
        <f>E40*F40</f>
        <v>0</v>
      </c>
      <c r="H40" s="39"/>
      <c r="I40" s="56" t="str">
        <f t="shared" si="1"/>
        <v xml:space="preserve">MATERIAL Geyser storage DESCRIPTION Providing and supplying 6 litrs geyser with c.p angle cock of hot and cold pvc connection &amp; coupper pipes  c.p elbows non return valves mounting bolts etc </v>
      </c>
    </row>
    <row r="41" spans="1:9" ht="20.6">
      <c r="A41" s="34">
        <v>17</v>
      </c>
      <c r="B41" s="6" t="s">
        <v>21</v>
      </c>
      <c r="C41" s="11" t="s">
        <v>58</v>
      </c>
      <c r="D41" s="9" t="s">
        <v>0</v>
      </c>
      <c r="E41" s="3">
        <v>0</v>
      </c>
      <c r="F41" s="18"/>
      <c r="G41" s="14">
        <f t="shared" si="4"/>
        <v>0</v>
      </c>
      <c r="H41" s="39"/>
      <c r="I41" s="56" t="str">
        <f t="shared" si="1"/>
        <v>MATERIAL Geyser storage DESCRIPTION Providing and supplying 15 litrs geyser with c.p angle cock of hot and cold pvc connection pipes c.p elbows non return valves mounting bolts etc</v>
      </c>
    </row>
    <row r="42" spans="1:9" ht="20.6">
      <c r="A42" s="34"/>
      <c r="B42" s="6"/>
      <c r="C42" s="11" t="s">
        <v>56</v>
      </c>
      <c r="D42" s="9" t="s">
        <v>0</v>
      </c>
      <c r="E42" s="3">
        <v>0</v>
      </c>
      <c r="F42" s="18"/>
      <c r="G42" s="14">
        <f>E42*F42</f>
        <v>0</v>
      </c>
      <c r="H42" s="39"/>
      <c r="I42" s="56" t="str">
        <f t="shared" si="1"/>
        <v>MATERIAL  DESCRIPTION Providing and supplying 25 litrs geyser with c.p angle cock of hot and cold pvc connection pipes c.p elbows non return valves mounting bolts etc</v>
      </c>
    </row>
    <row r="43" spans="1:9">
      <c r="A43" s="34"/>
      <c r="B43" s="6"/>
      <c r="C43" s="11"/>
      <c r="D43" s="9"/>
      <c r="E43" s="3"/>
      <c r="F43" s="18"/>
      <c r="G43" s="14"/>
      <c r="H43" s="39"/>
      <c r="I43" s="56" t="str">
        <f t="shared" si="1"/>
        <v xml:space="preserve">MATERIAL  DESCRIPTION </v>
      </c>
    </row>
    <row r="44" spans="1:9">
      <c r="A44" s="34">
        <v>18</v>
      </c>
      <c r="B44" s="7" t="s">
        <v>22</v>
      </c>
      <c r="C44" s="12" t="s">
        <v>46</v>
      </c>
      <c r="D44" s="9" t="s">
        <v>0</v>
      </c>
      <c r="E44" s="3">
        <v>1</v>
      </c>
      <c r="F44" s="18"/>
      <c r="G44" s="14">
        <f t="shared" si="4"/>
        <v>0</v>
      </c>
      <c r="H44" s="39"/>
      <c r="I44" s="56" t="str">
        <f t="shared" si="1"/>
        <v>MATERIAL Sink mixture DESCRIPTION Providing and fixing Sink mixture</v>
      </c>
    </row>
    <row r="45" spans="1:9">
      <c r="A45" s="34"/>
      <c r="B45" s="7"/>
      <c r="C45" s="12"/>
      <c r="D45" s="9"/>
      <c r="E45" s="3"/>
      <c r="F45" s="18"/>
      <c r="G45" s="14"/>
      <c r="H45" s="39"/>
      <c r="I45" s="56" t="str">
        <f t="shared" si="1"/>
        <v xml:space="preserve">MATERIAL  DESCRIPTION </v>
      </c>
    </row>
    <row r="46" spans="1:9">
      <c r="A46" s="34">
        <v>19</v>
      </c>
      <c r="B46" s="19" t="s">
        <v>54</v>
      </c>
      <c r="C46" s="11" t="s">
        <v>55</v>
      </c>
      <c r="D46" s="9" t="s">
        <v>0</v>
      </c>
      <c r="E46" s="3">
        <v>0</v>
      </c>
      <c r="F46" s="18"/>
      <c r="G46" s="14">
        <f t="shared" si="4"/>
        <v>0</v>
      </c>
      <c r="H46" s="39"/>
      <c r="I46" s="56" t="str">
        <f t="shared" si="1"/>
        <v>MATERIAL Equipment connection  DESCRIPTION Doing Equipment connection And Insallation (labour charges only)</v>
      </c>
    </row>
    <row r="47" spans="1:9">
      <c r="A47" s="34"/>
      <c r="B47" s="19"/>
      <c r="C47" s="11"/>
      <c r="D47" s="9"/>
      <c r="E47" s="3"/>
      <c r="F47" s="18"/>
      <c r="G47" s="14"/>
      <c r="H47" s="39"/>
      <c r="I47" s="56" t="str">
        <f t="shared" si="1"/>
        <v xml:space="preserve">MATERIAL  DESCRIPTION </v>
      </c>
    </row>
    <row r="48" spans="1:9" ht="30.9">
      <c r="A48" s="34">
        <v>20</v>
      </c>
      <c r="B48" s="7" t="s">
        <v>23</v>
      </c>
      <c r="C48" s="11" t="s">
        <v>27</v>
      </c>
      <c r="D48" s="9"/>
      <c r="E48" s="3"/>
      <c r="F48" s="18"/>
      <c r="G48" s="15"/>
      <c r="H48" s="39"/>
      <c r="I48" s="56" t="str">
        <f t="shared" si="1"/>
        <v>MATERIAL Channel Drain DESCRIPTION Supply ,laying,testing &amp; commissing of heavy quility SS Grating of thickness 38MM with MS angle runners including fixing with hold fast applaying three coats of anti corrosive Bitumastic paint etc complete and as directed</v>
      </c>
    </row>
    <row r="49" spans="1:47">
      <c r="A49" s="37" t="s">
        <v>14</v>
      </c>
      <c r="B49" s="7"/>
      <c r="C49" s="11" t="s">
        <v>66</v>
      </c>
      <c r="D49" s="9" t="s">
        <v>0</v>
      </c>
      <c r="E49" s="3">
        <v>1</v>
      </c>
      <c r="F49" s="18"/>
      <c r="G49" s="16">
        <f t="shared" ref="G49:G56" si="5">E49*F49</f>
        <v>0</v>
      </c>
      <c r="H49" s="39"/>
      <c r="I49" s="56" t="str">
        <f t="shared" si="1"/>
        <v>MATERIAL  DESCRIPTION 300 X 900mm size and 38mm thick</v>
      </c>
    </row>
    <row r="50" spans="1:47">
      <c r="A50" s="37"/>
      <c r="B50" s="7"/>
      <c r="C50" s="11"/>
      <c r="D50" s="9"/>
      <c r="E50" s="3"/>
      <c r="F50" s="18"/>
      <c r="G50" s="16"/>
      <c r="H50" s="39"/>
      <c r="I50" s="56" t="str">
        <f t="shared" si="1"/>
        <v xml:space="preserve">MATERIAL  DESCRIPTION </v>
      </c>
    </row>
    <row r="51" spans="1:47" ht="20.6">
      <c r="A51" s="38">
        <v>21</v>
      </c>
      <c r="B51" s="7" t="s">
        <v>24</v>
      </c>
      <c r="C51" s="11" t="s">
        <v>47</v>
      </c>
      <c r="D51" s="9" t="s">
        <v>0</v>
      </c>
      <c r="E51" s="3">
        <v>1</v>
      </c>
      <c r="F51" s="18"/>
      <c r="G51" s="16">
        <f t="shared" si="5"/>
        <v>0</v>
      </c>
      <c r="H51" s="39"/>
      <c r="I51" s="56" t="str">
        <f t="shared" si="1"/>
        <v>MATERIAL Sink connection DESCRIPTION Providing &amp; fixing Sink Drain outlet Connection with valve &amp; drain pipe complete with all necessary fittings</v>
      </c>
    </row>
    <row r="52" spans="1:47">
      <c r="A52" s="38"/>
      <c r="B52" s="7"/>
      <c r="C52" s="11"/>
      <c r="D52" s="9"/>
      <c r="E52" s="3"/>
      <c r="F52" s="18"/>
      <c r="G52" s="16"/>
      <c r="H52" s="39"/>
      <c r="I52" s="56" t="str">
        <f t="shared" si="1"/>
        <v xml:space="preserve">MATERIAL  DESCRIPTION </v>
      </c>
    </row>
    <row r="53" spans="1:47" ht="20.6">
      <c r="A53" s="34">
        <v>22</v>
      </c>
      <c r="B53" s="7" t="s">
        <v>25</v>
      </c>
      <c r="C53" s="11" t="s">
        <v>31</v>
      </c>
      <c r="D53" s="9"/>
      <c r="E53" s="3"/>
      <c r="F53" s="18"/>
      <c r="G53" s="16">
        <f t="shared" si="5"/>
        <v>0</v>
      </c>
      <c r="H53" s="39"/>
      <c r="I53" s="56" t="str">
        <f t="shared" si="1"/>
        <v>MATERIAL Grease Trap DESCRIPTION Providing &amp; fixing SS MADE Greece Trap MAKE Bombay Iron Works or any approved make. OR CONSTRUCTING THE SAME AS PER DRAWING</v>
      </c>
    </row>
    <row r="54" spans="1:47">
      <c r="A54" s="37" t="s">
        <v>14</v>
      </c>
      <c r="B54" s="7"/>
      <c r="C54" s="11" t="s">
        <v>59</v>
      </c>
      <c r="D54" s="9" t="s">
        <v>0</v>
      </c>
      <c r="E54" s="3">
        <v>1</v>
      </c>
      <c r="F54" s="18"/>
      <c r="G54" s="16">
        <f t="shared" si="5"/>
        <v>0</v>
      </c>
      <c r="H54" s="39"/>
      <c r="I54" s="56" t="str">
        <f t="shared" si="1"/>
        <v>MATERIAL  DESCRIPTION Size 18" X 24"</v>
      </c>
    </row>
    <row r="55" spans="1:47">
      <c r="A55" s="37"/>
      <c r="B55" s="8"/>
      <c r="C55" s="11"/>
      <c r="D55" s="9"/>
      <c r="E55" s="3"/>
      <c r="F55" s="18"/>
      <c r="G55" s="16"/>
      <c r="H55" s="39"/>
      <c r="I55" s="56" t="str">
        <f t="shared" si="1"/>
        <v xml:space="preserve">MATERIAL  DESCRIPTION </v>
      </c>
    </row>
    <row r="56" spans="1:47">
      <c r="A56" s="41">
        <v>23</v>
      </c>
      <c r="B56" s="8" t="s">
        <v>37</v>
      </c>
      <c r="C56" s="11" t="s">
        <v>61</v>
      </c>
      <c r="D56" s="9" t="s">
        <v>0</v>
      </c>
      <c r="E56" s="3">
        <v>0</v>
      </c>
      <c r="F56" s="18"/>
      <c r="G56" s="16">
        <f t="shared" si="5"/>
        <v>0</v>
      </c>
      <c r="H56" s="39"/>
      <c r="I56" s="56" t="str">
        <f t="shared" si="1"/>
        <v>MATERIAL RO Plant DESCRIPTION RO Plant 100LPH Capacity</v>
      </c>
    </row>
    <row r="57" spans="1:47">
      <c r="A57" s="42"/>
      <c r="B57" s="8"/>
      <c r="C57" s="11"/>
      <c r="D57" s="9"/>
      <c r="E57" s="3"/>
      <c r="F57" s="18"/>
      <c r="G57" s="16"/>
      <c r="H57" s="39"/>
    </row>
    <row r="58" spans="1:47" s="21" customFormat="1" ht="10.75" thickBot="1">
      <c r="A58" s="48"/>
      <c r="B58" s="43"/>
      <c r="C58" s="44" t="s">
        <v>26</v>
      </c>
      <c r="D58" s="45"/>
      <c r="E58" s="45"/>
      <c r="F58" s="45"/>
      <c r="G58" s="46">
        <f>SUM(G3:G57)</f>
        <v>0</v>
      </c>
      <c r="H58" s="47"/>
      <c r="I58" s="23"/>
      <c r="J58" s="23"/>
      <c r="K58" s="23"/>
      <c r="L58" s="23"/>
      <c r="M58" s="23"/>
      <c r="N58" s="23"/>
      <c r="O58" s="23"/>
      <c r="P58" s="23"/>
      <c r="Q58" s="23"/>
      <c r="R58" s="23"/>
      <c r="S58" s="23"/>
      <c r="T58" s="23"/>
      <c r="U58" s="23"/>
      <c r="V58" s="23"/>
      <c r="W58" s="23"/>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4"/>
    </row>
    <row r="59" spans="1:47" s="21" customFormat="1">
      <c r="A59" s="22"/>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5"/>
    </row>
    <row r="60" spans="1:47" s="21" customFormat="1">
      <c r="A60" s="22"/>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5"/>
    </row>
    <row r="61" spans="1:47" s="21" customFormat="1">
      <c r="A61" s="22"/>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5"/>
    </row>
    <row r="62" spans="1:47" s="21" customFormat="1">
      <c r="A62" s="22"/>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5"/>
    </row>
    <row r="63" spans="1:47" s="21" customFormat="1">
      <c r="A63" s="22"/>
      <c r="B63" s="23"/>
      <c r="C63" s="23"/>
      <c r="D63" s="23"/>
      <c r="E63" s="23"/>
      <c r="F63" s="23"/>
      <c r="G63" s="23"/>
      <c r="H63" s="23"/>
      <c r="I63" s="23"/>
      <c r="J63" s="23"/>
      <c r="K63" s="23"/>
      <c r="L63" s="23"/>
      <c r="M63" s="23"/>
      <c r="N63" s="23"/>
      <c r="O63" s="23"/>
      <c r="P63" s="23"/>
      <c r="Q63" s="23"/>
      <c r="R63" s="23"/>
      <c r="S63" s="23"/>
      <c r="T63" s="23"/>
      <c r="U63" s="23"/>
      <c r="V63" s="23"/>
      <c r="W63" s="23"/>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7"/>
    </row>
  </sheetData>
  <mergeCells count="2">
    <mergeCell ref="A3:H3"/>
    <mergeCell ref="A2:H2"/>
  </mergeCells>
  <phoneticPr fontId="1" type="noConversion"/>
  <printOptions horizontalCentered="1"/>
  <pageMargins left="0.74803149606299202" right="0.74803149606299202" top="0.98425196850393704" bottom="0.59055118110236204" header="0.511811023622047" footer="0.35433070866141703"/>
  <pageSetup paperSize="9" scale="62" fitToHeight="0" orientation="portrait" horizontalDpi="300" verticalDpi="300" r:id="rId1"/>
  <headerFooter alignWithMargins="0">
    <oddFooter>&amp;C&amp;P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15059507681AA48BEA027AF8ACD8AD8" ma:contentTypeVersion="9" ma:contentTypeDescription="Create a new document." ma:contentTypeScope="" ma:versionID="87be4521b1d424c490d5630d78df6d9d">
  <xsd:schema xmlns:xsd="http://www.w3.org/2001/XMLSchema" xmlns:xs="http://www.w3.org/2001/XMLSchema" xmlns:p="http://schemas.microsoft.com/office/2006/metadata/properties" xmlns:ns3="188c7be4-01b9-47c7-a3d8-5866445f7419" targetNamespace="http://schemas.microsoft.com/office/2006/metadata/properties" ma:root="true" ma:fieldsID="0a583279e3ad8a25f04e5d1a9f966808" ns3:_="">
    <xsd:import namespace="188c7be4-01b9-47c7-a3d8-5866445f7419"/>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3:MediaServiceGenerationTime" minOccurs="0"/>
                <xsd:element ref="ns3:MediaServiceEventHashCode" minOccurs="0"/>
                <xsd:element ref="ns3:MediaServiceSystemTag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8c7be4-01b9-47c7-a3d8-5866445f7419"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SystemTags" ma:index="15" nillable="true" ma:displayName="MediaServiceSystemTags" ma:hidden="true" ma:internalName="MediaServiceSystemTags" ma:readOnly="true">
      <xsd:simpleType>
        <xsd:restriction base="dms:Note"/>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A7BEC4B-B7C2-4AA6-884E-77E446718536}">
  <ds:schemaRefs>
    <ds:schemaRef ds:uri="http://schemas.microsoft.com/sharepoint/v3/contenttype/forms"/>
  </ds:schemaRefs>
</ds:datastoreItem>
</file>

<file path=customXml/itemProps2.xml><?xml version="1.0" encoding="utf-8"?>
<ds:datastoreItem xmlns:ds="http://schemas.openxmlformats.org/officeDocument/2006/customXml" ds:itemID="{7CB21E56-26F4-47F2-ACE1-942657DEB184}">
  <ds:schemaRefs>
    <ds:schemaRef ds:uri="http://www.w3.org/XML/1998/namespace"/>
    <ds:schemaRef ds:uri="188c7be4-01b9-47c7-a3d8-5866445f7419"/>
    <ds:schemaRef ds:uri="http://schemas.microsoft.com/office/2006/metadata/properties"/>
    <ds:schemaRef ds:uri="http://purl.org/dc/terms/"/>
    <ds:schemaRef ds:uri="http://purl.org/dc/elements/1.1/"/>
    <ds:schemaRef ds:uri="http://schemas.openxmlformats.org/package/2006/metadata/core-properties"/>
    <ds:schemaRef ds:uri="http://purl.org/dc/dcmitype/"/>
    <ds:schemaRef ds:uri="http://schemas.microsoft.com/office/2006/documentManagement/types"/>
    <ds:schemaRef ds:uri="http://schemas.microsoft.com/office/infopath/2007/PartnerControls"/>
  </ds:schemaRefs>
</ds:datastoreItem>
</file>

<file path=customXml/itemProps3.xml><?xml version="1.0" encoding="utf-8"?>
<ds:datastoreItem xmlns:ds="http://schemas.openxmlformats.org/officeDocument/2006/customXml" ds:itemID="{7E610C13-C8E6-4F76-9330-AFF567C822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8c7be4-01b9-47c7-a3d8-5866445f74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FLYING BITES PLUMBING BOQ</vt:lpstr>
      <vt:lpstr>'FLYING BITES PLUMBING BOQ'!Print_Area</vt:lpstr>
      <vt:lpstr>'FLYING BITES PLUMBING BOQ'!Print_Titles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Abc</dc:creator>
  <cp:lastModifiedBy>Smrutika Thoti</cp:lastModifiedBy>
  <cp:lastPrinted>2018-09-25T06:53:38Z</cp:lastPrinted>
  <dcterms:created xsi:type="dcterms:W3CDTF">2008-07-17T12:09:38Z</dcterms:created>
  <dcterms:modified xsi:type="dcterms:W3CDTF">2024-11-21T10:55:02Z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0x010100215059507681AA48BEA027AF8ACD8AD8</vt:lpwstr>
  </property>
</Properties>
</file>