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4" windowHeight="7500" tabRatio="687" activeTab="1"/>
  </bookViews>
  <sheets>
    <sheet name="Summary" sheetId="9" r:id="rId1"/>
    <sheet name="CIVIL BOQ" sheetId="15" r:id="rId2"/>
  </sheets>
  <calcPr calcId="162913"/>
</workbook>
</file>

<file path=xl/calcChain.xml><?xml version="1.0" encoding="utf-8"?>
<calcChain xmlns="http://schemas.openxmlformats.org/spreadsheetml/2006/main">
  <c r="I5" i="15" l="1"/>
  <c r="I150" i="15"/>
  <c r="I149" i="15"/>
  <c r="I148" i="15"/>
  <c r="I147" i="15"/>
  <c r="I146" i="15"/>
  <c r="I145" i="15"/>
  <c r="I144" i="15"/>
  <c r="I143" i="15"/>
  <c r="I142" i="15"/>
  <c r="I141" i="15"/>
  <c r="I140" i="15"/>
  <c r="I139" i="15"/>
  <c r="I138" i="15"/>
  <c r="I137" i="15"/>
  <c r="I136" i="15"/>
  <c r="I135" i="15"/>
  <c r="I134" i="15"/>
  <c r="I133" i="15"/>
  <c r="I132" i="15"/>
  <c r="I131" i="15"/>
  <c r="I130" i="15"/>
  <c r="I129" i="15"/>
  <c r="I128" i="15"/>
  <c r="I127" i="15"/>
  <c r="I126" i="15"/>
  <c r="I125" i="15"/>
  <c r="I124" i="15"/>
  <c r="I123" i="15"/>
  <c r="I122" i="15"/>
  <c r="I121" i="15"/>
  <c r="I120" i="15"/>
  <c r="I119" i="15"/>
  <c r="I118" i="15"/>
  <c r="I117" i="15"/>
  <c r="I116" i="15"/>
  <c r="I115" i="15"/>
  <c r="I114" i="15"/>
  <c r="I113" i="15"/>
  <c r="I112" i="15"/>
  <c r="I111" i="15"/>
  <c r="I110" i="15"/>
  <c r="I109" i="15"/>
  <c r="I108" i="15"/>
  <c r="I107" i="15"/>
  <c r="I106" i="15"/>
  <c r="I105" i="15"/>
  <c r="I104" i="15"/>
  <c r="I103" i="15"/>
  <c r="I102" i="15"/>
  <c r="I101" i="15"/>
  <c r="I100" i="15"/>
  <c r="I99" i="15"/>
  <c r="I98" i="15"/>
  <c r="I97" i="15"/>
  <c r="I96" i="15"/>
  <c r="I95" i="15"/>
  <c r="I94" i="15"/>
  <c r="I93" i="15"/>
  <c r="I92" i="15"/>
  <c r="I91" i="15"/>
  <c r="I90" i="15"/>
  <c r="I89" i="15"/>
  <c r="I88" i="15"/>
  <c r="I87" i="15"/>
  <c r="I86" i="15"/>
  <c r="I85" i="15"/>
  <c r="I84" i="15"/>
  <c r="I83" i="15"/>
  <c r="I82" i="15"/>
  <c r="I81" i="15"/>
  <c r="I80" i="15"/>
  <c r="I79" i="15"/>
  <c r="I78" i="15"/>
  <c r="I77" i="15"/>
  <c r="I76" i="15"/>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I25" i="15"/>
  <c r="I24" i="15"/>
  <c r="I23" i="15"/>
  <c r="I22" i="15"/>
  <c r="I21" i="15"/>
  <c r="I20" i="15"/>
  <c r="I19" i="15"/>
  <c r="I18" i="15"/>
  <c r="I17" i="15"/>
  <c r="I16" i="15"/>
  <c r="I15" i="15"/>
  <c r="I14" i="15"/>
  <c r="I13" i="15"/>
  <c r="I12" i="15"/>
  <c r="I11" i="15"/>
  <c r="I10" i="15"/>
  <c r="I9" i="15"/>
  <c r="I8" i="15"/>
  <c r="I7" i="15"/>
  <c r="I6" i="15"/>
  <c r="I153" i="15"/>
  <c r="I152" i="15"/>
  <c r="I151" i="15"/>
  <c r="I4" i="15"/>
  <c r="G2" i="15" l="1"/>
  <c r="G148" i="15"/>
  <c r="G147" i="15"/>
  <c r="G146" i="15"/>
  <c r="G145" i="15"/>
  <c r="G144" i="15"/>
  <c r="G143" i="15"/>
  <c r="G142" i="15"/>
  <c r="G141" i="15"/>
  <c r="G140" i="15"/>
  <c r="G139" i="15"/>
  <c r="G154" i="15"/>
  <c r="G153" i="15"/>
  <c r="G151" i="15"/>
  <c r="G150" i="15"/>
  <c r="G149" i="15"/>
  <c r="G138" i="15"/>
  <c r="G137" i="15"/>
  <c r="G136" i="15"/>
  <c r="G135" i="15"/>
  <c r="G134" i="15"/>
  <c r="G133" i="15"/>
  <c r="G132" i="15"/>
  <c r="G129" i="15"/>
  <c r="G127" i="15"/>
  <c r="G126" i="15"/>
  <c r="G125" i="15"/>
  <c r="G124" i="15"/>
  <c r="G121" i="15"/>
  <c r="G118" i="15"/>
  <c r="G117" i="15"/>
  <c r="G116" i="15"/>
  <c r="G115" i="15"/>
  <c r="G112" i="15"/>
  <c r="G109" i="15"/>
  <c r="G108" i="15"/>
  <c r="G106" i="15"/>
  <c r="G105" i="15"/>
  <c r="G100" i="15"/>
  <c r="G99" i="15"/>
  <c r="G97" i="15"/>
  <c r="G96" i="15"/>
  <c r="G95" i="15"/>
  <c r="G94" i="15"/>
  <c r="G93" i="15"/>
  <c r="G92" i="15"/>
  <c r="G91" i="15"/>
  <c r="G90" i="15"/>
  <c r="G87" i="15"/>
  <c r="G85" i="15"/>
  <c r="G82" i="15"/>
  <c r="G79" i="15"/>
  <c r="G78" i="15"/>
  <c r="G77" i="15"/>
  <c r="G76" i="15"/>
  <c r="G75" i="15"/>
  <c r="G74" i="15"/>
  <c r="G73" i="15"/>
  <c r="G72" i="15"/>
  <c r="G71" i="15"/>
  <c r="G70" i="15"/>
  <c r="G69" i="15"/>
  <c r="G68" i="15"/>
  <c r="G66" i="15"/>
  <c r="G63" i="15"/>
  <c r="G60" i="15"/>
  <c r="G58" i="15"/>
  <c r="G56" i="15"/>
  <c r="G54" i="15"/>
  <c r="G51" i="15"/>
  <c r="G50" i="15"/>
  <c r="G49" i="15"/>
  <c r="G44" i="15"/>
  <c r="G43" i="15"/>
  <c r="G42" i="15"/>
  <c r="G41" i="15"/>
  <c r="G38" i="15"/>
  <c r="G37" i="15"/>
  <c r="G35" i="15"/>
  <c r="G34" i="15"/>
  <c r="G31" i="15"/>
  <c r="G30" i="15"/>
  <c r="G29" i="15"/>
  <c r="G28" i="15"/>
  <c r="G26" i="15"/>
  <c r="G25" i="15"/>
  <c r="G24" i="15"/>
  <c r="G20" i="15"/>
  <c r="G17" i="15"/>
  <c r="G14" i="15"/>
  <c r="G13" i="15"/>
  <c r="G12" i="15"/>
  <c r="G10" i="15"/>
  <c r="G9" i="15"/>
  <c r="G8" i="15"/>
  <c r="G5" i="15"/>
  <c r="B2" i="15"/>
  <c r="A28" i="15"/>
  <c r="A29" i="15" s="1"/>
  <c r="A30" i="15" s="1"/>
  <c r="A31" i="15" s="1"/>
  <c r="G155" i="15" l="1"/>
  <c r="C6" i="9" s="1"/>
  <c r="C9" i="9" l="1"/>
  <c r="C7" i="9" l="1"/>
  <c r="C8" i="9"/>
  <c r="C11" i="9" l="1"/>
  <c r="C10" i="9" l="1"/>
  <c r="C12" i="9" l="1"/>
  <c r="C14" i="9" s="1"/>
  <c r="C13" i="9" l="1"/>
  <c r="C15" i="9" s="1"/>
  <c r="C18" i="9" s="1"/>
</calcChain>
</file>

<file path=xl/sharedStrings.xml><?xml version="1.0" encoding="utf-8"?>
<sst xmlns="http://schemas.openxmlformats.org/spreadsheetml/2006/main" count="394" uniqueCount="289">
  <si>
    <t>SR. NO.</t>
  </si>
  <si>
    <t>UNIT</t>
  </si>
  <si>
    <t>Nos</t>
  </si>
  <si>
    <t>a</t>
  </si>
  <si>
    <t>b</t>
  </si>
  <si>
    <t>c</t>
  </si>
  <si>
    <t>Nos.</t>
  </si>
  <si>
    <t>RO</t>
  </si>
  <si>
    <t>GRAND TOTAL</t>
  </si>
  <si>
    <t>ANNEXTURE A</t>
  </si>
  <si>
    <t>SUMMARY SHEET</t>
  </si>
  <si>
    <t>Sr. No.</t>
  </si>
  <si>
    <t>Particulars</t>
  </si>
  <si>
    <t>Amount (in Rs)</t>
  </si>
  <si>
    <t>Civil &amp; Interiors</t>
  </si>
  <si>
    <t>Electrical</t>
  </si>
  <si>
    <t>Panels</t>
  </si>
  <si>
    <t xml:space="preserve">Plumbing </t>
  </si>
  <si>
    <t>Sprinkler</t>
  </si>
  <si>
    <t xml:space="preserve">TOTAL </t>
  </si>
  <si>
    <t>SGST @ 9%</t>
  </si>
  <si>
    <t>CGST @ 9%</t>
  </si>
  <si>
    <t>Area</t>
  </si>
  <si>
    <t>Cost/sf</t>
  </si>
  <si>
    <t>RATE</t>
  </si>
  <si>
    <t>AMOUNT</t>
  </si>
  <si>
    <t>PO QTY</t>
  </si>
  <si>
    <t>Standard BOQ Template - TFS</t>
  </si>
  <si>
    <t>Location: PH - ISHA - FF 027, RGIA, HYDERABAD</t>
  </si>
  <si>
    <t>CIVIL INTERIOR BOQ</t>
  </si>
  <si>
    <t>SHORT DESCRIPTIONS</t>
  </si>
  <si>
    <t>FULL DESCRIPTIONS</t>
  </si>
  <si>
    <t>REMARKS</t>
  </si>
  <si>
    <t>ANTI TERMITE TREATMENT</t>
  </si>
  <si>
    <t>PEST CONTROL</t>
  </si>
  <si>
    <t>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t>
  </si>
  <si>
    <t>Sft</t>
  </si>
  <si>
    <t xml:space="preserve">TOTAL AREA </t>
  </si>
  <si>
    <t>CIVIL WORKS</t>
  </si>
  <si>
    <t xml:space="preserve">100MM THK SIPOREX WALL </t>
  </si>
  <si>
    <t>P/C light wt. Block masonry of 100mm thk with CM 1:4 in proper line, level &amp; plumb (Siporex or Aerocon block of size 600 x 200 x 100 mm) At every 1 tm ht. interval stiffener should be provided. Rate to include the cost of stiffener &amp; lintel.</t>
  </si>
  <si>
    <t xml:space="preserve">150MM THK SIPOREX WALL </t>
  </si>
  <si>
    <t xml:space="preserve">INTERNAL PLASTER </t>
  </si>
  <si>
    <t xml:space="preserve">P/A 12-15mm thick plaster in cement mortar 1:4 (1 cement : 4coarse sand) to ceiling, all types of RCC. work, brick work surfaces at all levels in line, level and plumb including smooth cement finish or roughning of surface to hold tiles and providing necessary grooves at junctions of walls and ceiling, door/window frames incl. racking the joints of roughing the RCC. surface, necessary curing scaffolding etc. complete as directed.     Note : Allow for providing and fixing galvanized chicken mesh 300mm wide (24 gauge, 12mm size) at junction of brick masonry and concrete members to be plastered or clapped or other locations as called for, properly stretched and nailed ensuring equal thickness of plaster on both  sides of mesh. Provision for chemical bonding with a layer of Plaster Master from Roff for RCC surfaces and use of REUROn fibres to avoid superficial cracks.No extra payment shall be made for p/f chicken mesh, Plaster Master and REUROn.                                                            </t>
  </si>
  <si>
    <t>BRICK BAT COBA &amp; WATERPROOFING WORKS</t>
  </si>
  <si>
    <t xml:space="preserve">SIPOREX BAT COBA- upto 100MM            </t>
  </si>
  <si>
    <t xml:space="preserve">P/L  light wt. Solid Block  (siporex or Aerocon) bat coba to conceal drainage &amp; plumbing lines for Grease trap of average thk of 100 mm with CM 1:4 top layer should be finished properly to receive flooring layer on it [ DISH WASH AREA] </t>
  </si>
  <si>
    <t>BELOW  MANAGER TABLE, POS COUNTER, CHEMICAL MAINTAINANCE</t>
  </si>
  <si>
    <t xml:space="preserve">SIPOREX BAT COBA- upto 400MM               </t>
  </si>
  <si>
    <t xml:space="preserve">P/L  light wt. Solid Block  (siporex or Aerocon) bat coba to conceal drainage &amp; plumbing lines for Grease trap of average thk of 300 mm with CM 1:4 top layer should be finished properly to receive flooring layer on it [ DISH WASH AREA] </t>
  </si>
  <si>
    <t>356 MM RAISED IN BOH &amp; LINEAR BOOTH SEATING AREA IN FOH AREA INCLUDING PCC</t>
  </si>
  <si>
    <t>WATER PROOFING- MEMBRANE</t>
  </si>
  <si>
    <r>
      <t>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600mm from raw floor lvl, 12mmx12mm groove at 150mm from floor rising lvl, one coat of Bitcote/Dr Fixit/Apex/equivalent (as approved)-heavy body bitumen primer (Basic Rate Rs.82 / Kg) coating as a primer on surface and till 450mm from floor rising lvl, application of membrane sheet as per application detail and packing the hole cuts for pipe line  and checking the area which is water proofed. Rate includes of laying the protective layer of Plaster.</t>
    </r>
    <r>
      <rPr>
        <b/>
        <sz val="12"/>
        <rFont val="Calibri"/>
        <family val="2"/>
        <charset val="1"/>
      </rPr>
      <t xml:space="preserve"> Measurement to be done of floor area, wall area not to be paid, if ht. is &lt; 600 mm, difference of 600mm will be paid.</t>
    </r>
  </si>
  <si>
    <t>FOR BOH AREA, LINEAR BOOTH SEATING AREA IN FOH AREA &amp; WALL UPTO 1000MM HT.</t>
  </si>
  <si>
    <t>PCC WORKS</t>
  </si>
  <si>
    <t xml:space="preserve">50mm PCC </t>
  </si>
  <si>
    <t>Providing &amp; Laying PCC 1:3:6 of average thk 50mm of M 10 grade of concrete ( 1 cement :3 coarse sand:6graded stone aggregate 10 mm nominal size) BOH AREA</t>
  </si>
  <si>
    <t>CUT OUT WORKS</t>
  </si>
  <si>
    <t>CUT OUT IN THE WALLS FOR AC DUCT ROUTING</t>
  </si>
  <si>
    <t>Making Cut out for AC ducts &amp; finishing the edges or filling the gaps after the duct installation; incl of water/weather proofing walls from exterior side.</t>
  </si>
  <si>
    <t>4 NO. HVAC</t>
  </si>
  <si>
    <t>Note:</t>
  </si>
  <si>
    <t>No holes to be made in any beams, columns, slabs, etc by Sapphire or Sapphire's vendors. If any core cutting is required, same to be done by respective LL / mall management. As per case, if core cutting is to be reimbursed, Sapphire or Sapphire's vendors will reimburse the LL/mall management as per project managers corresspondence with LL/Mall management.</t>
  </si>
  <si>
    <t>GRANITE WORKS</t>
  </si>
  <si>
    <t>GRANITE PARTITION DOUBLE THICKNESS</t>
  </si>
  <si>
    <r>
      <t xml:space="preserve">P/F 36mm thk Granite Partition by sandwiching two 18mm thk granite (3'-6" height) with Araldite adhesive including cutting, fixing, grinding, half round moulding at the edge &amp; polishing complete. </t>
    </r>
    <r>
      <rPr>
        <b/>
        <sz val="12"/>
        <rFont val="Calibri"/>
        <family val="2"/>
        <charset val="1"/>
      </rPr>
      <t>Base Rate of granite is Rs. 150/- sq.ft.  Product- Jet black granite</t>
    </r>
  </si>
  <si>
    <t xml:space="preserve">VERTICAL SUPPORT FOR MANAGER  TABLE </t>
  </si>
  <si>
    <t>GRANITE THRESHOLD IN FLOORING AND JAMB LINING</t>
  </si>
  <si>
    <r>
      <t xml:space="preserve">P/F upto 9" wide 18mm Granite threshold on flooring laid over a properly prepared bed of cement mortar in line and level. All joints to be hairline, to be cleaned and filled with approved color Laticrete, to the required line level at all heights and leads, as per detailed designs and drawings, including all labour, edge polish, champhering, moulding, material, curing, cleaning. </t>
    </r>
    <r>
      <rPr>
        <b/>
        <sz val="12"/>
        <rFont val="Calibri"/>
        <family val="2"/>
        <charset val="1"/>
      </rPr>
      <t>Base Rate of granite is Rs. 150/- sq.ft.  Product- Jet black granite</t>
    </r>
  </si>
  <si>
    <t>Rft</t>
  </si>
  <si>
    <t>FLOORING WORKS</t>
  </si>
  <si>
    <t>WOODEN FINISHED TILE</t>
  </si>
  <si>
    <t>WOODEN FINISHED TILE BOXES HANDED OVER TO OPERATIONS</t>
  </si>
  <si>
    <r>
      <t xml:space="preserve">Handing over sealed boxes of vitrified tiles to maintenance /  operations team on completion of the project at time of handover- to be preserved/used by maintenance /  operations team for any future repair work at same outlet- </t>
    </r>
    <r>
      <rPr>
        <b/>
        <sz val="12"/>
        <rFont val="Calibri"/>
        <family val="2"/>
        <charset val="1"/>
      </rPr>
      <t>maximum two boxes WILL BE PAID ADDITIONAL BASIS ON SUPPORTING</t>
    </r>
  </si>
  <si>
    <t>Box</t>
  </si>
  <si>
    <t>KOTA STONE FLOORING</t>
  </si>
  <si>
    <r>
      <t xml:space="preserve">P/L </t>
    </r>
    <r>
      <rPr>
        <b/>
        <sz val="12"/>
        <rFont val="Calibri"/>
        <family val="2"/>
        <charset val="1"/>
      </rPr>
      <t>Kota stone flooring</t>
    </r>
    <r>
      <rPr>
        <sz val="12"/>
        <rFont val="Calibri"/>
        <family val="2"/>
        <charset val="1"/>
      </rPr>
      <t xml:space="preserve"> of size </t>
    </r>
    <r>
      <rPr>
        <b/>
        <sz val="12"/>
        <rFont val="Calibri"/>
        <family val="2"/>
        <charset val="1"/>
      </rPr>
      <t>22" x 22"</t>
    </r>
    <r>
      <rPr>
        <sz val="12"/>
        <rFont val="Calibri"/>
        <family val="2"/>
        <charset val="1"/>
      </rPr>
      <t xml:space="preserve"> (25 mm thk) with 40 mm avg thk of cement sand bedding of CM 1:6 &amp; neat cement slurry &amp; paste/with polish KOTA / PRE-POLISH KOTA</t>
    </r>
  </si>
  <si>
    <t>KOTA STONE HANDED OVER TO OPERATIONS</t>
  </si>
  <si>
    <r>
      <t xml:space="preserve">Handing over kota stone slabs of 22" x 22" to maintenance /  operations team on completion of the project at time of handover- to be preserved/used by maintenance /  operations team for any future repair work at same outlet- </t>
    </r>
    <r>
      <rPr>
        <b/>
        <sz val="12"/>
        <rFont val="Calibri"/>
        <family val="2"/>
        <charset val="1"/>
      </rPr>
      <t>maximum two nos WILL BE PAID ADDITIONAL BASIS ON SUPPORTING</t>
    </r>
  </si>
  <si>
    <t>DADO WORKS</t>
  </si>
  <si>
    <t>DADO TILES (8'-0” HT) FOR PIZZA HUT</t>
  </si>
  <si>
    <r>
      <t>P/L DENIM FINISH</t>
    </r>
    <r>
      <rPr>
        <b/>
        <sz val="12"/>
        <rFont val="Calibri"/>
        <family val="2"/>
        <charset val="1"/>
      </rPr>
      <t xml:space="preserve"> TILES, (300mmX100mm) </t>
    </r>
    <r>
      <rPr>
        <sz val="12"/>
        <rFont val="Calibri"/>
        <family val="2"/>
        <charset val="1"/>
      </rPr>
      <t xml:space="preserve">Dado TILE with neat cement paste with avg thk of 6mm in proper line, level &amp; plumb. Make &amp; color will be approved by architect. </t>
    </r>
    <r>
      <rPr>
        <b/>
        <sz val="12"/>
        <rFont val="Calibri"/>
        <family val="2"/>
        <charset val="1"/>
      </rPr>
      <t>Base Rate of tile is Rs. 80/- sq.ft. NO ACCEPTANCE FOR ANY RATE VARIATION ON BASIC RATE.</t>
    </r>
  </si>
  <si>
    <t>8.01A</t>
  </si>
  <si>
    <t>DADO TILES (8'-0" HT)</t>
  </si>
  <si>
    <r>
      <t xml:space="preserve">P/LGLAZE CERAMIC </t>
    </r>
    <r>
      <rPr>
        <b/>
        <sz val="12"/>
        <rFont val="Calibri"/>
        <family val="2"/>
        <charset val="1"/>
      </rPr>
      <t xml:space="preserve">WALL TILE </t>
    </r>
    <r>
      <rPr>
        <sz val="12"/>
        <rFont val="Calibri"/>
        <family val="2"/>
        <charset val="1"/>
      </rPr>
      <t xml:space="preserve">of size 600 x 300 mm on 40 mm thk of cement sand bedding with CM 1:4 (fixing to be done with cement slurry &amp; paste) for toilet area. </t>
    </r>
    <r>
      <rPr>
        <b/>
        <sz val="12"/>
        <rFont val="Calibri"/>
        <family val="2"/>
        <charset val="1"/>
      </rPr>
      <t>Base Rate of tile is Rs. 60/- sq.ft. NO ACCEPTANCE FOR ANY RATE VARIATION ON BASIC RATE.</t>
    </r>
  </si>
  <si>
    <t>WALL TILE BOXES HANDED OVER TO OPERATIONS</t>
  </si>
  <si>
    <t>Handing over sealed boxes of wall tiles to maintenance /  operations team on completion of the project at time of handover- to be preserved/used by maintenance /  operations team for any future repair work at same outlet</t>
  </si>
  <si>
    <r>
      <t xml:space="preserve">White bevelled tiles- Johnson - </t>
    </r>
    <r>
      <rPr>
        <b/>
        <sz val="12"/>
        <rFont val="Calibri"/>
        <family val="2"/>
        <charset val="1"/>
      </rPr>
      <t>maximum one box  WILL BE PAID ADDITIONAL BASIS ON SUPPORTING</t>
    </r>
  </si>
  <si>
    <r>
      <t xml:space="preserve">Toronto Blanco- </t>
    </r>
    <r>
      <rPr>
        <b/>
        <sz val="12"/>
        <rFont val="Calibri"/>
        <family val="2"/>
        <charset val="1"/>
      </rPr>
      <t>maximum two boxes  WILL BE PAID ADDITIONAL BASIS ON SUPPORTING</t>
    </r>
  </si>
  <si>
    <t>SKIRTING WORKS</t>
  </si>
  <si>
    <t>KOTA SKIRTING</t>
  </si>
  <si>
    <r>
      <t>P/F upto 100 mm high</t>
    </r>
    <r>
      <rPr>
        <b/>
        <sz val="12"/>
        <rFont val="Calibri"/>
        <family val="2"/>
        <charset val="1"/>
      </rPr>
      <t xml:space="preserve"> </t>
    </r>
    <r>
      <rPr>
        <sz val="12"/>
        <rFont val="Calibri"/>
        <family val="2"/>
        <charset val="1"/>
      </rPr>
      <t>kota</t>
    </r>
    <r>
      <rPr>
        <b/>
        <sz val="12"/>
        <rFont val="Calibri"/>
        <family val="2"/>
        <charset val="1"/>
      </rPr>
      <t xml:space="preserve"> </t>
    </r>
    <r>
      <rPr>
        <sz val="12"/>
        <rFont val="Calibri"/>
        <family val="2"/>
        <charset val="1"/>
      </rPr>
      <t>tile/STONE skirting</t>
    </r>
  </si>
  <si>
    <t>BOH AREA  &amp; MOH AREA</t>
  </si>
  <si>
    <t xml:space="preserve">P/F upto 100 mm high tile skirting of any tile </t>
  </si>
  <si>
    <t>DELPHI GREY SKIRTING</t>
  </si>
  <si>
    <t xml:space="preserve">P/F upto 100 mm high tile skirting  </t>
  </si>
  <si>
    <t>SS 304 GRADE SKIRTING</t>
  </si>
  <si>
    <t>PARTITIONS AND PANELINGS</t>
  </si>
  <si>
    <t>12MM PLYWOOD PANELING / BOXING</t>
  </si>
  <si>
    <t>P/F 12mm plywood as paneling as per following specs incl of all hardware, labour; in perfect line and plumb, incl of grooves as desired or specified in drawing, complete in all respects. Frame sections of upto 2" x 1.5" size can be of seasoned termite- treated Sal wood, or aluminium sections of same size.</t>
  </si>
  <si>
    <t>P/F 12mm plywood plain paneling without frame, without laminate</t>
  </si>
  <si>
    <t>P/F 12mm plywood plain paneling with frame, without laminate</t>
  </si>
  <si>
    <t>CURVE PARTITION IN FOH AREA</t>
  </si>
  <si>
    <t>P/F 12mm plywood plain paneling with frame, with laminate</t>
  </si>
  <si>
    <r>
      <t xml:space="preserve">LINEAR BOOTH SEATING AREA IN FOH AREA, BELOW FLUTE PANELS IN FOH AREA, ABOVE FOH TO BOH DOOR, PARTITION IN BOH ARTEA ABOVE EXPEDITOR TABLE
</t>
    </r>
    <r>
      <rPr>
        <b/>
        <sz val="12"/>
        <color rgb="FFFF0000"/>
        <rFont val="Calibri"/>
        <family val="2"/>
      </rPr>
      <t>(FIRE RATED PLY)</t>
    </r>
  </si>
  <si>
    <t>12MM MDF PANELING / BOXING</t>
  </si>
  <si>
    <t>P/F 12mm interior grade MDF as paneling as per following specs incl of all hardware, labour; in perfect line and plumb, incl of grooves as desired or specified in drawing, complete in all respects. Frame sections of upto 2" x 1.5" size can be of seasoned termite- treated Sal wood, or aluminium sections of same size.</t>
  </si>
  <si>
    <t xml:space="preserve">P/F 12mm MDF plain paneling with frame </t>
  </si>
  <si>
    <t>FOR FAÇADE</t>
  </si>
  <si>
    <t>SUSPENDED PANELING FOR DMB</t>
  </si>
  <si>
    <r>
      <t xml:space="preserve">P/F plywood partition made as per detailed drawing with MS frame work of 30 x 30 sections and MS base plate supported from upper slab to support DMB structure. Rate is inclusive of all necessary hardware and MS fabrication dropped down from true slab as per drawing. </t>
    </r>
    <r>
      <rPr>
        <b/>
        <sz val="12"/>
        <rFont val="Calibri"/>
        <family val="2"/>
        <charset val="1"/>
      </rPr>
      <t>Only front of laminate finish area to be considered for measurements, rear and edges not to be measured</t>
    </r>
  </si>
  <si>
    <t>WOODEN FLUTED PANELS</t>
  </si>
  <si>
    <t>P/F 38mm thick wooden flute panels WITH  GROOVES &amp; POLISH.</t>
  </si>
  <si>
    <t>FLUTE PANELS IN FOH AREA (ON COUNTER &amp; WALL BESIDE COUNTER, CURVE PARTITION AREA IN FOH AREA</t>
  </si>
  <si>
    <t xml:space="preserve">GYPSUM PANELING </t>
  </si>
  <si>
    <t>P/F 12.5mm thick gypsum board on fire rated ply with 12mm x 25mm aluminium framework as seamless paneling in complete plumb, line and level.</t>
  </si>
  <si>
    <r>
      <t xml:space="preserve">GYPSUM PANELLING IN FOH AREA WITH </t>
    </r>
    <r>
      <rPr>
        <b/>
        <sz val="12"/>
        <color rgb="FFFF0000"/>
        <rFont val="Calibri"/>
        <family val="2"/>
      </rPr>
      <t>12MM FIRE RATED PLY</t>
    </r>
  </si>
  <si>
    <t>FULL / LOW HEIGHT PARTITION</t>
  </si>
  <si>
    <t xml:space="preserve">P/F Partition made on aluminium / sal wood frame of 2" x 1.5" sections fixed at 600 x 600, properly clamped to walls, ceiling and floor. Rate is inclusive all necessary hardware, labour, etc. </t>
  </si>
  <si>
    <t>P/F 12mm plywood on both sides of frame mentioned above with laminate</t>
  </si>
  <si>
    <r>
      <t xml:space="preserve">914MM HT LOW HT PARTITION IN FOH AREA &amp; SUSPENDED PARTITION ABOVE FOH TO BOH DOOR
</t>
    </r>
    <r>
      <rPr>
        <b/>
        <sz val="12"/>
        <color rgb="FFFF0000"/>
        <rFont val="Calibri"/>
        <family val="2"/>
      </rPr>
      <t>(FIRE RATED PLY)</t>
    </r>
  </si>
  <si>
    <t xml:space="preserve"> </t>
  </si>
  <si>
    <t>TOUGHENED GLASS PARTITION ON ALUMINIUM FRAME</t>
  </si>
  <si>
    <t>P/F fixed 12mm toughened glass with all edges crystal edge polished, mounted on aluminum sections duly powder coated. Additional framing above glass to be considered in framing items above</t>
  </si>
  <si>
    <t>FOR ABOVE COUNTER</t>
  </si>
  <si>
    <t>ROSE GOLDEN SS STRIP</t>
  </si>
  <si>
    <t>P/F SS strip</t>
  </si>
  <si>
    <t>rft</t>
  </si>
  <si>
    <t>DOUGH ROLLING PINS</t>
  </si>
  <si>
    <t>P/F Dough rolling pins</t>
  </si>
  <si>
    <t>25MM X 75MM THK. WOODEN PATTI TO BE FINISHED WITH POLISH MATCHING TO MEDIUM SHADE TEAKWOOD
(FIRE RATED POLISH)</t>
  </si>
  <si>
    <t>50MM X 150MM  THK. WOODEN MEMBER TO BE FINISHED WITH BLACK POLISH (FIRE RATED POLISH)</t>
  </si>
  <si>
    <t>50MM X 50MM THK WOODEN MEMBER TO BE FINISHED WITH POLISH MATCHING TO DARK BIRCH SHADE</t>
  </si>
  <si>
    <t xml:space="preserve">25 MM X 12MM THK WOODEN BEADING PATTI TO BE FINISHED WITH POLISH MATCHING TO 
DARK OAK SHADE  </t>
  </si>
  <si>
    <t>50 MM X 100MM THK WOODEN MEMBER TO BE FINISHED WITH POLISH MATCHING TO DARK BIRCH SHADE</t>
  </si>
  <si>
    <t xml:space="preserve"> NEOLITH PANELS COLOUR-GRAY</t>
  </si>
  <si>
    <t>3mm thick Neolith panels cladding of approved make as per details and drawing for signage, incl all scafollding/wastage, joint filling with silicon, etc. complete. Trapdoor for rolling shutters will also be measured under same heading- no extra cost to be paid for hinges, locks, etc.Rate to include scaffolding till 1st floor</t>
  </si>
  <si>
    <t>FOR LHS &amp; REAR SIDE FAÇADE WALL</t>
  </si>
  <si>
    <t xml:space="preserve"> NEOLITH PANELS COLOUR-NERO</t>
  </si>
  <si>
    <t>COUNTERS AND STORAGES</t>
  </si>
  <si>
    <t xml:space="preserve">OVERHEAD CABINETS / STORAGE CABINETS </t>
  </si>
  <si>
    <r>
      <t xml:space="preserve">P/F Overhead Cabinet / storage cabinet  / </t>
    </r>
    <r>
      <rPr>
        <sz val="12"/>
        <color indexed="10"/>
        <rFont val="Calibri"/>
        <family val="2"/>
        <charset val="1"/>
      </rPr>
      <t>Takeaway counter</t>
    </r>
    <r>
      <rPr>
        <sz val="12"/>
        <rFont val="Calibri"/>
        <family val="2"/>
        <charset val="1"/>
      </rPr>
      <t xml:space="preserve"> made out of 19mm marine ply for sides, top, bottom, shelves and shutters. Back of cabinet to be made out of 6mm marine ply. All external surfaces to be finished with approved laminate of 1.0mm thickness. All internal surfaces to be finished in balancing laminate of 0.8mm thickness. All edges of ply to be finished with beading patti finished in paint/polish. Costs to include for all hardware and fittings like handles, locks, powder coated M.S wire managers, sliding channels, lipping, nylon bushing for legs, making grooves etc complete as per drawing and details. Open area for data rack &amp; shelves </t>
    </r>
    <r>
      <rPr>
        <b/>
        <sz val="12"/>
        <rFont val="Calibri"/>
        <family val="2"/>
        <charset val="1"/>
      </rPr>
      <t>(if open area is part of one single complete overhead storage structure will be measured in same heading)</t>
    </r>
  </si>
  <si>
    <t>Upto 18" depth (extra will not be paid if storage depth is 18" + shutters thickness)</t>
  </si>
  <si>
    <r>
      <t xml:space="preserve">ABOVE MANAGER TABLE
</t>
    </r>
    <r>
      <rPr>
        <b/>
        <sz val="12"/>
        <color rgb="FFFF0000"/>
        <rFont val="Calibri"/>
        <family val="2"/>
      </rPr>
      <t>(FIRE RATED PLY)</t>
    </r>
  </si>
  <si>
    <t>SERVICE COUNTER / TAKE AWAY</t>
  </si>
  <si>
    <t>P/F Service counter/take away made out of 19mm marine ply for sides, 19MM THK GRANITE top, bottom, shelves and shutters IN PLYWOOD. Back of cabinet to be made out of 6mm marine ply. All external surfaces to be finished with approved laminate of 1.0mm thickness. All internal surfaces to be finished in balancing laminate of 1mm thickness. All edges of ply to be finished with beading patti finished in paint/polish. Costs to include for all hardware and fittings like handles, locks, powder coated M.S wire managers, sliding channels, lipping, nylon bushing for legs, making grooves etc complete as per drawing and details.</t>
  </si>
  <si>
    <t>From 19" depth to 24" depth (extra will not be paid if storage depth is 24" + shutters thickness)</t>
  </si>
  <si>
    <t>SERVICE COUNTER</t>
  </si>
  <si>
    <t>DISPENSING COUNTER (PIZZA HUT)</t>
  </si>
  <si>
    <t>TOP FINISHED WITH BLACK CORIAN</t>
  </si>
  <si>
    <t>MISCELLANEOUS CARPENTRY</t>
  </si>
  <si>
    <t>SOFT BOARD</t>
  </si>
  <si>
    <t>P/F 12mm thk. Soft board fixed onto to existing surface finished approved colour fabric as per detailed drawing. Backing plywood if required to be billed in paneling heading above.</t>
  </si>
  <si>
    <t>WORK TOP / MANAGER DESK</t>
  </si>
  <si>
    <r>
      <t xml:space="preserve">P/F work top / manager desk: Top and verticals to be made in 19mm granite fixed on marble surface with vertical supports as per design &amp; detail, </t>
    </r>
    <r>
      <rPr>
        <b/>
        <sz val="12"/>
        <rFont val="Calibri"/>
        <family val="2"/>
        <charset val="1"/>
      </rPr>
      <t xml:space="preserve"> inclusive of cutout for wire manager.</t>
    </r>
  </si>
  <si>
    <r>
      <t xml:space="preserve">1150 MM  LENGTH                                           </t>
    </r>
    <r>
      <rPr>
        <b/>
        <sz val="12"/>
        <color rgb="FFFF0000"/>
        <rFont val="Calibri"/>
        <family val="2"/>
      </rPr>
      <t xml:space="preserve"> MANAGER TABLE</t>
    </r>
  </si>
  <si>
    <t>DRAWER FOR MANAGER DESK</t>
  </si>
  <si>
    <t>P/F plywood drawer for manager table of size upto 30" width x upto 6" height x upto 24" depth. Sides to be of 12mm plywood, bottom to be of 6mm plywood, front to be of 19mm plywood. To be mandatorily provided with drawer slides of approved make as per attached make list.</t>
  </si>
  <si>
    <t>KEYBOARD TRAY</t>
  </si>
  <si>
    <t>P/F PVC Keyboard tray without mouse of earl bihari (ebco) make, with drawer channel</t>
  </si>
  <si>
    <t>CPU TROLLEY</t>
  </si>
  <si>
    <t>P/F metal CPU trolley of earl bihari make</t>
  </si>
  <si>
    <t>PELMET</t>
  </si>
  <si>
    <t>Providing and Fixing of 6" high Pelmet Above Manager Table made out of 19mm thk. Ply, covered with approved laminate of 1.0mm thickness, as per detail Drawing</t>
  </si>
  <si>
    <t>PEDESTAL / DRAWER UNIT</t>
  </si>
  <si>
    <t>P/F stand alone drawer pedestals on castors with two pencil drawers of 100mm height &amp; a file shutter of 450mm. Drawers sides to be made of 12mm ply, and fronts to be made of 19mm plywood. All external surfaces to be finished with approved laminate of 1.0mm thickness. All internal surfaces to be finsihed with balancing lmainate of 0.8mm thickness. All plywood edges to be finished with TW lipping finished in paint/polish OR edge binding tape. To include all hardware like castors, brass hinges, ballcatches, fully extendable drawer slides, locks, handles etc., of approved make. The lock to be of single control type.</t>
  </si>
  <si>
    <t>TRAP DOOR OPENABLE</t>
  </si>
  <si>
    <t>P/F Trap door made of 19mm marine ply finished with approved laminate of 1.0mm thickness with all necessary frame work in salwood &amp; hardware fittings complete as per the detailed drawing &amp; instruction</t>
  </si>
  <si>
    <t>MADE WITH FIRE RATED PLY</t>
  </si>
  <si>
    <t>KEY HIVE / BOX</t>
  </si>
  <si>
    <t>P/F Key Box  with provision for mounting 50 keys. Space should be available for labeling each hook.</t>
  </si>
  <si>
    <t xml:space="preserve">P/F ready made Key Box  in PVC/powder coated MS. </t>
  </si>
  <si>
    <t>WOODEN SLATS- 50mm thick</t>
  </si>
  <si>
    <t>P/F of 50mm x 25mm plywood slats (box sections) finished on all surfaces in approved shade of laminate, spacing as given in drawing complete as per approved design &amp; details given in drawing/Architect instruction. Rate is inclusive of all necessary hardware and material required for suspension- threaded rods, slotted angle sections, etc.</t>
  </si>
  <si>
    <r>
      <t xml:space="preserve">ABOVE LINEAR BOOTH SEATING
</t>
    </r>
    <r>
      <rPr>
        <b/>
        <sz val="12"/>
        <color rgb="FFFF0000"/>
        <rFont val="Calibri"/>
        <family val="2"/>
      </rPr>
      <t>(FIRE RATED POLISH)</t>
    </r>
  </si>
  <si>
    <t>DOORS &amp; DOOR FRAMES</t>
  </si>
  <si>
    <t>VISION PANEL DOOR</t>
  </si>
  <si>
    <t xml:space="preserve">P/F Door with Vision Panel (35 mm thk ) Wooden Jambs finished with 1mm laminate on both side with 6" wide S.S Laminate band as per design &amp; 60" x 12" Vision Panel at eye level complete as per drawing. Rate is inclusive of all necessary hardware (I.e. S.S.Handle, Hinges, Lock, Floor Spring, Door Closer, Latch or Tower Bolt, Door Stopper, PVC Buffer, 6mm Clear Glass, Frosted Film, etc </t>
  </si>
  <si>
    <t>FOH TO BOH</t>
  </si>
  <si>
    <t>Size of door upto 7'-0" x 3'-0"</t>
  </si>
  <si>
    <r>
      <rPr>
        <b/>
        <sz val="12"/>
        <color rgb="FFFF0000"/>
        <rFont val="Calibri"/>
        <family val="2"/>
      </rPr>
      <t>(FRD DOOR)</t>
    </r>
    <r>
      <rPr>
        <b/>
        <sz val="12"/>
        <rFont val="Calibri"/>
        <family val="2"/>
      </rPr>
      <t xml:space="preserve">
SIZE: 919 X 2100MM</t>
    </r>
  </si>
  <si>
    <t>BACK SERVICE</t>
  </si>
  <si>
    <t xml:space="preserve">Size of door upto 7'-0" x 3'-3" </t>
  </si>
  <si>
    <t>SS WORKS</t>
  </si>
  <si>
    <t>SS EDGE PROFILE</t>
  </si>
  <si>
    <t>P/F of Stainless steel section edge profile protectors of size 19mm x 19mm x 1.5mm thick to protect all corners of the walls/columns in kitchen</t>
  </si>
  <si>
    <t xml:space="preserve">BOH AREA </t>
  </si>
  <si>
    <t>SS INLAY IN FLOORING</t>
  </si>
  <si>
    <t>P/F SS inlay 8mm width x12mm height flushed with tiles in flooring  as per details &amp; design given in drawing/Architect instruction.</t>
  </si>
  <si>
    <t xml:space="preserve"> FOR FOH AREA (BETWEEN TWO DIFFERENT FLOORINGS)</t>
  </si>
  <si>
    <t>MS WORKS (UNIT WEIGHT MUST BE AS PER IS CODE)</t>
  </si>
  <si>
    <t>MS WORKS</t>
  </si>
  <si>
    <t>MS STRUCTURE</t>
  </si>
  <si>
    <t>Kg</t>
  </si>
  <si>
    <t>FOR RO PLANT STRUCTURE</t>
  </si>
  <si>
    <t>POP &amp; FALSE CEILING WORK</t>
  </si>
  <si>
    <t>GYPSUM CEILING</t>
  </si>
  <si>
    <t>P/F seamless Gypsum ceiling with gyp board of 12.5mm fixed to the under side of the suspended grid formed of GI perimeter channel of size 20x27x30mm fixed along the wall by using wood screws &amp; metal expansion raw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finishing.</t>
  </si>
  <si>
    <t>FOH &amp; MOH AREA</t>
  </si>
  <si>
    <t>CUTOUTS FOR LIGHTS</t>
  </si>
  <si>
    <t>Making cutouts for lights. Only to be paid for renovation sites as per project managers approval.</t>
  </si>
  <si>
    <t>LAY IN METAL GRID CEILING</t>
  </si>
  <si>
    <t>P/F Modular Grid  (RH-95 plain tegular edge-Armstrong)  G.I. PLANE 1/2"thk , 2' x 2' panels with silhoutte grid as per approved sample in dining area as per manufacturer's specification. inclusive of original Armstrong Frame work.</t>
  </si>
  <si>
    <t xml:space="preserve">  </t>
  </si>
  <si>
    <t>PVC FLOORING PROTECTOR</t>
  </si>
  <si>
    <t>P/F PVC flooring protector on floor of 4mm thk to protect floor tiles to damage during the period of execution</t>
  </si>
  <si>
    <t>PAINTING &amp; POLISHING WORKS</t>
  </si>
  <si>
    <t>LUSTER PAINT</t>
  </si>
  <si>
    <t xml:space="preserve">P/A 3 coats of Luster paint of approved quality &amp; shade by sand papering the surface, applying one coat of primer, prepare the surface with two coats of full putty, sand papering again, repeating a coat of primer, applying one coat of luster paint, touching up with putty &amp; applying two final roller coats of luster paint, to internal wall/ceilings masonry concrete surfaces incl. preparing the surface by cleaning scrapping, smooth filling crevices, scaffolding etc. Paint codes to be as shown in drawing. </t>
  </si>
  <si>
    <t>FOR FOH AREA CEILING, FOH AREA PANELLING AND FOR MDF IN FAÇADE</t>
  </si>
  <si>
    <t>MISCELLANEOUS ITEMS</t>
  </si>
  <si>
    <t xml:space="preserve">HOOD ERECTION </t>
  </si>
  <si>
    <t>Hood Erection (to be paid  in PH -OVEN HOOD)</t>
  </si>
  <si>
    <t>HOUSEKEEPING</t>
  </si>
  <si>
    <t>Keeping site clean during works, deep cleaning before handing over the project.</t>
  </si>
  <si>
    <t xml:space="preserve">Job </t>
  </si>
  <si>
    <t>FIXING OF WHITE GOODS</t>
  </si>
  <si>
    <t xml:space="preserve">Fixing of white goods for BOH AND FOH AREA like Pestoflash, TVs, DMB, KDS, LCMS, Aircurtains, shelves, hooks, maps, internal signages, PVC buffers, Fire extinguishers, Carpentry works like wire manager holes, hand towel dispenser etc. </t>
  </si>
  <si>
    <t>Job</t>
  </si>
  <si>
    <t>ALUMINIUM LADDER</t>
  </si>
  <si>
    <t>P/A  Aluminium ladder 8'</t>
  </si>
  <si>
    <t>COAT HOOK</t>
  </si>
  <si>
    <t>P/F coat hook in wash rooms and changing rooms behind door, Jaquar make Continental Series ACN-CHR-1161N</t>
  </si>
  <si>
    <t>P/F coat hook in changing rooms behind door, plate type with multiple hooks, non-branded. Should be SS or Brass, not MS or Aluminium</t>
  </si>
  <si>
    <t xml:space="preserve">TEMPORARY  FLEX   </t>
  </si>
  <si>
    <t>P/F of Temporary flex work printed with art work as specified during project to segregate renovation area as per site requirement. Cost to include temporary door with hinges and locking provision with lock.</t>
  </si>
  <si>
    <t>P/F temporary flex as per details above with backing frame of wood/MS/Aluminium sections as required.</t>
  </si>
  <si>
    <t>FOR STORE FROM ALL SIDES</t>
  </si>
  <si>
    <t>LOCKS</t>
  </si>
  <si>
    <t xml:space="preserve">P/F pad locks for RO plant cage, tank, etc. of Godrej make </t>
  </si>
  <si>
    <t xml:space="preserve">SCAFFOLDING  </t>
  </si>
  <si>
    <t>P/E of scaffolding in bamboo/MS as per site condition. To be paid only in extreme cases with prior approval from Project manager. Cost to be paid based on 15 days intervel WITH SUPPORTING</t>
  </si>
  <si>
    <t>FIRST AID BOX</t>
  </si>
  <si>
    <t>Providing readymade first aid box on completion of the site</t>
  </si>
  <si>
    <t>GODREJ NIGHT LATCH</t>
  </si>
  <si>
    <t>P/F Additional lock on service door: Night Latch of Godrej Make- double turn. To be fixed over and above the existing dead / tubular lock as mentioned in the door details.</t>
  </si>
  <si>
    <t>FIRE BLANKET</t>
  </si>
  <si>
    <t>MAINTENANCE REQUIREMENT / WORKS - AMOUNT PAID TO STORE MAINTENANCE</t>
  </si>
  <si>
    <t>Actual bill need to be produced / TO BE PAID ON CONFIRMATION OF PM</t>
  </si>
  <si>
    <t>LOADING &amp; UNLOADING - Manual shifting till location as per design (Second floor)</t>
  </si>
  <si>
    <t>1. RO plant till location</t>
  </si>
  <si>
    <t>2. Fresh air &amp; Exhaust units / AC units / AHU units till location</t>
  </si>
  <si>
    <t>3. Electrical panel till location</t>
  </si>
  <si>
    <t>4. UPS with battery till location</t>
  </si>
  <si>
    <t>5. Coldroom &amp; Dry store racks till location</t>
  </si>
  <si>
    <t>6. Stabilizer till location</t>
  </si>
  <si>
    <t>7. SS Dead Equipment till location (Handwash sink, 3bowl sink, hoods, tables, shelves, etc) &amp; pepsi machine</t>
  </si>
  <si>
    <t>8. IT material till location</t>
  </si>
  <si>
    <t>9. Misc - weighing Scale/CCTV/Pesto Flash/Fire-Extinguisher/Music System/Gas-Detection System/Fire-Suppression System/Air-Curtains</t>
  </si>
  <si>
    <t>10. All furnitures till location</t>
  </si>
  <si>
    <t>DEBRIS REMOVAL FROM STORE PREMISES (UP TO 4 VEHICLES)</t>
  </si>
  <si>
    <t>Except Civil vendor debris (Cold room, HVAC, Kitchen Equipment, Signages, Etc)</t>
  </si>
  <si>
    <t>L/S</t>
  </si>
  <si>
    <t>MATHADI / LABOUR UNION</t>
  </si>
  <si>
    <t>Actuall bill to be produced, ONLY TO BE PAID ON CONFIRMATION OF PM (no margin to be paid additional)</t>
  </si>
  <si>
    <t>Installation of amplifier</t>
  </si>
  <si>
    <t>Installation of amplifier 120W for music system suitable to operate on 230V AC/12V DC, with low impedance microphone input &amp; two auxiliary inputs, tone control, protection circuit complete for the speakers output 4/8/16 lines</t>
  </si>
  <si>
    <t>PLANTERS</t>
  </si>
  <si>
    <t>AS PER  SIDE CONDITION</t>
  </si>
  <si>
    <t>ALUMINIUM LOUVERED SHUTTERS</t>
  </si>
  <si>
    <t>ALUMINIUM LOUVERED SHUTTERS IN FOH AREA FOR ACCESS OF SERVICE SHAFT</t>
  </si>
  <si>
    <t>DRY &amp; WET BIN</t>
  </si>
  <si>
    <t>TOTAL OF CIVIL</t>
  </si>
  <si>
    <t xml:space="preserve"> BELOW RAILING, BELOW ENTRANCE, LINEAR BOOH SEATING ENTRY, FOH TO MOH ENTRY, MOH TO BOH ENTRY, FIRE EXIT ENTRY</t>
  </si>
  <si>
    <t>GRANITE RAMP</t>
  </si>
  <si>
    <r>
      <t xml:space="preserve">P/F 18mm thk Granite on flooring laid over a properly prepared bed of cement mortar in line and level. All joints to be hairline, to be cleaned and filled with approved color Laticrete, to the required line level at all heights and leads, as per detailed designs and drawings, including all labour, edge polish, champhering, moulding, material, curing, cleaning. </t>
    </r>
    <r>
      <rPr>
        <b/>
        <sz val="12"/>
        <rFont val="Calibri"/>
        <family val="2"/>
        <charset val="1"/>
      </rPr>
      <t>Base Rate of granite is Rs. 150/- sq.ft.  Product- Jet black granite</t>
    </r>
  </si>
  <si>
    <t>GRANITE RAMP @ SERVICE ENTRY</t>
  </si>
  <si>
    <t>FOR FOH AREA (LINEAR BOOTH SEATING AREA &amp; LOW HT PARTITIONS IN THE SAME AREA</t>
  </si>
  <si>
    <t>FOR COUNTER, FOH AREA PARTITION BUND,  RAILING BUND, LHS, RHS &amp; REAR SIDE  WALL IN FAÇADE</t>
  </si>
  <si>
    <t>FOR COUNTER, WALL BESIDES COUNTER &amp; ABOVE SERVICE ENTRY DOOR PARRTITION</t>
  </si>
  <si>
    <t>12MM BISON BOARD PANELING / BOXING</t>
  </si>
  <si>
    <t xml:space="preserve">P/F 12mm bison panel as paneling as per following specs incl of all hardware, labour; in perfect line and plumb, incl of grooves as desired or specified in drawing, complete in all respects. </t>
  </si>
  <si>
    <t>P/F 12mm Bison panel paneling with MS frame of upto 1.25" x 1.25" pipe sections</t>
  </si>
  <si>
    <t>BISO BOARD PANELLING FOR COLUMN IN BOH AREA &amp; FOR SUSPENDED PANEL ABOVE SERVICE ENTRY DOOR</t>
  </si>
  <si>
    <t>FOR FAÇADE  (FIRE RATED POLISH)</t>
  </si>
  <si>
    <t>FOR PARTITION IN FOH AREA  (FIRE RATED POLISH)</t>
  </si>
  <si>
    <t>FOR PANELLING IN FOH AREA  (FIRE RATED POLISH)</t>
  </si>
  <si>
    <t>FOR PANELLING IN FOH AREA (FIRE RATED POLISH)</t>
  </si>
  <si>
    <t xml:space="preserve">WOODEN PATTI FINISHED WITH BLACK POLISH </t>
  </si>
  <si>
    <t>FOR PARTITION IN FACADE (FIRE RATED POLISH)</t>
  </si>
  <si>
    <t>FOR RHS FAÇADE WALL &amp; CEIMING ABOVE RAMP</t>
  </si>
  <si>
    <r>
      <rPr>
        <b/>
        <sz val="12"/>
        <color rgb="FFFF0000"/>
        <rFont val="Calibri"/>
        <family val="2"/>
      </rPr>
      <t>(FRD DOOR) WITH EYE PICK HOLE</t>
    </r>
    <r>
      <rPr>
        <b/>
        <sz val="12"/>
        <rFont val="Calibri"/>
        <family val="2"/>
      </rPr>
      <t xml:space="preserve">
SIZE: 990 X 2100MM</t>
    </r>
  </si>
  <si>
    <t>LINEAR BOOTH SEATING AREA IN FOH AREA (REFER DRAWING NO. 31 &amp; PAGE NO. 34)</t>
  </si>
  <si>
    <t>WOODEN FRAME WITH HOOKS TO ATTACH DOUGH ROLLING PINS</t>
  </si>
  <si>
    <r>
      <t xml:space="preserve">P/F dispensing counter (ORDER/PICKUP) made out of 19mm thk. Marine Ply finished with 1mm THK. laminate FOR ALL INTERNAL SURFACES with provision OF NICHE for KDS (as per detail dwg). 
complete with TELESCOPIC drawer channels, VERTICAL PARTITIONS &amp; SHELVES  with neccessary hardware , raceways, SS BASKETS 304 GRADE &amp; wire manager,below the counter top to route the electrical wiring for POS machine. All CUTOUTS, hardwares and fixtures to be included in rate. Mode of measurement will be from BOH elevation height. 30" depth, 30" height. Rate to be inclusive of ledge finished in plywood. </t>
    </r>
    <r>
      <rPr>
        <b/>
        <sz val="12"/>
        <color rgb="FFFF0000"/>
        <rFont val="Calibri"/>
        <family val="2"/>
      </rPr>
      <t>Rate is INclusive OF Solid Surface</t>
    </r>
    <r>
      <rPr>
        <b/>
        <sz val="12"/>
        <color rgb="FF0070C0"/>
        <rFont val="Calibri"/>
        <family val="2"/>
      </rPr>
      <t xml:space="preserve"> (12MM Corian (Rate-900/Sqft)</t>
    </r>
    <r>
      <rPr>
        <b/>
        <sz val="12"/>
        <color rgb="FFFF0000"/>
        <rFont val="Calibri"/>
        <family val="2"/>
      </rPr>
      <t xml:space="preserve"> FOR TOP, 12"X8" BLACK TILE FACIA)</t>
    </r>
  </si>
  <si>
    <t>STORE TO AIRPORT WALL, ALL INTERNAL WALLS, COUNTER WALL,  BUND WALL OF RAISED AREA &amp; BUND WALL OF RAILING</t>
  </si>
  <si>
    <t>BUND WALL OF PARTITION IN FOH AREA &amp; PARTITION IN FAÇADE</t>
  </si>
  <si>
    <t>Date: 19.03.2024</t>
  </si>
  <si>
    <t>Pending Tile to finish &amp; Only Instllation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</si>
</sst>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 #,##0.00_ ;_ * \-#,##0.00_ ;_ * &quot;-&quot;??_ ;_ @_ "/>
    <numFmt numFmtId="164" formatCode="_(* #,##0.00_);_(* \(#,##0.00\);_(* &quot;-&quot;??_);_(@_)"/>
    <numFmt numFmtId="165" formatCode="_(* #,##0.00_);_(* \(#,##0.00\);_(* \-??_);_(@_)"/>
    <numFmt numFmtId="166" formatCode="#,##0.0"/>
    <numFmt numFmtId="167" formatCode="_ * #,##0.0_ ;_ * \-#,##0.0_ ;_ * &quot;-&quot;??_ ;_ @_ "/>
    <numFmt numFmtId="168" formatCode="#,##0.00&quot; &quot;;&quot; -&quot;#,##0.00&quot; &quot;;&quot; -&quot;#&quot; &quot;;@&quot; &quot;"/>
    <numFmt numFmtId="169" formatCode="#,##0.00&quot; &quot;;&quot; (&quot;#,##0.00&quot;)&quot;;&quot; -&quot;#&quot; &quot;;@&quot; &quot;"/>
    <numFmt numFmtId="170" formatCode="_ * #,##0_ ;_ * \-#,##0_ ;_ * &quot;-&quot;??_ ;_ @_ "/>
    <numFmt numFmtId="171" formatCode="#,##0.0\ ;&quot; -&quot;#,##0.0\ ;&quot; -&quot;#\ ;@\ "/>
    <numFmt numFmtId="172" formatCode="#,##0.00\ ;&quot; -&quot;#,##0.00\ ;&quot; -&quot;#\ ;@\ "/>
    <numFmt numFmtId="176" formatCode="#,##0.00\ ;&quot; (&quot;#,##0.00\);&quot; -&quot;00\ ;@\ "/>
    <numFmt numFmtId="177" formatCode="0&quot; sq. ft.&quot;"/>
  </numFmts>
  <fonts count="30">
    <font>
      <sz val="11"/>
      <color theme="1"/>
      <name val="Calibri"/>
      <family val="2"/>
      <scheme val="minor"/>
    </font>
    <font>
      <sz val="11"/>
      <color theme="1"/>
      <name val="Calibri"/>
      <family val="2"/>
      <scheme val="minor"/>
    </font>
    <font>
      <sz val="10"/>
      <name val="Arial"/>
      <family val="2"/>
      <charset val="1"/>
    </font>
    <font>
      <b/>
      <u/>
      <sz val="12"/>
      <name val="Calibri"/>
      <family val="2"/>
      <charset val="1"/>
    </font>
    <font>
      <sz val="12"/>
      <name val="Calibri"/>
      <family val="2"/>
      <charset val="1"/>
    </font>
    <font>
      <b/>
      <sz val="12"/>
      <name val="Calibri"/>
      <family val="2"/>
      <charset val="1"/>
    </font>
    <font>
      <sz val="12"/>
      <name val="Calibri"/>
      <family val="2"/>
    </font>
    <font>
      <b/>
      <sz val="12"/>
      <name val="Calibri"/>
      <family val="2"/>
    </font>
    <font>
      <sz val="10"/>
      <name val="Arial"/>
      <family val="2"/>
    </font>
    <font>
      <b/>
      <sz val="12"/>
      <color indexed="8"/>
      <name val="Calibri"/>
      <family val="2"/>
      <charset val="1"/>
    </font>
    <font>
      <sz val="10"/>
      <name val="Arial"/>
      <family val="2"/>
    </font>
    <font>
      <sz val="11"/>
      <color indexed="8"/>
      <name val="Calibri"/>
      <family val="2"/>
      <charset val="1"/>
    </font>
    <font>
      <b/>
      <sz val="10"/>
      <name val="Arial"/>
      <family val="2"/>
      <charset val="1"/>
    </font>
    <font>
      <sz val="10"/>
      <name val="Mangal"/>
      <family val="2"/>
    </font>
    <font>
      <sz val="11"/>
      <color rgb="FF000000"/>
      <name val="Arial"/>
      <family val="2"/>
    </font>
    <font>
      <sz val="10"/>
      <color rgb="FF000000"/>
      <name val="Arial"/>
      <family val="2"/>
    </font>
    <font>
      <b/>
      <sz val="12"/>
      <color rgb="FFFF0000"/>
      <name val="Calibri"/>
      <family val="2"/>
    </font>
    <font>
      <b/>
      <sz val="12"/>
      <color theme="1"/>
      <name val="Calibri"/>
      <family val="2"/>
    </font>
    <font>
      <sz val="12"/>
      <color indexed="10"/>
      <name val="Calibri"/>
      <family val="2"/>
      <charset val="1"/>
    </font>
    <font>
      <sz val="14"/>
      <name val="Calibri"/>
      <family val="2"/>
      <charset val="1"/>
    </font>
    <font>
      <b/>
      <sz val="14"/>
      <name val="Calibri"/>
      <family val="2"/>
      <charset val="1"/>
    </font>
    <font>
      <sz val="10"/>
      <color indexed="8"/>
      <name val="Arial1"/>
    </font>
    <font>
      <sz val="11"/>
      <color indexed="8"/>
      <name val="Arial"/>
      <family val="2"/>
    </font>
    <font>
      <sz val="11"/>
      <color indexed="8"/>
      <name val="Arial1"/>
    </font>
    <font>
      <sz val="12"/>
      <color rgb="FFFF0000"/>
      <name val="Calibri"/>
      <family val="2"/>
    </font>
    <font>
      <u/>
      <sz val="12"/>
      <name val="Calibri"/>
      <family val="2"/>
      <charset val="1"/>
    </font>
    <font>
      <sz val="12"/>
      <color rgb="FFFF0000"/>
      <name val="Calibri"/>
      <family val="2"/>
      <charset val="1"/>
    </font>
    <font>
      <b/>
      <sz val="12"/>
      <color rgb="FFFF0000"/>
      <name val="Calibri"/>
      <family val="2"/>
      <charset val="1"/>
    </font>
    <font>
      <b/>
      <sz val="12"/>
      <color rgb="FF0070C0"/>
      <name val="Calibri"/>
      <family val="2"/>
    </font>
    <font>
      <sz val="10"/>
      <name val="Arial"/>
      <family val="2"/>
      <charset val="134"/>
    </font>
  </fonts>
  <fills count="10">
    <fill>
      <patternFill patternType="none"/>
    </fill>
    <fill>
      <patternFill patternType="gray125"/>
    </fill>
    <fill>
      <patternFill patternType="solid">
        <fgColor rgb="FFFFFF00"/>
        <bgColor indexed="54"/>
      </patternFill>
    </fill>
    <fill>
      <patternFill patternType="solid">
        <fgColor indexed="54"/>
        <bgColor indexed="55"/>
      </patternFill>
    </fill>
    <fill>
      <patternFill patternType="solid">
        <fgColor indexed="9"/>
        <bgColor indexed="26"/>
      </patternFill>
    </fill>
    <fill>
      <patternFill patternType="solid">
        <fgColor theme="0"/>
        <bgColor indexed="64"/>
      </patternFill>
    </fill>
    <fill>
      <patternFill patternType="solid">
        <fgColor indexed="40"/>
        <bgColor indexed="49"/>
      </patternFill>
    </fill>
    <fill>
      <patternFill patternType="solid">
        <fgColor rgb="FFFFFF00"/>
        <bgColor indexed="55"/>
      </patternFill>
    </fill>
    <fill>
      <patternFill patternType="solid">
        <fgColor indexed="15"/>
        <bgColor indexed="44"/>
      </patternFill>
    </fill>
    <fill>
      <patternFill patternType="solid">
        <fgColor theme="0"/>
        <bgColor indexed="5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43">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2" fillId="0" borderId="0"/>
    <xf numFmtId="167" fontId="8" fillId="0" borderId="0" applyFill="0" applyBorder="0" applyAlignment="0" applyProtection="0"/>
    <xf numFmtId="0" fontId="10" fillId="0" borderId="0"/>
    <xf numFmtId="0" fontId="10" fillId="0" borderId="0"/>
    <xf numFmtId="0" fontId="10" fillId="0" borderId="0"/>
    <xf numFmtId="0" fontId="2" fillId="0" borderId="0"/>
    <xf numFmtId="0" fontId="11" fillId="0" borderId="0"/>
    <xf numFmtId="0" fontId="11" fillId="0" borderId="0"/>
    <xf numFmtId="0" fontId="8" fillId="0" borderId="0"/>
    <xf numFmtId="164" fontId="13" fillId="0" borderId="0" applyFill="0" applyBorder="0" applyAlignment="0" applyProtection="0"/>
    <xf numFmtId="0" fontId="8" fillId="0" borderId="0"/>
    <xf numFmtId="165" fontId="8" fillId="0" borderId="0" applyFill="0" applyBorder="0" applyAlignment="0" applyProtection="0"/>
    <xf numFmtId="0" fontId="8" fillId="0" borderId="0"/>
    <xf numFmtId="0" fontId="8" fillId="0" borderId="0"/>
    <xf numFmtId="0" fontId="8" fillId="0" borderId="0"/>
    <xf numFmtId="0" fontId="2" fillId="0" borderId="0"/>
    <xf numFmtId="168" fontId="14" fillId="0" borderId="0" applyFont="0" applyBorder="0" applyProtection="0"/>
    <xf numFmtId="169" fontId="15" fillId="0" borderId="0" applyBorder="0" applyProtection="0"/>
    <xf numFmtId="0" fontId="8" fillId="0" borderId="0"/>
    <xf numFmtId="0" fontId="8" fillId="0" borderId="0"/>
    <xf numFmtId="0" fontId="8" fillId="0" borderId="0"/>
    <xf numFmtId="0" fontId="2" fillId="0" borderId="0"/>
    <xf numFmtId="0" fontId="2" fillId="0" borderId="0"/>
    <xf numFmtId="0" fontId="22" fillId="0" borderId="0"/>
    <xf numFmtId="0" fontId="21" fillId="0" borderId="0">
      <protection locked="0"/>
    </xf>
    <xf numFmtId="0" fontId="21" fillId="0" borderId="0">
      <protection locked="0"/>
    </xf>
    <xf numFmtId="172" fontId="23" fillId="0" borderId="0">
      <protection locked="0"/>
    </xf>
    <xf numFmtId="171"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176" fontId="23" fillId="0" borderId="0">
      <protection locked="0"/>
    </xf>
    <xf numFmtId="0" fontId="29" fillId="0" borderId="0"/>
    <xf numFmtId="0" fontId="29" fillId="0" borderId="0"/>
  </cellStyleXfs>
  <cellXfs count="144">
    <xf numFmtId="0" fontId="0" fillId="0" borderId="0" xfId="0"/>
    <xf numFmtId="0" fontId="5" fillId="0" borderId="1" xfId="2" applyFont="1" applyBorder="1" applyAlignment="1">
      <alignment horizontal="left" vertical="center"/>
    </xf>
    <xf numFmtId="0" fontId="4" fillId="0" borderId="1" xfId="2" applyFont="1" applyBorder="1" applyAlignment="1">
      <alignment horizontal="center" vertical="center"/>
    </xf>
    <xf numFmtId="166" fontId="5" fillId="0" borderId="1" xfId="2" applyNumberFormat="1" applyFont="1" applyBorder="1" applyAlignment="1">
      <alignment horizontal="left" vertical="center" wrapText="1"/>
    </xf>
    <xf numFmtId="0" fontId="4" fillId="0" borderId="1" xfId="2" applyFont="1" applyBorder="1" applyAlignment="1">
      <alignment horizontal="left" vertical="center"/>
    </xf>
    <xf numFmtId="165" fontId="4" fillId="0" borderId="1" xfId="1" applyNumberFormat="1" applyFont="1" applyBorder="1" applyAlignment="1">
      <alignment horizontal="left" vertical="center"/>
    </xf>
    <xf numFmtId="0" fontId="5" fillId="6" borderId="1" xfId="2" applyFont="1" applyFill="1" applyBorder="1" applyAlignment="1">
      <alignment horizontal="left" vertical="center"/>
    </xf>
    <xf numFmtId="165" fontId="5" fillId="6" borderId="1" xfId="1" applyNumberFormat="1" applyFont="1" applyFill="1" applyBorder="1" applyAlignment="1">
      <alignment horizontal="left" vertical="center"/>
    </xf>
    <xf numFmtId="0" fontId="4" fillId="0" borderId="1" xfId="0" applyFont="1" applyBorder="1" applyAlignment="1">
      <alignment horizontal="left"/>
    </xf>
    <xf numFmtId="0" fontId="4" fillId="2" borderId="1" xfId="0" applyFont="1" applyFill="1" applyBorder="1" applyAlignment="1">
      <alignment horizontal="left"/>
    </xf>
    <xf numFmtId="0" fontId="5" fillId="2" borderId="1" xfId="0" applyFont="1" applyFill="1" applyBorder="1" applyAlignment="1">
      <alignment horizontal="left"/>
    </xf>
    <xf numFmtId="165" fontId="5" fillId="2" borderId="1" xfId="1" applyNumberFormat="1" applyFont="1" applyFill="1" applyBorder="1" applyAlignment="1">
      <alignment horizontal="left"/>
    </xf>
    <xf numFmtId="165" fontId="4" fillId="0" borderId="1" xfId="1" applyNumberFormat="1" applyFont="1" applyFill="1" applyBorder="1" applyAlignment="1">
      <alignment horizontal="left"/>
    </xf>
    <xf numFmtId="0" fontId="12" fillId="0" borderId="1" xfId="0" applyFont="1" applyBorder="1"/>
    <xf numFmtId="0" fontId="9" fillId="2" borderId="2" xfId="0" applyFont="1" applyFill="1" applyBorder="1" applyAlignment="1" applyProtection="1">
      <alignment horizontal="left" vertical="center"/>
      <protection locked="0"/>
    </xf>
    <xf numFmtId="0" fontId="4" fillId="0" borderId="0" xfId="28" applyFont="1" applyAlignment="1">
      <alignment vertical="center"/>
    </xf>
    <xf numFmtId="0" fontId="5" fillId="7" borderId="3" xfId="2" applyFont="1" applyFill="1" applyBorder="1" applyAlignment="1">
      <alignment horizontal="center" vertical="center"/>
    </xf>
    <xf numFmtId="0" fontId="5" fillId="7" borderId="3" xfId="2" applyFont="1" applyFill="1" applyBorder="1" applyAlignment="1">
      <alignment horizontal="left" vertical="center" wrapText="1"/>
    </xf>
    <xf numFmtId="170" fontId="5" fillId="7" borderId="3" xfId="1" applyNumberFormat="1" applyFont="1" applyFill="1" applyBorder="1" applyAlignment="1">
      <alignment horizontal="center" vertical="center"/>
    </xf>
    <xf numFmtId="0" fontId="5" fillId="7" borderId="3" xfId="2" applyFont="1" applyFill="1" applyBorder="1" applyAlignment="1" applyProtection="1">
      <alignment horizontal="center" vertical="center"/>
      <protection locked="0"/>
    </xf>
    <xf numFmtId="0" fontId="4" fillId="0" borderId="0" xfId="28" applyFont="1" applyAlignment="1" applyProtection="1">
      <alignment vertical="center"/>
      <protection locked="0"/>
    </xf>
    <xf numFmtId="0" fontId="5" fillId="8" borderId="3" xfId="2" applyFont="1" applyFill="1" applyBorder="1" applyAlignment="1">
      <alignment horizontal="center" vertical="center" wrapText="1"/>
    </xf>
    <xf numFmtId="0" fontId="5" fillId="8" borderId="3" xfId="2" applyFont="1" applyFill="1" applyBorder="1" applyAlignment="1">
      <alignment vertical="center" wrapText="1"/>
    </xf>
    <xf numFmtId="0" fontId="5" fillId="8" borderId="3" xfId="2" applyFont="1" applyFill="1" applyBorder="1" applyAlignment="1">
      <alignment horizontal="left" vertical="center" wrapText="1"/>
    </xf>
    <xf numFmtId="0" fontId="4" fillId="8" borderId="3" xfId="28" applyFont="1" applyFill="1" applyBorder="1" applyAlignment="1">
      <alignment horizontal="center" vertical="center" wrapText="1"/>
    </xf>
    <xf numFmtId="170" fontId="4" fillId="8" borderId="3" xfId="1" applyNumberFormat="1" applyFont="1" applyFill="1" applyBorder="1" applyAlignment="1">
      <alignment horizontal="center" vertical="center" wrapText="1"/>
    </xf>
    <xf numFmtId="0" fontId="4" fillId="8" borderId="3" xfId="2" applyFont="1" applyFill="1" applyBorder="1" applyAlignment="1" applyProtection="1">
      <alignment horizontal="center" vertical="center" wrapText="1"/>
      <protection locked="0"/>
    </xf>
    <xf numFmtId="0" fontId="4" fillId="0" borderId="3" xfId="2" applyFont="1" applyBorder="1" applyAlignment="1">
      <alignment horizontal="center" vertical="center" wrapText="1"/>
    </xf>
    <xf numFmtId="0" fontId="5" fillId="0" borderId="3" xfId="2" applyFont="1" applyBorder="1" applyAlignment="1">
      <alignment vertical="center" wrapText="1"/>
    </xf>
    <xf numFmtId="0" fontId="4" fillId="0" borderId="3" xfId="2" applyFont="1" applyBorder="1" applyAlignment="1">
      <alignment horizontal="left" vertical="center" wrapText="1"/>
    </xf>
    <xf numFmtId="0" fontId="4" fillId="0" borderId="3" xfId="2" applyFont="1" applyBorder="1" applyAlignment="1">
      <alignment horizontal="center" vertical="center"/>
    </xf>
    <xf numFmtId="170" fontId="4" fillId="0" borderId="3" xfId="1" applyNumberFormat="1" applyFont="1" applyBorder="1" applyAlignment="1">
      <alignment horizontal="center" vertical="center" wrapText="1"/>
    </xf>
    <xf numFmtId="0" fontId="7" fillId="4" borderId="3" xfId="2" applyFont="1" applyFill="1" applyBorder="1" applyAlignment="1" applyProtection="1">
      <alignment horizontal="center" vertical="center" wrapText="1"/>
      <protection locked="0"/>
    </xf>
    <xf numFmtId="0" fontId="4" fillId="0" borderId="3" xfId="2" applyFont="1" applyBorder="1" applyAlignment="1" applyProtection="1">
      <alignment horizontal="center" vertical="center" wrapText="1"/>
      <protection locked="0"/>
    </xf>
    <xf numFmtId="0" fontId="4" fillId="8" borderId="3" xfId="2" applyFont="1" applyFill="1" applyBorder="1" applyAlignment="1">
      <alignment horizontal="center" vertical="center" wrapText="1"/>
    </xf>
    <xf numFmtId="0" fontId="4" fillId="0" borderId="0" xfId="28" applyFont="1" applyAlignment="1" applyProtection="1">
      <alignment vertical="center" wrapText="1"/>
      <protection locked="0"/>
    </xf>
    <xf numFmtId="0" fontId="4" fillId="0" borderId="0" xfId="28" applyFont="1" applyAlignment="1">
      <alignment vertical="center" wrapText="1"/>
    </xf>
    <xf numFmtId="0" fontId="4" fillId="4" borderId="3" xfId="2" applyFont="1" applyFill="1" applyBorder="1" applyAlignment="1">
      <alignment horizontal="center" vertical="center" wrapText="1"/>
    </xf>
    <xf numFmtId="0" fontId="5" fillId="4" borderId="3" xfId="29" applyFont="1" applyFill="1" applyBorder="1" applyAlignment="1">
      <alignment vertical="center" wrapText="1"/>
    </xf>
    <xf numFmtId="0" fontId="4" fillId="4" borderId="3" xfId="29" applyFont="1" applyFill="1" applyBorder="1" applyAlignment="1">
      <alignment horizontal="left" vertical="center" wrapText="1"/>
    </xf>
    <xf numFmtId="0" fontId="4" fillId="4" borderId="3" xfId="2" applyFont="1" applyFill="1" applyBorder="1" applyAlignment="1">
      <alignment horizontal="center" vertical="center"/>
    </xf>
    <xf numFmtId="170" fontId="4" fillId="4" borderId="3" xfId="1" applyNumberFormat="1" applyFont="1" applyFill="1" applyBorder="1" applyAlignment="1">
      <alignment horizontal="center" vertical="center" wrapText="1"/>
    </xf>
    <xf numFmtId="0" fontId="4" fillId="4" borderId="0" xfId="28" applyFont="1" applyFill="1" applyAlignment="1">
      <alignment vertical="center" wrapText="1"/>
    </xf>
    <xf numFmtId="0" fontId="5" fillId="0" borderId="3" xfId="29" applyFont="1" applyBorder="1" applyAlignment="1">
      <alignment vertical="center" wrapText="1"/>
    </xf>
    <xf numFmtId="0" fontId="4" fillId="0" borderId="3" xfId="29" applyFont="1" applyBorder="1" applyAlignment="1">
      <alignment horizontal="left" vertical="center" wrapText="1"/>
    </xf>
    <xf numFmtId="0" fontId="5" fillId="0" borderId="3" xfId="28" applyFont="1" applyBorder="1" applyAlignment="1">
      <alignment horizontal="center" vertical="center" wrapText="1"/>
    </xf>
    <xf numFmtId="0" fontId="7" fillId="0" borderId="3" xfId="2" applyFont="1" applyBorder="1" applyAlignment="1" applyProtection="1">
      <alignment horizontal="center" vertical="center" wrapText="1"/>
      <protection locked="0"/>
    </xf>
    <xf numFmtId="0" fontId="4" fillId="0" borderId="3" xfId="28" applyFont="1" applyBorder="1" applyAlignment="1">
      <alignment horizontal="center" vertical="center" wrapText="1"/>
    </xf>
    <xf numFmtId="0" fontId="5" fillId="0" borderId="3" xfId="2" applyFont="1" applyBorder="1" applyAlignment="1">
      <alignment horizontal="center" vertical="center" wrapText="1"/>
    </xf>
    <xf numFmtId="0" fontId="5" fillId="0" borderId="3" xfId="2" applyFont="1" applyBorder="1" applyAlignment="1">
      <alignment horizontal="left" vertical="center" wrapText="1"/>
    </xf>
    <xf numFmtId="0" fontId="5" fillId="0" borderId="3" xfId="28" applyFont="1" applyBorder="1" applyAlignment="1" applyProtection="1">
      <alignment horizontal="center" vertical="center" wrapText="1"/>
      <protection locked="0"/>
    </xf>
    <xf numFmtId="170" fontId="4" fillId="0" borderId="3" xfId="1" applyNumberFormat="1" applyFont="1" applyFill="1" applyBorder="1" applyAlignment="1">
      <alignment horizontal="center" vertical="center" wrapText="1"/>
    </xf>
    <xf numFmtId="0" fontId="5" fillId="4" borderId="3" xfId="2" applyFont="1" applyFill="1" applyBorder="1" applyAlignment="1">
      <alignment vertical="center" wrapText="1"/>
    </xf>
    <xf numFmtId="0" fontId="4" fillId="4" borderId="3" xfId="2" applyFont="1" applyFill="1" applyBorder="1" applyAlignment="1">
      <alignment horizontal="left" vertical="center" wrapText="1"/>
    </xf>
    <xf numFmtId="0" fontId="5" fillId="0" borderId="3" xfId="2" applyFont="1" applyBorder="1" applyAlignment="1" applyProtection="1">
      <alignment horizontal="center" vertical="center" wrapText="1"/>
      <protection locked="0"/>
    </xf>
    <xf numFmtId="0" fontId="4" fillId="8" borderId="3" xfId="2" applyFont="1" applyFill="1" applyBorder="1" applyAlignment="1">
      <alignment vertical="center" wrapText="1"/>
    </xf>
    <xf numFmtId="0" fontId="4" fillId="4" borderId="3" xfId="2" applyFont="1" applyFill="1" applyBorder="1" applyAlignment="1" applyProtection="1">
      <alignment horizontal="center" vertical="center" wrapText="1"/>
      <protection locked="0"/>
    </xf>
    <xf numFmtId="0" fontId="17" fillId="0" borderId="3" xfId="28" applyFont="1" applyBorder="1" applyAlignment="1" applyProtection="1">
      <alignment horizontal="center" vertical="center" wrapText="1"/>
      <protection locked="0"/>
    </xf>
    <xf numFmtId="0" fontId="4" fillId="0" borderId="1" xfId="2" applyFont="1" applyBorder="1" applyAlignment="1">
      <alignment horizontal="center" vertical="center" wrapText="1"/>
    </xf>
    <xf numFmtId="0" fontId="5" fillId="0" borderId="1" xfId="2" applyFont="1" applyBorder="1" applyAlignment="1">
      <alignment vertical="center" wrapText="1"/>
    </xf>
    <xf numFmtId="0" fontId="4" fillId="0" borderId="1" xfId="2" applyFont="1" applyBorder="1" applyAlignment="1">
      <alignment horizontal="left" vertical="center" wrapText="1"/>
    </xf>
    <xf numFmtId="170" fontId="4" fillId="0" borderId="1" xfId="1" applyNumberFormat="1" applyFont="1" applyBorder="1" applyAlignment="1">
      <alignment horizontal="center" vertical="center" wrapText="1"/>
    </xf>
    <xf numFmtId="0" fontId="4" fillId="0" borderId="5" xfId="2" applyFont="1" applyBorder="1" applyAlignment="1" applyProtection="1">
      <alignment horizontal="center" vertical="center" wrapText="1"/>
      <protection locked="0"/>
    </xf>
    <xf numFmtId="0" fontId="7" fillId="0" borderId="5" xfId="2" applyFont="1" applyBorder="1" applyAlignment="1" applyProtection="1">
      <alignment horizontal="center" vertical="center" wrapText="1"/>
      <protection locked="0"/>
    </xf>
    <xf numFmtId="170" fontId="5" fillId="0" borderId="3" xfId="1" applyNumberFormat="1" applyFont="1" applyBorder="1" applyAlignment="1">
      <alignment horizontal="center" vertical="center" wrapText="1"/>
    </xf>
    <xf numFmtId="0" fontId="7" fillId="0" borderId="3" xfId="28" applyFont="1" applyBorder="1" applyAlignment="1" applyProtection="1">
      <alignment horizontal="center" vertical="center" wrapText="1"/>
      <protection locked="0"/>
    </xf>
    <xf numFmtId="0" fontId="4" fillId="0" borderId="3" xfId="28" applyFont="1" applyBorder="1" applyAlignment="1">
      <alignment horizontal="left" vertical="center" wrapText="1"/>
    </xf>
    <xf numFmtId="0" fontId="5" fillId="0" borderId="3" xfId="28" applyFont="1" applyBorder="1" applyAlignment="1">
      <alignment vertical="center" wrapText="1"/>
    </xf>
    <xf numFmtId="0" fontId="7" fillId="0" borderId="3" xfId="2" applyFont="1" applyBorder="1" applyAlignment="1">
      <alignment vertical="center" wrapText="1"/>
    </xf>
    <xf numFmtId="2" fontId="4" fillId="0" borderId="3" xfId="2" applyNumberFormat="1" applyFont="1" applyBorder="1" applyAlignment="1">
      <alignment horizontal="center" vertical="center" wrapText="1"/>
    </xf>
    <xf numFmtId="0" fontId="4" fillId="0" borderId="3" xfId="2" applyFont="1" applyBorder="1" applyAlignment="1">
      <alignment vertical="center" wrapText="1"/>
    </xf>
    <xf numFmtId="0" fontId="4" fillId="0" borderId="3" xfId="4" applyFont="1" applyBorder="1" applyAlignment="1">
      <alignment vertical="center" wrapText="1"/>
    </xf>
    <xf numFmtId="9" fontId="4" fillId="0" borderId="0" xfId="28" applyNumberFormat="1" applyFont="1" applyAlignment="1">
      <alignment vertical="center" wrapText="1"/>
    </xf>
    <xf numFmtId="0" fontId="19" fillId="0" borderId="0" xfId="28" applyFont="1" applyAlignment="1" applyProtection="1">
      <alignment vertical="center" wrapText="1"/>
      <protection locked="0"/>
    </xf>
    <xf numFmtId="0" fontId="19" fillId="0" borderId="0" xfId="28" applyFont="1" applyAlignment="1">
      <alignment vertical="center" wrapText="1"/>
    </xf>
    <xf numFmtId="0" fontId="6" fillId="0" borderId="3" xfId="6" applyFont="1" applyBorder="1" applyAlignment="1">
      <alignment vertical="center" wrapText="1"/>
    </xf>
    <xf numFmtId="0" fontId="16" fillId="0" borderId="3" xfId="2" applyFont="1" applyBorder="1" applyAlignment="1" applyProtection="1">
      <alignment horizontal="center" vertical="center" wrapText="1"/>
      <protection locked="0"/>
    </xf>
    <xf numFmtId="0" fontId="20" fillId="2" borderId="3" xfId="28" applyFont="1" applyFill="1" applyBorder="1" applyAlignment="1">
      <alignment vertical="center" wrapText="1"/>
    </xf>
    <xf numFmtId="170" fontId="20" fillId="2" borderId="3" xfId="1" applyNumberFormat="1" applyFont="1" applyFill="1" applyBorder="1" applyAlignment="1">
      <alignment vertical="center" wrapText="1"/>
    </xf>
    <xf numFmtId="0" fontId="20" fillId="2" borderId="3" xfId="28" applyFont="1" applyFill="1" applyBorder="1" applyAlignment="1" applyProtection="1">
      <alignment horizontal="center" vertical="center" wrapText="1"/>
      <protection locked="0"/>
    </xf>
    <xf numFmtId="0" fontId="5" fillId="0" borderId="0" xfId="28" applyFont="1" applyAlignment="1">
      <alignment horizontal="center" vertical="center" wrapText="1"/>
    </xf>
    <xf numFmtId="0" fontId="5" fillId="0" borderId="0" xfId="28" applyFont="1" applyAlignment="1">
      <alignment vertical="center" wrapText="1"/>
    </xf>
    <xf numFmtId="0" fontId="4" fillId="0" borderId="0" xfId="28" applyFont="1" applyAlignment="1">
      <alignment horizontal="left" vertical="center" wrapText="1"/>
    </xf>
    <xf numFmtId="0" fontId="4" fillId="0" borderId="0" xfId="28" applyFont="1" applyAlignment="1">
      <alignment horizontal="center" vertical="center" wrapText="1"/>
    </xf>
    <xf numFmtId="170" fontId="5" fillId="0" borderId="0" xfId="1" applyNumberFormat="1" applyFont="1" applyAlignment="1">
      <alignment horizontal="center" vertical="center" wrapText="1"/>
    </xf>
    <xf numFmtId="170" fontId="4" fillId="0" borderId="0" xfId="1" applyNumberFormat="1" applyFont="1" applyAlignment="1">
      <alignment horizontal="center" vertical="center" wrapText="1"/>
    </xf>
    <xf numFmtId="0" fontId="5" fillId="5" borderId="3" xfId="2" applyFont="1" applyFill="1" applyBorder="1" applyAlignment="1">
      <alignment horizontal="left" vertical="center"/>
    </xf>
    <xf numFmtId="165" fontId="7" fillId="0" borderId="1" xfId="1" applyNumberFormat="1" applyFont="1" applyFill="1" applyBorder="1" applyAlignment="1">
      <alignment horizontal="left"/>
    </xf>
    <xf numFmtId="177" fontId="7" fillId="0" borderId="1" xfId="1" applyNumberFormat="1" applyFont="1" applyFill="1" applyBorder="1" applyAlignment="1">
      <alignment horizontal="right" indent="1"/>
    </xf>
    <xf numFmtId="0" fontId="4" fillId="0" borderId="0" xfId="2" applyFont="1" applyAlignment="1">
      <alignment horizontal="left" vertical="center" wrapText="1"/>
    </xf>
    <xf numFmtId="0" fontId="4" fillId="0" borderId="0" xfId="2" applyFont="1" applyAlignment="1">
      <alignment horizontal="center" vertical="center"/>
    </xf>
    <xf numFmtId="0" fontId="4" fillId="0" borderId="0" xfId="2" applyFont="1" applyAlignment="1">
      <alignment horizontal="center" vertical="center" wrapText="1"/>
    </xf>
    <xf numFmtId="0" fontId="5" fillId="0" borderId="0" xfId="2" applyFont="1" applyAlignment="1">
      <alignment vertical="center" wrapText="1"/>
    </xf>
    <xf numFmtId="170" fontId="4" fillId="0" borderId="0" xfId="1" applyNumberFormat="1" applyFont="1" applyBorder="1" applyAlignment="1">
      <alignment horizontal="center" vertical="center" wrapText="1"/>
    </xf>
    <xf numFmtId="0" fontId="7" fillId="0" borderId="8" xfId="2" applyFont="1" applyBorder="1" applyAlignment="1" applyProtection="1">
      <alignment horizontal="center" vertical="center" wrapText="1"/>
      <protection locked="0"/>
    </xf>
    <xf numFmtId="0" fontId="4" fillId="0" borderId="7" xfId="2" applyFont="1" applyBorder="1" applyAlignment="1">
      <alignment horizontal="center" vertical="center" wrapText="1"/>
    </xf>
    <xf numFmtId="0" fontId="5" fillId="0" borderId="7" xfId="2" applyFont="1" applyBorder="1" applyAlignment="1">
      <alignment vertical="center" wrapText="1"/>
    </xf>
    <xf numFmtId="0" fontId="4" fillId="0" borderId="7" xfId="2" applyFont="1" applyBorder="1" applyAlignment="1">
      <alignment horizontal="left" vertical="center" wrapText="1"/>
    </xf>
    <xf numFmtId="170" fontId="4" fillId="0" borderId="7" xfId="1" applyNumberFormat="1" applyFont="1" applyFill="1" applyBorder="1" applyAlignment="1">
      <alignment horizontal="center" vertical="center" wrapText="1"/>
    </xf>
    <xf numFmtId="0" fontId="5" fillId="0" borderId="7" xfId="2" applyFont="1" applyBorder="1" applyAlignment="1" applyProtection="1">
      <alignment horizontal="center" vertical="center" wrapText="1"/>
      <protection locked="0"/>
    </xf>
    <xf numFmtId="0" fontId="4" fillId="0" borderId="6" xfId="2" applyFont="1" applyBorder="1" applyAlignment="1">
      <alignment horizontal="center" vertical="center" wrapText="1"/>
    </xf>
    <xf numFmtId="0" fontId="5" fillId="0" borderId="6" xfId="2" applyFont="1" applyBorder="1" applyAlignment="1">
      <alignment vertical="center" wrapText="1"/>
    </xf>
    <xf numFmtId="0" fontId="4" fillId="0" borderId="6" xfId="2" applyFont="1" applyBorder="1" applyAlignment="1">
      <alignment horizontal="left" vertical="center" wrapText="1"/>
    </xf>
    <xf numFmtId="0" fontId="4" fillId="0" borderId="6" xfId="2" applyFont="1" applyBorder="1" applyAlignment="1">
      <alignment horizontal="center" vertical="center"/>
    </xf>
    <xf numFmtId="170" fontId="4" fillId="0" borderId="6" xfId="1" applyNumberFormat="1" applyFont="1" applyFill="1" applyBorder="1" applyAlignment="1">
      <alignment horizontal="center" vertical="center" wrapText="1"/>
    </xf>
    <xf numFmtId="0" fontId="5" fillId="0" borderId="6" xfId="2" applyFont="1" applyBorder="1" applyAlignment="1" applyProtection="1">
      <alignment horizontal="center" vertical="center" wrapText="1"/>
      <protection locked="0"/>
    </xf>
    <xf numFmtId="170" fontId="4" fillId="0" borderId="3" xfId="1" applyNumberFormat="1" applyFont="1" applyBorder="1" applyAlignment="1">
      <alignment vertical="center" wrapText="1"/>
    </xf>
    <xf numFmtId="43" fontId="4" fillId="8" borderId="3" xfId="1" applyFont="1" applyFill="1" applyBorder="1" applyAlignment="1">
      <alignment horizontal="left" vertical="center" wrapText="1" indent="1"/>
    </xf>
    <xf numFmtId="43" fontId="4" fillId="0" borderId="3" xfId="1" applyFont="1" applyBorder="1" applyAlignment="1">
      <alignment horizontal="left" vertical="center" wrapText="1" indent="1"/>
    </xf>
    <xf numFmtId="43" fontId="4" fillId="0" borderId="1" xfId="1" applyFont="1" applyBorder="1" applyAlignment="1">
      <alignment horizontal="left" vertical="center" wrapText="1" indent="1"/>
    </xf>
    <xf numFmtId="43" fontId="4" fillId="0" borderId="0" xfId="1" applyFont="1" applyBorder="1" applyAlignment="1">
      <alignment horizontal="left" vertical="center" wrapText="1" indent="1"/>
    </xf>
    <xf numFmtId="43" fontId="4" fillId="0" borderId="3" xfId="1" applyFont="1" applyFill="1" applyBorder="1" applyAlignment="1">
      <alignment horizontal="left" vertical="center" wrapText="1" indent="1"/>
    </xf>
    <xf numFmtId="43" fontId="20" fillId="2" borderId="3" xfId="1" applyFont="1" applyFill="1" applyBorder="1" applyAlignment="1">
      <alignment horizontal="left" vertical="center" wrapText="1" indent="1"/>
    </xf>
    <xf numFmtId="43" fontId="5" fillId="0" borderId="0" xfId="1" applyFont="1" applyAlignment="1">
      <alignment horizontal="left" vertical="center" wrapText="1" indent="1"/>
    </xf>
    <xf numFmtId="43" fontId="5" fillId="7" borderId="3" xfId="1" applyFont="1" applyFill="1" applyBorder="1" applyAlignment="1">
      <alignment horizontal="center" vertical="center"/>
    </xf>
    <xf numFmtId="0" fontId="3" fillId="5" borderId="3" xfId="2" applyFont="1" applyFill="1" applyBorder="1" applyAlignment="1">
      <alignment horizontal="center" vertical="center"/>
    </xf>
    <xf numFmtId="170" fontId="25" fillId="5" borderId="3" xfId="1" applyNumberFormat="1" applyFont="1" applyFill="1" applyBorder="1" applyAlignment="1">
      <alignment horizontal="center" vertical="center"/>
    </xf>
    <xf numFmtId="170" fontId="3" fillId="5" borderId="3" xfId="1" applyNumberFormat="1" applyFont="1" applyFill="1" applyBorder="1" applyAlignment="1">
      <alignment horizontal="center" vertical="center"/>
    </xf>
    <xf numFmtId="0" fontId="24" fillId="0" borderId="3" xfId="2" applyFont="1" applyFill="1" applyBorder="1" applyAlignment="1">
      <alignment horizontal="center" vertical="center" wrapText="1"/>
    </xf>
    <xf numFmtId="0" fontId="16" fillId="0" borderId="3" xfId="2" applyFont="1" applyFill="1" applyBorder="1" applyAlignment="1">
      <alignment vertical="center" wrapText="1"/>
    </xf>
    <xf numFmtId="0" fontId="24" fillId="0" borderId="3" xfId="2" applyFont="1" applyFill="1" applyBorder="1" applyAlignment="1">
      <alignment horizontal="left" vertical="center" wrapText="1"/>
    </xf>
    <xf numFmtId="170" fontId="24" fillId="0" borderId="3" xfId="1" applyNumberFormat="1" applyFont="1" applyFill="1" applyBorder="1" applyAlignment="1">
      <alignment horizontal="center" vertical="center" wrapText="1"/>
    </xf>
    <xf numFmtId="0" fontId="16" fillId="0" borderId="3" xfId="2" applyFont="1" applyFill="1" applyBorder="1" applyAlignment="1" applyProtection="1">
      <alignment horizontal="center" vertical="center" wrapText="1"/>
      <protection locked="0"/>
    </xf>
    <xf numFmtId="0" fontId="16" fillId="0" borderId="3" xfId="28" applyFont="1" applyFill="1" applyBorder="1" applyAlignment="1" applyProtection="1">
      <alignment horizontal="center" vertical="center" wrapText="1"/>
      <protection locked="0"/>
    </xf>
    <xf numFmtId="0" fontId="4" fillId="0" borderId="0" xfId="28" applyFont="1" applyFill="1" applyAlignment="1" applyProtection="1">
      <alignment vertical="center" wrapText="1"/>
      <protection locked="0"/>
    </xf>
    <xf numFmtId="0" fontId="4" fillId="0" borderId="0" xfId="28" applyFont="1" applyFill="1" applyAlignment="1">
      <alignment vertical="center" wrapText="1"/>
    </xf>
    <xf numFmtId="0" fontId="24" fillId="0" borderId="3" xfId="2" applyFont="1" applyFill="1" applyBorder="1" applyAlignment="1">
      <alignment horizontal="center" vertical="center"/>
    </xf>
    <xf numFmtId="0" fontId="26" fillId="0" borderId="3" xfId="2" applyFont="1" applyFill="1" applyBorder="1" applyAlignment="1">
      <alignment horizontal="center" vertical="center" wrapText="1"/>
    </xf>
    <xf numFmtId="0" fontId="27" fillId="0" borderId="3" xfId="2" applyFont="1" applyFill="1" applyBorder="1" applyAlignment="1">
      <alignment vertical="center" wrapText="1"/>
    </xf>
    <xf numFmtId="0" fontId="26" fillId="0" borderId="3" xfId="2" applyFont="1" applyFill="1" applyBorder="1" applyAlignment="1">
      <alignment horizontal="left" vertical="center" wrapText="1"/>
    </xf>
    <xf numFmtId="170" fontId="26" fillId="0" borderId="3" xfId="1" applyNumberFormat="1" applyFont="1" applyFill="1" applyBorder="1" applyAlignment="1">
      <alignment horizontal="center" vertical="center" wrapText="1"/>
    </xf>
    <xf numFmtId="0" fontId="27" fillId="0" borderId="3" xfId="2" applyFont="1" applyFill="1" applyBorder="1" applyAlignment="1" applyProtection="1">
      <alignment horizontal="center" vertical="center" wrapText="1"/>
      <protection locked="0"/>
    </xf>
    <xf numFmtId="0" fontId="9" fillId="0" borderId="4" xfId="0" applyFont="1" applyBorder="1" applyAlignment="1" applyProtection="1">
      <alignment horizontal="center" vertical="center"/>
      <protection locked="0"/>
    </xf>
    <xf numFmtId="0" fontId="9" fillId="2" borderId="2" xfId="0" applyFont="1" applyFill="1" applyBorder="1" applyAlignment="1" applyProtection="1">
      <alignment horizontal="left" vertical="center"/>
      <protection locked="0"/>
    </xf>
    <xf numFmtId="0" fontId="5" fillId="3" borderId="1" xfId="0" applyFont="1" applyFill="1" applyBorder="1" applyAlignment="1">
      <alignment horizontal="center" vertical="center"/>
    </xf>
    <xf numFmtId="0" fontId="5" fillId="6" borderId="1" xfId="0" applyFont="1" applyFill="1" applyBorder="1" applyAlignment="1">
      <alignment horizontal="center" vertical="center"/>
    </xf>
    <xf numFmtId="0" fontId="20" fillId="2" borderId="3" xfId="28" applyFont="1" applyFill="1" applyBorder="1" applyAlignment="1">
      <alignment horizontal="center" vertical="center" wrapText="1"/>
    </xf>
    <xf numFmtId="0" fontId="5" fillId="2" borderId="3" xfId="2" applyFont="1" applyFill="1" applyBorder="1" applyAlignment="1">
      <alignment horizontal="center" vertical="center" wrapText="1"/>
    </xf>
    <xf numFmtId="0" fontId="9" fillId="9" borderId="2" xfId="0" applyFont="1" applyFill="1" applyBorder="1" applyAlignment="1" applyProtection="1">
      <alignment horizontal="left" vertical="center" wrapText="1"/>
    </xf>
    <xf numFmtId="0" fontId="5" fillId="5" borderId="3" xfId="2" applyFont="1" applyFill="1" applyBorder="1" applyAlignment="1">
      <alignment horizontal="center" vertical="center"/>
    </xf>
    <xf numFmtId="0" fontId="4" fillId="0" borderId="3" xfId="2" applyFont="1" applyBorder="1" applyAlignment="1">
      <alignment horizontal="center" vertical="center" wrapText="1"/>
    </xf>
    <xf numFmtId="0" fontId="5" fillId="0" borderId="3" xfId="2" applyFont="1" applyBorder="1" applyAlignment="1">
      <alignment horizontal="left" vertical="center" wrapText="1"/>
    </xf>
    <xf numFmtId="170" fontId="4" fillId="0" borderId="3" xfId="1" applyNumberFormat="1" applyFont="1" applyBorder="1" applyAlignment="1">
      <alignment horizontal="center" vertical="center" wrapText="1"/>
    </xf>
    <xf numFmtId="0" fontId="4" fillId="0" borderId="3" xfId="2" applyFont="1" applyBorder="1" applyAlignment="1" applyProtection="1">
      <alignment horizontal="center" vertical="center" wrapText="1"/>
      <protection locked="0"/>
    </xf>
  </cellXfs>
  <cellStyles count="43">
    <cellStyle name="0,0_x000a__x000a_NA_x000a__x000a_ 3" xfId="17"/>
    <cellStyle name="Accent3 - 60% 2" xfId="6"/>
    <cellStyle name="Accent3 - 60% 2 2" xfId="32"/>
    <cellStyle name="Accent3 - 60% 2 3" xfId="41"/>
    <cellStyle name="Accent3 4 2" xfId="15"/>
    <cellStyle name="Comma" xfId="1" builtinId="3"/>
    <cellStyle name="Comma 10" xfId="18"/>
    <cellStyle name="Comma 2" xfId="8"/>
    <cellStyle name="Comma 2 2" xfId="34"/>
    <cellStyle name="Comma 3" xfId="16"/>
    <cellStyle name="Comma 4" xfId="40"/>
    <cellStyle name="Excel Built-in Comma" xfId="23"/>
    <cellStyle name="Excel Built-in Comma 1" xfId="33"/>
    <cellStyle name="Excel_BuiltIn_Comma" xfId="24"/>
    <cellStyle name="Normal" xfId="0" builtinId="0"/>
    <cellStyle name="Normal 10" xfId="2"/>
    <cellStyle name="Normal 10 2" xfId="5"/>
    <cellStyle name="Normal 10 2 2" xfId="39"/>
    <cellStyle name="Normal 10 2 3" xfId="22"/>
    <cellStyle name="Normal 10 3" xfId="31"/>
    <cellStyle name="Normal 2" xfId="19"/>
    <cellStyle name="Normal 2 2" xfId="12"/>
    <cellStyle name="Normal 2 2 10" xfId="42"/>
    <cellStyle name="Normal 2 2 2" xfId="38"/>
    <cellStyle name="Normal 2_2nd RA Bill For Civil Interior Work 090110" xfId="7"/>
    <cellStyle name="Normal 22" xfId="13"/>
    <cellStyle name="Normal 3" xfId="4"/>
    <cellStyle name="Normal 36" xfId="14"/>
    <cellStyle name="Normal 38" xfId="9"/>
    <cellStyle name="Normal 38 2" xfId="25"/>
    <cellStyle name="Normal 38 3" xfId="35"/>
    <cellStyle name="Normal 39" xfId="10"/>
    <cellStyle name="Normal 39 2" xfId="26"/>
    <cellStyle name="Normal 39 3" xfId="36"/>
    <cellStyle name="Normal 4" xfId="30"/>
    <cellStyle name="Normal 40" xfId="11"/>
    <cellStyle name="Normal 40 2" xfId="27"/>
    <cellStyle name="Normal 40 3" xfId="37"/>
    <cellStyle name="Normal_costing sheet" xfId="28"/>
    <cellStyle name="Normal_KFC-TOTAL MALL-BANGLORE-BOQ-060309" xfId="29"/>
    <cellStyle name="Style 1" xfId="3"/>
    <cellStyle name="쉼표 [0]_ML_Maintenance_Quo_060628" xfId="21"/>
    <cellStyle name="표준_0N-HANDLING "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Zeros="0" workbookViewId="0">
      <selection activeCell="A3" sqref="A3"/>
    </sheetView>
  </sheetViews>
  <sheetFormatPr defaultRowHeight="14.6"/>
  <cols>
    <col min="2" max="2" width="40.15234375" customWidth="1"/>
    <col min="3" max="3" width="28.69140625" customWidth="1"/>
  </cols>
  <sheetData>
    <row r="1" spans="1:3" ht="16.3" thickBot="1">
      <c r="A1" s="132" t="s">
        <v>27</v>
      </c>
      <c r="B1" s="132"/>
      <c r="C1" s="132"/>
    </row>
    <row r="2" spans="1:3" ht="15.9">
      <c r="A2" s="133" t="s">
        <v>28</v>
      </c>
      <c r="B2" s="133"/>
      <c r="C2" s="14" t="s">
        <v>287</v>
      </c>
    </row>
    <row r="3" spans="1:3" ht="15.9">
      <c r="A3" s="134" t="s">
        <v>9</v>
      </c>
      <c r="B3" s="134"/>
      <c r="C3" s="134"/>
    </row>
    <row r="4" spans="1:3" ht="15.9">
      <c r="A4" s="135" t="s">
        <v>10</v>
      </c>
      <c r="B4" s="135"/>
      <c r="C4" s="135"/>
    </row>
    <row r="5" spans="1:3" ht="15.9">
      <c r="A5" s="1" t="s">
        <v>11</v>
      </c>
      <c r="B5" s="1" t="s">
        <v>12</v>
      </c>
      <c r="C5" s="3" t="s">
        <v>13</v>
      </c>
    </row>
    <row r="6" spans="1:3" ht="15.9">
      <c r="A6" s="2">
        <v>1</v>
      </c>
      <c r="B6" s="4" t="s">
        <v>14</v>
      </c>
      <c r="C6" s="5">
        <f>'CIVIL BOQ'!G155</f>
        <v>0</v>
      </c>
    </row>
    <row r="7" spans="1:3" ht="15.9">
      <c r="A7" s="2">
        <v>2</v>
      </c>
      <c r="B7" s="4" t="s">
        <v>17</v>
      </c>
      <c r="C7" s="5" t="e">
        <f>#REF!</f>
        <v>#REF!</v>
      </c>
    </row>
    <row r="8" spans="1:3" ht="15.9">
      <c r="A8" s="2">
        <v>3</v>
      </c>
      <c r="B8" s="4" t="s">
        <v>7</v>
      </c>
      <c r="C8" s="5" t="e">
        <f>#REF!</f>
        <v>#REF!</v>
      </c>
    </row>
    <row r="9" spans="1:3" ht="15.9">
      <c r="A9" s="2">
        <v>4</v>
      </c>
      <c r="B9" s="4" t="s">
        <v>18</v>
      </c>
      <c r="C9" s="5" t="e">
        <f>#REF!</f>
        <v>#REF!</v>
      </c>
    </row>
    <row r="10" spans="1:3" ht="15.9">
      <c r="A10" s="2">
        <v>5</v>
      </c>
      <c r="B10" s="4" t="s">
        <v>15</v>
      </c>
      <c r="C10" s="5" t="e">
        <f>#REF!</f>
        <v>#REF!</v>
      </c>
    </row>
    <row r="11" spans="1:3" ht="15.9">
      <c r="A11" s="2">
        <v>6</v>
      </c>
      <c r="B11" s="4" t="s">
        <v>16</v>
      </c>
      <c r="C11" s="5" t="e">
        <f>#REF!</f>
        <v>#REF!</v>
      </c>
    </row>
    <row r="12" spans="1:3" ht="15.9">
      <c r="A12" s="6"/>
      <c r="B12" s="6" t="s">
        <v>19</v>
      </c>
      <c r="C12" s="7" t="e">
        <f>SUM(C6:C11)</f>
        <v>#REF!</v>
      </c>
    </row>
    <row r="13" spans="1:3" ht="15.9">
      <c r="A13" s="8"/>
      <c r="B13" s="8" t="s">
        <v>20</v>
      </c>
      <c r="C13" s="12" t="e">
        <f>(C12)*0.09</f>
        <v>#REF!</v>
      </c>
    </row>
    <row r="14" spans="1:3" ht="15.9">
      <c r="A14" s="8"/>
      <c r="B14" s="8" t="s">
        <v>21</v>
      </c>
      <c r="C14" s="12" t="e">
        <f>(C12)*0.09</f>
        <v>#REF!</v>
      </c>
    </row>
    <row r="15" spans="1:3" ht="15.9">
      <c r="A15" s="9"/>
      <c r="B15" s="10" t="s">
        <v>8</v>
      </c>
      <c r="C15" s="11" t="e">
        <f>SUM(C12:C14)</f>
        <v>#REF!</v>
      </c>
    </row>
    <row r="17" spans="1:3" ht="15.9">
      <c r="A17" s="13"/>
      <c r="B17" s="13" t="s">
        <v>22</v>
      </c>
      <c r="C17" s="88">
        <v>1400</v>
      </c>
    </row>
    <row r="18" spans="1:3" ht="15.9">
      <c r="A18" s="13"/>
      <c r="B18" s="13" t="s">
        <v>23</v>
      </c>
      <c r="C18" s="87" t="e">
        <f>C15/C17</f>
        <v>#REF!</v>
      </c>
    </row>
  </sheetData>
  <mergeCells count="4">
    <mergeCell ref="A1:C1"/>
    <mergeCell ref="A2:B2"/>
    <mergeCell ref="A3:C3"/>
    <mergeCell ref="A4:C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71"/>
  <sheetViews>
    <sheetView showZeros="0" tabSelected="1" zoomScale="50" zoomScaleNormal="85" workbookViewId="0">
      <pane xSplit="1" ySplit="3" topLeftCell="B4" activePane="bottomRight" state="frozen"/>
      <selection activeCell="A3" sqref="A3"/>
      <selection pane="topRight" activeCell="A3" sqref="A3"/>
      <selection pane="bottomLeft" activeCell="A3" sqref="A3"/>
      <selection pane="bottomRight" activeCell="C5" sqref="C5"/>
    </sheetView>
  </sheetViews>
  <sheetFormatPr defaultColWidth="9.3046875" defaultRowHeight="15.9"/>
  <cols>
    <col min="1" max="1" width="8.3046875" style="80" bestFit="1" customWidth="1"/>
    <col min="2" max="2" width="32.84375" style="81" customWidth="1"/>
    <col min="3" max="3" width="90.15234375" style="82" bestFit="1" customWidth="1"/>
    <col min="4" max="4" width="9.53515625" style="83" bestFit="1" customWidth="1"/>
    <col min="5" max="5" width="13.53515625" style="85" customWidth="1"/>
    <col min="6" max="6" width="11.3046875" style="84" bestFit="1" customWidth="1"/>
    <col min="7" max="7" width="22.84375" style="113" customWidth="1"/>
    <col min="8" max="8" width="37.69140625" style="80" customWidth="1"/>
    <col min="9" max="9" width="29.15234375" style="36" customWidth="1"/>
    <col min="10" max="10" width="7.84375" style="36" customWidth="1"/>
    <col min="11" max="11" width="8.3828125" style="36" customWidth="1"/>
    <col min="12" max="12" width="8.53515625" style="36" customWidth="1"/>
    <col min="13" max="13" width="8" style="36" customWidth="1"/>
    <col min="14" max="14" width="8.69140625" style="36" customWidth="1"/>
    <col min="15" max="15" width="6.3046875" style="36" customWidth="1"/>
    <col min="16" max="16384" width="9.3046875" style="36"/>
  </cols>
  <sheetData>
    <row r="1" spans="1:86" s="15" customFormat="1">
      <c r="A1" s="137" t="s">
        <v>29</v>
      </c>
      <c r="B1" s="137"/>
      <c r="C1" s="137"/>
      <c r="D1" s="137"/>
      <c r="E1" s="137"/>
      <c r="F1" s="137"/>
      <c r="G1" s="137"/>
      <c r="H1" s="137"/>
    </row>
    <row r="2" spans="1:86" s="15" customFormat="1" ht="15.75" customHeight="1">
      <c r="A2" s="86"/>
      <c r="B2" s="138" t="str">
        <f>Summary!A2</f>
        <v>Location: PH - ISHA - FF 027, RGIA, HYDERABAD</v>
      </c>
      <c r="C2" s="138"/>
      <c r="D2" s="115"/>
      <c r="E2" s="116"/>
      <c r="F2" s="117"/>
      <c r="G2" s="139" t="str">
        <f>Summary!C2</f>
        <v>Date: 19.03.2024</v>
      </c>
      <c r="H2" s="139"/>
    </row>
    <row r="3" spans="1:86" s="15" customFormat="1">
      <c r="A3" s="16" t="s">
        <v>0</v>
      </c>
      <c r="B3" s="17" t="s">
        <v>30</v>
      </c>
      <c r="C3" s="17" t="s">
        <v>31</v>
      </c>
      <c r="D3" s="16" t="s">
        <v>1</v>
      </c>
      <c r="E3" s="18" t="s">
        <v>26</v>
      </c>
      <c r="F3" s="18" t="s">
        <v>24</v>
      </c>
      <c r="G3" s="114" t="s">
        <v>25</v>
      </c>
      <c r="H3" s="19" t="s">
        <v>32</v>
      </c>
      <c r="I3" s="20"/>
      <c r="J3" s="20"/>
      <c r="K3" s="20"/>
    </row>
    <row r="4" spans="1:86" s="15" customFormat="1">
      <c r="A4" s="21">
        <v>1</v>
      </c>
      <c r="B4" s="22"/>
      <c r="C4" s="23" t="s">
        <v>33</v>
      </c>
      <c r="D4" s="24"/>
      <c r="E4" s="25"/>
      <c r="F4" s="25"/>
      <c r="G4" s="107"/>
      <c r="H4" s="26"/>
      <c r="I4" s="20" t="str">
        <f>CONCATENATE(B$3," ",B4," ",C$3," ",C4," ",H$3," ",H4)</f>
        <v xml:space="preserve">SHORT DESCRIPTIONS  FULL DESCRIPTIONS ANTI TERMITE TREATMENT REMARKS </v>
      </c>
      <c r="J4" s="20"/>
      <c r="K4" s="20"/>
    </row>
    <row r="5" spans="1:86" s="15" customFormat="1" ht="213" customHeight="1">
      <c r="A5" s="27">
        <v>1</v>
      </c>
      <c r="B5" s="28" t="s">
        <v>34</v>
      </c>
      <c r="C5" s="29" t="s">
        <v>35</v>
      </c>
      <c r="D5" s="30" t="s">
        <v>36</v>
      </c>
      <c r="E5" s="31">
        <v>0</v>
      </c>
      <c r="F5" s="31"/>
      <c r="G5" s="108">
        <f>E5*F5</f>
        <v>0</v>
      </c>
      <c r="H5" s="32" t="s">
        <v>37</v>
      </c>
      <c r="I5" s="20" t="str">
        <f>CONCATENATE(B$3," ",B5," ",C$3," ",C5," ",H$3," ",H5)</f>
        <v xml:space="preserve">SHORT DESCRIPTIONS PEST CONTROL FULL DESCRIPTIONS 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REMARKS TOTAL AREA </v>
      </c>
      <c r="J5" s="20"/>
      <c r="K5" s="20"/>
    </row>
    <row r="6" spans="1:86" s="15" customFormat="1">
      <c r="A6" s="27"/>
      <c r="B6" s="28"/>
      <c r="C6" s="29"/>
      <c r="D6" s="30"/>
      <c r="E6" s="31"/>
      <c r="F6" s="31"/>
      <c r="G6" s="108"/>
      <c r="H6" s="33"/>
      <c r="I6" s="20" t="str">
        <f t="shared" ref="I6:I33" si="0">CONCATENATE(B$3," ",B6," ",C$3," ",C6," ",H$3," ",H6)</f>
        <v xml:space="preserve">SHORT DESCRIPTIONS  FULL DESCRIPTIONS  REMARKS </v>
      </c>
      <c r="J6" s="20"/>
      <c r="K6" s="20"/>
    </row>
    <row r="7" spans="1:86">
      <c r="A7" s="21">
        <v>2</v>
      </c>
      <c r="B7" s="22"/>
      <c r="C7" s="23" t="s">
        <v>38</v>
      </c>
      <c r="D7" s="34"/>
      <c r="E7" s="25"/>
      <c r="F7" s="25"/>
      <c r="G7" s="107"/>
      <c r="H7" s="26"/>
      <c r="I7" s="20" t="str">
        <f t="shared" si="0"/>
        <v xml:space="preserve">SHORT DESCRIPTIONS  FULL DESCRIPTIONS CIVIL WORKS REMARKS </v>
      </c>
      <c r="J7" s="35"/>
      <c r="K7" s="35"/>
    </row>
    <row r="8" spans="1:86" s="42" customFormat="1" ht="63.45">
      <c r="A8" s="37">
        <v>2.0099999999999998</v>
      </c>
      <c r="B8" s="38" t="s">
        <v>39</v>
      </c>
      <c r="C8" s="39" t="s">
        <v>40</v>
      </c>
      <c r="D8" s="40" t="s">
        <v>36</v>
      </c>
      <c r="E8" s="41">
        <v>0</v>
      </c>
      <c r="F8" s="31"/>
      <c r="G8" s="108">
        <f t="shared" ref="G8:G10" si="1">E8*F8</f>
        <v>0</v>
      </c>
      <c r="H8" s="32" t="s">
        <v>285</v>
      </c>
      <c r="I8" s="20" t="str">
        <f t="shared" si="0"/>
        <v>SHORT DESCRIPTIONS 100MM THK SIPOREX WALL  FULL DESCRIPTIONS P/C light wt. Block masonry of 100mm thk with CM 1:4 in proper line, level &amp; plumb (Siporex or Aerocon block of size 600 x 200 x 100 mm) At every 1 tm ht. interval stiffener should be provided. Rate to include the cost of stiffener &amp; lintel. REMARKS STORE TO AIRPORT WALL, ALL INTERNAL WALLS, COUNTER WALL,  BUND WALL OF RAISED AREA &amp; BUND WALL OF RAILING</v>
      </c>
      <c r="J8" s="35"/>
      <c r="K8" s="35"/>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row>
    <row r="9" spans="1:86" s="42" customFormat="1" ht="47.6">
      <c r="A9" s="37">
        <v>2.02</v>
      </c>
      <c r="B9" s="38" t="s">
        <v>41</v>
      </c>
      <c r="C9" s="39" t="s">
        <v>40</v>
      </c>
      <c r="D9" s="40" t="s">
        <v>36</v>
      </c>
      <c r="E9" s="41">
        <v>0</v>
      </c>
      <c r="F9" s="31"/>
      <c r="G9" s="108">
        <f t="shared" si="1"/>
        <v>0</v>
      </c>
      <c r="H9" s="32" t="s">
        <v>286</v>
      </c>
      <c r="I9" s="20" t="str">
        <f t="shared" si="0"/>
        <v>SHORT DESCRIPTIONS 150MM THK SIPOREX WALL  FULL DESCRIPTIONS P/C light wt. Block masonry of 100mm thk with CM 1:4 in proper line, level &amp; plumb (Siporex or Aerocon block of size 600 x 200 x 100 mm) At every 1 tm ht. interval stiffener should be provided. Rate to include the cost of stiffener &amp; lintel. REMARKS BUND WALL OF PARTITION IN FOH AREA &amp; PARTITION IN FAÇADE</v>
      </c>
      <c r="J9" s="35"/>
      <c r="K9" s="35"/>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row>
    <row r="10" spans="1:86" s="42" customFormat="1" ht="158.6">
      <c r="A10" s="37">
        <v>2.0299999999999998</v>
      </c>
      <c r="B10" s="38" t="s">
        <v>42</v>
      </c>
      <c r="C10" s="39" t="s">
        <v>43</v>
      </c>
      <c r="D10" s="40" t="s">
        <v>36</v>
      </c>
      <c r="E10" s="41">
        <v>1500</v>
      </c>
      <c r="F10" s="31"/>
      <c r="G10" s="108">
        <f t="shared" si="1"/>
        <v>0</v>
      </c>
      <c r="H10" s="32" t="s">
        <v>285</v>
      </c>
      <c r="I10" s="20" t="str">
        <f t="shared" si="0"/>
        <v>SHORT DESCRIPTIONS INTERNAL PLASTER  FULL DESCRIPTIONS P/A 12-15mm thick plaster in cement mortar 1:4 (1 cement : 4coarse sand) to ceiling, all types of RCC. work, brick work surfaces at all levels in line, level and plumb including smooth cement finish or roughning of surface to hold tiles and providing necessary grooves at junctions of walls and ceiling, door/window frames incl. racking the joints of roughing the RCC. surface, necessary curing scaffolding etc. complete as directed.     Note : Allow for providing and fixing galvanized chicken mesh 300mm wide (24 gauge, 12mm size) at junction of brick masonry and concrete members to be plastered or clapped or other locations as called for, properly stretched and nailed ensuring equal thickness of plaster on both  sides of mesh. Provision for chemical bonding with a layer of Plaster Master from Roff for RCC surfaces and use of REUROn fibres to avoid superficial cracks.No extra payment shall be made for p/f chicken mesh, Plaster Master and REUROn.                                                             REMARKS STORE TO AIRPORT WALL, ALL INTERNAL WALLS, COUNTER WALL,  BUND WALL OF RAISED AREA &amp; BUND WALL OF RAILING</v>
      </c>
      <c r="J10" s="35"/>
      <c r="K10" s="35"/>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row>
    <row r="11" spans="1:86">
      <c r="A11" s="21">
        <v>3</v>
      </c>
      <c r="B11" s="22"/>
      <c r="C11" s="23" t="s">
        <v>44</v>
      </c>
      <c r="D11" s="34"/>
      <c r="E11" s="25"/>
      <c r="F11" s="25"/>
      <c r="G11" s="107"/>
      <c r="H11" s="26"/>
      <c r="I11" s="20" t="str">
        <f t="shared" si="0"/>
        <v xml:space="preserve">SHORT DESCRIPTIONS  FULL DESCRIPTIONS BRICK BAT COBA &amp; WATERPROOFING WORKS REMARKS </v>
      </c>
      <c r="J11" s="35"/>
      <c r="K11" s="35"/>
    </row>
    <row r="12" spans="1:86" ht="47.6">
      <c r="A12" s="27">
        <v>3.01</v>
      </c>
      <c r="B12" s="43" t="s">
        <v>45</v>
      </c>
      <c r="C12" s="44" t="s">
        <v>46</v>
      </c>
      <c r="D12" s="30" t="s">
        <v>36</v>
      </c>
      <c r="E12" s="31">
        <v>0</v>
      </c>
      <c r="F12" s="31"/>
      <c r="G12" s="108">
        <f t="shared" ref="G12:G14" si="2">E12*F12</f>
        <v>0</v>
      </c>
      <c r="H12" s="45" t="s">
        <v>47</v>
      </c>
      <c r="I12" s="20" t="str">
        <f t="shared" si="0"/>
        <v>SHORT DESCRIPTIONS SIPOREX BAT COBA- upto 100MM             FULL DESCRIPTIONS P/L  light wt. Solid Block  (siporex or Aerocon) bat coba to conceal drainage &amp; plumbing lines for Grease trap of average thk of 100 mm with CM 1:4 top layer should be finished properly to receive flooring layer on it [ DISH WASH AREA]  REMARKS BELOW  MANAGER TABLE, POS COUNTER, CHEMICAL MAINTAINANCE</v>
      </c>
      <c r="J12" s="35"/>
      <c r="K12" s="35"/>
    </row>
    <row r="13" spans="1:86" ht="47.6">
      <c r="A13" s="27">
        <v>3.02</v>
      </c>
      <c r="B13" s="43" t="s">
        <v>48</v>
      </c>
      <c r="C13" s="44" t="s">
        <v>49</v>
      </c>
      <c r="D13" s="30" t="s">
        <v>36</v>
      </c>
      <c r="E13" s="41">
        <v>0</v>
      </c>
      <c r="F13" s="31"/>
      <c r="G13" s="108">
        <f t="shared" si="2"/>
        <v>0</v>
      </c>
      <c r="H13" s="46" t="s">
        <v>50</v>
      </c>
      <c r="I13" s="20" t="str">
        <f t="shared" si="0"/>
        <v>SHORT DESCRIPTIONS SIPOREX BAT COBA- upto 400MM                FULL DESCRIPTIONS P/L  light wt. Solid Block  (siporex or Aerocon) bat coba to conceal drainage &amp; plumbing lines for Grease trap of average thk of 300 mm with CM 1:4 top layer should be finished properly to receive flooring layer on it [ DISH WASH AREA]  REMARKS 356 MM RAISED IN BOH &amp; LINEAR BOOTH SEATING AREA IN FOH AREA INCLUDING PCC</v>
      </c>
      <c r="J13" s="35"/>
      <c r="K13" s="35"/>
    </row>
    <row r="14" spans="1:86" ht="163.5" customHeight="1">
      <c r="A14" s="27">
        <v>3.03</v>
      </c>
      <c r="B14" s="43" t="s">
        <v>51</v>
      </c>
      <c r="C14" s="44" t="s">
        <v>52</v>
      </c>
      <c r="D14" s="30" t="s">
        <v>36</v>
      </c>
      <c r="E14" s="41">
        <v>0</v>
      </c>
      <c r="F14" s="31"/>
      <c r="G14" s="108">
        <f t="shared" si="2"/>
        <v>0</v>
      </c>
      <c r="H14" s="46" t="s">
        <v>53</v>
      </c>
      <c r="I14" s="20" t="str">
        <f t="shared" si="0"/>
        <v>SHORT DESCRIPTIONS WATER PROOFING- MEMBRANE FULL DESCRIPTIONS 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600mm from raw floor lvl, 12mmx12mm groove at 150mm from floor rising lvl, one coat of Bitcote/Dr Fixit/Apex/equivalent (as approved)-heavy body bitumen primer (Basic Rate Rs.82 / Kg) coating as a primer on surface and till 450mm from floor rising lvl, application of membrane sheet as per application detail and packing the hole cuts for pipe line  and checking the area which is water proofed. Rate includes of laying the protective layer of Plaster. Measurement to be done of floor area, wall area not to be paid, if ht. is &lt; 600 mm, difference of 600mm will be paid. REMARKS FOR BOH AREA, LINEAR BOOTH SEATING AREA IN FOH AREA &amp; WALL UPTO 1000MM HT.</v>
      </c>
      <c r="J14" s="35"/>
      <c r="K14" s="35"/>
    </row>
    <row r="15" spans="1:86">
      <c r="A15" s="48"/>
      <c r="B15" s="28"/>
      <c r="C15" s="49"/>
      <c r="D15" s="47"/>
      <c r="E15" s="31"/>
      <c r="F15" s="31"/>
      <c r="G15" s="108"/>
      <c r="H15" s="33"/>
      <c r="I15" s="20" t="str">
        <f t="shared" si="0"/>
        <v xml:space="preserve">SHORT DESCRIPTIONS  FULL DESCRIPTIONS  REMARKS </v>
      </c>
      <c r="J15" s="35"/>
      <c r="K15" s="35"/>
    </row>
    <row r="16" spans="1:86">
      <c r="A16" s="21">
        <v>4</v>
      </c>
      <c r="B16" s="22"/>
      <c r="C16" s="23" t="s">
        <v>54</v>
      </c>
      <c r="D16" s="34"/>
      <c r="E16" s="25"/>
      <c r="F16" s="25"/>
      <c r="G16" s="107"/>
      <c r="H16" s="26"/>
      <c r="I16" s="20" t="str">
        <f t="shared" si="0"/>
        <v xml:space="preserve">SHORT DESCRIPTIONS  FULL DESCRIPTIONS PCC WORKS REMARKS </v>
      </c>
      <c r="J16" s="35"/>
      <c r="K16" s="35"/>
    </row>
    <row r="17" spans="1:11" ht="31.75">
      <c r="A17" s="27">
        <v>4.01</v>
      </c>
      <c r="B17" s="43" t="s">
        <v>55</v>
      </c>
      <c r="C17" s="44" t="s">
        <v>56</v>
      </c>
      <c r="D17" s="30" t="s">
        <v>36</v>
      </c>
      <c r="E17" s="31">
        <v>500</v>
      </c>
      <c r="F17" s="31"/>
      <c r="G17" s="108">
        <f t="shared" ref="G17" si="3">E17*F17</f>
        <v>0</v>
      </c>
      <c r="H17" s="50" t="s">
        <v>37</v>
      </c>
      <c r="I17" s="20" t="str">
        <f t="shared" si="0"/>
        <v xml:space="preserve">SHORT DESCRIPTIONS 50mm PCC  FULL DESCRIPTIONS Providing &amp; Laying PCC 1:3:6 of average thk 50mm of M 10 grade of concrete ( 1 cement :3 coarse sand:6graded stone aggregate 10 mm nominal size) BOH AREA REMARKS TOTAL AREA </v>
      </c>
      <c r="J17" s="35"/>
      <c r="K17" s="35"/>
    </row>
    <row r="18" spans="1:11">
      <c r="A18" s="48"/>
      <c r="B18" s="28"/>
      <c r="C18" s="49"/>
      <c r="D18" s="47"/>
      <c r="E18" s="31"/>
      <c r="F18" s="31"/>
      <c r="G18" s="108"/>
      <c r="H18" s="33"/>
      <c r="I18" s="20" t="str">
        <f t="shared" si="0"/>
        <v xml:space="preserve">SHORT DESCRIPTIONS  FULL DESCRIPTIONS  REMARKS </v>
      </c>
      <c r="J18" s="35"/>
      <c r="K18" s="35"/>
    </row>
    <row r="19" spans="1:11">
      <c r="A19" s="21">
        <v>5</v>
      </c>
      <c r="B19" s="22"/>
      <c r="C19" s="23" t="s">
        <v>57</v>
      </c>
      <c r="D19" s="34"/>
      <c r="E19" s="25"/>
      <c r="F19" s="25"/>
      <c r="G19" s="107"/>
      <c r="H19" s="26"/>
      <c r="I19" s="20" t="str">
        <f t="shared" si="0"/>
        <v xml:space="preserve">SHORT DESCRIPTIONS  FULL DESCRIPTIONS CUT OUT WORKS REMARKS </v>
      </c>
      <c r="J19" s="35"/>
      <c r="K19" s="35"/>
    </row>
    <row r="20" spans="1:11" ht="31.75">
      <c r="A20" s="27">
        <v>5.01</v>
      </c>
      <c r="B20" s="28" t="s">
        <v>58</v>
      </c>
      <c r="C20" s="29" t="s">
        <v>59</v>
      </c>
      <c r="D20" s="27" t="s">
        <v>2</v>
      </c>
      <c r="E20" s="51">
        <v>4</v>
      </c>
      <c r="F20" s="51"/>
      <c r="G20" s="108">
        <f t="shared" ref="G20" si="4">E20*F20</f>
        <v>0</v>
      </c>
      <c r="H20" s="46" t="s">
        <v>60</v>
      </c>
      <c r="I20" s="20" t="str">
        <f t="shared" si="0"/>
        <v>SHORT DESCRIPTIONS CUT OUT IN THE WALLS FOR AC DUCT ROUTING FULL DESCRIPTIONS Making Cut out for AC ducts &amp; finishing the edges or filling the gaps after the duct installation; incl of water/weather proofing walls from exterior side. REMARKS 4 NO. HVAC</v>
      </c>
      <c r="J20" s="35"/>
      <c r="K20" s="35"/>
    </row>
    <row r="21" spans="1:11" ht="63.45">
      <c r="A21" s="27"/>
      <c r="B21" s="28" t="s">
        <v>61</v>
      </c>
      <c r="C21" s="29" t="s">
        <v>62</v>
      </c>
      <c r="D21" s="27"/>
      <c r="E21" s="31"/>
      <c r="F21" s="31"/>
      <c r="G21" s="108"/>
      <c r="H21" s="33"/>
      <c r="I21" s="20" t="str">
        <f t="shared" si="0"/>
        <v xml:space="preserve">SHORT DESCRIPTIONS Note: FULL DESCRIPTIONS No holes to be made in any beams, columns, slabs, etc by Sapphire or Sapphire's vendors. If any core cutting is required, same to be done by respective LL / mall management. As per case, if core cutting is to be reimbursed, Sapphire or Sapphire's vendors will reimburse the LL/mall management as per project managers corresspondence with LL/Mall management. REMARKS </v>
      </c>
      <c r="J21" s="35"/>
      <c r="K21" s="35"/>
    </row>
    <row r="22" spans="1:11">
      <c r="A22" s="48"/>
      <c r="B22" s="28"/>
      <c r="C22" s="49"/>
      <c r="D22" s="47"/>
      <c r="E22" s="31"/>
      <c r="F22" s="31"/>
      <c r="G22" s="108"/>
      <c r="H22" s="33"/>
      <c r="I22" s="20" t="str">
        <f t="shared" si="0"/>
        <v xml:space="preserve">SHORT DESCRIPTIONS  FULL DESCRIPTIONS  REMARKS </v>
      </c>
      <c r="J22" s="35"/>
      <c r="K22" s="35"/>
    </row>
    <row r="23" spans="1:11">
      <c r="A23" s="21">
        <v>6</v>
      </c>
      <c r="B23" s="22"/>
      <c r="C23" s="23" t="s">
        <v>63</v>
      </c>
      <c r="D23" s="34"/>
      <c r="E23" s="25"/>
      <c r="F23" s="25"/>
      <c r="G23" s="107"/>
      <c r="H23" s="26"/>
      <c r="I23" s="20" t="str">
        <f t="shared" si="0"/>
        <v xml:space="preserve">SHORT DESCRIPTIONS  FULL DESCRIPTIONS GRANITE WORKS REMARKS </v>
      </c>
      <c r="J23" s="35"/>
      <c r="K23" s="35"/>
    </row>
    <row r="24" spans="1:11" ht="47.6">
      <c r="A24" s="37">
        <v>6.01</v>
      </c>
      <c r="B24" s="52" t="s">
        <v>64</v>
      </c>
      <c r="C24" s="53" t="s">
        <v>65</v>
      </c>
      <c r="D24" s="40" t="s">
        <v>36</v>
      </c>
      <c r="E24" s="41">
        <v>10</v>
      </c>
      <c r="F24" s="41"/>
      <c r="G24" s="108">
        <f t="shared" ref="G24:G26" si="5">E24*F24</f>
        <v>0</v>
      </c>
      <c r="H24" s="32" t="s">
        <v>66</v>
      </c>
      <c r="I24" s="20" t="str">
        <f t="shared" si="0"/>
        <v xml:space="preserve">SHORT DESCRIPTIONS GRANITE PARTITION DOUBLE THICKNESS FULL DESCRIPTIONS P/F 36mm thk Granite Partition by sandwiching two 18mm thk granite (3'-6" height) with Araldite adhesive including cutting, fixing, grinding, half round moulding at the edge &amp; polishing complete. Base Rate of granite is Rs. 150/- sq.ft.  Product- Jet black granite REMARKS VERTICAL SUPPORT FOR MANAGER  TABLE </v>
      </c>
      <c r="J24" s="35"/>
      <c r="K24" s="35"/>
    </row>
    <row r="25" spans="1:11" ht="79.3">
      <c r="A25" s="27">
        <v>6.02</v>
      </c>
      <c r="B25" s="28" t="s">
        <v>67</v>
      </c>
      <c r="C25" s="29" t="s">
        <v>68</v>
      </c>
      <c r="D25" s="27" t="s">
        <v>69</v>
      </c>
      <c r="E25" s="51">
        <v>250</v>
      </c>
      <c r="F25" s="51"/>
      <c r="G25" s="108">
        <f t="shared" si="5"/>
        <v>0</v>
      </c>
      <c r="H25" s="32" t="s">
        <v>263</v>
      </c>
      <c r="I25" s="20" t="str">
        <f t="shared" si="0"/>
        <v>SHORT DESCRIPTIONS GRANITE THRESHOLD IN FLOORING AND JAMB LINING FULL DESCRIPTIONS P/F upto 9" wide 18mm Granite threshold on flooring laid over a properly prepared bed of cement mortar in line and level. All joints to be hairline, to be cleaned and filled with approved color Laticrete, to the required line level at all heights and leads, as per detailed designs and drawings, including all labour, edge polish, champhering, moulding, material, curing, cleaning. Base Rate of granite is Rs. 150/- sq.ft.  Product- Jet black granite REMARKS  BELOW RAILING, BELOW ENTRANCE, LINEAR BOOH SEATING ENTRY, FOH TO MOH ENTRY, MOH TO BOH ENTRY, FIRE EXIT ENTRY</v>
      </c>
      <c r="J25" s="35"/>
      <c r="K25" s="35"/>
    </row>
    <row r="26" spans="1:11" ht="79.3">
      <c r="A26" s="27">
        <v>6.03</v>
      </c>
      <c r="B26" s="28" t="s">
        <v>264</v>
      </c>
      <c r="C26" s="60" t="s">
        <v>265</v>
      </c>
      <c r="D26" s="27" t="s">
        <v>36</v>
      </c>
      <c r="E26" s="51">
        <v>12</v>
      </c>
      <c r="F26" s="51"/>
      <c r="G26" s="108">
        <f t="shared" si="5"/>
        <v>0</v>
      </c>
      <c r="H26" s="32" t="s">
        <v>266</v>
      </c>
      <c r="I26" s="20" t="str">
        <f t="shared" si="0"/>
        <v>SHORT DESCRIPTIONS GRANITE RAMP FULL DESCRIPTIONS P/F 18mm thk Granite on flooring laid over a properly prepared bed of cement mortar in line and level. All joints to be hairline, to be cleaned and filled with approved color Laticrete, to the required line level at all heights and leads, as per detailed designs and drawings, including all labour, edge polish, champhering, moulding, material, curing, cleaning. Base Rate of granite is Rs. 150/- sq.ft.  Product- Jet black granite REMARKS GRANITE RAMP @ SERVICE ENTRY</v>
      </c>
      <c r="J26" s="35"/>
      <c r="K26" s="35"/>
    </row>
    <row r="27" spans="1:11">
      <c r="A27" s="21">
        <v>7</v>
      </c>
      <c r="B27" s="22"/>
      <c r="C27" s="23" t="s">
        <v>70</v>
      </c>
      <c r="D27" s="34"/>
      <c r="E27" s="25"/>
      <c r="F27" s="25"/>
      <c r="G27" s="107"/>
      <c r="H27" s="26"/>
      <c r="I27" s="20" t="str">
        <f t="shared" si="0"/>
        <v xml:space="preserve">SHORT DESCRIPTIONS  FULL DESCRIPTIONS FLOORING WORKS REMARKS </v>
      </c>
    </row>
    <row r="28" spans="1:11">
      <c r="A28" s="27">
        <f>A27+0.01</f>
        <v>7.01</v>
      </c>
      <c r="B28" s="28" t="s">
        <v>71</v>
      </c>
      <c r="C28" s="29"/>
      <c r="D28" s="30" t="s">
        <v>36</v>
      </c>
      <c r="E28" s="31">
        <v>100</v>
      </c>
      <c r="F28" s="31"/>
      <c r="G28" s="108">
        <f t="shared" ref="G28:G31" si="6">E28*F28</f>
        <v>0</v>
      </c>
      <c r="H28" s="46" t="s">
        <v>288</v>
      </c>
      <c r="I28" s="20" t="str">
        <f t="shared" si="0"/>
        <v>SHORT DESCRIPTIONS WOODEN FINISHED TILE FULL DESCRIPTIONS  REMARKS Pending Tile to finish &amp; Only Instllation</v>
      </c>
    </row>
    <row r="29" spans="1:11" ht="97.5" customHeight="1">
      <c r="A29" s="27">
        <f t="shared" ref="A29:A31" si="7">A28+0.01</f>
        <v>7.02</v>
      </c>
      <c r="B29" s="28" t="s">
        <v>72</v>
      </c>
      <c r="C29" s="29" t="s">
        <v>73</v>
      </c>
      <c r="D29" s="30" t="s">
        <v>74</v>
      </c>
      <c r="E29" s="31">
        <v>0</v>
      </c>
      <c r="F29" s="31"/>
      <c r="G29" s="108">
        <f t="shared" si="6"/>
        <v>0</v>
      </c>
      <c r="H29" s="33"/>
      <c r="I29" s="20" t="str">
        <f t="shared" si="0"/>
        <v xml:space="preserve">SHORT DESCRIPTIONS WOODEN FINISHED TILE BOXES HANDED OVER TO OPERATIONS FULL DESCRIPTIONS Handing over sealed boxes of vitrified tiles to maintenance /  operations team on completion of the project at time of handover- to be preserved/used by maintenance /  operations team for any future repair work at same outlet- maximum two boxes WILL BE PAID ADDITIONAL BASIS ON SUPPORTING REMARKS </v>
      </c>
    </row>
    <row r="30" spans="1:11" ht="31.75">
      <c r="A30" s="27">
        <f t="shared" si="7"/>
        <v>7.0299999999999994</v>
      </c>
      <c r="B30" s="28" t="s">
        <v>75</v>
      </c>
      <c r="C30" s="29" t="s">
        <v>76</v>
      </c>
      <c r="D30" s="30" t="s">
        <v>36</v>
      </c>
      <c r="E30" s="31">
        <v>200</v>
      </c>
      <c r="F30" s="31"/>
      <c r="G30" s="108">
        <f t="shared" si="6"/>
        <v>0</v>
      </c>
      <c r="H30" s="46" t="s">
        <v>288</v>
      </c>
      <c r="I30" s="20" t="str">
        <f t="shared" si="0"/>
        <v>SHORT DESCRIPTIONS KOTA STONE FLOORING FULL DESCRIPTIONS P/L Kota stone flooring of size 22" x 22" (25 mm thk) with 40 mm avg thk of cement sand bedding of CM 1:6 &amp; neat cement slurry &amp; paste/with polish KOTA / PRE-POLISH KOTA REMARKS Pending Tile to finish &amp; Only Instllation</v>
      </c>
    </row>
    <row r="31" spans="1:11" ht="63.45">
      <c r="A31" s="27">
        <f t="shared" si="7"/>
        <v>7.0399999999999991</v>
      </c>
      <c r="B31" s="28" t="s">
        <v>77</v>
      </c>
      <c r="C31" s="29" t="s">
        <v>78</v>
      </c>
      <c r="D31" s="30" t="s">
        <v>2</v>
      </c>
      <c r="E31" s="31">
        <v>0</v>
      </c>
      <c r="F31" s="31"/>
      <c r="G31" s="108">
        <f t="shared" si="6"/>
        <v>0</v>
      </c>
      <c r="H31" s="33"/>
      <c r="I31" s="20" t="str">
        <f t="shared" si="0"/>
        <v xml:space="preserve">SHORT DESCRIPTIONS KOTA STONE HANDED OVER TO OPERATIONS FULL DESCRIPTIONS Handing over kota stone slabs of 22" x 22" to maintenance /  operations team on completion of the project at time of handover- to be preserved/used by maintenance /  operations team for any future repair work at same outlet- maximum two nos WILL BE PAID ADDITIONAL BASIS ON SUPPORTING REMARKS </v>
      </c>
    </row>
    <row r="32" spans="1:11">
      <c r="A32" s="27"/>
      <c r="B32" s="28"/>
      <c r="C32" s="29"/>
      <c r="D32" s="27"/>
      <c r="E32" s="31"/>
      <c r="F32" s="31"/>
      <c r="G32" s="108"/>
      <c r="H32" s="33"/>
      <c r="I32" s="20" t="str">
        <f t="shared" si="0"/>
        <v xml:space="preserve">SHORT DESCRIPTIONS  FULL DESCRIPTIONS  REMARKS </v>
      </c>
    </row>
    <row r="33" spans="1:11">
      <c r="A33" s="21">
        <v>8</v>
      </c>
      <c r="B33" s="22"/>
      <c r="C33" s="23" t="s">
        <v>79</v>
      </c>
      <c r="D33" s="34"/>
      <c r="E33" s="25"/>
      <c r="F33" s="25"/>
      <c r="G33" s="107"/>
      <c r="H33" s="26"/>
      <c r="I33" s="20" t="str">
        <f t="shared" si="0"/>
        <v xml:space="preserve">SHORT DESCRIPTIONS  FULL DESCRIPTIONS DADO WORKS REMARKS </v>
      </c>
    </row>
    <row r="34" spans="1:11" ht="47.6">
      <c r="A34" s="27">
        <v>8.01</v>
      </c>
      <c r="B34" s="28" t="s">
        <v>80</v>
      </c>
      <c r="C34" s="29" t="s">
        <v>81</v>
      </c>
      <c r="D34" s="30" t="s">
        <v>36</v>
      </c>
      <c r="E34" s="31">
        <v>200</v>
      </c>
      <c r="F34" s="31"/>
      <c r="G34" s="108">
        <f t="shared" ref="G34:G35" si="8">E34*F34</f>
        <v>0</v>
      </c>
      <c r="H34" s="46" t="s">
        <v>288</v>
      </c>
      <c r="I34" s="20" t="str">
        <f>CONCATENATE(B$3," ",B34," ",C$3," ",C34," ",H$3," ",H34)</f>
        <v>SHORT DESCRIPTIONS DADO TILES (8'-0” HT) FOR PIZZA HUT FULL DESCRIPTIONS P/L DENIM FINISH TILES, (300mmX100mm) Dado TILE with neat cement paste with avg thk of 6mm in proper line, level &amp; plumb. Make &amp; color will be approved by architect. Base Rate of tile is Rs. 80/- sq.ft. NO ACCEPTANCE FOR ANY RATE VARIATION ON BASIC RATE. REMARKS Pending Tile to finish &amp; Only Instllation</v>
      </c>
    </row>
    <row r="35" spans="1:11" ht="47.6">
      <c r="A35" s="27" t="s">
        <v>82</v>
      </c>
      <c r="B35" s="28" t="s">
        <v>83</v>
      </c>
      <c r="C35" s="29" t="s">
        <v>84</v>
      </c>
      <c r="D35" s="30" t="s">
        <v>36</v>
      </c>
      <c r="E35" s="51">
        <v>400</v>
      </c>
      <c r="F35" s="51"/>
      <c r="G35" s="108">
        <f t="shared" si="8"/>
        <v>0</v>
      </c>
      <c r="H35" s="46" t="s">
        <v>288</v>
      </c>
      <c r="I35" s="20" t="str">
        <f t="shared" ref="I35:I98" si="9">CONCATENATE(B$3," ",B35," ",C$3," ",C35," ",H$3," ",H35)</f>
        <v>SHORT DESCRIPTIONS DADO TILES (8'-0" HT) FULL DESCRIPTIONS P/LGLAZE CERAMIC WALL TILE of size 600 x 300 mm on 40 mm thk of cement sand bedding with CM 1:4 (fixing to be done with cement slurry &amp; paste) for toilet area. Base Rate of tile is Rs. 60/- sq.ft. NO ACCEPTANCE FOR ANY RATE VARIATION ON BASIC RATE. REMARKS Pending Tile to finish &amp; Only Instllation</v>
      </c>
    </row>
    <row r="36" spans="1:11" ht="47.6">
      <c r="A36" s="27">
        <v>8.02</v>
      </c>
      <c r="B36" s="28" t="s">
        <v>85</v>
      </c>
      <c r="C36" s="29" t="s">
        <v>86</v>
      </c>
      <c r="D36" s="30"/>
      <c r="E36" s="31"/>
      <c r="F36" s="31"/>
      <c r="G36" s="108"/>
      <c r="H36" s="33"/>
      <c r="I36" s="20" t="str">
        <f t="shared" si="9"/>
        <v xml:space="preserve">SHORT DESCRIPTIONS WALL TILE BOXES HANDED OVER TO OPERATIONS FULL DESCRIPTIONS Handing over sealed boxes of wall tiles to maintenance /  operations team on completion of the project at time of handover- to be preserved/used by maintenance /  operations team for any future repair work at same outlet REMARKS </v>
      </c>
    </row>
    <row r="37" spans="1:11" ht="31.75">
      <c r="A37" s="27" t="s">
        <v>3</v>
      </c>
      <c r="B37" s="28"/>
      <c r="C37" s="29" t="s">
        <v>87</v>
      </c>
      <c r="D37" s="30" t="s">
        <v>74</v>
      </c>
      <c r="E37" s="31">
        <v>0</v>
      </c>
      <c r="F37" s="31"/>
      <c r="G37" s="108">
        <f t="shared" ref="G37:G38" si="10">E37*F37</f>
        <v>0</v>
      </c>
      <c r="H37" s="33"/>
      <c r="I37" s="20" t="str">
        <f t="shared" si="9"/>
        <v xml:space="preserve">SHORT DESCRIPTIONS  FULL DESCRIPTIONS White bevelled tiles- Johnson - maximum one box  WILL BE PAID ADDITIONAL BASIS ON SUPPORTING REMARKS </v>
      </c>
    </row>
    <row r="38" spans="1:11">
      <c r="A38" s="27" t="s">
        <v>4</v>
      </c>
      <c r="B38" s="28"/>
      <c r="C38" s="29" t="s">
        <v>88</v>
      </c>
      <c r="D38" s="30" t="s">
        <v>74</v>
      </c>
      <c r="E38" s="31">
        <v>0</v>
      </c>
      <c r="F38" s="31"/>
      <c r="G38" s="108">
        <f t="shared" si="10"/>
        <v>0</v>
      </c>
      <c r="H38" s="33"/>
      <c r="I38" s="20" t="str">
        <f t="shared" si="9"/>
        <v xml:space="preserve">SHORT DESCRIPTIONS  FULL DESCRIPTIONS Toronto Blanco- maximum two boxes  WILL BE PAID ADDITIONAL BASIS ON SUPPORTING REMARKS </v>
      </c>
    </row>
    <row r="39" spans="1:11">
      <c r="A39" s="27"/>
      <c r="B39" s="28"/>
      <c r="C39" s="29"/>
      <c r="D39" s="27"/>
      <c r="E39" s="31"/>
      <c r="F39" s="31"/>
      <c r="G39" s="108"/>
      <c r="H39" s="33"/>
      <c r="I39" s="20" t="str">
        <f t="shared" si="9"/>
        <v xml:space="preserve">SHORT DESCRIPTIONS  FULL DESCRIPTIONS  REMARKS </v>
      </c>
    </row>
    <row r="40" spans="1:11">
      <c r="A40" s="21">
        <v>9</v>
      </c>
      <c r="B40" s="55"/>
      <c r="C40" s="23" t="s">
        <v>89</v>
      </c>
      <c r="D40" s="34"/>
      <c r="E40" s="25"/>
      <c r="F40" s="25"/>
      <c r="G40" s="107"/>
      <c r="H40" s="26"/>
      <c r="I40" s="20" t="str">
        <f t="shared" si="9"/>
        <v xml:space="preserve">SHORT DESCRIPTIONS  FULL DESCRIPTIONS SKIRTING WORKS REMARKS </v>
      </c>
    </row>
    <row r="41" spans="1:11">
      <c r="A41" s="27">
        <v>9.01</v>
      </c>
      <c r="B41" s="28" t="s">
        <v>90</v>
      </c>
      <c r="C41" s="29" t="s">
        <v>91</v>
      </c>
      <c r="D41" s="27" t="s">
        <v>69</v>
      </c>
      <c r="E41" s="31">
        <v>170</v>
      </c>
      <c r="F41" s="31"/>
      <c r="G41" s="108">
        <f t="shared" ref="G41:G44" si="11">E41*F41</f>
        <v>0</v>
      </c>
      <c r="H41" s="50" t="s">
        <v>92</v>
      </c>
      <c r="I41" s="20" t="str">
        <f t="shared" si="9"/>
        <v>SHORT DESCRIPTIONS KOTA SKIRTING FULL DESCRIPTIONS P/F upto 100 mm high kota tile/STONE skirting REMARKS BOH AREA  &amp; MOH AREA</v>
      </c>
    </row>
    <row r="42" spans="1:11" ht="47.6">
      <c r="A42" s="27">
        <v>9.02</v>
      </c>
      <c r="B42" s="28" t="s">
        <v>71</v>
      </c>
      <c r="C42" s="29" t="s">
        <v>93</v>
      </c>
      <c r="D42" s="27" t="s">
        <v>69</v>
      </c>
      <c r="E42" s="31">
        <v>60</v>
      </c>
      <c r="F42" s="31"/>
      <c r="G42" s="108">
        <f t="shared" si="11"/>
        <v>0</v>
      </c>
      <c r="H42" s="50" t="s">
        <v>267</v>
      </c>
      <c r="I42" s="20" t="str">
        <f t="shared" si="9"/>
        <v>SHORT DESCRIPTIONS WOODEN FINISHED TILE FULL DESCRIPTIONS P/F upto 100 mm high tile skirting of any tile  REMARKS FOR FOH AREA (LINEAR BOOTH SEATING AREA &amp; LOW HT PARTITIONS IN THE SAME AREA</v>
      </c>
    </row>
    <row r="43" spans="1:11" ht="47.6">
      <c r="A43" s="27">
        <v>9.0299999999999994</v>
      </c>
      <c r="B43" s="28" t="s">
        <v>94</v>
      </c>
      <c r="C43" s="29" t="s">
        <v>95</v>
      </c>
      <c r="D43" s="27" t="s">
        <v>69</v>
      </c>
      <c r="E43" s="31">
        <v>60</v>
      </c>
      <c r="F43" s="31"/>
      <c r="G43" s="108">
        <f t="shared" si="11"/>
        <v>0</v>
      </c>
      <c r="H43" s="50" t="s">
        <v>267</v>
      </c>
      <c r="I43" s="20" t="str">
        <f t="shared" si="9"/>
        <v>SHORT DESCRIPTIONS DELPHI GREY SKIRTING FULL DESCRIPTIONS P/F upto 100 mm high tile skirting   REMARKS FOR FOH AREA (LINEAR BOOTH SEATING AREA &amp; LOW HT PARTITIONS IN THE SAME AREA</v>
      </c>
      <c r="J43" s="35"/>
      <c r="K43" s="35"/>
    </row>
    <row r="44" spans="1:11" ht="47.6">
      <c r="A44" s="27">
        <v>9.0399999999999991</v>
      </c>
      <c r="B44" s="28" t="s">
        <v>96</v>
      </c>
      <c r="C44" s="29" t="s">
        <v>95</v>
      </c>
      <c r="D44" s="27" t="s">
        <v>69</v>
      </c>
      <c r="E44" s="31">
        <v>220</v>
      </c>
      <c r="F44" s="31"/>
      <c r="G44" s="108">
        <f t="shared" si="11"/>
        <v>0</v>
      </c>
      <c r="H44" s="50" t="s">
        <v>268</v>
      </c>
      <c r="I44" s="20" t="str">
        <f t="shared" si="9"/>
        <v>SHORT DESCRIPTIONS SS 304 GRADE SKIRTING FULL DESCRIPTIONS P/F upto 100 mm high tile skirting   REMARKS FOR COUNTER, FOH AREA PARTITION BUND,  RAILING BUND, LHS, RHS &amp; REAR SIDE  WALL IN FAÇADE</v>
      </c>
      <c r="J44" s="35"/>
      <c r="K44" s="35"/>
    </row>
    <row r="45" spans="1:11">
      <c r="A45" s="48"/>
      <c r="B45" s="28"/>
      <c r="C45" s="49"/>
      <c r="D45" s="27"/>
      <c r="E45" s="31"/>
      <c r="F45" s="31"/>
      <c r="G45" s="108"/>
      <c r="H45" s="33"/>
      <c r="I45" s="20" t="str">
        <f t="shared" si="9"/>
        <v xml:space="preserve">SHORT DESCRIPTIONS  FULL DESCRIPTIONS  REMARKS </v>
      </c>
      <c r="J45" s="35"/>
      <c r="K45" s="35"/>
    </row>
    <row r="46" spans="1:11">
      <c r="A46" s="21">
        <v>10</v>
      </c>
      <c r="B46" s="22"/>
      <c r="C46" s="23" t="s">
        <v>97</v>
      </c>
      <c r="D46" s="34"/>
      <c r="E46" s="25"/>
      <c r="F46" s="25"/>
      <c r="G46" s="107"/>
      <c r="H46" s="26"/>
      <c r="I46" s="20" t="str">
        <f t="shared" si="9"/>
        <v xml:space="preserve">SHORT DESCRIPTIONS  FULL DESCRIPTIONS PARTITIONS AND PANELINGS REMARKS </v>
      </c>
      <c r="J46" s="35"/>
      <c r="K46" s="35"/>
    </row>
    <row r="47" spans="1:11">
      <c r="A47" s="27"/>
      <c r="B47" s="28"/>
      <c r="C47" s="29"/>
      <c r="D47" s="27"/>
      <c r="E47" s="31"/>
      <c r="F47" s="31"/>
      <c r="G47" s="108"/>
      <c r="H47" s="33"/>
      <c r="I47" s="20" t="str">
        <f t="shared" si="9"/>
        <v xml:space="preserve">SHORT DESCRIPTIONS  FULL DESCRIPTIONS  REMARKS </v>
      </c>
      <c r="J47" s="35"/>
      <c r="K47" s="35"/>
    </row>
    <row r="48" spans="1:11" ht="47.6">
      <c r="A48" s="37">
        <v>10.01</v>
      </c>
      <c r="B48" s="52" t="s">
        <v>98</v>
      </c>
      <c r="C48" s="53" t="s">
        <v>99</v>
      </c>
      <c r="D48" s="37"/>
      <c r="E48" s="41"/>
      <c r="F48" s="41"/>
      <c r="G48" s="108"/>
      <c r="H48" s="56"/>
      <c r="I48" s="20" t="str">
        <f t="shared" si="9"/>
        <v xml:space="preserve">SHORT DESCRIPTIONS 12MM PLYWOOD PANELING / BOXING FULL DESCRIPTIONS P/F 12mm plywood as paneling as per following specs incl of all hardware, labour; in perfect line and plumb, incl of grooves as desired or specified in drawing, complete in all respects. Frame sections of upto 2" x 1.5" size can be of seasoned termite- treated Sal wood, or aluminium sections of same size. REMARKS </v>
      </c>
      <c r="J48" s="35"/>
      <c r="K48" s="35"/>
    </row>
    <row r="49" spans="1:12" ht="47.6">
      <c r="A49" s="37" t="s">
        <v>3</v>
      </c>
      <c r="B49" s="52"/>
      <c r="C49" s="29" t="s">
        <v>100</v>
      </c>
      <c r="D49" s="30" t="s">
        <v>36</v>
      </c>
      <c r="E49" s="31">
        <v>110</v>
      </c>
      <c r="F49" s="31"/>
      <c r="G49" s="108">
        <f t="shared" ref="G49:G51" si="12">E49*F49</f>
        <v>0</v>
      </c>
      <c r="H49" s="57" t="s">
        <v>269</v>
      </c>
      <c r="I49" s="20" t="str">
        <f t="shared" si="9"/>
        <v>SHORT DESCRIPTIONS  FULL DESCRIPTIONS P/F 12mm plywood plain paneling without frame, without laminate REMARKS FOR COUNTER, WALL BESIDES COUNTER &amp; ABOVE SERVICE ENTRY DOOR PARRTITION</v>
      </c>
      <c r="J49" s="35"/>
      <c r="K49" s="35"/>
    </row>
    <row r="50" spans="1:12">
      <c r="A50" s="27" t="s">
        <v>4</v>
      </c>
      <c r="B50" s="28"/>
      <c r="C50" s="29" t="s">
        <v>101</v>
      </c>
      <c r="D50" s="30" t="s">
        <v>36</v>
      </c>
      <c r="E50" s="31">
        <v>0</v>
      </c>
      <c r="F50" s="31"/>
      <c r="G50" s="108">
        <f t="shared" si="12"/>
        <v>0</v>
      </c>
      <c r="H50" s="57" t="s">
        <v>102</v>
      </c>
      <c r="I50" s="20" t="str">
        <f t="shared" si="9"/>
        <v>SHORT DESCRIPTIONS  FULL DESCRIPTIONS P/F 12mm plywood plain paneling with frame, without laminate REMARKS CURVE PARTITION IN FOH AREA</v>
      </c>
      <c r="J50" s="35"/>
      <c r="K50" s="35"/>
    </row>
    <row r="51" spans="1:12" ht="64.5" customHeight="1">
      <c r="A51" s="37" t="s">
        <v>5</v>
      </c>
      <c r="B51" s="52"/>
      <c r="C51" s="53" t="s">
        <v>103</v>
      </c>
      <c r="D51" s="40" t="s">
        <v>36</v>
      </c>
      <c r="E51" s="41">
        <v>300</v>
      </c>
      <c r="F51" s="31"/>
      <c r="G51" s="108">
        <f t="shared" si="12"/>
        <v>0</v>
      </c>
      <c r="H51" s="57" t="s">
        <v>104</v>
      </c>
      <c r="I51" s="20" t="str">
        <f t="shared" si="9"/>
        <v>SHORT DESCRIPTIONS  FULL DESCRIPTIONS P/F 12mm plywood plain paneling with frame, with laminate REMARKS LINEAR BOOTH SEATING AREA IN FOH AREA, BELOW FLUTE PANELS IN FOH AREA, ABOVE FOH TO BOH DOOR, PARTITION IN BOH ARTEA ABOVE EXPEDITOR TABLE
(FIRE RATED PLY)</v>
      </c>
      <c r="J51" s="35"/>
      <c r="K51" s="35"/>
    </row>
    <row r="52" spans="1:12">
      <c r="A52" s="27"/>
      <c r="B52" s="28"/>
      <c r="C52" s="29"/>
      <c r="D52" s="27"/>
      <c r="E52" s="31"/>
      <c r="F52" s="31"/>
      <c r="G52" s="108"/>
      <c r="H52" s="33"/>
      <c r="I52" s="20" t="str">
        <f t="shared" si="9"/>
        <v xml:space="preserve">SHORT DESCRIPTIONS  FULL DESCRIPTIONS  REMARKS </v>
      </c>
      <c r="J52" s="35"/>
      <c r="K52" s="35"/>
    </row>
    <row r="53" spans="1:12" ht="63.45">
      <c r="A53" s="58">
        <v>10.199999999999999</v>
      </c>
      <c r="B53" s="59" t="s">
        <v>105</v>
      </c>
      <c r="C53" s="60" t="s">
        <v>106</v>
      </c>
      <c r="D53" s="58"/>
      <c r="E53" s="61"/>
      <c r="F53" s="61"/>
      <c r="G53" s="109"/>
      <c r="H53" s="62"/>
      <c r="I53" s="20" t="str">
        <f t="shared" si="9"/>
        <v xml:space="preserve">SHORT DESCRIPTIONS 12MM MDF PANELING / BOXING FULL DESCRIPTIONS P/F 12mm interior grade MDF as paneling as per following specs incl of all hardware, labour; in perfect line and plumb, incl of grooves as desired or specified in drawing, complete in all respects. Frame sections of upto 2" x 1.5" size can be of seasoned termite- treated Sal wood, or aluminium sections of same size. REMARKS </v>
      </c>
      <c r="J53" s="35"/>
      <c r="K53" s="35"/>
    </row>
    <row r="54" spans="1:12">
      <c r="A54" s="58" t="s">
        <v>3</v>
      </c>
      <c r="B54" s="59"/>
      <c r="C54" s="60" t="s">
        <v>107</v>
      </c>
      <c r="D54" s="2" t="s">
        <v>36</v>
      </c>
      <c r="E54" s="61">
        <v>50</v>
      </c>
      <c r="F54" s="61"/>
      <c r="G54" s="108">
        <f t="shared" ref="G54:G60" si="13">E54*F54</f>
        <v>0</v>
      </c>
      <c r="H54" s="63" t="s">
        <v>108</v>
      </c>
      <c r="I54" s="20" t="str">
        <f t="shared" si="9"/>
        <v>SHORT DESCRIPTIONS  FULL DESCRIPTIONS P/F 12mm MDF plain paneling with frame  REMARKS FOR FAÇADE</v>
      </c>
      <c r="J54" s="35"/>
      <c r="K54" s="35"/>
    </row>
    <row r="55" spans="1:12">
      <c r="A55" s="27"/>
      <c r="B55" s="28"/>
      <c r="C55" s="29"/>
      <c r="D55" s="27"/>
      <c r="E55" s="31"/>
      <c r="F55" s="31"/>
      <c r="G55" s="108"/>
      <c r="H55" s="33"/>
      <c r="I55" s="20" t="str">
        <f t="shared" si="9"/>
        <v xml:space="preserve">SHORT DESCRIPTIONS  FULL DESCRIPTIONS  REMARKS </v>
      </c>
      <c r="J55" s="35"/>
      <c r="K55" s="35"/>
    </row>
    <row r="56" spans="1:12" ht="63.45">
      <c r="A56" s="27">
        <v>10.029999999999999</v>
      </c>
      <c r="B56" s="28" t="s">
        <v>109</v>
      </c>
      <c r="C56" s="29" t="s">
        <v>110</v>
      </c>
      <c r="D56" s="30" t="s">
        <v>36</v>
      </c>
      <c r="E56" s="31">
        <v>30</v>
      </c>
      <c r="F56" s="51"/>
      <c r="G56" s="108">
        <f t="shared" si="13"/>
        <v>0</v>
      </c>
      <c r="H56" s="33"/>
      <c r="I56" s="20" t="str">
        <f t="shared" si="9"/>
        <v xml:space="preserve">SHORT DESCRIPTIONS SUSPENDED PANELING FOR DMB FULL DESCRIPTIONS P/F plywood partition made as per detailed drawing with MS frame work of 30 x 30 sections and MS base plate supported from upper slab to support DMB structure. Rate is inclusive of all necessary hardware and MS fabrication dropped down from true slab as per drawing. Only front of laminate finish area to be considered for measurements, rear and edges not to be measured REMARKS </v>
      </c>
      <c r="J56" s="35"/>
      <c r="K56" s="35"/>
    </row>
    <row r="57" spans="1:12">
      <c r="A57" s="27"/>
      <c r="B57" s="28"/>
      <c r="C57" s="29"/>
      <c r="D57" s="27"/>
      <c r="E57" s="31"/>
      <c r="F57" s="31"/>
      <c r="G57" s="108"/>
      <c r="H57" s="33"/>
      <c r="I57" s="20" t="str">
        <f t="shared" si="9"/>
        <v xml:space="preserve">SHORT DESCRIPTIONS  FULL DESCRIPTIONS  REMARKS </v>
      </c>
      <c r="J57" s="35"/>
      <c r="K57" s="35"/>
    </row>
    <row r="58" spans="1:12" ht="47.6">
      <c r="A58" s="58">
        <v>10.4</v>
      </c>
      <c r="B58" s="59" t="s">
        <v>111</v>
      </c>
      <c r="C58" s="29" t="s">
        <v>112</v>
      </c>
      <c r="D58" s="30" t="s">
        <v>36</v>
      </c>
      <c r="E58" s="61">
        <v>350</v>
      </c>
      <c r="F58" s="61"/>
      <c r="G58" s="108">
        <f t="shared" si="13"/>
        <v>0</v>
      </c>
      <c r="H58" s="63" t="s">
        <v>113</v>
      </c>
      <c r="I58" s="20" t="str">
        <f t="shared" si="9"/>
        <v>SHORT DESCRIPTIONS WOODEN FLUTED PANELS FULL DESCRIPTIONS P/F 38mm thick wooden flute panels WITH  GROOVES &amp; POLISH. REMARKS FLUTE PANELS IN FOH AREA (ON COUNTER &amp; WALL BESIDE COUNTER, CURVE PARTITION AREA IN FOH AREA</v>
      </c>
      <c r="J58" s="35"/>
      <c r="K58" s="35"/>
    </row>
    <row r="59" spans="1:12">
      <c r="A59" s="58"/>
      <c r="B59" s="59"/>
      <c r="C59" s="89"/>
      <c r="D59" s="30"/>
      <c r="E59" s="61"/>
      <c r="F59" s="61"/>
      <c r="G59" s="109"/>
      <c r="H59" s="63"/>
      <c r="I59" s="20" t="str">
        <f t="shared" si="9"/>
        <v xml:space="preserve">SHORT DESCRIPTIONS  FULL DESCRIPTIONS  REMARKS </v>
      </c>
      <c r="J59" s="35"/>
      <c r="K59" s="35"/>
      <c r="L59" s="36" t="s">
        <v>121</v>
      </c>
    </row>
    <row r="60" spans="1:12" ht="31.75">
      <c r="A60" s="58">
        <v>10.5</v>
      </c>
      <c r="B60" s="59" t="s">
        <v>114</v>
      </c>
      <c r="C60" s="60" t="s">
        <v>115</v>
      </c>
      <c r="D60" s="30" t="s">
        <v>36</v>
      </c>
      <c r="E60" s="61">
        <v>300</v>
      </c>
      <c r="F60" s="61"/>
      <c r="G60" s="108">
        <f t="shared" si="13"/>
        <v>0</v>
      </c>
      <c r="H60" s="63" t="s">
        <v>116</v>
      </c>
      <c r="I60" s="20" t="str">
        <f t="shared" si="9"/>
        <v>SHORT DESCRIPTIONS GYPSUM PANELING  FULL DESCRIPTIONS P/F 12.5mm thick gypsum board on fire rated ply with 12mm x 25mm aluminium framework as seamless paneling in complete plumb, line and level. REMARKS GYPSUM PANELLING IN FOH AREA WITH 12MM FIRE RATED PLY</v>
      </c>
      <c r="J60" s="35"/>
      <c r="K60" s="35"/>
    </row>
    <row r="61" spans="1:12">
      <c r="A61" s="58"/>
      <c r="B61" s="59"/>
      <c r="C61" s="60"/>
      <c r="D61" s="90"/>
      <c r="E61" s="61"/>
      <c r="F61" s="61"/>
      <c r="G61" s="109"/>
      <c r="H61" s="63"/>
      <c r="I61" s="20" t="str">
        <f t="shared" si="9"/>
        <v xml:space="preserve">SHORT DESCRIPTIONS  FULL DESCRIPTIONS  REMARKS </v>
      </c>
      <c r="J61" s="35"/>
      <c r="K61" s="35"/>
    </row>
    <row r="62" spans="1:12" ht="31.75">
      <c r="A62" s="58">
        <v>10.6</v>
      </c>
      <c r="B62" s="59" t="s">
        <v>270</v>
      </c>
      <c r="C62" s="60" t="s">
        <v>271</v>
      </c>
      <c r="D62" s="58"/>
      <c r="E62" s="61"/>
      <c r="F62" s="61"/>
      <c r="G62" s="109"/>
      <c r="H62" s="62"/>
      <c r="I62" s="20" t="str">
        <f t="shared" si="9"/>
        <v xml:space="preserve">SHORT DESCRIPTIONS 12MM BISON BOARD PANELING / BOXING FULL DESCRIPTIONS P/F 12mm bison panel as paneling as per following specs incl of all hardware, labour; in perfect line and plumb, incl of grooves as desired or specified in drawing, complete in all respects.  REMARKS </v>
      </c>
      <c r="J62" s="35"/>
      <c r="K62" s="35"/>
    </row>
    <row r="63" spans="1:12" ht="47.6">
      <c r="A63" s="58" t="s">
        <v>3</v>
      </c>
      <c r="B63" s="59"/>
      <c r="C63" s="60" t="s">
        <v>272</v>
      </c>
      <c r="D63" s="2" t="s">
        <v>36</v>
      </c>
      <c r="E63" s="61">
        <v>120</v>
      </c>
      <c r="F63" s="61"/>
      <c r="G63" s="108">
        <f t="shared" ref="G63" si="14">E63*F63</f>
        <v>0</v>
      </c>
      <c r="H63" s="63" t="s">
        <v>273</v>
      </c>
      <c r="I63" s="20" t="str">
        <f t="shared" si="9"/>
        <v>SHORT DESCRIPTIONS  FULL DESCRIPTIONS P/F 12mm Bison panel paneling with MS frame of upto 1.25" x 1.25" pipe sections REMARKS BISO BOARD PANELLING FOR COLUMN IN BOH AREA &amp; FOR SUSPENDED PANEL ABOVE SERVICE ENTRY DOOR</v>
      </c>
      <c r="J63" s="35"/>
      <c r="K63" s="35"/>
    </row>
    <row r="64" spans="1:12">
      <c r="A64" s="91"/>
      <c r="B64" s="92"/>
      <c r="C64" s="89"/>
      <c r="D64" s="90"/>
      <c r="E64" s="93"/>
      <c r="F64" s="93"/>
      <c r="G64" s="110"/>
      <c r="H64" s="94"/>
      <c r="I64" s="20" t="str">
        <f t="shared" si="9"/>
        <v xml:space="preserve">SHORT DESCRIPTIONS  FULL DESCRIPTIONS  REMARKS </v>
      </c>
      <c r="J64" s="35"/>
      <c r="K64" s="35"/>
    </row>
    <row r="65" spans="1:11" ht="31.75">
      <c r="A65" s="27">
        <v>10.7</v>
      </c>
      <c r="B65" s="28" t="s">
        <v>117</v>
      </c>
      <c r="C65" s="29" t="s">
        <v>118</v>
      </c>
      <c r="D65" s="27"/>
      <c r="E65" s="31"/>
      <c r="F65" s="31"/>
      <c r="G65" s="108"/>
      <c r="H65" s="33"/>
      <c r="I65" s="20" t="str">
        <f t="shared" si="9"/>
        <v xml:space="preserve">SHORT DESCRIPTIONS FULL / LOW HEIGHT PARTITION FULL DESCRIPTIONS P/F Partition made on aluminium / sal wood frame of 2" x 1.5" sections fixed at 600 x 600, properly clamped to walls, ceiling and floor. Rate is inclusive all necessary hardware, labour, etc.  REMARKS </v>
      </c>
      <c r="J65" s="35"/>
      <c r="K65" s="35"/>
    </row>
    <row r="66" spans="1:11" ht="63.45">
      <c r="A66" s="27" t="s">
        <v>3</v>
      </c>
      <c r="B66" s="28"/>
      <c r="C66" s="29" t="s">
        <v>119</v>
      </c>
      <c r="D66" s="30" t="s">
        <v>36</v>
      </c>
      <c r="E66" s="31">
        <v>110</v>
      </c>
      <c r="F66" s="51"/>
      <c r="G66" s="108">
        <f t="shared" ref="G66" si="15">E66*F66</f>
        <v>0</v>
      </c>
      <c r="H66" s="57" t="s">
        <v>120</v>
      </c>
      <c r="I66" s="20" t="str">
        <f t="shared" si="9"/>
        <v>SHORT DESCRIPTIONS  FULL DESCRIPTIONS P/F 12mm plywood on both sides of frame mentioned above with laminate REMARKS 914MM HT LOW HT PARTITION IN FOH AREA &amp; SUSPENDED PARTITION ABOVE FOH TO BOH DOOR
(FIRE RATED PLY)</v>
      </c>
      <c r="J66" s="35"/>
      <c r="K66" s="35"/>
    </row>
    <row r="67" spans="1:11">
      <c r="A67" s="27"/>
      <c r="B67" s="28"/>
      <c r="C67" s="29"/>
      <c r="D67" s="27"/>
      <c r="E67" s="31"/>
      <c r="F67" s="31"/>
      <c r="G67" s="108"/>
      <c r="H67" s="33"/>
      <c r="I67" s="20" t="str">
        <f t="shared" si="9"/>
        <v xml:space="preserve">SHORT DESCRIPTIONS  FULL DESCRIPTIONS  REMARKS </v>
      </c>
      <c r="J67" s="35"/>
      <c r="K67" s="35"/>
    </row>
    <row r="68" spans="1:11" ht="47.6">
      <c r="A68" s="27">
        <v>10.8</v>
      </c>
      <c r="B68" s="28" t="s">
        <v>122</v>
      </c>
      <c r="C68" s="29" t="s">
        <v>123</v>
      </c>
      <c r="D68" s="30" t="s">
        <v>36</v>
      </c>
      <c r="E68" s="31">
        <v>10</v>
      </c>
      <c r="F68" s="51"/>
      <c r="G68" s="108">
        <f t="shared" ref="G68:G79" si="16">E68*F68</f>
        <v>0</v>
      </c>
      <c r="H68" s="46" t="s">
        <v>124</v>
      </c>
      <c r="I68" s="20" t="str">
        <f t="shared" si="9"/>
        <v>SHORT DESCRIPTIONS TOUGHENED GLASS PARTITION ON ALUMINIUM FRAME FULL DESCRIPTIONS P/F fixed 12mm toughened glass with all edges crystal edge polished, mounted on aluminum sections duly powder coated. Additional framing above glass to be considered in framing items above REMARKS FOR ABOVE COUNTER</v>
      </c>
      <c r="J68" s="35"/>
      <c r="K68" s="35"/>
    </row>
    <row r="69" spans="1:11" s="125" customFormat="1" ht="47.6">
      <c r="A69" s="118">
        <v>10.9</v>
      </c>
      <c r="B69" s="119" t="s">
        <v>125</v>
      </c>
      <c r="C69" s="120" t="s">
        <v>126</v>
      </c>
      <c r="D69" s="118" t="s">
        <v>127</v>
      </c>
      <c r="E69" s="121">
        <v>40</v>
      </c>
      <c r="F69" s="121"/>
      <c r="G69" s="111">
        <f t="shared" si="16"/>
        <v>0</v>
      </c>
      <c r="H69" s="122" t="s">
        <v>282</v>
      </c>
      <c r="I69" s="20" t="str">
        <f t="shared" si="9"/>
        <v>SHORT DESCRIPTIONS ROSE GOLDEN SS STRIP FULL DESCRIPTIONS P/F SS strip REMARKS LINEAR BOOTH SEATING AREA IN FOH AREA (REFER DRAWING NO. 31 &amp; PAGE NO. 34)</v>
      </c>
      <c r="J69" s="124"/>
      <c r="K69" s="124"/>
    </row>
    <row r="70" spans="1:11" s="125" customFormat="1" ht="47.6">
      <c r="A70" s="118">
        <v>10.1</v>
      </c>
      <c r="B70" s="119" t="s">
        <v>128</v>
      </c>
      <c r="C70" s="120" t="s">
        <v>129</v>
      </c>
      <c r="D70" s="126" t="s">
        <v>6</v>
      </c>
      <c r="E70" s="121">
        <v>115</v>
      </c>
      <c r="F70" s="121"/>
      <c r="G70" s="111">
        <f t="shared" si="16"/>
        <v>0</v>
      </c>
      <c r="H70" s="122" t="s">
        <v>282</v>
      </c>
      <c r="I70" s="20" t="str">
        <f t="shared" si="9"/>
        <v>SHORT DESCRIPTIONS DOUGH ROLLING PINS FULL DESCRIPTIONS P/F Dough rolling pins REMARKS LINEAR BOOTH SEATING AREA IN FOH AREA (REFER DRAWING NO. 31 &amp; PAGE NO. 34)</v>
      </c>
      <c r="J70" s="124"/>
      <c r="K70" s="124"/>
    </row>
    <row r="71" spans="1:11" s="125" customFormat="1" ht="47.6">
      <c r="A71" s="118">
        <v>10.11</v>
      </c>
      <c r="B71" s="119" t="s">
        <v>283</v>
      </c>
      <c r="C71" s="120"/>
      <c r="D71" s="126" t="s">
        <v>127</v>
      </c>
      <c r="E71" s="121">
        <v>40</v>
      </c>
      <c r="F71" s="121"/>
      <c r="G71" s="111">
        <f t="shared" si="16"/>
        <v>0</v>
      </c>
      <c r="H71" s="122" t="s">
        <v>282</v>
      </c>
      <c r="I71" s="20" t="str">
        <f t="shared" si="9"/>
        <v>SHORT DESCRIPTIONS WOODEN FRAME WITH HOOKS TO ATTACH DOUGH ROLLING PINS FULL DESCRIPTIONS  REMARKS LINEAR BOOTH SEATING AREA IN FOH AREA (REFER DRAWING NO. 31 &amp; PAGE NO. 34)</v>
      </c>
      <c r="J71" s="124"/>
      <c r="K71" s="124"/>
    </row>
    <row r="72" spans="1:11" ht="79.3">
      <c r="A72" s="27">
        <v>10.119999999999999</v>
      </c>
      <c r="B72" s="28" t="s">
        <v>130</v>
      </c>
      <c r="C72" s="29"/>
      <c r="D72" s="27" t="s">
        <v>127</v>
      </c>
      <c r="E72" s="51">
        <v>1600</v>
      </c>
      <c r="F72" s="51"/>
      <c r="G72" s="108">
        <f t="shared" si="16"/>
        <v>0</v>
      </c>
      <c r="H72" s="54" t="s">
        <v>274</v>
      </c>
      <c r="I72" s="20" t="str">
        <f t="shared" si="9"/>
        <v>SHORT DESCRIPTIONS 25MM X 75MM THK. WOODEN PATTI TO BE FINISHED WITH POLISH MATCHING TO MEDIUM SHADE TEAKWOOD
(FIRE RATED POLISH) FULL DESCRIPTIONS  REMARKS FOR FAÇADE  (FIRE RATED POLISH)</v>
      </c>
      <c r="J72" s="35"/>
      <c r="K72" s="35"/>
    </row>
    <row r="73" spans="1:11" ht="63.45">
      <c r="A73" s="27">
        <v>10.130000000000001</v>
      </c>
      <c r="B73" s="28" t="s">
        <v>131</v>
      </c>
      <c r="C73" s="29"/>
      <c r="D73" s="27" t="s">
        <v>127</v>
      </c>
      <c r="E73" s="51">
        <v>400</v>
      </c>
      <c r="F73" s="51"/>
      <c r="G73" s="108">
        <f t="shared" si="16"/>
        <v>0</v>
      </c>
      <c r="H73" s="54" t="s">
        <v>274</v>
      </c>
      <c r="I73" s="20" t="str">
        <f t="shared" si="9"/>
        <v>SHORT DESCRIPTIONS 50MM X 150MM  THK. WOODEN MEMBER TO BE FINISHED WITH BLACK POLISH (FIRE RATED POLISH) FULL DESCRIPTIONS  REMARKS FOR FAÇADE  (FIRE RATED POLISH)</v>
      </c>
      <c r="J73" s="35"/>
      <c r="K73" s="35"/>
    </row>
    <row r="74" spans="1:11" ht="63.45">
      <c r="A74" s="27">
        <v>10.14</v>
      </c>
      <c r="B74" s="28" t="s">
        <v>132</v>
      </c>
      <c r="C74" s="29"/>
      <c r="D74" s="27" t="s">
        <v>127</v>
      </c>
      <c r="E74" s="51">
        <v>80</v>
      </c>
      <c r="F74" s="51"/>
      <c r="G74" s="108">
        <f t="shared" si="16"/>
        <v>0</v>
      </c>
      <c r="H74" s="54" t="s">
        <v>275</v>
      </c>
      <c r="I74" s="20" t="str">
        <f t="shared" si="9"/>
        <v>SHORT DESCRIPTIONS 50MM X 50MM THK WOODEN MEMBER TO BE FINISHED WITH POLISH MATCHING TO DARK BIRCH SHADE FULL DESCRIPTIONS  REMARKS FOR PARTITION IN FOH AREA  (FIRE RATED POLISH)</v>
      </c>
      <c r="J74" s="35"/>
      <c r="K74" s="35"/>
    </row>
    <row r="75" spans="1:11" ht="63.45">
      <c r="A75" s="95">
        <v>10.15</v>
      </c>
      <c r="B75" s="96" t="s">
        <v>133</v>
      </c>
      <c r="C75" s="97"/>
      <c r="D75" s="95" t="s">
        <v>127</v>
      </c>
      <c r="E75" s="98">
        <v>80</v>
      </c>
      <c r="F75" s="98"/>
      <c r="G75" s="108">
        <f t="shared" si="16"/>
        <v>0</v>
      </c>
      <c r="H75" s="99" t="s">
        <v>276</v>
      </c>
      <c r="I75" s="20" t="str">
        <f t="shared" si="9"/>
        <v>SHORT DESCRIPTIONS 25 MM X 12MM THK WOODEN BEADING PATTI TO BE FINISHED WITH POLISH MATCHING TO 
DARK OAK SHADE   FULL DESCRIPTIONS  REMARKS FOR PANELLING IN FOH AREA  (FIRE RATED POLISH)</v>
      </c>
      <c r="J75" s="35"/>
      <c r="K75" s="35"/>
    </row>
    <row r="76" spans="1:11" s="125" customFormat="1" ht="63.45">
      <c r="A76" s="127">
        <v>10.16</v>
      </c>
      <c r="B76" s="128" t="s">
        <v>134</v>
      </c>
      <c r="C76" s="129"/>
      <c r="D76" s="127" t="s">
        <v>127</v>
      </c>
      <c r="E76" s="130">
        <v>30</v>
      </c>
      <c r="F76" s="130"/>
      <c r="G76" s="111">
        <f t="shared" si="16"/>
        <v>0</v>
      </c>
      <c r="H76" s="131" t="s">
        <v>277</v>
      </c>
      <c r="I76" s="20" t="str">
        <f t="shared" si="9"/>
        <v>SHORT DESCRIPTIONS 50 MM X 100MM THK WOODEN MEMBER TO BE FINISHED WITH POLISH MATCHING TO DARK BIRCH SHADE FULL DESCRIPTIONS  REMARKS FOR PANELLING IN FOH AREA (FIRE RATED POLISH)</v>
      </c>
      <c r="J76" s="124"/>
      <c r="K76" s="124"/>
    </row>
    <row r="77" spans="1:11" ht="31.75">
      <c r="A77" s="100">
        <v>10.17</v>
      </c>
      <c r="B77" s="101" t="s">
        <v>278</v>
      </c>
      <c r="C77" s="102"/>
      <c r="D77" s="103" t="s">
        <v>36</v>
      </c>
      <c r="E77" s="104">
        <v>30</v>
      </c>
      <c r="F77" s="104"/>
      <c r="G77" s="108">
        <f t="shared" si="16"/>
        <v>0</v>
      </c>
      <c r="H77" s="105" t="s">
        <v>279</v>
      </c>
      <c r="I77" s="20" t="str">
        <f t="shared" si="9"/>
        <v>SHORT DESCRIPTIONS WOODEN PATTI FINISHED WITH BLACK POLISH  FULL DESCRIPTIONS  REMARKS FOR PARTITION IN FACADE (FIRE RATED POLISH)</v>
      </c>
      <c r="J77" s="35"/>
      <c r="K77" s="35"/>
    </row>
    <row r="78" spans="1:11" ht="63.45">
      <c r="A78" s="27">
        <v>10.18</v>
      </c>
      <c r="B78" s="28" t="s">
        <v>135</v>
      </c>
      <c r="C78" s="29" t="s">
        <v>136</v>
      </c>
      <c r="D78" s="30" t="s">
        <v>36</v>
      </c>
      <c r="E78" s="31">
        <v>510</v>
      </c>
      <c r="F78" s="31"/>
      <c r="G78" s="108">
        <f t="shared" si="16"/>
        <v>0</v>
      </c>
      <c r="H78" s="46" t="s">
        <v>137</v>
      </c>
      <c r="I78" s="20" t="str">
        <f t="shared" si="9"/>
        <v>SHORT DESCRIPTIONS  NEOLITH PANELS COLOUR-GRAY FULL DESCRIPTIONS 3mm thick Neolith panels cladding of approved make as per details and drawing for signage, incl all scafollding/wastage, joint filling with silicon, etc. complete. Trapdoor for rolling shutters will also be measured under same heading- no extra cost to be paid for hinges, locks, etc.Rate to include scaffolding till 1st floor REMARKS FOR LHS &amp; REAR SIDE FAÇADE WALL</v>
      </c>
      <c r="J78" s="35"/>
      <c r="K78" s="35"/>
    </row>
    <row r="79" spans="1:11" ht="63.45">
      <c r="A79" s="27">
        <v>10.19</v>
      </c>
      <c r="B79" s="28" t="s">
        <v>138</v>
      </c>
      <c r="C79" s="29" t="s">
        <v>136</v>
      </c>
      <c r="D79" s="30" t="s">
        <v>36</v>
      </c>
      <c r="E79" s="31">
        <v>290</v>
      </c>
      <c r="F79" s="31"/>
      <c r="G79" s="108">
        <f t="shared" si="16"/>
        <v>0</v>
      </c>
      <c r="H79" s="46" t="s">
        <v>280</v>
      </c>
      <c r="I79" s="20" t="str">
        <f t="shared" si="9"/>
        <v>SHORT DESCRIPTIONS  NEOLITH PANELS COLOUR-NERO FULL DESCRIPTIONS 3mm thick Neolith panels cladding of approved make as per details and drawing for signage, incl all scafollding/wastage, joint filling with silicon, etc. complete. Trapdoor for rolling shutters will also be measured under same heading- no extra cost to be paid for hinges, locks, etc.Rate to include scaffolding till 1st floor REMARKS FOR RHS FAÇADE WALL &amp; CEIMING ABOVE RAMP</v>
      </c>
      <c r="J79" s="35"/>
      <c r="K79" s="35"/>
    </row>
    <row r="80" spans="1:11">
      <c r="A80" s="21">
        <v>11</v>
      </c>
      <c r="B80" s="22"/>
      <c r="C80" s="23" t="s">
        <v>139</v>
      </c>
      <c r="D80" s="34"/>
      <c r="E80" s="25"/>
      <c r="F80" s="25"/>
      <c r="G80" s="107"/>
      <c r="H80" s="26"/>
      <c r="I80" s="20" t="str">
        <f t="shared" si="9"/>
        <v xml:space="preserve">SHORT DESCRIPTIONS  FULL DESCRIPTIONS COUNTERS AND STORAGES REMARKS </v>
      </c>
      <c r="J80" s="35"/>
      <c r="K80" s="35"/>
    </row>
    <row r="81" spans="1:11" ht="126.9">
      <c r="A81" s="47">
        <v>11.01</v>
      </c>
      <c r="B81" s="28" t="s">
        <v>140</v>
      </c>
      <c r="C81" s="29" t="s">
        <v>141</v>
      </c>
      <c r="D81" s="47"/>
      <c r="E81" s="64"/>
      <c r="F81" s="64"/>
      <c r="G81" s="108"/>
      <c r="H81" s="50"/>
      <c r="I81" s="20" t="str">
        <f t="shared" si="9"/>
        <v xml:space="preserve">SHORT DESCRIPTIONS OVERHEAD CABINETS / STORAGE CABINETS  FULL DESCRIPTIONS P/F Overhead Cabinet / storage cabinet  / Takeaway counter made out of 19mm marine ply for sides, top, bottom, shelves and shutters. Back of cabinet to be made out of 6mm marine ply. All external surfaces to be finished with approved laminate of 1.0mm thickness. All internal surfaces to be finished in balancing laminate of 0.8mm thickness. All edges of ply to be finished with beading patti finished in paint/polish. Costs to include for all hardware and fittings like handles, locks, powder coated M.S wire managers, sliding channels, lipping, nylon bushing for legs, making grooves etc complete as per drawing and details. Open area for data rack &amp; shelves (if open area is part of one single complete overhead storage structure will be measured in same heading) REMARKS </v>
      </c>
      <c r="J81" s="35"/>
      <c r="K81" s="35"/>
    </row>
    <row r="82" spans="1:11" ht="31.75">
      <c r="A82" s="47" t="s">
        <v>3</v>
      </c>
      <c r="B82" s="28"/>
      <c r="C82" s="29" t="s">
        <v>142</v>
      </c>
      <c r="D82" s="30" t="s">
        <v>36</v>
      </c>
      <c r="E82" s="31">
        <v>15</v>
      </c>
      <c r="F82" s="51"/>
      <c r="G82" s="108">
        <f t="shared" ref="G82" si="17">E82*F82</f>
        <v>0</v>
      </c>
      <c r="H82" s="65" t="s">
        <v>143</v>
      </c>
      <c r="I82" s="20" t="str">
        <f t="shared" si="9"/>
        <v>SHORT DESCRIPTIONS  FULL DESCRIPTIONS Upto 18" depth (extra will not be paid if storage depth is 18" + shutters thickness) REMARKS ABOVE MANAGER TABLE
(FIRE RATED PLY)</v>
      </c>
      <c r="J82" s="35"/>
      <c r="K82" s="35"/>
    </row>
    <row r="83" spans="1:11">
      <c r="A83" s="45"/>
      <c r="B83" s="28"/>
      <c r="C83" s="66"/>
      <c r="D83" s="27"/>
      <c r="E83" s="64"/>
      <c r="F83" s="64"/>
      <c r="G83" s="108"/>
      <c r="H83" s="50"/>
      <c r="I83" s="20" t="str">
        <f t="shared" si="9"/>
        <v xml:space="preserve">SHORT DESCRIPTIONS  FULL DESCRIPTIONS  REMARKS </v>
      </c>
      <c r="J83" s="35"/>
      <c r="K83" s="35"/>
    </row>
    <row r="84" spans="1:11" ht="111">
      <c r="A84" s="47">
        <v>11.02</v>
      </c>
      <c r="B84" s="28" t="s">
        <v>144</v>
      </c>
      <c r="C84" s="29" t="s">
        <v>145</v>
      </c>
      <c r="D84" s="47"/>
      <c r="E84" s="64"/>
      <c r="F84" s="64"/>
      <c r="G84" s="108"/>
      <c r="H84" s="50"/>
      <c r="I84" s="20" t="str">
        <f t="shared" si="9"/>
        <v xml:space="preserve">SHORT DESCRIPTIONS SERVICE COUNTER / TAKE AWAY FULL DESCRIPTIONS P/F Service counter/take away made out of 19mm marine ply for sides, 19MM THK GRANITE top, bottom, shelves and shutters IN PLYWOOD. Back of cabinet to be made out of 6mm marine ply. All external surfaces to be finished with approved laminate of 1.0mm thickness. All internal surfaces to be finished in balancing laminate of 1mm thickness. All edges of ply to be finished with beading patti finished in paint/polish. Costs to include for all hardware and fittings like handles, locks, powder coated M.S wire managers, sliding channels, lipping, nylon bushing for legs, making grooves etc complete as per drawing and details. REMARKS </v>
      </c>
      <c r="J84" s="35"/>
      <c r="K84" s="35"/>
    </row>
    <row r="85" spans="1:11">
      <c r="A85" s="47" t="s">
        <v>3</v>
      </c>
      <c r="B85" s="28"/>
      <c r="C85" s="66" t="s">
        <v>146</v>
      </c>
      <c r="D85" s="30" t="s">
        <v>36</v>
      </c>
      <c r="E85" s="51">
        <v>10</v>
      </c>
      <c r="F85" s="51"/>
      <c r="G85" s="108">
        <f t="shared" ref="G85" si="18">E85*F85</f>
        <v>0</v>
      </c>
      <c r="H85" s="65" t="s">
        <v>147</v>
      </c>
      <c r="I85" s="20" t="str">
        <f t="shared" si="9"/>
        <v>SHORT DESCRIPTIONS  FULL DESCRIPTIONS From 19" depth to 24" depth (extra will not be paid if storage depth is 24" + shutters thickness) REMARKS SERVICE COUNTER</v>
      </c>
      <c r="J85" s="35"/>
      <c r="K85" s="35"/>
    </row>
    <row r="86" spans="1:11">
      <c r="A86" s="27"/>
      <c r="B86" s="28"/>
      <c r="C86" s="29"/>
      <c r="D86" s="27"/>
      <c r="E86" s="51"/>
      <c r="F86" s="51"/>
      <c r="G86" s="111"/>
      <c r="H86" s="33"/>
      <c r="I86" s="20" t="str">
        <f t="shared" si="9"/>
        <v xml:space="preserve">SHORT DESCRIPTIONS  FULL DESCRIPTIONS  REMARKS </v>
      </c>
      <c r="J86" s="35"/>
      <c r="K86" s="35"/>
    </row>
    <row r="87" spans="1:11" s="125" customFormat="1" ht="126.9">
      <c r="A87" s="118">
        <v>11.03</v>
      </c>
      <c r="B87" s="119" t="s">
        <v>148</v>
      </c>
      <c r="C87" s="120" t="s">
        <v>284</v>
      </c>
      <c r="D87" s="126" t="s">
        <v>36</v>
      </c>
      <c r="E87" s="121">
        <v>15</v>
      </c>
      <c r="F87" s="121"/>
      <c r="G87" s="111">
        <f t="shared" ref="G87" si="19">E87*F87</f>
        <v>0</v>
      </c>
      <c r="H87" s="123" t="s">
        <v>149</v>
      </c>
      <c r="I87" s="20" t="str">
        <f t="shared" si="9"/>
        <v>SHORT DESCRIPTIONS DISPENSING COUNTER (PIZZA HUT) FULL DESCRIPTIONS P/F dispensing counter (ORDER/PICKUP) made out of 19mm thk. Marine Ply finished with 1mm THK. laminate FOR ALL INTERNAL SURFACES with provision OF NICHE for KDS (as per detail dwg). 
complete with TELESCOPIC drawer channels, VERTICAL PARTITIONS &amp; SHELVES  with neccessary hardware , raceways, SS BASKETS 304 GRADE &amp; wire manager,below the counter top to route the electrical wiring for POS machine. All CUTOUTS, hardwares and fixtures to be included in rate. Mode of measurement will be from BOH elevation height. 30" depth, 30" height. Rate to be inclusive of ledge finished in plywood. Rate is INclusive OF Solid Surface (12MM Corian (Rate-900/Sqft) FOR TOP, 12"X8" BLACK TILE FACIA) REMARKS TOP FINISHED WITH BLACK CORIAN</v>
      </c>
      <c r="J87" s="124"/>
      <c r="K87" s="124"/>
    </row>
    <row r="88" spans="1:11">
      <c r="A88" s="27"/>
      <c r="B88" s="28"/>
      <c r="C88" s="29"/>
      <c r="D88" s="27"/>
      <c r="E88" s="31"/>
      <c r="F88" s="31"/>
      <c r="G88" s="108"/>
      <c r="H88" s="33"/>
      <c r="I88" s="20" t="str">
        <f t="shared" si="9"/>
        <v xml:space="preserve">SHORT DESCRIPTIONS  FULL DESCRIPTIONS  REMARKS </v>
      </c>
      <c r="J88" s="35"/>
      <c r="K88" s="35"/>
    </row>
    <row r="89" spans="1:11">
      <c r="A89" s="21">
        <v>12</v>
      </c>
      <c r="B89" s="22"/>
      <c r="C89" s="23" t="s">
        <v>150</v>
      </c>
      <c r="D89" s="34"/>
      <c r="E89" s="25"/>
      <c r="F89" s="25"/>
      <c r="G89" s="107"/>
      <c r="H89" s="26"/>
      <c r="I89" s="20" t="str">
        <f t="shared" si="9"/>
        <v xml:space="preserve">SHORT DESCRIPTIONS  FULL DESCRIPTIONS MISCELLANEOUS CARPENTRY REMARKS </v>
      </c>
      <c r="J89" s="35"/>
      <c r="K89" s="35"/>
    </row>
    <row r="90" spans="1:11" ht="31.75">
      <c r="A90" s="27">
        <v>12.01</v>
      </c>
      <c r="B90" s="28" t="s">
        <v>151</v>
      </c>
      <c r="C90" s="29" t="s">
        <v>152</v>
      </c>
      <c r="D90" s="30" t="s">
        <v>36</v>
      </c>
      <c r="E90" s="31">
        <v>5</v>
      </c>
      <c r="F90" s="31"/>
      <c r="G90" s="108">
        <f t="shared" ref="G90:G97" si="20">E90*F90</f>
        <v>0</v>
      </c>
      <c r="H90" s="33"/>
      <c r="I90" s="20" t="str">
        <f t="shared" si="9"/>
        <v xml:space="preserve">SHORT DESCRIPTIONS SOFT BOARD FULL DESCRIPTIONS P/F 12mm thk. Soft board fixed onto to existing surface finished approved colour fabric as per detailed drawing. Backing plywood if required to be billed in paneling heading above. REMARKS </v>
      </c>
      <c r="J90" s="35"/>
      <c r="K90" s="35"/>
    </row>
    <row r="91" spans="1:11" ht="57" customHeight="1">
      <c r="A91" s="27">
        <v>12.02</v>
      </c>
      <c r="B91" s="28" t="s">
        <v>153</v>
      </c>
      <c r="C91" s="29" t="s">
        <v>154</v>
      </c>
      <c r="D91" s="30" t="s">
        <v>69</v>
      </c>
      <c r="E91" s="31">
        <v>4</v>
      </c>
      <c r="F91" s="31"/>
      <c r="G91" s="108">
        <f t="shared" si="20"/>
        <v>0</v>
      </c>
      <c r="H91" s="46" t="s">
        <v>155</v>
      </c>
      <c r="I91" s="20" t="str">
        <f t="shared" si="9"/>
        <v>SHORT DESCRIPTIONS WORK TOP / MANAGER DESK FULL DESCRIPTIONS P/F work top / manager desk: Top and verticals to be made in 19mm granite fixed on marble surface with vertical supports as per design &amp; detail,  inclusive of cutout for wire manager. REMARKS 1150 MM  LENGTH                                            MANAGER TABLE</v>
      </c>
      <c r="J91" s="35"/>
      <c r="K91" s="35"/>
    </row>
    <row r="92" spans="1:11" ht="47.6">
      <c r="A92" s="27">
        <v>12.03</v>
      </c>
      <c r="B92" s="28" t="s">
        <v>156</v>
      </c>
      <c r="C92" s="29" t="s">
        <v>157</v>
      </c>
      <c r="D92" s="30" t="s">
        <v>2</v>
      </c>
      <c r="E92" s="31">
        <v>2</v>
      </c>
      <c r="F92" s="31"/>
      <c r="G92" s="108">
        <f t="shared" si="20"/>
        <v>0</v>
      </c>
      <c r="H92" s="33"/>
      <c r="I92" s="20" t="str">
        <f t="shared" si="9"/>
        <v xml:space="preserve">SHORT DESCRIPTIONS DRAWER FOR MANAGER DESK FULL DESCRIPTIONS P/F plywood drawer for manager table of size upto 30" width x upto 6" height x upto 24" depth. Sides to be of 12mm plywood, bottom to be of 6mm plywood, front to be of 19mm plywood. To be mandatorily provided with drawer slides of approved make as per attached make list. REMARKS </v>
      </c>
      <c r="J92" s="35"/>
      <c r="K92" s="35"/>
    </row>
    <row r="93" spans="1:11">
      <c r="A93" s="27">
        <v>12.04</v>
      </c>
      <c r="B93" s="28" t="s">
        <v>158</v>
      </c>
      <c r="C93" s="29" t="s">
        <v>159</v>
      </c>
      <c r="D93" s="27" t="s">
        <v>2</v>
      </c>
      <c r="E93" s="31">
        <v>0</v>
      </c>
      <c r="F93" s="31"/>
      <c r="G93" s="108">
        <f t="shared" si="20"/>
        <v>0</v>
      </c>
      <c r="H93" s="33"/>
      <c r="I93" s="20" t="str">
        <f t="shared" si="9"/>
        <v xml:space="preserve">SHORT DESCRIPTIONS KEYBOARD TRAY FULL DESCRIPTIONS P/F PVC Keyboard tray without mouse of earl bihari (ebco) make, with drawer channel REMARKS </v>
      </c>
      <c r="J93" s="35"/>
      <c r="K93" s="35"/>
    </row>
    <row r="94" spans="1:11">
      <c r="A94" s="27">
        <v>12.05</v>
      </c>
      <c r="B94" s="28" t="s">
        <v>160</v>
      </c>
      <c r="C94" s="29" t="s">
        <v>161</v>
      </c>
      <c r="D94" s="27" t="s">
        <v>2</v>
      </c>
      <c r="E94" s="31">
        <v>9</v>
      </c>
      <c r="F94" s="31"/>
      <c r="G94" s="108">
        <f t="shared" si="20"/>
        <v>0</v>
      </c>
      <c r="H94" s="33"/>
      <c r="I94" s="20" t="str">
        <f t="shared" si="9"/>
        <v xml:space="preserve">SHORT DESCRIPTIONS CPU TROLLEY FULL DESCRIPTIONS P/F metal CPU trolley of earl bihari make REMARKS </v>
      </c>
      <c r="J94" s="35"/>
      <c r="K94" s="35"/>
    </row>
    <row r="95" spans="1:11" ht="31.75">
      <c r="A95" s="27">
        <v>12.06</v>
      </c>
      <c r="B95" s="28" t="s">
        <v>162</v>
      </c>
      <c r="C95" s="29" t="s">
        <v>163</v>
      </c>
      <c r="D95" s="27" t="s">
        <v>69</v>
      </c>
      <c r="E95" s="31">
        <v>4</v>
      </c>
      <c r="F95" s="31"/>
      <c r="G95" s="108">
        <f t="shared" si="20"/>
        <v>0</v>
      </c>
      <c r="H95" s="46" t="s">
        <v>155</v>
      </c>
      <c r="I95" s="20" t="str">
        <f t="shared" si="9"/>
        <v>SHORT DESCRIPTIONS PELMET FULL DESCRIPTIONS Providing and Fixing of 6" high Pelmet Above Manager Table made out of 19mm thk. Ply, covered with approved laminate of 1.0mm thickness, as per detail Drawing REMARKS 1150 MM  LENGTH                                            MANAGER TABLE</v>
      </c>
      <c r="J95" s="35"/>
      <c r="K95" s="35"/>
    </row>
    <row r="96" spans="1:11" ht="111">
      <c r="A96" s="27">
        <v>12.07</v>
      </c>
      <c r="B96" s="28" t="s">
        <v>164</v>
      </c>
      <c r="C96" s="29" t="s">
        <v>165</v>
      </c>
      <c r="D96" s="27" t="s">
        <v>2</v>
      </c>
      <c r="E96" s="31">
        <v>1</v>
      </c>
      <c r="F96" s="31"/>
      <c r="G96" s="108">
        <f t="shared" si="20"/>
        <v>0</v>
      </c>
      <c r="H96" s="33"/>
      <c r="I96" s="20" t="str">
        <f t="shared" si="9"/>
        <v xml:space="preserve">SHORT DESCRIPTIONS PEDESTAL / DRAWER UNIT FULL DESCRIPTIONS P/F stand alone drawer pedestals on castors with two pencil drawers of 100mm height &amp; a file shutter of 450mm. Drawers sides to be made of 12mm ply, and fronts to be made of 19mm plywood. All external surfaces to be finished with approved laminate of 1.0mm thickness. All internal surfaces to be finsihed with balancing lmainate of 0.8mm thickness. All plywood edges to be finished with TW lipping finished in paint/polish OR edge binding tape. To include all hardware like castors, brass hinges, ballcatches, fully extendable drawer slides, locks, handles etc., of approved make. The lock to be of single control type. REMARKS </v>
      </c>
      <c r="J96" s="35"/>
      <c r="K96" s="35"/>
    </row>
    <row r="97" spans="1:11" ht="47.6">
      <c r="A97" s="27">
        <v>12.08</v>
      </c>
      <c r="B97" s="28" t="s">
        <v>166</v>
      </c>
      <c r="C97" s="29" t="s">
        <v>167</v>
      </c>
      <c r="D97" s="27" t="s">
        <v>36</v>
      </c>
      <c r="E97" s="31">
        <v>50</v>
      </c>
      <c r="F97" s="31"/>
      <c r="G97" s="108">
        <f t="shared" si="20"/>
        <v>0</v>
      </c>
      <c r="H97" s="46" t="s">
        <v>168</v>
      </c>
      <c r="I97" s="20" t="str">
        <f t="shared" si="9"/>
        <v>SHORT DESCRIPTIONS TRAP DOOR OPENABLE FULL DESCRIPTIONS P/F Trap door made of 19mm marine ply finished with approved laminate of 1.0mm thickness with all necessary frame work in salwood &amp; hardware fittings complete as per the detailed drawing &amp; instruction REMARKS MADE WITH FIRE RATED PLY</v>
      </c>
      <c r="J97" s="35"/>
      <c r="K97" s="35"/>
    </row>
    <row r="98" spans="1:11">
      <c r="A98" s="27">
        <v>12.09</v>
      </c>
      <c r="B98" s="67" t="s">
        <v>169</v>
      </c>
      <c r="C98" s="29" t="s">
        <v>170</v>
      </c>
      <c r="D98" s="27"/>
      <c r="E98" s="31"/>
      <c r="F98" s="31"/>
      <c r="G98" s="108"/>
      <c r="H98" s="33"/>
      <c r="I98" s="20" t="str">
        <f t="shared" si="9"/>
        <v xml:space="preserve">SHORT DESCRIPTIONS KEY HIVE / BOX FULL DESCRIPTIONS P/F Key Box  with provision for mounting 50 keys. Space should be available for labeling each hook. REMARKS </v>
      </c>
      <c r="J98" s="35"/>
      <c r="K98" s="35"/>
    </row>
    <row r="99" spans="1:11">
      <c r="A99" s="27" t="s">
        <v>3</v>
      </c>
      <c r="B99" s="28"/>
      <c r="C99" s="29" t="s">
        <v>171</v>
      </c>
      <c r="D99" s="27" t="s">
        <v>2</v>
      </c>
      <c r="E99" s="31">
        <v>0</v>
      </c>
      <c r="F99" s="31"/>
      <c r="G99" s="108">
        <f t="shared" ref="G99:G100" si="21">E99*F99</f>
        <v>0</v>
      </c>
      <c r="H99" s="33"/>
      <c r="I99" s="20" t="str">
        <f t="shared" ref="I99:I150" si="22">CONCATENATE(B$3," ",B99," ",C$3," ",C99," ",H$3," ",H99)</f>
        <v xml:space="preserve">SHORT DESCRIPTIONS  FULL DESCRIPTIONS P/F ready made Key Box  in PVC/powder coated MS.  REMARKS </v>
      </c>
      <c r="J99" s="35"/>
      <c r="K99" s="35"/>
    </row>
    <row r="100" spans="1:11" ht="63.45">
      <c r="A100" s="27">
        <v>12.1</v>
      </c>
      <c r="B100" s="28" t="s">
        <v>172</v>
      </c>
      <c r="C100" s="29" t="s">
        <v>173</v>
      </c>
      <c r="D100" s="47" t="s">
        <v>69</v>
      </c>
      <c r="E100" s="31">
        <v>120</v>
      </c>
      <c r="F100" s="31"/>
      <c r="G100" s="108">
        <f t="shared" si="21"/>
        <v>0</v>
      </c>
      <c r="H100" s="46" t="s">
        <v>174</v>
      </c>
      <c r="I100" s="20" t="str">
        <f t="shared" si="22"/>
        <v>SHORT DESCRIPTIONS WOODEN SLATS- 50mm thick FULL DESCRIPTIONS P/F of 50mm x 25mm plywood slats (box sections) finished on all surfaces in approved shade of laminate, spacing as given in drawing complete as per approved design &amp; details given in drawing/Architect instruction. Rate is inclusive of all necessary hardware and material required for suspension- threaded rods, slotted angle sections, etc. REMARKS ABOVE LINEAR BOOTH SEATING
(FIRE RATED POLISH)</v>
      </c>
    </row>
    <row r="101" spans="1:11">
      <c r="A101" s="48"/>
      <c r="B101" s="28"/>
      <c r="C101" s="49"/>
      <c r="D101" s="27"/>
      <c r="E101" s="31"/>
      <c r="F101" s="31"/>
      <c r="G101" s="108"/>
      <c r="H101" s="33"/>
      <c r="I101" s="20" t="str">
        <f t="shared" si="22"/>
        <v xml:space="preserve">SHORT DESCRIPTIONS  FULL DESCRIPTIONS  REMARKS </v>
      </c>
    </row>
    <row r="102" spans="1:11">
      <c r="A102" s="21">
        <v>13</v>
      </c>
      <c r="B102" s="22"/>
      <c r="C102" s="23" t="s">
        <v>175</v>
      </c>
      <c r="D102" s="34"/>
      <c r="E102" s="25"/>
      <c r="F102" s="25"/>
      <c r="G102" s="107"/>
      <c r="H102" s="26"/>
      <c r="I102" s="20" t="str">
        <f t="shared" si="22"/>
        <v xml:space="preserve">SHORT DESCRIPTIONS  FULL DESCRIPTIONS DOORS &amp; DOOR FRAMES REMARKS </v>
      </c>
    </row>
    <row r="103" spans="1:11">
      <c r="A103" s="27"/>
      <c r="B103" s="28"/>
      <c r="C103" s="29"/>
      <c r="D103" s="27"/>
      <c r="E103" s="31"/>
      <c r="F103" s="31"/>
      <c r="G103" s="108"/>
      <c r="H103" s="33"/>
      <c r="I103" s="20" t="str">
        <f t="shared" si="22"/>
        <v xml:space="preserve">SHORT DESCRIPTIONS  FULL DESCRIPTIONS  REMARKS </v>
      </c>
    </row>
    <row r="104" spans="1:11" ht="63.45">
      <c r="A104" s="27">
        <v>13.01</v>
      </c>
      <c r="B104" s="28" t="s">
        <v>176</v>
      </c>
      <c r="C104" s="29" t="s">
        <v>177</v>
      </c>
      <c r="D104" s="27"/>
      <c r="E104" s="31"/>
      <c r="F104" s="31"/>
      <c r="G104" s="108"/>
      <c r="H104" s="33"/>
      <c r="I104" s="20" t="str">
        <f t="shared" si="22"/>
        <v xml:space="preserve">SHORT DESCRIPTIONS VISION PANEL DOOR FULL DESCRIPTIONS P/F Door with Vision Panel (35 mm thk ) Wooden Jambs finished with 1mm laminate on both side with 6" wide S.S Laminate band as per design &amp; 60" x 12" Vision Panel at eye level complete as per drawing. Rate is inclusive of all necessary hardware (I.e. S.S.Handle, Hinges, Lock, Floor Spring, Door Closer, Latch or Tower Bolt, Door Stopper, PVC Buffer, 6mm Clear Glass, Frosted Film, etc  REMARKS </v>
      </c>
    </row>
    <row r="105" spans="1:11" ht="31.75">
      <c r="A105" s="27" t="s">
        <v>3</v>
      </c>
      <c r="B105" s="68" t="s">
        <v>178</v>
      </c>
      <c r="C105" s="29" t="s">
        <v>179</v>
      </c>
      <c r="D105" s="27" t="s">
        <v>2</v>
      </c>
      <c r="E105" s="31">
        <v>1</v>
      </c>
      <c r="F105" s="31"/>
      <c r="G105" s="108">
        <f t="shared" ref="G105:G106" si="23">E105*F105</f>
        <v>0</v>
      </c>
      <c r="H105" s="46" t="s">
        <v>180</v>
      </c>
      <c r="I105" s="20" t="str">
        <f t="shared" si="22"/>
        <v>SHORT DESCRIPTIONS FOH TO BOH FULL DESCRIPTIONS Size of door upto 7'-0" x 3'-0" REMARKS (FRD DOOR)
SIZE: 919 X 2100MM</v>
      </c>
    </row>
    <row r="106" spans="1:11" ht="31.75">
      <c r="A106" s="27" t="s">
        <v>4</v>
      </c>
      <c r="B106" s="68" t="s">
        <v>181</v>
      </c>
      <c r="C106" s="29" t="s">
        <v>182</v>
      </c>
      <c r="D106" s="27" t="s">
        <v>2</v>
      </c>
      <c r="E106" s="31">
        <v>1</v>
      </c>
      <c r="F106" s="31"/>
      <c r="G106" s="108">
        <f t="shared" si="23"/>
        <v>0</v>
      </c>
      <c r="H106" s="46" t="s">
        <v>281</v>
      </c>
      <c r="I106" s="20" t="str">
        <f t="shared" si="22"/>
        <v>SHORT DESCRIPTIONS BACK SERVICE FULL DESCRIPTIONS Size of door upto 7'-0" x 3'-3"  REMARKS (FRD DOOR) WITH EYE PICK HOLE
SIZE: 990 X 2100MM</v>
      </c>
      <c r="J106" s="35"/>
      <c r="K106" s="35"/>
    </row>
    <row r="107" spans="1:11">
      <c r="A107" s="21">
        <v>14</v>
      </c>
      <c r="B107" s="22"/>
      <c r="C107" s="23" t="s">
        <v>183</v>
      </c>
      <c r="D107" s="34"/>
      <c r="E107" s="25"/>
      <c r="F107" s="25"/>
      <c r="G107" s="107"/>
      <c r="H107" s="26"/>
      <c r="I107" s="20" t="str">
        <f t="shared" si="22"/>
        <v xml:space="preserve">SHORT DESCRIPTIONS  FULL DESCRIPTIONS SS WORKS REMARKS </v>
      </c>
      <c r="J107" s="35"/>
      <c r="K107" s="35"/>
    </row>
    <row r="108" spans="1:11" ht="31.75">
      <c r="A108" s="69">
        <v>14.01</v>
      </c>
      <c r="B108" s="28" t="s">
        <v>184</v>
      </c>
      <c r="C108" s="29" t="s">
        <v>185</v>
      </c>
      <c r="D108" s="27" t="s">
        <v>69</v>
      </c>
      <c r="E108" s="31">
        <v>90</v>
      </c>
      <c r="F108" s="31"/>
      <c r="G108" s="108">
        <f t="shared" ref="G108:G109" si="24">E108*F108</f>
        <v>0</v>
      </c>
      <c r="H108" s="54" t="s">
        <v>186</v>
      </c>
      <c r="I108" s="20" t="str">
        <f t="shared" si="22"/>
        <v xml:space="preserve">SHORT DESCRIPTIONS SS EDGE PROFILE FULL DESCRIPTIONS P/F of Stainless steel section edge profile protectors of size 19mm x 19mm x 1.5mm thick to protect all corners of the walls/columns in kitchen REMARKS BOH AREA </v>
      </c>
      <c r="J108" s="35"/>
      <c r="K108" s="35"/>
    </row>
    <row r="109" spans="1:11" ht="31.75">
      <c r="A109" s="69">
        <v>14.02</v>
      </c>
      <c r="B109" s="28" t="s">
        <v>187</v>
      </c>
      <c r="C109" s="29" t="s">
        <v>188</v>
      </c>
      <c r="D109" s="27" t="s">
        <v>69</v>
      </c>
      <c r="E109" s="31">
        <v>30</v>
      </c>
      <c r="F109" s="31"/>
      <c r="G109" s="108">
        <f t="shared" si="24"/>
        <v>0</v>
      </c>
      <c r="H109" s="54" t="s">
        <v>189</v>
      </c>
      <c r="I109" s="20" t="str">
        <f t="shared" si="22"/>
        <v>SHORT DESCRIPTIONS SS INLAY IN FLOORING FULL DESCRIPTIONS P/F SS inlay 8mm width x12mm height flushed with tiles in flooring  as per details &amp; design given in drawing/Architect instruction. REMARKS  FOR FOH AREA (BETWEEN TWO DIFFERENT FLOORINGS)</v>
      </c>
      <c r="J109" s="35"/>
      <c r="K109" s="35"/>
    </row>
    <row r="110" spans="1:11">
      <c r="A110" s="69"/>
      <c r="B110" s="28"/>
      <c r="C110" s="70"/>
      <c r="D110" s="27"/>
      <c r="E110" s="31"/>
      <c r="F110" s="31"/>
      <c r="G110" s="108"/>
      <c r="H110" s="33"/>
      <c r="I110" s="20" t="str">
        <f t="shared" si="22"/>
        <v xml:space="preserve">SHORT DESCRIPTIONS  FULL DESCRIPTIONS  REMARKS </v>
      </c>
      <c r="J110" s="35"/>
      <c r="K110" s="35"/>
    </row>
    <row r="111" spans="1:11">
      <c r="A111" s="21">
        <v>15</v>
      </c>
      <c r="B111" s="22"/>
      <c r="C111" s="23" t="s">
        <v>190</v>
      </c>
      <c r="D111" s="34"/>
      <c r="E111" s="25"/>
      <c r="F111" s="25"/>
      <c r="G111" s="107"/>
      <c r="H111" s="26"/>
      <c r="I111" s="20" t="str">
        <f t="shared" si="22"/>
        <v xml:space="preserve">SHORT DESCRIPTIONS  FULL DESCRIPTIONS MS WORKS (UNIT WEIGHT MUST BE AS PER IS CODE) REMARKS </v>
      </c>
      <c r="J111" s="35"/>
      <c r="K111" s="35"/>
    </row>
    <row r="112" spans="1:11">
      <c r="A112" s="69">
        <v>15.01</v>
      </c>
      <c r="B112" s="28" t="s">
        <v>191</v>
      </c>
      <c r="C112" s="71" t="s">
        <v>192</v>
      </c>
      <c r="D112" s="27" t="s">
        <v>193</v>
      </c>
      <c r="E112" s="31">
        <v>1000</v>
      </c>
      <c r="F112" s="31"/>
      <c r="G112" s="108">
        <f t="shared" ref="G112" si="25">E112*F112</f>
        <v>0</v>
      </c>
      <c r="H112" s="46" t="s">
        <v>194</v>
      </c>
      <c r="I112" s="20" t="str">
        <f t="shared" si="22"/>
        <v>SHORT DESCRIPTIONS MS WORKS FULL DESCRIPTIONS MS STRUCTURE REMARKS FOR RO PLANT STRUCTURE</v>
      </c>
      <c r="J112" s="35"/>
      <c r="K112" s="35"/>
    </row>
    <row r="113" spans="1:12">
      <c r="A113" s="45"/>
      <c r="B113" s="67"/>
      <c r="C113" s="66"/>
      <c r="D113" s="47"/>
      <c r="E113" s="64"/>
      <c r="F113" s="64"/>
      <c r="G113" s="108"/>
      <c r="H113" s="50"/>
      <c r="I113" s="20" t="str">
        <f t="shared" si="22"/>
        <v xml:space="preserve">SHORT DESCRIPTIONS  FULL DESCRIPTIONS  REMARKS </v>
      </c>
      <c r="J113" s="35"/>
      <c r="K113" s="35"/>
    </row>
    <row r="114" spans="1:12">
      <c r="A114" s="21">
        <v>16</v>
      </c>
      <c r="B114" s="22"/>
      <c r="C114" s="23" t="s">
        <v>195</v>
      </c>
      <c r="D114" s="34"/>
      <c r="E114" s="25"/>
      <c r="F114" s="25"/>
      <c r="G114" s="107"/>
      <c r="H114" s="26"/>
      <c r="I114" s="20" t="str">
        <f t="shared" si="22"/>
        <v xml:space="preserve">SHORT DESCRIPTIONS  FULL DESCRIPTIONS POP &amp; FALSE CEILING WORK REMARKS </v>
      </c>
      <c r="J114" s="35"/>
      <c r="K114" s="35"/>
    </row>
    <row r="115" spans="1:12" ht="111">
      <c r="A115" s="27">
        <v>16.010000000000002</v>
      </c>
      <c r="B115" s="28" t="s">
        <v>196</v>
      </c>
      <c r="C115" s="29" t="s">
        <v>197</v>
      </c>
      <c r="D115" s="27" t="s">
        <v>36</v>
      </c>
      <c r="E115" s="31">
        <v>800</v>
      </c>
      <c r="F115" s="31"/>
      <c r="G115" s="108">
        <f t="shared" ref="G115:G118" si="26">E115*F115</f>
        <v>0</v>
      </c>
      <c r="H115" s="46" t="s">
        <v>198</v>
      </c>
      <c r="I115" s="20" t="str">
        <f t="shared" si="22"/>
        <v>SHORT DESCRIPTIONS GYPSUM CEILING FULL DESCRIPTIONS P/F seamless Gypsum ceiling with gyp board of 12.5mm fixed to the under side of the suspended grid formed of GI perimeter channel of size 20x27x30mm fixed along the wall by using wood screws &amp; metal expansion raw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finishing. REMARKS FOH &amp; MOH AREA</v>
      </c>
      <c r="J115" s="35"/>
      <c r="K115" s="35"/>
    </row>
    <row r="116" spans="1:12">
      <c r="A116" s="27">
        <v>16.02</v>
      </c>
      <c r="B116" s="28" t="s">
        <v>199</v>
      </c>
      <c r="C116" s="29" t="s">
        <v>200</v>
      </c>
      <c r="D116" s="27" t="s">
        <v>2</v>
      </c>
      <c r="E116" s="51">
        <v>66</v>
      </c>
      <c r="F116" s="51"/>
      <c r="G116" s="108">
        <f t="shared" si="26"/>
        <v>0</v>
      </c>
      <c r="H116" s="46"/>
      <c r="I116" s="20" t="str">
        <f t="shared" si="22"/>
        <v xml:space="preserve">SHORT DESCRIPTIONS CUTOUTS FOR LIGHTS FULL DESCRIPTIONS Making cutouts for lights. Only to be paid for renovation sites as per project managers approval. REMARKS </v>
      </c>
      <c r="J116" s="35"/>
      <c r="K116" s="35"/>
    </row>
    <row r="117" spans="1:12" ht="47.6">
      <c r="A117" s="27">
        <v>16.03</v>
      </c>
      <c r="B117" s="28" t="s">
        <v>201</v>
      </c>
      <c r="C117" s="29" t="s">
        <v>202</v>
      </c>
      <c r="D117" s="27" t="s">
        <v>36</v>
      </c>
      <c r="E117" s="31">
        <v>320</v>
      </c>
      <c r="F117" s="31"/>
      <c r="G117" s="108">
        <f t="shared" si="26"/>
        <v>0</v>
      </c>
      <c r="H117" s="46" t="s">
        <v>203</v>
      </c>
      <c r="I117" s="20" t="str">
        <f t="shared" si="22"/>
        <v xml:space="preserve">SHORT DESCRIPTIONS LAY IN METAL GRID CEILING FULL DESCRIPTIONS P/F Modular Grid  (RH-95 plain tegular edge-Armstrong)  G.I. PLANE 1/2"thk , 2' x 2' panels with silhoutte grid as per approved sample in dining area as per manufacturer's specification. inclusive of original Armstrong Frame work. REMARKS   </v>
      </c>
      <c r="J117" s="35"/>
      <c r="K117" s="35"/>
    </row>
    <row r="118" spans="1:12" ht="31.75">
      <c r="A118" s="27">
        <v>16.04</v>
      </c>
      <c r="B118" s="28" t="s">
        <v>204</v>
      </c>
      <c r="C118" s="29" t="s">
        <v>205</v>
      </c>
      <c r="D118" s="27" t="s">
        <v>36</v>
      </c>
      <c r="E118" s="31">
        <v>1500</v>
      </c>
      <c r="F118" s="31"/>
      <c r="G118" s="108">
        <f t="shared" si="26"/>
        <v>0</v>
      </c>
      <c r="H118" s="46" t="s">
        <v>37</v>
      </c>
      <c r="I118" s="20" t="str">
        <f t="shared" si="22"/>
        <v xml:space="preserve">SHORT DESCRIPTIONS PVC FLOORING PROTECTOR FULL DESCRIPTIONS P/F PVC flooring protector on floor of 4mm thk to protect floor tiles to damage during the period of execution REMARKS TOTAL AREA </v>
      </c>
      <c r="J118" s="35"/>
      <c r="K118" s="35"/>
    </row>
    <row r="119" spans="1:12">
      <c r="A119" s="48"/>
      <c r="B119" s="28"/>
      <c r="C119" s="29"/>
      <c r="D119" s="27"/>
      <c r="E119" s="31"/>
      <c r="F119" s="31"/>
      <c r="G119" s="108"/>
      <c r="H119" s="33"/>
      <c r="I119" s="20" t="str">
        <f t="shared" si="22"/>
        <v xml:space="preserve">SHORT DESCRIPTIONS  FULL DESCRIPTIONS  REMARKS </v>
      </c>
      <c r="J119" s="35"/>
      <c r="K119" s="35"/>
    </row>
    <row r="120" spans="1:12">
      <c r="A120" s="21">
        <v>17</v>
      </c>
      <c r="B120" s="22"/>
      <c r="C120" s="23" t="s">
        <v>206</v>
      </c>
      <c r="D120" s="34"/>
      <c r="E120" s="25"/>
      <c r="F120" s="25"/>
      <c r="G120" s="107"/>
      <c r="H120" s="26"/>
      <c r="I120" s="20" t="str">
        <f t="shared" si="22"/>
        <v xml:space="preserve">SHORT DESCRIPTIONS  FULL DESCRIPTIONS PAINTING &amp; POLISHING WORKS REMARKS </v>
      </c>
      <c r="J120" s="35"/>
      <c r="K120" s="35"/>
    </row>
    <row r="121" spans="1:12" ht="79.3">
      <c r="A121" s="27">
        <v>17.010000000000002</v>
      </c>
      <c r="B121" s="28" t="s">
        <v>207</v>
      </c>
      <c r="C121" s="29" t="s">
        <v>208</v>
      </c>
      <c r="D121" s="27" t="s">
        <v>36</v>
      </c>
      <c r="E121" s="31">
        <v>2000</v>
      </c>
      <c r="F121" s="31"/>
      <c r="G121" s="108">
        <f t="shared" ref="G121" si="27">E121*F121</f>
        <v>0</v>
      </c>
      <c r="H121" s="46" t="s">
        <v>209</v>
      </c>
      <c r="I121" s="20" t="str">
        <f t="shared" si="22"/>
        <v>SHORT DESCRIPTIONS LUSTER PAINT FULL DESCRIPTIONS P/A 3 coats of Luster paint of approved quality &amp; shade by sand papering the surface, applying one coat of primer, prepare the surface with two coats of full putty, sand papering again, repeating a coat of primer, applying one coat of luster paint, touching up with putty &amp; applying two final roller coats of luster paint, to internal wall/ceilings masonry concrete surfaces incl. preparing the surface by cleaning scrapping, smooth filling crevices, scaffolding etc. Paint codes to be as shown in drawing.  REMARKS FOR FOH AREA CEILING, FOH AREA PANELLING AND FOR MDF IN FAÇADE</v>
      </c>
      <c r="J121" s="35"/>
      <c r="K121" s="35"/>
    </row>
    <row r="122" spans="1:12">
      <c r="A122" s="48"/>
      <c r="B122" s="28"/>
      <c r="C122" s="29"/>
      <c r="D122" s="27"/>
      <c r="E122" s="64"/>
      <c r="F122" s="64"/>
      <c r="G122" s="108"/>
      <c r="H122" s="33"/>
      <c r="I122" s="20" t="str">
        <f t="shared" si="22"/>
        <v xml:space="preserve">SHORT DESCRIPTIONS  FULL DESCRIPTIONS  REMARKS </v>
      </c>
      <c r="J122" s="35"/>
      <c r="K122" s="35"/>
    </row>
    <row r="123" spans="1:12">
      <c r="A123" s="21">
        <v>18</v>
      </c>
      <c r="B123" s="22"/>
      <c r="C123" s="23" t="s">
        <v>210</v>
      </c>
      <c r="D123" s="34"/>
      <c r="E123" s="25"/>
      <c r="F123" s="25"/>
      <c r="G123" s="107"/>
      <c r="H123" s="26"/>
      <c r="I123" s="20" t="str">
        <f t="shared" si="22"/>
        <v xml:space="preserve">SHORT DESCRIPTIONS  FULL DESCRIPTIONS MISCELLANEOUS ITEMS REMARKS </v>
      </c>
      <c r="J123" s="35"/>
      <c r="K123" s="35"/>
    </row>
    <row r="124" spans="1:12">
      <c r="A124" s="27">
        <v>18.010000000000002</v>
      </c>
      <c r="B124" s="28" t="s">
        <v>211</v>
      </c>
      <c r="C124" s="29" t="s">
        <v>212</v>
      </c>
      <c r="D124" s="27" t="s">
        <v>2</v>
      </c>
      <c r="E124" s="31">
        <v>1</v>
      </c>
      <c r="F124" s="31"/>
      <c r="G124" s="108">
        <f t="shared" ref="G124:G127" si="28">E124*F124</f>
        <v>0</v>
      </c>
      <c r="H124" s="33"/>
      <c r="I124" s="20" t="str">
        <f t="shared" si="22"/>
        <v xml:space="preserve">SHORT DESCRIPTIONS HOOD ERECTION  FULL DESCRIPTIONS Hood Erection (to be paid  in PH -OVEN HOOD) REMARKS </v>
      </c>
      <c r="J124" s="35"/>
      <c r="K124" s="35"/>
    </row>
    <row r="125" spans="1:12">
      <c r="A125" s="27">
        <v>18.02</v>
      </c>
      <c r="B125" s="28" t="s">
        <v>213</v>
      </c>
      <c r="C125" s="29" t="s">
        <v>214</v>
      </c>
      <c r="D125" s="27" t="s">
        <v>215</v>
      </c>
      <c r="E125" s="31">
        <v>0</v>
      </c>
      <c r="F125" s="31"/>
      <c r="G125" s="108">
        <f t="shared" si="28"/>
        <v>0</v>
      </c>
      <c r="H125" s="33"/>
      <c r="I125" s="20" t="str">
        <f t="shared" si="22"/>
        <v xml:space="preserve">SHORT DESCRIPTIONS HOUSEKEEPING FULL DESCRIPTIONS Keeping site clean during works, deep cleaning before handing over the project. REMARKS </v>
      </c>
      <c r="J125" s="35"/>
      <c r="K125" s="35"/>
      <c r="L125" s="72"/>
    </row>
    <row r="126" spans="1:12" s="74" customFormat="1" ht="47.6">
      <c r="A126" s="27">
        <v>18.03</v>
      </c>
      <c r="B126" s="28" t="s">
        <v>216</v>
      </c>
      <c r="C126" s="29" t="s">
        <v>217</v>
      </c>
      <c r="D126" s="27" t="s">
        <v>218</v>
      </c>
      <c r="E126" s="31">
        <v>1</v>
      </c>
      <c r="F126" s="31"/>
      <c r="G126" s="108">
        <f t="shared" si="28"/>
        <v>0</v>
      </c>
      <c r="H126" s="33"/>
      <c r="I126" s="20" t="str">
        <f t="shared" si="22"/>
        <v xml:space="preserve">SHORT DESCRIPTIONS FIXING OF WHITE GOODS FULL DESCRIPTIONS Fixing of white goods for BOH AND FOH AREA like Pestoflash, TVs, DMB, KDS, LCMS, Aircurtains, shelves, hooks, maps, internal signages, PVC buffers, Fire extinguishers, Carpentry works like wire manager holes, hand towel dispenser etc.  REMARKS </v>
      </c>
      <c r="J126" s="73"/>
      <c r="K126" s="73"/>
    </row>
    <row r="127" spans="1:12" s="74" customFormat="1" ht="18.45">
      <c r="A127" s="27">
        <v>18.04</v>
      </c>
      <c r="B127" s="28" t="s">
        <v>219</v>
      </c>
      <c r="C127" s="29" t="s">
        <v>220</v>
      </c>
      <c r="D127" s="27" t="s">
        <v>2</v>
      </c>
      <c r="E127" s="31">
        <v>0</v>
      </c>
      <c r="F127" s="31"/>
      <c r="G127" s="108">
        <f t="shared" si="28"/>
        <v>0</v>
      </c>
      <c r="H127" s="33"/>
      <c r="I127" s="20" t="str">
        <f t="shared" si="22"/>
        <v xml:space="preserve">SHORT DESCRIPTIONS ALUMINIUM LADDER FULL DESCRIPTIONS P/A  Aluminium ladder 8' REMARKS </v>
      </c>
      <c r="J127" s="73"/>
      <c r="K127" s="73"/>
    </row>
    <row r="128" spans="1:12" s="74" customFormat="1" ht="18.45">
      <c r="A128" s="27">
        <v>18.05</v>
      </c>
      <c r="B128" s="28" t="s">
        <v>221</v>
      </c>
      <c r="C128" s="29"/>
      <c r="D128" s="27"/>
      <c r="E128" s="31"/>
      <c r="F128" s="31"/>
      <c r="G128" s="108"/>
      <c r="H128" s="33"/>
      <c r="I128" s="20" t="str">
        <f t="shared" si="22"/>
        <v xml:space="preserve">SHORT DESCRIPTIONS COAT HOOK FULL DESCRIPTIONS  REMARKS </v>
      </c>
      <c r="J128" s="73"/>
      <c r="K128" s="73"/>
    </row>
    <row r="129" spans="1:11" s="74" customFormat="1" ht="31.75">
      <c r="A129" s="27" t="s">
        <v>3</v>
      </c>
      <c r="B129" s="28"/>
      <c r="C129" s="29" t="s">
        <v>222</v>
      </c>
      <c r="D129" s="27" t="s">
        <v>2</v>
      </c>
      <c r="E129" s="31">
        <v>0</v>
      </c>
      <c r="F129" s="31"/>
      <c r="G129" s="108">
        <f t="shared" ref="G129" si="29">E129*F129</f>
        <v>0</v>
      </c>
      <c r="H129" s="33"/>
      <c r="I129" s="20" t="str">
        <f t="shared" si="22"/>
        <v xml:space="preserve">SHORT DESCRIPTIONS  FULL DESCRIPTIONS P/F coat hook in wash rooms and changing rooms behind door, Jaquar make Continental Series ACN-CHR-1161N REMARKS </v>
      </c>
      <c r="J129" s="73"/>
      <c r="K129" s="73"/>
    </row>
    <row r="130" spans="1:11" s="74" customFormat="1" ht="31.75">
      <c r="A130" s="27" t="s">
        <v>4</v>
      </c>
      <c r="B130" s="28"/>
      <c r="C130" s="29" t="s">
        <v>223</v>
      </c>
      <c r="D130" s="27" t="s">
        <v>2</v>
      </c>
      <c r="E130" s="31"/>
      <c r="F130" s="31"/>
      <c r="G130" s="108"/>
      <c r="H130" s="33"/>
      <c r="I130" s="20" t="str">
        <f t="shared" si="22"/>
        <v xml:space="preserve">SHORT DESCRIPTIONS  FULL DESCRIPTIONS P/F coat hook in changing rooms behind door, plate type with multiple hooks, non-branded. Should be SS or Brass, not MS or Aluminium REMARKS </v>
      </c>
      <c r="J130" s="73"/>
      <c r="K130" s="73"/>
    </row>
    <row r="131" spans="1:11" s="74" customFormat="1" ht="47.6">
      <c r="A131" s="27">
        <v>18.059999999999999</v>
      </c>
      <c r="B131" s="28" t="s">
        <v>224</v>
      </c>
      <c r="C131" s="29" t="s">
        <v>225</v>
      </c>
      <c r="D131" s="27"/>
      <c r="E131" s="51"/>
      <c r="F131" s="51"/>
      <c r="G131" s="111"/>
      <c r="H131" s="33"/>
      <c r="I131" s="20" t="str">
        <f t="shared" si="22"/>
        <v xml:space="preserve">SHORT DESCRIPTIONS TEMPORARY  FLEX    FULL DESCRIPTIONS P/F of Temporary flex work printed with art work as specified during project to segregate renovation area as per site requirement. Cost to include temporary door with hinges and locking provision with lock. REMARKS </v>
      </c>
      <c r="J131" s="73"/>
      <c r="K131" s="73"/>
    </row>
    <row r="132" spans="1:11" s="74" customFormat="1" ht="31.75">
      <c r="A132" s="27" t="s">
        <v>3</v>
      </c>
      <c r="B132" s="28"/>
      <c r="C132" s="29" t="s">
        <v>226</v>
      </c>
      <c r="D132" s="27" t="s">
        <v>36</v>
      </c>
      <c r="E132" s="51">
        <v>0</v>
      </c>
      <c r="F132" s="51"/>
      <c r="G132" s="108">
        <f t="shared" ref="G132:G138" si="30">E132*F132</f>
        <v>0</v>
      </c>
      <c r="H132" s="46" t="s">
        <v>227</v>
      </c>
      <c r="I132" s="20" t="str">
        <f t="shared" si="22"/>
        <v>SHORT DESCRIPTIONS  FULL DESCRIPTIONS P/F temporary flex as per details above with backing frame of wood/MS/Aluminium sections as required. REMARKS FOR STORE FROM ALL SIDES</v>
      </c>
      <c r="J132" s="73"/>
      <c r="K132" s="73"/>
    </row>
    <row r="133" spans="1:11" s="74" customFormat="1" ht="18.45">
      <c r="A133" s="27">
        <v>18.07</v>
      </c>
      <c r="B133" s="28" t="s">
        <v>228</v>
      </c>
      <c r="C133" s="29" t="s">
        <v>229</v>
      </c>
      <c r="D133" s="27" t="s">
        <v>2</v>
      </c>
      <c r="E133" s="31">
        <v>0</v>
      </c>
      <c r="F133" s="31"/>
      <c r="G133" s="108">
        <f t="shared" si="30"/>
        <v>0</v>
      </c>
      <c r="H133" s="33"/>
      <c r="I133" s="20" t="str">
        <f t="shared" si="22"/>
        <v xml:space="preserve">SHORT DESCRIPTIONS LOCKS FULL DESCRIPTIONS P/F pad locks for RO plant cage, tank, etc. of Godrej make  REMARKS </v>
      </c>
      <c r="J133" s="73"/>
      <c r="K133" s="73"/>
    </row>
    <row r="134" spans="1:11" s="74" customFormat="1" ht="53.25" customHeight="1">
      <c r="A134" s="27">
        <v>18.079999999999998</v>
      </c>
      <c r="B134" s="28" t="s">
        <v>230</v>
      </c>
      <c r="C134" s="29" t="s">
        <v>231</v>
      </c>
      <c r="D134" s="27" t="s">
        <v>36</v>
      </c>
      <c r="E134" s="51">
        <v>0</v>
      </c>
      <c r="F134" s="51"/>
      <c r="G134" s="108">
        <f t="shared" si="30"/>
        <v>0</v>
      </c>
      <c r="H134" s="33"/>
      <c r="I134" s="20" t="str">
        <f t="shared" si="22"/>
        <v xml:space="preserve">SHORT DESCRIPTIONS SCAFFOLDING   FULL DESCRIPTIONS P/E of scaffolding in bamboo/MS as per site condition. To be paid only in extreme cases with prior approval from Project manager. Cost to be paid based on 15 days intervel WITH SUPPORTING REMARKS </v>
      </c>
      <c r="J134" s="73"/>
      <c r="K134" s="73"/>
    </row>
    <row r="135" spans="1:11" s="74" customFormat="1" ht="18.45">
      <c r="A135" s="27">
        <v>18.09</v>
      </c>
      <c r="B135" s="28" t="s">
        <v>232</v>
      </c>
      <c r="C135" s="29" t="s">
        <v>233</v>
      </c>
      <c r="D135" s="27" t="s">
        <v>2</v>
      </c>
      <c r="E135" s="31">
        <v>0</v>
      </c>
      <c r="F135" s="31"/>
      <c r="G135" s="108">
        <f t="shared" si="30"/>
        <v>0</v>
      </c>
      <c r="H135" s="33"/>
      <c r="I135" s="20" t="str">
        <f t="shared" si="22"/>
        <v xml:space="preserve">SHORT DESCRIPTIONS FIRST AID BOX FULL DESCRIPTIONS Providing readymade first aid box on completion of the site REMARKS </v>
      </c>
      <c r="J135" s="73"/>
      <c r="K135" s="73"/>
    </row>
    <row r="136" spans="1:11" s="74" customFormat="1" ht="31.75">
      <c r="A136" s="27">
        <v>18.100000000000001</v>
      </c>
      <c r="B136" s="28" t="s">
        <v>234</v>
      </c>
      <c r="C136" s="29" t="s">
        <v>235</v>
      </c>
      <c r="D136" s="27" t="s">
        <v>2</v>
      </c>
      <c r="E136" s="31">
        <v>0</v>
      </c>
      <c r="F136" s="31"/>
      <c r="G136" s="108">
        <f t="shared" si="30"/>
        <v>0</v>
      </c>
      <c r="H136" s="33"/>
      <c r="I136" s="20" t="str">
        <f t="shared" si="22"/>
        <v xml:space="preserve">SHORT DESCRIPTIONS GODREJ NIGHT LATCH FULL DESCRIPTIONS P/F Additional lock on service door: Night Latch of Godrej Make- double turn. To be fixed over and above the existing dead / tubular lock as mentioned in the door details. REMARKS </v>
      </c>
      <c r="J136" s="73"/>
      <c r="K136" s="73"/>
    </row>
    <row r="137" spans="1:11" s="74" customFormat="1" ht="18.45">
      <c r="A137" s="27">
        <v>18.11</v>
      </c>
      <c r="B137" s="28" t="s">
        <v>236</v>
      </c>
      <c r="C137" s="29"/>
      <c r="D137" s="27" t="s">
        <v>2</v>
      </c>
      <c r="E137" s="31">
        <v>0</v>
      </c>
      <c r="F137" s="31"/>
      <c r="G137" s="108">
        <f t="shared" si="30"/>
        <v>0</v>
      </c>
      <c r="H137" s="33"/>
      <c r="I137" s="20" t="str">
        <f t="shared" si="22"/>
        <v xml:space="preserve">SHORT DESCRIPTIONS FIRE BLANKET FULL DESCRIPTIONS  REMARKS </v>
      </c>
      <c r="J137" s="73"/>
      <c r="K137" s="73"/>
    </row>
    <row r="138" spans="1:11" s="74" customFormat="1" ht="47.6">
      <c r="A138" s="27">
        <v>18.12</v>
      </c>
      <c r="B138" s="28" t="s">
        <v>237</v>
      </c>
      <c r="C138" s="29" t="s">
        <v>238</v>
      </c>
      <c r="D138" s="27" t="s">
        <v>2</v>
      </c>
      <c r="E138" s="31">
        <v>0</v>
      </c>
      <c r="F138" s="31"/>
      <c r="G138" s="108">
        <f t="shared" si="30"/>
        <v>0</v>
      </c>
      <c r="H138" s="33"/>
      <c r="I138" s="20" t="str">
        <f t="shared" si="22"/>
        <v xml:space="preserve">SHORT DESCRIPTIONS MAINTENANCE REQUIREMENT / WORKS - AMOUNT PAID TO STORE MAINTENANCE FULL DESCRIPTIONS Actual bill need to be produced / TO BE PAID ON CONFIRMATION OF PM REMARKS </v>
      </c>
      <c r="J138" s="73"/>
      <c r="K138" s="73"/>
    </row>
    <row r="139" spans="1:11" s="74" customFormat="1" ht="18.45">
      <c r="A139" s="140">
        <v>18.13</v>
      </c>
      <c r="B139" s="141" t="s">
        <v>239</v>
      </c>
      <c r="C139" s="29" t="s">
        <v>240</v>
      </c>
      <c r="D139" s="140" t="s">
        <v>2</v>
      </c>
      <c r="E139" s="142">
        <v>0</v>
      </c>
      <c r="F139" s="106"/>
      <c r="G139" s="108">
        <f>$E$139*F139</f>
        <v>0</v>
      </c>
      <c r="H139" s="143"/>
      <c r="I139" s="20" t="str">
        <f t="shared" si="22"/>
        <v xml:space="preserve">SHORT DESCRIPTIONS LOADING &amp; UNLOADING - Manual shifting till location as per design (Second floor) FULL DESCRIPTIONS 1. RO plant till location REMARKS </v>
      </c>
      <c r="J139" s="73"/>
      <c r="K139" s="73"/>
    </row>
    <row r="140" spans="1:11" s="74" customFormat="1" ht="18.45">
      <c r="A140" s="140"/>
      <c r="B140" s="141"/>
      <c r="C140" s="29" t="s">
        <v>241</v>
      </c>
      <c r="D140" s="140"/>
      <c r="E140" s="142"/>
      <c r="F140" s="106"/>
      <c r="G140" s="108">
        <f t="shared" ref="G140:G148" si="31">$E$139*F140</f>
        <v>0</v>
      </c>
      <c r="H140" s="143"/>
      <c r="I140" s="20" t="str">
        <f t="shared" si="22"/>
        <v xml:space="preserve">SHORT DESCRIPTIONS  FULL DESCRIPTIONS 2. Fresh air &amp; Exhaust units / AC units / AHU units till location REMARKS </v>
      </c>
      <c r="J140" s="73"/>
      <c r="K140" s="73"/>
    </row>
    <row r="141" spans="1:11" s="74" customFormat="1" ht="18.45">
      <c r="A141" s="140"/>
      <c r="B141" s="141"/>
      <c r="C141" s="29" t="s">
        <v>242</v>
      </c>
      <c r="D141" s="140"/>
      <c r="E141" s="142"/>
      <c r="F141" s="106"/>
      <c r="G141" s="108">
        <f t="shared" si="31"/>
        <v>0</v>
      </c>
      <c r="H141" s="143"/>
      <c r="I141" s="20" t="str">
        <f t="shared" si="22"/>
        <v xml:space="preserve">SHORT DESCRIPTIONS  FULL DESCRIPTIONS 3. Electrical panel till location REMARKS </v>
      </c>
      <c r="J141" s="73"/>
      <c r="K141" s="73"/>
    </row>
    <row r="142" spans="1:11" s="74" customFormat="1" ht="18.45">
      <c r="A142" s="140"/>
      <c r="B142" s="141"/>
      <c r="C142" s="29" t="s">
        <v>243</v>
      </c>
      <c r="D142" s="140"/>
      <c r="E142" s="142"/>
      <c r="F142" s="106"/>
      <c r="G142" s="108">
        <f t="shared" si="31"/>
        <v>0</v>
      </c>
      <c r="H142" s="143"/>
      <c r="I142" s="20" t="str">
        <f t="shared" si="22"/>
        <v xml:space="preserve">SHORT DESCRIPTIONS  FULL DESCRIPTIONS 4. UPS with battery till location REMARKS </v>
      </c>
      <c r="J142" s="73"/>
      <c r="K142" s="73"/>
    </row>
    <row r="143" spans="1:11" s="74" customFormat="1" ht="18.45">
      <c r="A143" s="140"/>
      <c r="B143" s="141"/>
      <c r="C143" s="29" t="s">
        <v>244</v>
      </c>
      <c r="D143" s="140"/>
      <c r="E143" s="142"/>
      <c r="F143" s="106"/>
      <c r="G143" s="108">
        <f t="shared" si="31"/>
        <v>0</v>
      </c>
      <c r="H143" s="143"/>
      <c r="I143" s="20" t="str">
        <f t="shared" si="22"/>
        <v xml:space="preserve">SHORT DESCRIPTIONS  FULL DESCRIPTIONS 5. Coldroom &amp; Dry store racks till location REMARKS </v>
      </c>
      <c r="J143" s="73"/>
    </row>
    <row r="144" spans="1:11" s="74" customFormat="1" ht="18.45">
      <c r="A144" s="140"/>
      <c r="B144" s="141"/>
      <c r="C144" s="29" t="s">
        <v>245</v>
      </c>
      <c r="D144" s="140"/>
      <c r="E144" s="142"/>
      <c r="F144" s="106"/>
      <c r="G144" s="108">
        <f t="shared" si="31"/>
        <v>0</v>
      </c>
      <c r="H144" s="143"/>
      <c r="I144" s="20" t="str">
        <f t="shared" si="22"/>
        <v xml:space="preserve">SHORT DESCRIPTIONS  FULL DESCRIPTIONS 6. Stabilizer till location REMARKS </v>
      </c>
      <c r="J144" s="73"/>
    </row>
    <row r="145" spans="1:86" s="74" customFormat="1" ht="31.75">
      <c r="A145" s="140"/>
      <c r="B145" s="141"/>
      <c r="C145" s="29" t="s">
        <v>246</v>
      </c>
      <c r="D145" s="140"/>
      <c r="E145" s="142"/>
      <c r="F145" s="106"/>
      <c r="G145" s="108">
        <f t="shared" si="31"/>
        <v>0</v>
      </c>
      <c r="H145" s="143"/>
      <c r="I145" s="20" t="str">
        <f t="shared" si="22"/>
        <v xml:space="preserve">SHORT DESCRIPTIONS  FULL DESCRIPTIONS 7. SS Dead Equipment till location (Handwash sink, 3bowl sink, hoods, tables, shelves, etc) &amp; pepsi machine REMARKS </v>
      </c>
      <c r="J145" s="73"/>
    </row>
    <row r="146" spans="1:86">
      <c r="A146" s="140"/>
      <c r="B146" s="141"/>
      <c r="C146" s="29" t="s">
        <v>247</v>
      </c>
      <c r="D146" s="140"/>
      <c r="E146" s="142"/>
      <c r="F146" s="106"/>
      <c r="G146" s="108">
        <f t="shared" si="31"/>
        <v>0</v>
      </c>
      <c r="H146" s="143"/>
      <c r="I146" s="20" t="str">
        <f t="shared" si="22"/>
        <v xml:space="preserve">SHORT DESCRIPTIONS  FULL DESCRIPTIONS 8. IT material till location REMARKS </v>
      </c>
      <c r="J146" s="35"/>
    </row>
    <row r="147" spans="1:86" ht="31.75">
      <c r="A147" s="140"/>
      <c r="B147" s="141"/>
      <c r="C147" s="29" t="s">
        <v>248</v>
      </c>
      <c r="D147" s="140"/>
      <c r="E147" s="142"/>
      <c r="F147" s="106"/>
      <c r="G147" s="108">
        <f t="shared" si="31"/>
        <v>0</v>
      </c>
      <c r="H147" s="143"/>
      <c r="I147" s="20" t="str">
        <f t="shared" si="22"/>
        <v xml:space="preserve">SHORT DESCRIPTIONS  FULL DESCRIPTIONS 9. Misc - weighing Scale/CCTV/Pesto Flash/Fire-Extinguisher/Music System/Gas-Detection System/Fire-Suppression System/Air-Curtains REMARKS </v>
      </c>
    </row>
    <row r="148" spans="1:86">
      <c r="A148" s="140"/>
      <c r="B148" s="141"/>
      <c r="C148" s="29" t="s">
        <v>249</v>
      </c>
      <c r="D148" s="140"/>
      <c r="E148" s="142"/>
      <c r="F148" s="106"/>
      <c r="G148" s="108">
        <f t="shared" si="31"/>
        <v>0</v>
      </c>
      <c r="H148" s="143"/>
      <c r="I148" s="20" t="str">
        <f t="shared" si="22"/>
        <v xml:space="preserve">SHORT DESCRIPTIONS  FULL DESCRIPTIONS 10. All furnitures till location REMARKS </v>
      </c>
    </row>
    <row r="149" spans="1:86" ht="31.75">
      <c r="A149" s="27">
        <v>18.14</v>
      </c>
      <c r="B149" s="28" t="s">
        <v>250</v>
      </c>
      <c r="C149" s="29" t="s">
        <v>251</v>
      </c>
      <c r="D149" s="27" t="s">
        <v>252</v>
      </c>
      <c r="E149" s="31">
        <v>1</v>
      </c>
      <c r="F149" s="31"/>
      <c r="G149" s="108">
        <f t="shared" ref="G149:G151" si="32">E149*F149</f>
        <v>0</v>
      </c>
      <c r="H149" s="33"/>
      <c r="I149" s="20" t="str">
        <f t="shared" si="22"/>
        <v xml:space="preserve">SHORT DESCRIPTIONS DEBRIS REMOVAL FROM STORE PREMISES (UP TO 4 VEHICLES) FULL DESCRIPTIONS Except Civil vendor debris (Cold room, HVAC, Kitchen Equipment, Signages, Etc) REMARKS </v>
      </c>
    </row>
    <row r="150" spans="1:86" ht="31.75">
      <c r="A150" s="27">
        <v>18.149999999999999</v>
      </c>
      <c r="B150" s="28" t="s">
        <v>253</v>
      </c>
      <c r="C150" s="29" t="s">
        <v>254</v>
      </c>
      <c r="D150" s="27" t="s">
        <v>252</v>
      </c>
      <c r="E150" s="31">
        <v>0</v>
      </c>
      <c r="F150" s="31"/>
      <c r="G150" s="108">
        <f t="shared" si="32"/>
        <v>0</v>
      </c>
      <c r="H150" s="33"/>
      <c r="I150" s="20" t="str">
        <f t="shared" si="22"/>
        <v xml:space="preserve">SHORT DESCRIPTIONS MATHADI / LABOUR UNION FULL DESCRIPTIONS Actuall bill to be produced, ONLY TO BE PAID ON CONFIRMATION OF PM (no margin to be paid additional) REMARKS </v>
      </c>
    </row>
    <row r="151" spans="1:86" ht="47.6">
      <c r="A151" s="27">
        <v>18.16</v>
      </c>
      <c r="B151" s="28" t="s">
        <v>255</v>
      </c>
      <c r="C151" s="75" t="s">
        <v>256</v>
      </c>
      <c r="D151" s="27" t="s">
        <v>252</v>
      </c>
      <c r="E151" s="31">
        <v>0</v>
      </c>
      <c r="F151" s="31"/>
      <c r="G151" s="108">
        <f t="shared" si="32"/>
        <v>0</v>
      </c>
      <c r="H151" s="33"/>
      <c r="I151" s="20" t="str">
        <f>CONCATENATE(B$3," ",B151," ",C$3," ",C151," ",H$3," ",H151)</f>
        <v xml:space="preserve">SHORT DESCRIPTIONS Installation of amplifier FULL DESCRIPTIONS Installation of amplifier 120W for music system suitable to operate on 230V AC/12V DC, with low impedance microphone input &amp; two auxiliary inputs, tone control, protection circuit complete for the speakers output 4/8/16 lines REMARKS </v>
      </c>
    </row>
    <row r="152" spans="1:86">
      <c r="A152" s="27">
        <v>18.170000000000002</v>
      </c>
      <c r="B152" s="28" t="s">
        <v>257</v>
      </c>
      <c r="C152" s="75"/>
      <c r="D152" s="27"/>
      <c r="E152" s="31"/>
      <c r="F152" s="31"/>
      <c r="G152" s="108"/>
      <c r="H152" s="76" t="s">
        <v>258</v>
      </c>
      <c r="I152" s="20" t="str">
        <f>CONCATENATE(B$3," ",B152," ",C$3," ",C152," ",H$3," ",H152)</f>
        <v>SHORT DESCRIPTIONS PLANTERS FULL DESCRIPTIONS  REMARKS AS PER  SIDE CONDITION</v>
      </c>
    </row>
    <row r="153" spans="1:86" ht="47.6">
      <c r="A153" s="27">
        <v>18.18</v>
      </c>
      <c r="B153" s="28" t="s">
        <v>259</v>
      </c>
      <c r="C153" s="75"/>
      <c r="D153" s="27" t="s">
        <v>36</v>
      </c>
      <c r="E153" s="31">
        <v>30</v>
      </c>
      <c r="F153" s="31"/>
      <c r="G153" s="108">
        <f t="shared" ref="G153:G154" si="33">E153*F153</f>
        <v>0</v>
      </c>
      <c r="H153" s="76" t="s">
        <v>260</v>
      </c>
      <c r="I153" s="20" t="str">
        <f>CONCATENATE(B$3," ",B153," ",C$3," ",C153," ",H$3," ",H153)</f>
        <v>SHORT DESCRIPTIONS ALUMINIUM LOUVERED SHUTTERS FULL DESCRIPTIONS  REMARKS ALUMINIUM LOUVERED SHUTTERS IN FOH AREA FOR ACCESS OF SERVICE SHAFT</v>
      </c>
    </row>
    <row r="154" spans="1:86" ht="18.45">
      <c r="A154" s="27">
        <v>18.190000000000001</v>
      </c>
      <c r="B154" s="28" t="s">
        <v>261</v>
      </c>
      <c r="C154" s="29"/>
      <c r="D154" s="27" t="s">
        <v>2</v>
      </c>
      <c r="E154" s="31">
        <v>1</v>
      </c>
      <c r="F154" s="31"/>
      <c r="G154" s="108">
        <f t="shared" si="33"/>
        <v>0</v>
      </c>
      <c r="H154" s="33"/>
      <c r="I154" s="73"/>
    </row>
    <row r="155" spans="1:86" ht="18.45">
      <c r="A155" s="136" t="s">
        <v>262</v>
      </c>
      <c r="B155" s="136"/>
      <c r="C155" s="136"/>
      <c r="D155" s="77"/>
      <c r="E155" s="78"/>
      <c r="F155" s="78"/>
      <c r="G155" s="112">
        <f>SUM(G4:G154)</f>
        <v>0</v>
      </c>
      <c r="H155" s="79"/>
      <c r="I155" s="35"/>
    </row>
    <row r="156" spans="1:86">
      <c r="E156" s="84"/>
    </row>
    <row r="157" spans="1:86">
      <c r="E157" s="84"/>
    </row>
    <row r="158" spans="1:86">
      <c r="E158" s="84"/>
    </row>
    <row r="159" spans="1:86">
      <c r="E159" s="84"/>
    </row>
    <row r="160" spans="1:86" s="84" customFormat="1">
      <c r="A160" s="80"/>
      <c r="B160" s="81"/>
      <c r="C160" s="82"/>
      <c r="D160" s="83"/>
      <c r="G160" s="113"/>
      <c r="H160" s="80"/>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row>
    <row r="161" spans="1:86" s="84" customFormat="1">
      <c r="A161" s="80"/>
      <c r="B161" s="81"/>
      <c r="C161" s="82"/>
      <c r="D161" s="83"/>
      <c r="G161" s="113"/>
      <c r="H161" s="80"/>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36"/>
      <c r="BW161" s="36"/>
      <c r="BX161" s="36"/>
      <c r="BY161" s="36"/>
      <c r="BZ161" s="36"/>
      <c r="CA161" s="36"/>
      <c r="CB161" s="36"/>
      <c r="CC161" s="36"/>
      <c r="CD161" s="36"/>
      <c r="CE161" s="36"/>
      <c r="CF161" s="36"/>
      <c r="CG161" s="36"/>
      <c r="CH161" s="36"/>
    </row>
    <row r="162" spans="1:86" s="84" customFormat="1">
      <c r="A162" s="80"/>
      <c r="B162" s="81"/>
      <c r="C162" s="82"/>
      <c r="D162" s="83"/>
      <c r="G162" s="113"/>
      <c r="H162" s="80"/>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c r="CF162" s="36"/>
      <c r="CG162" s="36"/>
      <c r="CH162" s="36"/>
    </row>
    <row r="163" spans="1:86" s="84" customFormat="1">
      <c r="A163" s="80"/>
      <c r="B163" s="81"/>
      <c r="C163" s="82"/>
      <c r="D163" s="83"/>
      <c r="G163" s="113"/>
      <c r="H163" s="80"/>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c r="CA163" s="36"/>
      <c r="CB163" s="36"/>
      <c r="CC163" s="36"/>
      <c r="CD163" s="36"/>
      <c r="CE163" s="36"/>
      <c r="CF163" s="36"/>
      <c r="CG163" s="36"/>
      <c r="CH163" s="36"/>
    </row>
    <row r="164" spans="1:86" s="84" customFormat="1">
      <c r="A164" s="80"/>
      <c r="B164" s="81"/>
      <c r="C164" s="82"/>
      <c r="D164" s="83"/>
      <c r="G164" s="113"/>
      <c r="H164" s="80"/>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6"/>
      <c r="BW164" s="36"/>
      <c r="BX164" s="36"/>
      <c r="BY164" s="36"/>
      <c r="BZ164" s="36"/>
      <c r="CA164" s="36"/>
      <c r="CB164" s="36"/>
      <c r="CC164" s="36"/>
      <c r="CD164" s="36"/>
      <c r="CE164" s="36"/>
      <c r="CF164" s="36"/>
      <c r="CG164" s="36"/>
      <c r="CH164" s="36"/>
    </row>
    <row r="165" spans="1:86" s="84" customFormat="1">
      <c r="A165" s="80"/>
      <c r="B165" s="81"/>
      <c r="C165" s="82"/>
      <c r="D165" s="83"/>
      <c r="G165" s="113"/>
      <c r="H165" s="80"/>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36"/>
      <c r="CA165" s="36"/>
      <c r="CB165" s="36"/>
      <c r="CC165" s="36"/>
      <c r="CD165" s="36"/>
      <c r="CE165" s="36"/>
      <c r="CF165" s="36"/>
      <c r="CG165" s="36"/>
      <c r="CH165" s="36"/>
    </row>
    <row r="166" spans="1:86" s="84" customFormat="1">
      <c r="A166" s="80"/>
      <c r="B166" s="81"/>
      <c r="C166" s="82"/>
      <c r="D166" s="83"/>
      <c r="G166" s="113"/>
      <c r="H166" s="80"/>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c r="BQ166" s="36"/>
      <c r="BR166" s="36"/>
      <c r="BS166" s="36"/>
      <c r="BT166" s="36"/>
      <c r="BU166" s="36"/>
      <c r="BV166" s="36"/>
      <c r="BW166" s="36"/>
      <c r="BX166" s="36"/>
      <c r="BY166" s="36"/>
      <c r="BZ166" s="36"/>
      <c r="CA166" s="36"/>
      <c r="CB166" s="36"/>
      <c r="CC166" s="36"/>
      <c r="CD166" s="36"/>
      <c r="CE166" s="36"/>
      <c r="CF166" s="36"/>
      <c r="CG166" s="36"/>
      <c r="CH166" s="36"/>
    </row>
    <row r="167" spans="1:86" s="84" customFormat="1">
      <c r="A167" s="80"/>
      <c r="B167" s="81"/>
      <c r="C167" s="82"/>
      <c r="D167" s="83"/>
      <c r="G167" s="113"/>
      <c r="H167" s="80"/>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36"/>
      <c r="BR167" s="36"/>
      <c r="BS167" s="36"/>
      <c r="BT167" s="36"/>
      <c r="BU167" s="36"/>
      <c r="BV167" s="36"/>
      <c r="BW167" s="36"/>
      <c r="BX167" s="36"/>
      <c r="BY167" s="36"/>
      <c r="BZ167" s="36"/>
      <c r="CA167" s="36"/>
      <c r="CB167" s="36"/>
      <c r="CC167" s="36"/>
      <c r="CD167" s="36"/>
      <c r="CE167" s="36"/>
      <c r="CF167" s="36"/>
      <c r="CG167" s="36"/>
      <c r="CH167" s="36"/>
    </row>
    <row r="168" spans="1:86" s="84" customFormat="1">
      <c r="A168" s="80"/>
      <c r="B168" s="81"/>
      <c r="C168" s="82"/>
      <c r="D168" s="83"/>
      <c r="G168" s="113"/>
      <c r="H168" s="80"/>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c r="BQ168" s="36"/>
      <c r="BR168" s="36"/>
      <c r="BS168" s="36"/>
      <c r="BT168" s="36"/>
      <c r="BU168" s="36"/>
      <c r="BV168" s="36"/>
      <c r="BW168" s="36"/>
      <c r="BX168" s="36"/>
      <c r="BY168" s="36"/>
      <c r="BZ168" s="36"/>
      <c r="CA168" s="36"/>
      <c r="CB168" s="36"/>
      <c r="CC168" s="36"/>
      <c r="CD168" s="36"/>
      <c r="CE168" s="36"/>
      <c r="CF168" s="36"/>
      <c r="CG168" s="36"/>
      <c r="CH168" s="36"/>
    </row>
    <row r="169" spans="1:86" s="84" customFormat="1">
      <c r="A169" s="80"/>
      <c r="B169" s="81"/>
      <c r="C169" s="82"/>
      <c r="D169" s="83"/>
      <c r="G169" s="113"/>
      <c r="H169" s="80"/>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c r="CF169" s="36"/>
      <c r="CG169" s="36"/>
      <c r="CH169" s="36"/>
    </row>
    <row r="170" spans="1:86" s="84" customFormat="1">
      <c r="A170" s="80"/>
      <c r="B170" s="81"/>
      <c r="C170" s="82"/>
      <c r="D170" s="83"/>
      <c r="G170" s="113"/>
      <c r="H170" s="80"/>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c r="BO170" s="36"/>
      <c r="BP170" s="36"/>
      <c r="BQ170" s="36"/>
      <c r="BR170" s="36"/>
      <c r="BS170" s="36"/>
      <c r="BT170" s="36"/>
      <c r="BU170" s="36"/>
      <c r="BV170" s="36"/>
      <c r="BW170" s="36"/>
      <c r="BX170" s="36"/>
      <c r="BY170" s="36"/>
      <c r="BZ170" s="36"/>
      <c r="CA170" s="36"/>
      <c r="CB170" s="36"/>
      <c r="CC170" s="36"/>
      <c r="CD170" s="36"/>
      <c r="CE170" s="36"/>
      <c r="CF170" s="36"/>
      <c r="CG170" s="36"/>
      <c r="CH170" s="36"/>
    </row>
    <row r="171" spans="1:86" s="84" customFormat="1">
      <c r="A171" s="80"/>
      <c r="B171" s="81"/>
      <c r="C171" s="82"/>
      <c r="D171" s="83"/>
      <c r="G171" s="113"/>
      <c r="H171" s="80"/>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c r="BQ171" s="36"/>
      <c r="BR171" s="36"/>
      <c r="BS171" s="36"/>
      <c r="BT171" s="36"/>
      <c r="BU171" s="36"/>
      <c r="BV171" s="36"/>
      <c r="BW171" s="36"/>
      <c r="BX171" s="36"/>
      <c r="BY171" s="36"/>
      <c r="BZ171" s="36"/>
      <c r="CA171" s="36"/>
      <c r="CB171" s="36"/>
      <c r="CC171" s="36"/>
      <c r="CD171" s="36"/>
      <c r="CE171" s="36"/>
      <c r="CF171" s="36"/>
      <c r="CG171" s="36"/>
      <c r="CH171" s="36"/>
    </row>
  </sheetData>
  <mergeCells count="9">
    <mergeCell ref="A155:C155"/>
    <mergeCell ref="A1:H1"/>
    <mergeCell ref="B2:C2"/>
    <mergeCell ref="G2:H2"/>
    <mergeCell ref="A139:A148"/>
    <mergeCell ref="B139:B148"/>
    <mergeCell ref="D139:D148"/>
    <mergeCell ref="E139:E148"/>
    <mergeCell ref="H139:H14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6" ma:contentTypeDescription="Create a new document." ma:contentTypeScope="" ma:versionID="b49b0db34d78e526bf4da3effddc88fb">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5ed2c4eb7f524380e3d36a22ae0d55a"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element ref="ns3:MediaServiceObjectDetectorVersions" minOccurs="0"/>
                <xsd:element ref="ns3:MediaLengthInSeconds" minOccurs="0"/>
                <xsd:element ref="ns3:MediaServiceLocation"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0E35BF-E57C-481F-8DD4-2EF7F7AB9F36}">
  <ds:schemaRefs>
    <ds:schemaRef ds:uri="http://purl.org/dc/terms/"/>
    <ds:schemaRef ds:uri="http://schemas.openxmlformats.org/package/2006/metadata/core-properties"/>
    <ds:schemaRef ds:uri="http://purl.org/dc/dcmitype/"/>
    <ds:schemaRef ds:uri="http://schemas.microsoft.com/office/2006/metadata/properties"/>
    <ds:schemaRef ds:uri="5f27ad8b-8acf-4af6-8719-9d4dee975e46"/>
    <ds:schemaRef ds:uri="http://schemas.microsoft.com/office/2006/documentManagement/types"/>
    <ds:schemaRef ds:uri="047beb7f-918b-4a93-a74e-e2e8d62f8194"/>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9BAAB40B-A93F-4733-9EE2-33045EF595FC}">
  <ds:schemaRefs>
    <ds:schemaRef ds:uri="http://schemas.microsoft.com/sharepoint/v3/contenttype/forms"/>
  </ds:schemaRefs>
</ds:datastoreItem>
</file>

<file path=customXml/itemProps3.xml><?xml version="1.0" encoding="utf-8"?>
<ds:datastoreItem xmlns:ds="http://schemas.openxmlformats.org/officeDocument/2006/customXml" ds:itemID="{D1A84E93-F055-4AE5-8910-E3052F9A84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CIVIL 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2024-09-23T06:25:35Z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