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Mumbai\Mumbai T1\KFC Food court\"/>
    </mc:Choice>
  </mc:AlternateContent>
  <bookViews>
    <workbookView xWindow="-120" yWindow="-120" windowWidth="20730" windowHeight="11040"/>
  </bookViews>
  <sheets>
    <sheet name="C &amp; I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a">'[1]WB0203-OLDLOAN'!#REF!</definedName>
    <definedName name="\b">'[1]WB0203-OLDLOAN'!#REF!</definedName>
    <definedName name="\c">'[1]WB0203-OLDLOAN'!#REF!</definedName>
    <definedName name="\d">'[1]WB0203-OLDLOAN'!#REF!</definedName>
    <definedName name="\L">#REF!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PL1">[2]INFO!$B$13</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dim4">#REF!</definedName>
    <definedName name="___dim4_1">#N/A</definedName>
    <definedName name="___dim4_1_5">#REF!</definedName>
    <definedName name="___dim4_5">#REF!</definedName>
    <definedName name="___PL1">[2]INFO!$B$13</definedName>
    <definedName name="___rm4">#REF!</definedName>
    <definedName name="___rm4_1">#N/A</definedName>
    <definedName name="___rm4_1_5">#REF!</definedName>
    <definedName name="___rm4_5">#REF!</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123Graph_X" hidden="1">#REF!</definedName>
    <definedName name="__5">#REF!</definedName>
    <definedName name="__dim4">#REF!</definedName>
    <definedName name="__dim4_5">#REF!</definedName>
    <definedName name="__PL1">[2]INFO!$B$13</definedName>
    <definedName name="__rm4">#REF!</definedName>
    <definedName name="__rm4_5">#REF!</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Key1" hidden="1">#REF!</definedName>
    <definedName name="_Key2" hidden="1">#REF!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kt112232">#REF!</definedName>
    <definedName name="_mkt125">#REF!</definedName>
    <definedName name="_Mlt111">#REF!</definedName>
    <definedName name="_Mlt122">#REF!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L1">[2]INFO!$B$13</definedName>
    <definedName name="_rim4">#N/A</definedName>
    <definedName name="_rim4_5">#REF!</definedName>
    <definedName name="_rm4">#REF!</definedName>
    <definedName name="_rm4_1">#N/A</definedName>
    <definedName name="_rm4_1_5">#REF!</definedName>
    <definedName name="_rm4_5">#REF!</definedName>
    <definedName name="_Sort" hidden="1">#REF!</definedName>
    <definedName name="_Toc458400507_2">#N/A</definedName>
    <definedName name="_Toc458400507_2_5">[3]Version!#REF!</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ww1">#REF!</definedName>
    <definedName name="a" hidden="1">{#N/A,#N/A,FALSE,"Staffnos &amp; cost"}</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#REF!</definedName>
    <definedName name="aaa" hidden="1">{#N/A,#N/A,FALSE,"Staffnos &amp; cost"}</definedName>
    <definedName name="aaaa">'[5]Home Delivery'!$A$68</definedName>
    <definedName name="aaaaa">Menumix [6]Feeder!$B$1:$J$380</definedName>
    <definedName name="aafafaf">#REF!</definedName>
    <definedName name="aafafaf11111111">#REF!</definedName>
    <definedName name="aafafaf1111111111">#REF!</definedName>
    <definedName name="aaffffffff">#REF!</definedName>
    <definedName name="abc">#REF!</definedName>
    <definedName name="abhi">'[7]Home Delivery'!$A$68</definedName>
    <definedName name="abhu">#REF!</definedName>
    <definedName name="acab">#REF!</definedName>
    <definedName name="acab_5">#REF!</definedName>
    <definedName name="acabl">#N/A</definedName>
    <definedName name="acabl_5">#REF!</definedName>
    <definedName name="accab">#REF!</definedName>
    <definedName name="accab_5">#REF!</definedName>
    <definedName name="AccessDatabase" hidden="1">"D:\Compensation\comp data 2001.xls"</definedName>
    <definedName name="accruedc">'[2]NOTES '!#REF!</definedName>
    <definedName name="accruedp">'[2]NOTES '!#REF!</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_Cons">'[8]Actual Cons'!$A$5:$AD$150</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tuyal_97981234565">#REF!</definedName>
    <definedName name="Acutal_12324343544">#REF!</definedName>
    <definedName name="acv">#N/A</definedName>
    <definedName name="acv_1">#N/A</definedName>
    <definedName name="acv_1_5">#REF!</definedName>
    <definedName name="acv_5">#REF!</definedName>
    <definedName name="ADC">#REF!</definedName>
    <definedName name="addncy">'[9]SC-E-02-03'!$E$1:$E$65536</definedName>
    <definedName name="adminstaff">#REF!</definedName>
    <definedName name="ADMSTAFF">#REF!</definedName>
    <definedName name="afafa">#REF!</definedName>
    <definedName name="afafa1223">#REF!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'[10]Works - Quote Sheet'!#REF!</definedName>
    <definedName name="Appliance_discount_5">'[10]Works - Quote Sheet'!#REF!</definedName>
    <definedName name="AS">#REF!</definedName>
    <definedName name="asf">#N/A</definedName>
    <definedName name="asf_1">#N/A</definedName>
    <definedName name="asf_1_5">#REF!</definedName>
    <definedName name="asf_5">#REF!</definedName>
    <definedName name="asfakfa">#REF!</definedName>
    <definedName name="ASSUM">#REF!</definedName>
    <definedName name="Atar">[11]Macro!#REF!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'[12]PRECAST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LANCE">[2]INFO!$B$11</definedName>
    <definedName name="BALANCESHEET">#REF!</definedName>
    <definedName name="Band">#N/A</definedName>
    <definedName name="Band_5">[13]Labels!$E$3:$E$9</definedName>
    <definedName name="Banglore">Menumix [6]Feeder!$B$1:$J$380</definedName>
    <definedName name="Bank_Name">#REF!</definedName>
    <definedName name="BASIS">#REF!</definedName>
    <definedName name="bbbb">Menumix [6]Feeder!$B$1:$J$380</definedName>
    <definedName name="BC">#REF!</definedName>
    <definedName name="BEP">#REF!</definedName>
    <definedName name="BES">#REF!</definedName>
    <definedName name="bhai">'[14]Home Delivery'!$B$66</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ANK_MODEL">[11]Macro!#REF!</definedName>
    <definedName name="Blank_Model111111">[11]Macro!#REF!</definedName>
    <definedName name="BLDBREAK1">#REF!</definedName>
    <definedName name="BLDBREAK2">#REF!</definedName>
    <definedName name="BLDBREAK3">#REF!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AND">[11]Macro!#REF!</definedName>
    <definedName name="brand1234555">[11]Macro!#REF!</definedName>
    <definedName name="brandkllllll">[11]Macro!#REF!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DING">#REF!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V">[15]INFO!$B$4</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'[1]WB0203-OLDLOAN'!#REF!</definedName>
    <definedName name="ca">#REF!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'[10]Works - Quote Sheet'!#REF!</definedName>
    <definedName name="Calibration_Rate_5">'[10]Works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pacity">#REF!</definedName>
    <definedName name="capacity1">#REF!</definedName>
    <definedName name="capacity2">#REF!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tagena">#REF!</definedName>
    <definedName name="CASH">#REF!</definedName>
    <definedName name="CashFl">#REF!</definedName>
    <definedName name="CASHFLOW">#REF!</definedName>
    <definedName name="cashflow1">#REF!</definedName>
    <definedName name="ccac">[11]Macro!#REF!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b">'[9]SC-E-02-03'!$D$1:$D$65536</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'[19]Civil Works'!$K$7</definedName>
    <definedName name="COAD_5">'[19]Civil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CEPT">[11]Macro!#REF!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[20]factors!$J$8</definedName>
    <definedName name="conmsf_5">[20]factors!$J$8</definedName>
    <definedName name="Cons">[21]Sheet1!$B$2:$E$184</definedName>
    <definedName name="Construction_Period">#REF!</definedName>
    <definedName name="Construction_Period_5">#REF!</definedName>
    <definedName name="CONSUMABLES">#REF!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INGENCY">#REF!</definedName>
    <definedName name="CONTINUE">[11]Capacity!#REF!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rporate">#REF!</definedName>
    <definedName name="costing">#N/A</definedName>
    <definedName name="costing_5">#REF!</definedName>
    <definedName name="COSTPROD">#REF!</definedName>
    <definedName name="COSTPROJ">#REF!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liabc">'[2]NOTES '!#REF!</definedName>
    <definedName name="curliabp">'[2]NOTES '!#REF!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SCEN">[11]Macro!#REF!</definedName>
    <definedName name="CURRENCY">[2]INFO!#REF!</definedName>
    <definedName name="Currency_PL">#REF!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'[1]WB0203-OLDLOAN'!#REF!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'[12]PRECAST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#REF!</definedName>
    <definedName name="_xlnm.Database">#REF!</definedName>
    <definedName name="Date">#REF!</definedName>
    <definedName name="Date_5">#REF!</definedName>
    <definedName name="db">#REF!</definedName>
    <definedName name="DCU">#N/A</definedName>
    <definedName name="DCU_1">#N/A</definedName>
    <definedName name="DCU_1_5">'[22]ACS(1)'!#REF!</definedName>
    <definedName name="DCU_5">'[22]ACS(1)'!#REF!</definedName>
    <definedName name="DEALTYPE">[11]Macro!#REF!</definedName>
    <definedName name="DECISION">#N/A</definedName>
    <definedName name="DECISION_5">[23]Sheet2!$B$2:$B$3</definedName>
    <definedName name="DEPRECIATION">#REF!</definedName>
    <definedName name="depty">'[9]SC-E-02-03'!$F$1:$F$65536</definedName>
    <definedName name="deptyamtpy">'[9]SC-E-02-03'!$C$1:$C$65536</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LG_SAMPLE1">[11]Macro!#REF!</definedName>
    <definedName name="DLG_SAMPLE2">[11]Macro!#REF!</definedName>
    <definedName name="DO_11">#N/A</definedName>
    <definedName name="DO_11_5">[24]calcul!$C$3</definedName>
    <definedName name="DocumentName">""</definedName>
    <definedName name="DocumentNumber">""</definedName>
    <definedName name="DP">#REF!</definedName>
    <definedName name="DP_5">#REF!</definedName>
    <definedName name="DS">#REF!</definedName>
    <definedName name="DSCR">#REF!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DYES">#REF!</definedName>
    <definedName name="E">'[12]PRECAST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'[12]PRECAST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e">#REF!</definedName>
    <definedName name="efip">[11]Macro!#REF!</definedName>
    <definedName name="EG_PROJ">[11]Macro!#REF!</definedName>
    <definedName name="egt301d">#N/A</definedName>
    <definedName name="egt301d_5">#REF!</definedName>
    <definedName name="egt330d">#N/A</definedName>
    <definedName name="egt330d_5">#REF!</definedName>
    <definedName name="eightyseven">[25]Recipe!#REF!</definedName>
    <definedName name="Ele">"$#REF!.$G$68"</definedName>
    <definedName name="electrical">#REF!</definedName>
    <definedName name="Encoder">#N/A</definedName>
    <definedName name="Encoder_1">#N/A</definedName>
    <definedName name="Encoder_1_5">[18]CCTV_EST1!#REF!</definedName>
    <definedName name="Encoder_5">[18]CCTV_EST1!#REF!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[26]Summary!#REF!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[27]Summary!#REF!</definedName>
    <definedName name="Excel_BuiltIn_Print_Area_1_1_2_1_2_5">[27]Summary!#REF!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[27]Summary!#REF!</definedName>
    <definedName name="Excel_BuiltIn_Print_Area_1_1_2_2_5">[27]Summary!#REF!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[26]Summary!#REF!</definedName>
    <definedName name="Excel_BuiltIn_Print_Area_2_1_1_3">#N/A</definedName>
    <definedName name="Excel_BuiltIn_Print_Area_2_1_1_3_5">[26]Summary!#REF!</definedName>
    <definedName name="Excel_BuiltIn_Print_Area_2_1_1_5">'[28]FA BOQ'!#REF!</definedName>
    <definedName name="Excel_BuiltIn_Print_Area_2_1_2">#N/A</definedName>
    <definedName name="Excel_BuiltIn_Print_Area_2_1_2_3">#N/A</definedName>
    <definedName name="Excel_BuiltIn_Print_Area_2_1_2_3_5">[27]Summary!#REF!</definedName>
    <definedName name="Excel_BuiltIn_Print_Area_2_1_2_5">[27]Summary!#REF!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'[29]INDIGINEOUS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'[33]INDIGINEOUS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'[34]INDIGINEOUS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'[35]INDIGINEOUS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'[33]INDIGINEOUS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'[33]INDIGINEOUS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'[36]INDIGINEOUS ITEMS '!#REF!</definedName>
    <definedName name="Excel_BuiltIn_Print_Titles_3_23_5">'[36]INDIGINEOUS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'[34]INDIGINEOUS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'[35]INDIGINEOUS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'[37]INDIGINEOUS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'[38]INDIGINEOUS ITEMS '!#REF!</definedName>
    <definedName name="Excel_BuiltIn_Print_Titles_3_4_1_1_5">'[39]INDIGINEOUS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'[40]INDIGINEOUS ITEMS '!#REF!</definedName>
    <definedName name="Excel_BuiltIn_Print_Titles_3_4_1_17_3">#N/A</definedName>
    <definedName name="Excel_BuiltIn_Print_Titles_3_4_1_17_3_5">'[38]INDIGINEOUS ITEMS '!#REF!</definedName>
    <definedName name="Excel_BuiltIn_Print_Titles_3_4_1_17_5">'[38]INDIGINEOUS ITEMS '!#REF!</definedName>
    <definedName name="Excel_BuiltIn_Print_Titles_3_4_1_18_1">#N/A</definedName>
    <definedName name="Excel_BuiltIn_Print_Titles_3_4_1_18_1_3">#N/A</definedName>
    <definedName name="Excel_BuiltIn_Print_Titles_3_4_1_18_1_3_5">'[38]INDIGINEOUS ITEMS '!#REF!</definedName>
    <definedName name="Excel_BuiltIn_Print_Titles_3_4_1_18_1_5">'[41]INDIGINEOUS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'[38]INDIGINEOUS ITEMS '!#REF!</definedName>
    <definedName name="Excel_BuiltIn_Print_Titles_3_4_1_5">'[41]INDIGINEOUS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'[38]INDIGINEOUS ITEMS '!#REF!</definedName>
    <definedName name="Excel_BuiltIn_Print_Titles_3_4_11_1_5">'[38]INDIGINEOUS ITEMS '!#REF!</definedName>
    <definedName name="Excel_BuiltIn_Print_Titles_3_4_11_3">#N/A</definedName>
    <definedName name="Excel_BuiltIn_Print_Titles_3_4_11_3_5">'[38]INDIGINEOUS ITEMS '!#REF!</definedName>
    <definedName name="Excel_BuiltIn_Print_Titles_3_4_11_5">'[38]INDIGINEOUS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'[38]INDIGINEOUS ITEMS '!#REF!</definedName>
    <definedName name="Excel_BuiltIn_Print_Titles_3_4_12_1_5">'[38]INDIGINEOUS ITEMS '!#REF!</definedName>
    <definedName name="Excel_BuiltIn_Print_Titles_3_4_12_3">#N/A</definedName>
    <definedName name="Excel_BuiltIn_Print_Titles_3_4_12_3_5">'[38]INDIGINEOUS ITEMS '!#REF!</definedName>
    <definedName name="Excel_BuiltIn_Print_Titles_3_4_12_5">'[38]INDIGINEOUS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'[38]INDIGINEOUS ITEMS '!#REF!</definedName>
    <definedName name="Excel_BuiltIn_Print_Titles_3_4_14_1_5">'[38]INDIGINEOUS ITEMS '!#REF!</definedName>
    <definedName name="Excel_BuiltIn_Print_Titles_3_4_14_3">#N/A</definedName>
    <definedName name="Excel_BuiltIn_Print_Titles_3_4_14_3_5">'[38]INDIGINEOUS ITEMS '!#REF!</definedName>
    <definedName name="Excel_BuiltIn_Print_Titles_3_4_14_5">'[38]INDIGINEOUS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'[42]INDIGINEOUS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'[38]INDIGINEOUS ITEMS '!#REF!</definedName>
    <definedName name="Excel_BuiltIn_Print_Titles_3_4_18_1_1_5">'[38]INDIGINEOUS ITEMS '!#REF!</definedName>
    <definedName name="Excel_BuiltIn_Print_Titles_3_4_18_1_3">#N/A</definedName>
    <definedName name="Excel_BuiltIn_Print_Titles_3_4_18_1_3_5">'[38]INDIGINEOUS ITEMS '!#REF!</definedName>
    <definedName name="Excel_BuiltIn_Print_Titles_3_4_18_1_5">'[41]INDIGINEOUS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'[38]INDIGINEOUS ITEMS '!#REF!</definedName>
    <definedName name="Excel_BuiltIn_Print_Titles_3_4_19_1_5">'[38]INDIGINEOUS ITEMS '!#REF!</definedName>
    <definedName name="Excel_BuiltIn_Print_Titles_3_4_19_3">#N/A</definedName>
    <definedName name="Excel_BuiltIn_Print_Titles_3_4_19_3_5">'[38]INDIGINEOUS ITEMS '!#REF!</definedName>
    <definedName name="Excel_BuiltIn_Print_Titles_3_4_19_5">'[38]INDIGINEOUS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'[37]INDIGINEOUS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'[38]INDIGINEOUS ITEMS '!#REF!</definedName>
    <definedName name="Excel_BuiltIn_Print_Titles_3_4_22_1_5">'[38]INDIGINEOUS ITEMS '!#REF!</definedName>
    <definedName name="Excel_BuiltIn_Print_Titles_3_4_22_3">#N/A</definedName>
    <definedName name="Excel_BuiltIn_Print_Titles_3_4_22_3_5">'[38]INDIGINEOUS ITEMS '!#REF!</definedName>
    <definedName name="Excel_BuiltIn_Print_Titles_3_4_22_5">'[38]INDIGINEOUS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'[38]INDIGINEOUS ITEMS '!#REF!</definedName>
    <definedName name="Excel_BuiltIn_Print_Titles_3_4_24_1_5">'[38]INDIGINEOUS ITEMS '!#REF!</definedName>
    <definedName name="Excel_BuiltIn_Print_Titles_3_4_24_3">#N/A</definedName>
    <definedName name="Excel_BuiltIn_Print_Titles_3_4_24_3_5">'[38]INDIGINEOUS ITEMS '!#REF!</definedName>
    <definedName name="Excel_BuiltIn_Print_Titles_3_4_24_5">'[38]INDIGINEOUS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'[38]INDIGINEOUS ITEMS '!#REF!</definedName>
    <definedName name="Excel_BuiltIn_Print_Titles_3_4_25_1_5">'[38]INDIGINEOUS ITEMS '!#REF!</definedName>
    <definedName name="Excel_BuiltIn_Print_Titles_3_4_25_3">#N/A</definedName>
    <definedName name="Excel_BuiltIn_Print_Titles_3_4_25_3_5">'[38]INDIGINEOUS ITEMS '!#REF!</definedName>
    <definedName name="Excel_BuiltIn_Print_Titles_3_4_25_5">'[38]INDIGINEOUS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'[38]INDIGINEOUS ITEMS '!#REF!</definedName>
    <definedName name="Excel_BuiltIn_Print_Titles_3_4_5">'[38]INDIGINEOUS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'[37]INDIGINEOUS ITEMS '!#REF!</definedName>
    <definedName name="Excel_BuiltIn_Print_Titles_3_4_9_1_3">#N/A</definedName>
    <definedName name="Excel_BuiltIn_Print_Titles_3_4_9_1_3_5">'[32]INDIGINEOUS ITEMS '!#REF!</definedName>
    <definedName name="Excel_BuiltIn_Print_Titles_3_4_9_1_5">'[43]INDIGINEOUS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'[38]INDIGINEOUS ITEMS '!#REF!</definedName>
    <definedName name="Excel_BuiltIn_Print_Titles_3_4_9_28_5">'[38]INDIGINEOUS ITEMS '!#REF!</definedName>
    <definedName name="Excel_BuiltIn_Print_Titles_3_4_9_3">#N/A</definedName>
    <definedName name="Excel_BuiltIn_Print_Titles_3_4_9_3_5">'[38]INDIGINEOUS ITEMS '!#REF!</definedName>
    <definedName name="Excel_BuiltIn_Print_Titles_3_4_9_5">'[38]INDIGINEOUS ITEMS '!#REF!</definedName>
    <definedName name="Excel_BuiltIn_Print_Titles_3_4_9_6">#N/A</definedName>
    <definedName name="Excel_BuiltIn_Print_Titles_3_4_9_6_3">#N/A</definedName>
    <definedName name="Excel_BuiltIn_Print_Titles_3_4_9_6_3_5">'[38]INDIGINEOUS ITEMS '!#REF!</definedName>
    <definedName name="Excel_BuiltIn_Print_Titles_3_4_9_6_5">'[38]INDIGINEOUS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'[38]INDIGINEOUS ITEMS '!#REF!</definedName>
    <definedName name="Excel_BuiltIn_Print_Titles_3_6_11_1_5">'[38]INDIGINEOUS ITEMS '!#REF!</definedName>
    <definedName name="Excel_BuiltIn_Print_Titles_3_6_11_3">#N/A</definedName>
    <definedName name="Excel_BuiltIn_Print_Titles_3_6_11_3_5">'[38]INDIGINEOUS ITEMS '!#REF!</definedName>
    <definedName name="Excel_BuiltIn_Print_Titles_3_6_11_5">'[38]INDIGINEOUS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'[38]INDIGINEOUS ITEMS '!#REF!</definedName>
    <definedName name="Excel_BuiltIn_Print_Titles_3_6_12_1_5">'[38]INDIGINEOUS ITEMS '!#REF!</definedName>
    <definedName name="Excel_BuiltIn_Print_Titles_3_6_12_3">#N/A</definedName>
    <definedName name="Excel_BuiltIn_Print_Titles_3_6_12_3_5">'[38]INDIGINEOUS ITEMS '!#REF!</definedName>
    <definedName name="Excel_BuiltIn_Print_Titles_3_6_12_5">'[38]INDIGINEOUS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'[38]INDIGINEOUS ITEMS '!#REF!</definedName>
    <definedName name="Excel_BuiltIn_Print_Titles_3_6_14_1_5">'[38]INDIGINEOUS ITEMS '!#REF!</definedName>
    <definedName name="Excel_BuiltIn_Print_Titles_3_6_14_3">#N/A</definedName>
    <definedName name="Excel_BuiltIn_Print_Titles_3_6_14_3_5">'[38]INDIGINEOUS ITEMS '!#REF!</definedName>
    <definedName name="Excel_BuiltIn_Print_Titles_3_6_14_5">'[38]INDIGINEOUS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'[42]INDIGINEOUS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'[38]INDIGINEOUS ITEMS '!#REF!</definedName>
    <definedName name="Excel_BuiltIn_Print_Titles_3_6_18_1_1_5">'[38]INDIGINEOUS ITEMS '!#REF!</definedName>
    <definedName name="Excel_BuiltIn_Print_Titles_3_6_18_1_3">#N/A</definedName>
    <definedName name="Excel_BuiltIn_Print_Titles_3_6_18_1_3_5">'[38]INDIGINEOUS ITEMS '!#REF!</definedName>
    <definedName name="Excel_BuiltIn_Print_Titles_3_6_18_1_5">'[41]INDIGINEOUS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'[38]INDIGINEOUS ITEMS '!#REF!</definedName>
    <definedName name="Excel_BuiltIn_Print_Titles_3_6_19_1_5">'[38]INDIGINEOUS ITEMS '!#REF!</definedName>
    <definedName name="Excel_BuiltIn_Print_Titles_3_6_19_3">#N/A</definedName>
    <definedName name="Excel_BuiltIn_Print_Titles_3_6_19_3_5">'[38]INDIGINEOUS ITEMS '!#REF!</definedName>
    <definedName name="Excel_BuiltIn_Print_Titles_3_6_19_5">'[38]INDIGINEOUS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'[37]INDIGINEOUS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'[38]INDIGINEOUS ITEMS '!#REF!</definedName>
    <definedName name="Excel_BuiltIn_Print_Titles_3_6_22_1_5">'[38]INDIGINEOUS ITEMS '!#REF!</definedName>
    <definedName name="Excel_BuiltIn_Print_Titles_3_6_22_3">#N/A</definedName>
    <definedName name="Excel_BuiltIn_Print_Titles_3_6_22_3_5">'[38]INDIGINEOUS ITEMS '!#REF!</definedName>
    <definedName name="Excel_BuiltIn_Print_Titles_3_6_22_5">'[38]INDIGINEOUS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'[38]INDIGINEOUS ITEMS '!#REF!</definedName>
    <definedName name="Excel_BuiltIn_Print_Titles_3_6_24_1_5">'[38]INDIGINEOUS ITEMS '!#REF!</definedName>
    <definedName name="Excel_BuiltIn_Print_Titles_3_6_24_3">#N/A</definedName>
    <definedName name="Excel_BuiltIn_Print_Titles_3_6_24_3_5">'[38]INDIGINEOUS ITEMS '!#REF!</definedName>
    <definedName name="Excel_BuiltIn_Print_Titles_3_6_24_5">'[38]INDIGINEOUS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'[38]INDIGINEOUS ITEMS '!#REF!</definedName>
    <definedName name="Excel_BuiltIn_Print_Titles_3_6_25_1_5">'[38]INDIGINEOUS ITEMS '!#REF!</definedName>
    <definedName name="Excel_BuiltIn_Print_Titles_3_6_25_3">#N/A</definedName>
    <definedName name="Excel_BuiltIn_Print_Titles_3_6_25_3_5">'[38]INDIGINEOUS ITEMS '!#REF!</definedName>
    <definedName name="Excel_BuiltIn_Print_Titles_3_6_25_5">'[38]INDIGINEOUS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'[38]INDIGINEOUS ITEMS '!#REF!</definedName>
    <definedName name="Excel_BuiltIn_Print_Titles_3_6_5">'[38]INDIGINEOUS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'[37]INDIGINEOUS ITEMS '!#REF!</definedName>
    <definedName name="Excel_BuiltIn_Print_Titles_3_6_9_1_3">#N/A</definedName>
    <definedName name="Excel_BuiltIn_Print_Titles_3_6_9_1_3_5">'[32]INDIGINEOUS ITEMS '!#REF!</definedName>
    <definedName name="Excel_BuiltIn_Print_Titles_3_6_9_1_5">'[43]INDIGINEOUS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'[38]INDIGINEOUS ITEMS '!#REF!</definedName>
    <definedName name="Excel_BuiltIn_Print_Titles_3_6_9_28_5">'[38]INDIGINEOUS ITEMS '!#REF!</definedName>
    <definedName name="Excel_BuiltIn_Print_Titles_3_6_9_3">#N/A</definedName>
    <definedName name="Excel_BuiltIn_Print_Titles_3_6_9_3_5">'[38]INDIGINEOUS ITEMS '!#REF!</definedName>
    <definedName name="Excel_BuiltIn_Print_Titles_3_6_9_5">'[38]INDIGINEOUS ITEMS '!#REF!</definedName>
    <definedName name="Excel_BuiltIn_Print_Titles_3_6_9_6">#N/A</definedName>
    <definedName name="Excel_BuiltIn_Print_Titles_3_6_9_6_3">#N/A</definedName>
    <definedName name="Excel_BuiltIn_Print_Titles_3_6_9_6_3_5">'[38]INDIGINEOUS ITEMS '!#REF!</definedName>
    <definedName name="Excel_BuiltIn_Print_Titles_3_6_9_6_5">'[38]INDIGINEOUS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'[33]INDIGINEOUS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'[34]INDIGINEOUS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'[35]INDIGINEOUS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'[44]G.1-AV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ensesc">'[2]NOTES '!#REF!</definedName>
    <definedName name="expensesp">'[2]NOTES '!#REF!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'[22]FAS-C(4)'!#REF!</definedName>
    <definedName name="FACP_5">'[22]FAS-C(4)'!#REF!</definedName>
    <definedName name="fafafafafafaf">#REF!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[23]Sheet2!$L$2:$L$5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FLOW_THRU">[11]Input!#REF!</definedName>
    <definedName name="FUEL">#REF!</definedName>
    <definedName name="gbp">1.45</definedName>
    <definedName name="GENERAL">[11]Macro!#REF!</definedName>
    <definedName name="general122222">[11]Macro!#REF!</definedName>
    <definedName name="gfg">#REF!</definedName>
    <definedName name="GLAND">#REF!</definedName>
    <definedName name="GMSCALCULA">#REF!</definedName>
    <definedName name="GSMCALCULA1">#REF!</definedName>
    <definedName name="heading">[2]INFO!$B$2</definedName>
    <definedName name="hodata">#REF!</definedName>
    <definedName name="hundredfiftyfour">[45]Recipe!$D$567:$J$568</definedName>
    <definedName name="hundredfiftythree">[45]Recipe!$D$565:$J$566</definedName>
    <definedName name="hundredfour">[45]Recipe!$D$359:$J$360</definedName>
    <definedName name="hundredsixtyfive">[45]Recipe!$D$607:$J$608</definedName>
    <definedName name="hundredsixtyfour">[45]Recipe!$D$605:$J$606</definedName>
    <definedName name="hundredsixtythree">[45]Recipe!$D$603:$J$604</definedName>
    <definedName name="HURDLE_SALES">[11]Macro!#REF!</definedName>
    <definedName name="Ideal_Cons">[8]Master!$B$234:$AH$354</definedName>
    <definedName name="iio">#REF!</definedName>
    <definedName name="IMPLMENTATION">#REF!</definedName>
    <definedName name="INDEX">#REF!</definedName>
    <definedName name="INDEX1">#REF!</definedName>
    <definedName name="INDEX2">#REF!</definedName>
    <definedName name="indf">#REF!</definedName>
    <definedName name="INPUT22">[11]Input!#REF!</definedName>
    <definedName name="insert_rows_1">'[46]Basement Budget'!#REF!</definedName>
    <definedName name="INSERTRANGE">[11]Macro!#REF!</definedName>
    <definedName name="Instf">[20]factors!$J$12</definedName>
    <definedName name="Interest">#REF!</definedName>
    <definedName name="INTFCL">#REF!</definedName>
    <definedName name="INTRL">#REF!</definedName>
    <definedName name="investmentsc">'[2]NOTES '!$F$45</definedName>
    <definedName name="investmentsp">'[2]NOTES '!$H$45</definedName>
    <definedName name="ioio">#REF!</definedName>
    <definedName name="ioioioo">#REF!</definedName>
    <definedName name="IOLIST">'[47]IO LIST'!$A$1:$O$134</definedName>
    <definedName name="IRR">#REF!</definedName>
    <definedName name="JobID">#REF!</definedName>
    <definedName name="jpy">(1/134.74)</definedName>
    <definedName name="K">#REF!</definedName>
    <definedName name="khd">#REF!</definedName>
    <definedName name="khf">#REF!</definedName>
    <definedName name="kircashflow">#REF!</definedName>
    <definedName name="ksd">#REF!</definedName>
    <definedName name="ksf">#REF!</definedName>
    <definedName name="L">#REF!</definedName>
    <definedName name="LABEQUIPBREAK">#REF!</definedName>
    <definedName name="LABOUR">#REF!</definedName>
    <definedName name="LABQUIPBREAK1">#REF!</definedName>
    <definedName name="LAND">#REF!</definedName>
    <definedName name="Lead">#REF!</definedName>
    <definedName name="lef">#REF!</definedName>
    <definedName name="lel">#REF!</definedName>
    <definedName name="loandata">#REF!</definedName>
    <definedName name="loanpayc">'[2]NOTES '!#REF!</definedName>
    <definedName name="loanpayp">'[2]NOTES '!#REF!</definedName>
    <definedName name="loanrecc">'[2]NOTES '!#REF!</definedName>
    <definedName name="loanrecp">'[2]NOTES '!#REF!</definedName>
    <definedName name="Local_Currency">#REF!</definedName>
    <definedName name="ltf">#REF!</definedName>
    <definedName name="MACHPROCIMP">#REF!</definedName>
    <definedName name="MACHPROCIND">#REF!</definedName>
    <definedName name="MARGINEXPORT">#REF!</definedName>
    <definedName name="MARGINLOCAL">#REF!</definedName>
    <definedName name="MARGINMONEY">#REF!</definedName>
    <definedName name="MEANS">#REF!</definedName>
    <definedName name="MenumixFeeder">#REF!</definedName>
    <definedName name="MenumixSalesCat">Menumix [6]Feeder!$B$1:$J$380</definedName>
    <definedName name="MFA">#REF!</definedName>
    <definedName name="mgf">#REF!</definedName>
    <definedName name="mkt">#REF!</definedName>
    <definedName name="Mkt_list">#REF!</definedName>
    <definedName name="Mkt_list111111">#REF!</definedName>
    <definedName name="Mkt_List1122">#REF!</definedName>
    <definedName name="Mlt">#REF!</definedName>
    <definedName name="mltjkkf12222">#REF!</definedName>
    <definedName name="month">[48]Licences!#REF!</definedName>
    <definedName name="ninetyfive">[45]Recipe!$D$337:$J$338</definedName>
    <definedName name="nonmodular">#REF!</definedName>
    <definedName name="novec1">#REF!</definedName>
    <definedName name="numf">#REF!</definedName>
    <definedName name="octf">#REF!</definedName>
    <definedName name="Overall_Summary_Title">#REF!</definedName>
    <definedName name="OVERHEADS">#REF!</definedName>
    <definedName name="P_BOOKDEPR">[11]Macro!#REF!</definedName>
    <definedName name="P_CAN_LEASE">[11]Macro!#REF!</definedName>
    <definedName name="P_Can_Lease12345556">[11]Macro!#REF!</definedName>
    <definedName name="P_CAPACITY">[11]Macro!#REF!</definedName>
    <definedName name="P_COVER">[11]Macro!#REF!</definedName>
    <definedName name="P_FRAN">[11]Macro!#REF!</definedName>
    <definedName name="P_GRP1">[11]Macro!#REF!</definedName>
    <definedName name="P_GRP2">[11]Macro!#REF!</definedName>
    <definedName name="P_GRP3">[11]Macro!#REF!</definedName>
    <definedName name="P_INPUT">[11]Macro!#REF!</definedName>
    <definedName name="P_IS_20YRS">[11]Macro!#REF!</definedName>
    <definedName name="P_IS_PROJ">[11]Macro!#REF!</definedName>
    <definedName name="P_IS_YR1">[11]Macro!#REF!</definedName>
    <definedName name="P_MENU">[11]Macro!#REF!</definedName>
    <definedName name="P_PROJCASH">[11]Macro!#REF!</definedName>
    <definedName name="P_Projectsesns">[11]Macro!#REF!</definedName>
    <definedName name="P_PROJSENS">[11]Macro!#REF!</definedName>
    <definedName name="P_SALES_ANA">[11]Macro!#REF!</definedName>
    <definedName name="P_SEQUENCE">[11]Macro!#REF!</definedName>
    <definedName name="P_SUMM_SENS">[11]Macro!#REF!</definedName>
    <definedName name="P_TAXDEPR">[11]Macro!#REF!</definedName>
    <definedName name="P1.">'[49]Performance Report'!#REF!</definedName>
    <definedName name="P10.">#REF!</definedName>
    <definedName name="P11.">#REF!</definedName>
    <definedName name="P12.">#REF!</definedName>
    <definedName name="P13.">#REF!</definedName>
    <definedName name="P14.">#REF!</definedName>
    <definedName name="P15.">#REF!</definedName>
    <definedName name="P1TRANS">[11]Macro!#REF!</definedName>
    <definedName name="P2.">'[49]Performance Report'!#REF!</definedName>
    <definedName name="P3.">'[49]Performance Report'!#REF!</definedName>
    <definedName name="p37.">#REF!</definedName>
    <definedName name="p38.">#REF!</definedName>
    <definedName name="p39.">#REF!</definedName>
    <definedName name="P4.">'[49]Performance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8.">#REF!</definedName>
    <definedName name="P9.">#REF!</definedName>
    <definedName name="papppfacpacafa">[11]Macro!#REF!</definedName>
    <definedName name="PATHNAME">[2]INFO!#REF!</definedName>
    <definedName name="Payroll_Statement">#REF!</definedName>
    <definedName name="PD">[11]Macro!#REF!</definedName>
    <definedName name="PhaseCode">#REF!</definedName>
    <definedName name="PhonesQty">#REF!</definedName>
    <definedName name="PICK_BMU">[11]Macro!#REF!</definedName>
    <definedName name="PICK_BRAND">[11]Macro!#REF!</definedName>
    <definedName name="Pick_Brand122323">[11]Macro!#REF!</definedName>
    <definedName name="PICK_FACIL">[11]Macro!#REF!</definedName>
    <definedName name="PICK_OWN">[11]Macro!#REF!</definedName>
    <definedName name="PICK_REGION">[11]Macro!#REF!</definedName>
    <definedName name="PL">[2]INFO!$B$12</definedName>
    <definedName name="po">#REF!</definedName>
    <definedName name="POWER">#REF!</definedName>
    <definedName name="POWERREQ">#REF!</definedName>
    <definedName name="premiumc">'[2]NOTES '!#REF!</definedName>
    <definedName name="premiump">'[2]NOTES '!#REF!</definedName>
    <definedName name="PREOPERATIVE">#REF!</definedName>
    <definedName name="prepaid">#REF!</definedName>
    <definedName name="prepayment">#REF!</definedName>
    <definedName name="prev_month">[48]Licences!#REF!</definedName>
    <definedName name="PREV_SCEN">[11]Macro!#REF!</definedName>
    <definedName name="PRI_CHOICES">[11]Macro!#REF!</definedName>
    <definedName name="Principal">#REF!</definedName>
    <definedName name="_xlnm.Print_Area" localSheetId="0">'C &amp; I '!$A$1:$I$61</definedName>
    <definedName name="_xlnm.Print_Area">#REF!</definedName>
    <definedName name="Print_Area_MI">#REF!</definedName>
    <definedName name="_xlnm.Print_Titles">'[50]Europe Consolidated'!$A$1:$D$65536,'[50]Europe Consolidated'!$A$2:$IV$3</definedName>
    <definedName name="PRINTER">[11]Macro!#REF!</definedName>
    <definedName name="PRINTER1">[11]Macro!#REF!</definedName>
    <definedName name="PRINTMENU">[11]Macro!#REF!</definedName>
    <definedName name="PRINTSET">[11]Macro!#REF!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[11]Macro!#REF!</definedName>
    <definedName name="PROJECT">[11]Macro!#REF!</definedName>
    <definedName name="ProjectLocation">#REF!</definedName>
    <definedName name="ProjectNumber">#REF!</definedName>
    <definedName name="ProjectSubtitle">#REF!</definedName>
    <definedName name="ProjectTitle">#REF!</definedName>
    <definedName name="PROJGLANCE">#REF!</definedName>
    <definedName name="PROMANBREAK">#REF!</definedName>
    <definedName name="Proooooo">#REF!</definedName>
    <definedName name="q1q30203">'[51]COA-IPCL'!#REF!</definedName>
    <definedName name="qq">#REF!</definedName>
    <definedName name="qqqq">#REF!</definedName>
    <definedName name="Query1">#REF!</definedName>
    <definedName name="RANGE">#REF!</definedName>
    <definedName name="RANGE1">#REF!</definedName>
    <definedName name="RANGE2">'[52]Cable-data'!$A$33:$K$48</definedName>
    <definedName name="RANGE21">#REF!</definedName>
    <definedName name="range3">#REF!</definedName>
    <definedName name="RANGE6">'[53]CABLE DATA'!$A$31:$C$46</definedName>
    <definedName name="RATE">#REF!</definedName>
    <definedName name="RATIO">#REF!</definedName>
    <definedName name="RATIOS">#REF!</definedName>
    <definedName name="RATIOS1">#REF!</definedName>
    <definedName name="RATIOS2">#REF!</definedName>
    <definedName name="RAW">#REF!</definedName>
    <definedName name="Rdate">[54]Conditions!$B$6</definedName>
    <definedName name="Reachin">#REF!</definedName>
    <definedName name="_xlnm.Recorder">#REF!</definedName>
    <definedName name="REG">[11]Macro!#REF!</definedName>
    <definedName name="REGION">[11]Macro!#REF!</definedName>
    <definedName name="rel">#REF!</definedName>
    <definedName name="Rent.list">#REF!</definedName>
    <definedName name="rent.lst122">#REF!</definedName>
    <definedName name="RENT_LIST">#REF!</definedName>
    <definedName name="rent_list2">#REF!</definedName>
    <definedName name="RESTOREDATA">[11]Macro!#REF!</definedName>
    <definedName name="resultc">#REF!</definedName>
    <definedName name="resultp">#REF!</definedName>
    <definedName name="retainedc">'[2]NOTES '!#REF!</definedName>
    <definedName name="retainedp">'[2]NOTES '!#REF!</definedName>
    <definedName name="Rev">#REF!</definedName>
    <definedName name="RIB">[15]INFO!$B$5</definedName>
    <definedName name="rig">#REF!</definedName>
    <definedName name="rm4e">#REF!</definedName>
    <definedName name="robot">#REF!</definedName>
    <definedName name="rosid">#REF!</definedName>
    <definedName name="rraaffff">[11]Macro!#REF!</definedName>
    <definedName name="rty">#REF!</definedName>
    <definedName name="SA">#REF!</definedName>
    <definedName name="SALE">#REF!</definedName>
    <definedName name="SALESEXPORT">#REF!</definedName>
    <definedName name="SALESLOCAL">#REF!</definedName>
    <definedName name="SAMPLEDATA">[11]Macro!#REF!</definedName>
    <definedName name="Sampledata12225545">[11]Macro!#REF!</definedName>
    <definedName name="sampledata123455563">[11]Macro!#REF!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NS_INV">[11]Macro!#REF!</definedName>
    <definedName name="SENS_SALE">[11]Macro!#REF!</definedName>
    <definedName name="serf">#REF!</definedName>
    <definedName name="servf">#REF!</definedName>
    <definedName name="seventyfour">[25]Recipe!#REF!</definedName>
    <definedName name="shd">#REF!</definedName>
    <definedName name="shf">#REF!</definedName>
    <definedName name="SHOW_AFTER">[11]Macro!#REF!</definedName>
    <definedName name="show_After1223333">[11]Macro!#REF!</definedName>
    <definedName name="SHOW_BEFORE">[11]Macro!#REF!</definedName>
    <definedName name="SIXTH">#REF!</definedName>
    <definedName name="sixtyeight">[25]Recipe!#REF!</definedName>
    <definedName name="slab">#REF!</definedName>
    <definedName name="sond">#REF!</definedName>
    <definedName name="sondf">#REF!</definedName>
    <definedName name="SONTF">[16]factors!#REF!</definedName>
    <definedName name="SPEC_G_START">[11]Capacity!#REF!</definedName>
    <definedName name="SRRRRR">#REF!</definedName>
    <definedName name="srvf">#REF!</definedName>
    <definedName name="ssd">#REF!</definedName>
    <definedName name="ssf">#REF!</definedName>
    <definedName name="Stage">#REF!</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rID">#REF!</definedName>
    <definedName name="Subject">#REF!</definedName>
    <definedName name="SUMSALARY">#REF!</definedName>
    <definedName name="SUPEVISORY">#REF!</definedName>
    <definedName name="swap">#REF!</definedName>
    <definedName name="swf">#REF!</definedName>
    <definedName name="syndicates">'[55]syndicate codes'!$A$3:$P$242</definedName>
    <definedName name="Target">#REF!</definedName>
    <definedName name="TAX">#REF!</definedName>
    <definedName name="taxpayc">'[2]NOTES '!#REF!</definedName>
    <definedName name="taxpayp">'[2]NOTES '!#REF!</definedName>
    <definedName name="tb">'[9]TB-JUNE-2003-18.7.03'!$B$7:$F$418</definedName>
    <definedName name="temp">'[56]Performance Report'!#REF!</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hirty">[45]Recipe!$D$128:$J$129</definedName>
    <definedName name="threehundrdninety">[45]Recipe!$D$2013:$H$2017</definedName>
    <definedName name="threehundrdninetyeight">[45]Recipe!$D$2035:$H$2036</definedName>
    <definedName name="threehundrdninetyfive">[45]Recipe!$D$2029:$H$2030</definedName>
    <definedName name="threehundrdninetyfour">[45]Recipe!$D$2027:$H$2028</definedName>
    <definedName name="threehundrdninetyone">[45]Recipe!$D$2018:$H$2022</definedName>
    <definedName name="threehundrdninetyseven">[45]Recipe!$D$2033:$H$2034</definedName>
    <definedName name="threehundrdninetysix">[45]Recipe!$D$2031:$H$2032</definedName>
    <definedName name="threehundrdninetythree">[45]Recipe!$D$2025:$H$2026</definedName>
    <definedName name="threehundrdninetytwo">[45]Recipe!$D$2023:$H$2024</definedName>
    <definedName name="threehundredeighty">[45]Recipe!$D$1980:$H$1983</definedName>
    <definedName name="threehundredeightyeight">[45]Recipe!$D$2006:$H$2007</definedName>
    <definedName name="threehundredeightyfive">[45]Recipe!$D$2000:$H$2001</definedName>
    <definedName name="threehundredeightyfour">[45]Recipe!$D$1998:$H$1999</definedName>
    <definedName name="threehundredeightynine">[45]Recipe!$D$2008:$H$2012</definedName>
    <definedName name="threehundredeightyone">[45]Recipe!$D$1984:$H$1989</definedName>
    <definedName name="threehundredeightyseven">[45]Recipe!$D$2004:$H$2005</definedName>
    <definedName name="threehundredeightysix">[45]Recipe!$D$2002:$H$2003</definedName>
    <definedName name="threehundredeightythree">[45]Recipe!$D$1996:$H$1997</definedName>
    <definedName name="threehundredeightytwo">[45]Recipe!$D$1990:$H$1995</definedName>
    <definedName name="threehundredfifty">[45]Recipe!$D$1839:$H$1845</definedName>
    <definedName name="threehundredfiftyeight">[45]Recipe!$D$1888:$H$1892</definedName>
    <definedName name="threehundredfiftyfive">[45]Recipe!$D$1875:$H$1876</definedName>
    <definedName name="threehundredfiftyfour">[45]Recipe!$D$1873:$H$1874</definedName>
    <definedName name="threehundredfiftynine">[45]Recipe!$D$1893:$H$1894</definedName>
    <definedName name="threehundredfiftyone">[45]Recipe!$D$1847:$H$1854</definedName>
    <definedName name="threehundredfiftyseven">[45]Recipe!$D$1883:$H$1887</definedName>
    <definedName name="threehundredfiftythree">[45]Recipe!$D$1865:$H$1872</definedName>
    <definedName name="threehundredfiftytwo">[45]Recipe!$D$1855:$I$1863</definedName>
    <definedName name="threehundredfourty">[45]Recipe!$D$1751:$H$1758</definedName>
    <definedName name="threehundredfourtyeight">[45]Recipe!$D$1823:$H$1829</definedName>
    <definedName name="threehundredfourtyfive">[45]Recipe!$D$1799:$H$1805</definedName>
    <definedName name="threehundredfourtyfour">[45]Recipe!$D$1789:$H$1797</definedName>
    <definedName name="threehundredfourtynine">[45]Recipe!$D$1831:$H$1837</definedName>
    <definedName name="threehundredfourtyone">[45]Recipe!$D$1759:$H$1767</definedName>
    <definedName name="threehundredfourtyseven">[45]Recipe!$D$1814:$H$1821</definedName>
    <definedName name="threehundredfourtysix">[45]Recipe!$D$1806:$H$1813</definedName>
    <definedName name="threehundredfourtythree">[45]Recipe!$D$1778:$H$1787</definedName>
    <definedName name="threehundredfourtytwo">[45]Recipe!$D$1768:$H$1777</definedName>
    <definedName name="threehundredone">[45]Recipe!$D$1412:$H$1414</definedName>
    <definedName name="threehundredone1">[45]Recipe!$D$1415:$H$1421</definedName>
    <definedName name="threehundredseventy">[45]Recipe!$D$1942:$H$1943</definedName>
    <definedName name="threehundredseventyeight">[45]Recipe!$D$1971:$H$1975</definedName>
    <definedName name="threehundredseventyfive">[45]Recipe!$D$1956:$H$1960</definedName>
    <definedName name="threehundredseventynine">[45]Recipe!$D$1976:$H$1979</definedName>
    <definedName name="threehundredseventyone">[45]Recipe!$D$1944:$H$1945</definedName>
    <definedName name="threehundredseventyseven">[45]Recipe!$D$1966:$H$1970</definedName>
    <definedName name="threehundredseventysix">[45]Recipe!$D$1961:$H$1965</definedName>
    <definedName name="threehundredseventythree">[45]Recipe!$D$1948:$H$1949</definedName>
    <definedName name="threehundredseventytwo">[45]Recipe!$D$1946:$H$1947</definedName>
    <definedName name="threehundredsixty">[45]Recipe!$D$1895:$H$1900</definedName>
    <definedName name="threehundredsixtyfour">[45]Recipe!$D$1920:$H$1924</definedName>
    <definedName name="threehundredsixtynine">[45]Recipe!$D$1940:$H$1941</definedName>
    <definedName name="threehundredsixtyone">[45]Recipe!$D$1901:$H$1906</definedName>
    <definedName name="threehundredsixtyseven">[45]Recipe!$D$1936:$H$1937</definedName>
    <definedName name="threehundredsixtysix">[45]Recipe!$D$1931:$H$1935</definedName>
    <definedName name="threehundredsixtythree">[45]Recipe!$D$1913:$H$1919</definedName>
    <definedName name="threehundredsixtytwo">[45]Recipe!$D$1907:$H$1912</definedName>
    <definedName name="threehundredten">[45]Recipe!$D$1490:$I$1498</definedName>
    <definedName name="threehundredthirteen">[45]Recipe!$D$1517:$I$1525</definedName>
    <definedName name="threehundredthirtyeight">[45]Recipe!$D$1733:$H$1740</definedName>
    <definedName name="threehundredthirtynine">[45]Recipe!$D$1741:$H$1749</definedName>
    <definedName name="threehundredthirtyseven">[45]Recipe!$D$1723:$I$1731</definedName>
    <definedName name="threehundredthirtysix">[45]Recipe!$D$1714:$H$1722</definedName>
    <definedName name="threehundredtwentyfive">[45]Recipe!$D$1632:$I$1641</definedName>
    <definedName name="threehundredtwentyone">[45]Recipe!$D$1592:$I$1601</definedName>
    <definedName name="Title1">#REF!</definedName>
    <definedName name="Title2">#REF!</definedName>
    <definedName name="to">#REF!</definedName>
    <definedName name="tol">#REF!</definedName>
    <definedName name="topl">#REF!</definedName>
    <definedName name="topn">#REF!</definedName>
    <definedName name="total">[57]Total!$C$1:$V$61</definedName>
    <definedName name="TRAILBREAK">#REF!</definedName>
    <definedName name="TRAN">[11]Input!#REF!</definedName>
    <definedName name="tt">#REF!</definedName>
    <definedName name="ttttttttttttttttttt">#REF!</definedName>
    <definedName name="twelve">[45]Recipe!$D$53:$H$54</definedName>
    <definedName name="twohundredfiftysix">[45]Recipe!$D$1049:$H$1056</definedName>
    <definedName name="twohundredfiftythree">[45]Recipe!$D$1032:$H$1033</definedName>
    <definedName name="twohundredfiftytwo">[45]Recipe!$D$1030:$H$1031</definedName>
    <definedName name="twohundredninetyeight">[45]Recipe!$D$1388:$I$1396</definedName>
    <definedName name="twohundredseven">[45]Recipe!$D$753:$J$755</definedName>
    <definedName name="TYPE">[11]Macro!#REF!</definedName>
    <definedName name="tyty">#REF!</definedName>
    <definedName name="UNIT">#REF!</definedName>
    <definedName name="UPDATE">[11]Capacity!#REF!</definedName>
    <definedName name="UPDATE_AFTER">[11]Macro!#REF!</definedName>
    <definedName name="UPDATE_BEFORE">[11]Macro!#REF!</definedName>
    <definedName name="UPDATE_C">[11]Capacity!#REF!</definedName>
    <definedName name="usd">'[58]2000'!$L$1</definedName>
    <definedName name="USD_Rate">[59]KPIs!$AM$2</definedName>
    <definedName name="USDRATE">'[54]Liability Mgmt'!$C$64</definedName>
    <definedName name="Use_Alternates">#REF!</definedName>
    <definedName name="usrperiod">[60]Ref!$A$4</definedName>
    <definedName name="usrUnit">[60]Ref!$A$2</definedName>
    <definedName name="uuuu">#REF!</definedName>
    <definedName name="v">#REF!</definedName>
    <definedName name="valve2">#REF!</definedName>
    <definedName name="valve3">#REF!</definedName>
    <definedName name="valves">#REF!</definedName>
    <definedName name="vatf">#REF!</definedName>
    <definedName name="W_OFF">[11]Input!#REF!</definedName>
    <definedName name="WASTAGE">#REF!</definedName>
    <definedName name="WATERREQ">#REF!</definedName>
    <definedName name="withholding">#REF!</definedName>
    <definedName name="WRKRESULT">#REF!</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s">#REF!</definedName>
    <definedName name="WTSCALEBREAK">#REF!</definedName>
    <definedName name="ww">#REF!</definedName>
    <definedName name="yend">[2]INFO!$B$4</definedName>
    <definedName name="YENDP">[2]INFO!$B$5</definedName>
    <definedName name="YesNo">#REF!</definedName>
    <definedName name="yty">#REF!</definedName>
    <definedName name="yyyyy">#REF!</definedName>
    <definedName name="yyyyyy">#REF!</definedName>
    <definedName name="zit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1" l="1"/>
  <c r="H9" i="1" l="1"/>
  <c r="H36" i="1"/>
  <c r="I35" i="1" l="1"/>
  <c r="I36" i="1"/>
  <c r="I31" i="1"/>
  <c r="I37" i="1"/>
  <c r="I45" i="1"/>
  <c r="I49" i="1"/>
  <c r="I53" i="1"/>
  <c r="I55" i="1"/>
  <c r="I29" i="1"/>
  <c r="I25" i="1"/>
  <c r="I24" i="1"/>
  <c r="I20" i="1"/>
  <c r="H16" i="1"/>
  <c r="I16" i="1"/>
  <c r="I15" i="1"/>
  <c r="I58" i="1"/>
  <c r="I57" i="1"/>
  <c r="I56" i="1"/>
  <c r="I54" i="1"/>
  <c r="I50" i="1"/>
  <c r="I46" i="1"/>
  <c r="I44" i="1"/>
  <c r="I43" i="1"/>
  <c r="I42" i="1"/>
  <c r="I41" i="1"/>
  <c r="I40" i="1"/>
  <c r="I39" i="1"/>
  <c r="I38" i="1"/>
  <c r="I32" i="1"/>
  <c r="I30" i="1"/>
  <c r="I26" i="1"/>
  <c r="I21" i="1"/>
  <c r="I17" i="1"/>
  <c r="I14" i="1"/>
  <c r="I13" i="1"/>
  <c r="I12" i="1"/>
  <c r="I9" i="1"/>
  <c r="I10" i="1" s="1"/>
  <c r="I6" i="1"/>
  <c r="I5" i="1"/>
  <c r="G58" i="1"/>
  <c r="F57" i="1"/>
  <c r="G57" i="1" s="1"/>
  <c r="G56" i="1"/>
  <c r="G55" i="1"/>
  <c r="G54" i="1"/>
  <c r="G53" i="1"/>
  <c r="G50" i="1"/>
  <c r="G49" i="1"/>
  <c r="G46" i="1"/>
  <c r="G45" i="1"/>
  <c r="G44" i="1"/>
  <c r="G43" i="1"/>
  <c r="G42" i="1"/>
  <c r="G41" i="1"/>
  <c r="G40" i="1"/>
  <c r="G39" i="1"/>
  <c r="G38" i="1"/>
  <c r="G37" i="1"/>
  <c r="G36" i="1"/>
  <c r="G35" i="1"/>
  <c r="G32" i="1"/>
  <c r="G31" i="1"/>
  <c r="G30" i="1"/>
  <c r="G29" i="1"/>
  <c r="G26" i="1"/>
  <c r="G25" i="1"/>
  <c r="G24" i="1"/>
  <c r="E23" i="1"/>
  <c r="G23" i="1" s="1"/>
  <c r="F21" i="1"/>
  <c r="G21" i="1" s="1"/>
  <c r="G20" i="1"/>
  <c r="G17" i="1"/>
  <c r="G16" i="1"/>
  <c r="G15" i="1"/>
  <c r="G14" i="1"/>
  <c r="F13" i="1"/>
  <c r="G13" i="1" s="1"/>
  <c r="G12" i="1"/>
  <c r="G9" i="1"/>
  <c r="G10" i="1" s="1"/>
  <c r="G6" i="1"/>
  <c r="G5" i="1"/>
  <c r="I7" i="1" l="1"/>
  <c r="G18" i="1"/>
  <c r="G33" i="1"/>
  <c r="G47" i="1"/>
  <c r="G51" i="1"/>
  <c r="G60" i="1"/>
  <c r="I23" i="1"/>
  <c r="I27" i="1" s="1"/>
  <c r="G7" i="1"/>
  <c r="I47" i="1"/>
  <c r="I51" i="1"/>
  <c r="I60" i="1"/>
  <c r="I33" i="1"/>
  <c r="I18" i="1"/>
  <c r="G27" i="1"/>
  <c r="G61" i="1" l="1"/>
</calcChain>
</file>

<file path=xl/sharedStrings.xml><?xml version="1.0" encoding="utf-8"?>
<sst xmlns="http://schemas.openxmlformats.org/spreadsheetml/2006/main" count="149" uniqueCount="110">
  <si>
    <t xml:space="preserve">BILL OF QUANTITIES FOR CIVIL &amp; INTERIOR WORK
PROJECT : KFC BOQ @  MUMBAI AIRPORT </t>
  </si>
  <si>
    <t>DATE:-05/07/2023</t>
  </si>
  <si>
    <t>S.NO.</t>
  </si>
  <si>
    <t>ITEM NAME</t>
  </si>
  <si>
    <t>ITEM SPECIFICATIONS</t>
  </si>
  <si>
    <t>UNIT</t>
  </si>
  <si>
    <t>QUANTITY</t>
  </si>
  <si>
    <t>RATE</t>
  </si>
  <si>
    <t>TOTAL</t>
  </si>
  <si>
    <t xml:space="preserve">DISMENTLING </t>
  </si>
  <si>
    <t xml:space="preserve">Existing wall and floor Dismantling </t>
  </si>
  <si>
    <t>Dismantling exisiting brick wall and flooring as per the site</t>
  </si>
  <si>
    <t>Job</t>
  </si>
  <si>
    <t>Malwa Dumping</t>
  </si>
  <si>
    <t xml:space="preserve">Site scrapping/debris Dumping  at nearest Dumping yard as/ airport authority rate shall be including  loading unloding etc </t>
  </si>
  <si>
    <t>Per/Trolly</t>
  </si>
  <si>
    <t xml:space="preserve">ANTI TERMITE </t>
  </si>
  <si>
    <t xml:space="preserve">Anti Termite Treatment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</si>
  <si>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</si>
  <si>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Sq.m</t>
  </si>
  <si>
    <t>CIVIL WORK</t>
  </si>
  <si>
    <t>100 MM Thick ACC Siporex block work</t>
  </si>
  <si>
    <r>
      <rPr>
        <b/>
        <sz val="11"/>
        <color theme="1"/>
        <rFont val="Aptos Narrow"/>
        <family val="2"/>
        <scheme val="minor"/>
      </rPr>
      <t xml:space="preserve">Providing and erecting 100 mm </t>
    </r>
    <r>
      <rPr>
        <sz val="11"/>
        <color theme="1"/>
        <rFont val="Aptos Narrow"/>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</si>
  <si>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3.1a</t>
  </si>
  <si>
    <t>150 MM Thick ACC Siporex block work</t>
  </si>
  <si>
    <r>
      <rPr>
        <b/>
        <sz val="11"/>
        <color theme="1"/>
        <rFont val="Aptos Narrow"/>
        <family val="2"/>
        <scheme val="minor"/>
      </rPr>
      <t xml:space="preserve">Providing and erecting 150 mm </t>
    </r>
    <r>
      <rPr>
        <sz val="11"/>
        <color theme="1"/>
        <rFont val="Aptos Narrow"/>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</si>
  <si>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RCC Band in  brick wall</t>
  </si>
  <si>
    <r>
      <rPr>
        <b/>
        <sz val="11"/>
        <color theme="1"/>
        <rFont val="Aptos Narrow"/>
        <family val="2"/>
        <scheme val="minor"/>
      </rPr>
      <t xml:space="preserve">Providing &amp; laying </t>
    </r>
    <r>
      <rPr>
        <sz val="11"/>
        <color theme="1"/>
        <rFont val="Aptos Narrow"/>
        <family val="2"/>
        <scheme val="minor"/>
      </rPr>
      <t>60-70 mm thick RCC band  with 10mm dia bar in brick wall at every 1200 mm height in brick wall with M25 grade concreete ratio 1:1:2 (1 is cement 1 is sand &amp; 2 is aggregate ) in true line ,level and plumb for wall.</t>
    </r>
  </si>
  <si>
    <t>Rm</t>
  </si>
  <si>
    <t xml:space="preserve">Plaster Work </t>
  </si>
  <si>
    <r>
      <rPr>
        <b/>
        <sz val="11"/>
        <color theme="1"/>
        <rFont val="Aptos Narrow"/>
        <family val="2"/>
        <scheme val="minor"/>
      </rPr>
      <t xml:space="preserve">Providing &amp; Laying:- </t>
    </r>
    <r>
      <rPr>
        <sz val="11"/>
        <color theme="1"/>
        <rFont val="Aptos Narrow"/>
        <family val="2"/>
        <scheme val="minor"/>
      </rPr>
      <t>Of</t>
    </r>
    <r>
      <rPr>
        <b/>
        <sz val="11"/>
        <color theme="1"/>
        <rFont val="Aptos Narrow"/>
        <family val="2"/>
        <scheme val="minor"/>
      </rPr>
      <t xml:space="preserve">  </t>
    </r>
    <r>
      <rPr>
        <sz val="11"/>
        <color theme="1"/>
        <rFont val="Aptos Narrow"/>
        <family val="2"/>
        <scheme val="minor"/>
      </rPr>
      <t>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r>
  </si>
  <si>
    <t>PCC Flooring</t>
  </si>
  <si>
    <r>
      <t xml:space="preserve">Providing and laying </t>
    </r>
    <r>
      <rPr>
        <b/>
        <sz val="11"/>
        <rFont val="Aptos Narrow"/>
        <family val="2"/>
        <scheme val="minor"/>
      </rPr>
      <t>plain cement concrete</t>
    </r>
    <r>
      <rPr>
        <sz val="11"/>
        <rFont val="Aptos Narrow"/>
        <family val="2"/>
        <scheme val="minor"/>
      </rPr>
      <t xml:space="preserve"> of specified grade, 1:2:4 (1 cement : 2 coarse sand : 4  graded stone aggregate 20 mm and down gauge) as bed concrete in locations as called for laid, consolidated and cured etc. complete upto maximun 75mm thickness as per specification and drawing including the cost of centering and shuttering.</t>
    </r>
  </si>
  <si>
    <t xml:space="preserve">Water proofing </t>
  </si>
  <si>
    <t>Applying and grouting a slurry coat of neat cement using 2.75
kg/sqm. of cement admixed with propeirtary water proofing compound(Davco K10 Polyurethane plus/Dr. Fixit Flexi PU 270-I)conforming to IS : 2645 over the RCC slab including cleaning the surfacebefore treatment cement morter 1:5 (1 cement : 5 coarse sand)admixed with proprietary water proofing compound conforming to IS :2645 over 20 mm thick layer of cement morter of mix 1:5 ( 1 cement : 5coarse sand) admixed with proprietary water proofing compound
conforming to IS : 2645 to required slope and treating similary the
adjoining walls upto 300 mm height including rounding of junctions of
walls and slabs.Finishing the surface with 20 mm thick jointless cement morter of mix1:4 (1 cement : 4 coarse sand) admixed with proprietary water proofing
compound conforming to IS : 2645 and finally finishing the surface with
trowel with neat cement slurry and making of 300x300 mm square.</t>
  </si>
  <si>
    <t>TILE / STONE WORK</t>
  </si>
  <si>
    <t>KOTA STONE FLOORING 
BOH AREA</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</si>
  <si>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completed as per the details are provided  in drawings or as directed by Architect/Engineer.  
 </t>
  </si>
  <si>
    <t xml:space="preserve">KOTA  SKIRTING IN BOH AREA                      </t>
  </si>
  <si>
    <t xml:space="preserve">Providing &amp; fixing of 25mm thk. kota stone 4" high over a bed of 20 mm thk. Cement mortar ( 1:4 ) jointed with cement slurry mixed with pigment to match the coloure of KOTA including necessary wastage ,cutting ,grinding &amp; polishing completed as per the details are provided  in drawings or as directed by Architect/Engineer. 
 </t>
  </si>
  <si>
    <t xml:space="preserve"> Kota polish </t>
  </si>
  <si>
    <r>
      <rPr>
        <b/>
        <sz val="11"/>
        <color theme="1"/>
        <rFont val="Aptos Narrow"/>
        <family val="2"/>
        <scheme val="minor"/>
      </rPr>
      <t xml:space="preserve">Providing and Applyng:- </t>
    </r>
    <r>
      <rPr>
        <sz val="11"/>
        <color theme="1"/>
        <rFont val="Aptos Narrow"/>
        <family val="2"/>
        <scheme val="minor"/>
      </rPr>
      <t xml:space="preserve">Of   dimond polish over kota flooring if required .
</t>
    </r>
  </si>
  <si>
    <t>RO</t>
  </si>
  <si>
    <t xml:space="preserve">Raised floor &amp; Cinder filling </t>
  </si>
  <si>
    <r>
      <rPr>
        <b/>
        <sz val="11"/>
        <color theme="1"/>
        <rFont val="Aptos Narrow"/>
        <family val="2"/>
        <scheme val="minor"/>
      </rPr>
      <t>Providing and cinder</t>
    </r>
    <r>
      <rPr>
        <sz val="11"/>
        <color theme="1"/>
        <rFont val="Aptos Narrow"/>
        <family val="2"/>
        <scheme val="minor"/>
      </rPr>
      <t xml:space="preserve"> filing to raised floor as per the drawing and instruction as per site location  UPTO 250mm ht.</t>
    </r>
  </si>
  <si>
    <t>WALL TILES ( BOH AREA )</t>
  </si>
  <si>
    <t xml:space="preserve">P/fixing glazed ceramic (Kajaria /Johnson Make)  White- (200x300mm) Wall tiles as approved, UPTO 2100mm from FFLVL. or BOFC whichever is achieveable, in kitchen over a base of 20-25mm thick plaster with cement mortar 1:3 (1 cement: 3 fine sand) as per approved pattern, setting the tiles in cement slurry,  joints filled and finished neat with white cement as/spec.(Basic cost of tile Rs.22/- per sft.) </t>
  </si>
  <si>
    <t>WALL TILES ( MOH AREA )</t>
  </si>
  <si>
    <t>Providing &amp; Fixing of100x200mm White Bevelled Tile [JOHNSON ] in MOH Area with 12 thk base plaster cement mortar 1:4 and joined with white cement slurry mixed with pigment to match the shade of tile. The tile to be laid as per approved pattern. Completed as per design &amp; details are provided or as directed by Architect. ( Base Rate 85/- Sq.Ft. )</t>
  </si>
  <si>
    <t>Granite Work</t>
  </si>
  <si>
    <t>Providing ,cutting ,and laying 18 mm th. granite, laying over a cement motor ,bedding (1:4)  as per the detail draing like thresh hold ,ledge wall top and etc Rate are included with required moulding ,shemfring and polish as per the detail drawing.</t>
  </si>
  <si>
    <t>MS WORK</t>
  </si>
  <si>
    <t>MS tubular partition</t>
  </si>
  <si>
    <r>
      <t xml:space="preserve">P/F Full Ht partition (75mm above bofc) with </t>
    </r>
    <r>
      <rPr>
        <b/>
        <sz val="11"/>
        <color rgb="FF000000"/>
        <rFont val="Aptos Narrow"/>
        <family val="2"/>
        <scheme val="minor"/>
      </rPr>
      <t>single side</t>
    </r>
    <r>
      <rPr>
        <sz val="11"/>
        <color rgb="FF000000"/>
        <rFont val="Aptos Narrow"/>
        <family val="2"/>
        <scheme val="minor"/>
      </rPr>
      <t xml:space="preserve"> Framework as per dwg, of MS Box section 50x50mm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r>
  </si>
  <si>
    <r>
      <t xml:space="preserve">P/F Full Ht partition with </t>
    </r>
    <r>
      <rPr>
        <b/>
        <sz val="11"/>
        <color rgb="FF000000"/>
        <rFont val="Aptos Narrow"/>
        <family val="2"/>
        <scheme val="minor"/>
      </rPr>
      <t>double</t>
    </r>
    <r>
      <rPr>
        <sz val="11"/>
        <color rgb="FF000000"/>
        <rFont val="Aptos Narrow"/>
        <family val="2"/>
        <scheme val="minor"/>
      </rPr>
      <t xml:space="preserve"> Framework made to shape as per dwg, of MS Box section 50x50mm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(single side)</t>
    </r>
  </si>
  <si>
    <t xml:space="preserve">P/F  of MS Box section 25x25mm ,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</si>
  <si>
    <t>Framing for DMB's</t>
  </si>
  <si>
    <r>
      <t>Providing and fixing</t>
    </r>
    <r>
      <rPr>
        <sz val="11"/>
        <color theme="1"/>
        <rFont val="Aptos Narrow"/>
        <family val="2"/>
        <scheme val="minor"/>
      </rPr>
      <t xml:space="preserve"> MS Frame work just below the false ceiling, to hang DMB's in MOH, supported by civil structure  with two coats of ms primer etc, complete.</t>
    </r>
  </si>
  <si>
    <t>WOODEN WORK</t>
  </si>
  <si>
    <t>Bison board cladding</t>
  </si>
  <si>
    <r>
      <t xml:space="preserve">Providing and fixing :- </t>
    </r>
    <r>
      <rPr>
        <sz val="11"/>
        <color theme="1"/>
        <rFont val="Aptos Narrow"/>
        <family val="2"/>
        <scheme val="minor"/>
      </rPr>
      <t>12mm th. Bison board over existing MS framework, ready to take tile finish on top. Rate inculsive of all necessary hardware wastage etc complete in all respects as per drawings/details. Measurement as per elevation.</t>
    </r>
  </si>
  <si>
    <t>Laminate cladding on wall &amp; partition</t>
  </si>
  <si>
    <r>
      <t xml:space="preserve">Providing and fixing :- </t>
    </r>
    <r>
      <rPr>
        <sz val="11"/>
        <color theme="1"/>
        <rFont val="Aptos Narrow"/>
        <family val="2"/>
        <scheme val="minor"/>
      </rPr>
      <t>19mm th. FR ply, finished with 1.0mm th. laminate of approved shade and make as/elevation. Rate inculsive of all necessary hardware wastage etc complete in all respects as per drawings/details</t>
    </r>
  </si>
  <si>
    <t>Acrylic sheet cladding on  partition</t>
  </si>
  <si>
    <r>
      <t xml:space="preserve">Providing and fixing :- 4mm th. Grey and Red Acrylic sheet, </t>
    </r>
    <r>
      <rPr>
        <sz val="11"/>
        <color theme="1"/>
        <rFont val="Aptos Narrow"/>
        <family val="2"/>
        <scheme val="minor"/>
      </rPr>
      <t>pasted with approved adhesive over 19mm th. FR ply, over existing MS tubular structure, as/elevation. Rate inculsive of all necessary hardware wastage etc complete in all respects as per drawings/details</t>
    </r>
  </si>
  <si>
    <t xml:space="preserve">Door frame </t>
  </si>
  <si>
    <r>
      <rPr>
        <b/>
        <sz val="11"/>
        <color theme="1"/>
        <rFont val="Aptos Narrow"/>
        <family val="2"/>
        <scheme val="minor"/>
      </rPr>
      <t>Providing and fixing :-</t>
    </r>
    <r>
      <rPr>
        <sz val="11"/>
        <color theme="1"/>
        <rFont val="Aptos Narrow"/>
        <family val="2"/>
        <scheme val="minor"/>
      </rPr>
      <t xml:space="preserve"> HARD Wood door frames i.e Sal wood or Equivalent  2.5"X 5"complete with grooves as specified complete polished/painted matching the laminate as specified, with all necessary hardware such as hold fasts etc. completed as per design &amp; details given in drawing/Architect instruction. Door frames to be manufactured with horns minimum 3", 40x12mm rebate size and a temporary wooden strip to retain the shape of the frame etc.including  polish of approved shade.</t>
    </r>
  </si>
  <si>
    <t xml:space="preserve">DRY STORE ENTRY </t>
  </si>
  <si>
    <t xml:space="preserve">Flush door 38 mm thk ply finished with 1mm thk.laminate on both side &amp;  6" high aluminum powder coated grill at bottom of door. All necessary hardware (i.e. lock, handle, hinges, latch or tower bolt, door stopper, pvc buffer etc ) to be provided. Door held on granite jamb &amp; having open door closer. All to be completed as per the details are provided  in drawings or as directed by Architect/Engineer. Door size 3'0" x 7'0"
</t>
  </si>
  <si>
    <t>no</t>
  </si>
  <si>
    <t>MANAGER CABIN  DOOR (WITH VISION PANEL)</t>
  </si>
  <si>
    <t xml:space="preserve">Providing &amp; Making of Flush door (38 mm thk  ply) finished with 1mm thk. on both side, having vision panel of size 2'-6" x 6" at eye level. All necessary hardware (i.e. lock, handle, hinges, latch or tower bolt, door stopper, door pvc buffer etc ) to be provided.
(Door Size: 3'0"x7'0" Incl. Door Frame), completed as per the details are provided  in drawings or as directed by Architect/Engineer. 
</t>
  </si>
  <si>
    <t xml:space="preserve"> BOH ENTRY
(VISION PANEL DOOR)            </t>
  </si>
  <si>
    <t xml:space="preserve">Providing &amp; Making of Flush door (38 mm thk  ply) finished with 1mm thk. on both side, having vision panel of size 9"x9" at eye level. All necessary hardware (i.e. lock, handle, hinges, latch or tower bolt, door stopper, door pvc buffer etc ) to be provided.
(Door Size: 3'0"x7'0" Incl. Door Frame), completed as per the details are provided  in drawings or as directed by Architect/Engineer. 
</t>
  </si>
  <si>
    <t>Front Counter Portal</t>
  </si>
  <si>
    <r>
      <rPr>
        <b/>
        <sz val="11"/>
        <color theme="1"/>
        <rFont val="Aptos Narrow"/>
        <family val="2"/>
        <scheme val="minor"/>
      </rPr>
      <t xml:space="preserve">Providing and fixing </t>
    </r>
    <r>
      <rPr>
        <sz val="11"/>
        <color theme="1"/>
        <rFont val="Aptos Narrow"/>
        <family val="2"/>
        <scheme val="minor"/>
      </rPr>
      <t xml:space="preserve">Of front counter portal with 18 mm thick ply finished with 1mm th. Lamiante on all visible faces as per the detail drawings </t>
    </r>
  </si>
  <si>
    <t>Main Counter For Order and Picup</t>
  </si>
  <si>
    <r>
      <rPr>
        <b/>
        <sz val="11"/>
        <color theme="1"/>
        <rFont val="Aptos Narrow"/>
        <family val="2"/>
        <scheme val="minor"/>
      </rPr>
      <t>Providing &amp; Fixing:-</t>
    </r>
    <r>
      <rPr>
        <sz val="11"/>
        <color theme="1"/>
        <rFont val="Aptos Narrow"/>
        <family val="2"/>
        <scheme val="minor"/>
      </rPr>
      <t xml:space="preserve"> Of 2'-9" deep counter to order &amp; Pick Up  made from 19mm thick FR Ply with nosing in front as per detail drawing. Counter top and front fascia to be finished in white corian EM-03 with 150mm wide 3 vertical stripes of Red corian as mentioned, all internal surfaces &amp; under counter storage finished in plain white laminate, niche for KDS, provision for cash till, wire manager etc to completed as per details &amp; design provided or as directed by Architect. Elevation area from MOH side shall be Measured.</t>
    </r>
  </si>
  <si>
    <t xml:space="preserve">OVERHEAD STORAGE (MANAGERS ROOM) </t>
  </si>
  <si>
    <r>
      <t xml:space="preserve">P/Fof 450MM deep overhead storage unit made of 19mm thk. Commercial board.Externally Laminated with laminate of approved shade, off white enamel painted inside.Cost is inclusive of handles, foldable 19mm th. comm. board shelves,partitions etc. and polish complete. </t>
    </r>
    <r>
      <rPr>
        <b/>
        <sz val="11"/>
        <color indexed="8"/>
        <rFont val="Aptos Narrow"/>
        <family val="2"/>
        <scheme val="minor"/>
      </rPr>
      <t>Measurement as per elevation</t>
    </r>
  </si>
  <si>
    <t>MANAGER -O.T. TABLE-LCMS</t>
  </si>
  <si>
    <t>P/f Table made out of 3/4" thk.commercial board laminated with (LAM -8844 AGED SUEDE ASH FORMICA MAKE). The table to have one drawer unit and key board tray. Cost would include cost of all hardwares likeTelescopic Channels,"C" shaped brushed steel handles, ball catchers,locks etc complete with polish. Measurement as per plan</t>
  </si>
  <si>
    <t xml:space="preserve">SOFT BOARD  (MANAGERS ROOM , CREW ROOM &amp; DELIVERY TABLE ) </t>
  </si>
  <si>
    <t xml:space="preserve">Providing &amp; fixing of Soft board for Managers Cabin with fabric of approved shade, completed as per the details are provided  in drawings or as directed by Architect/Engineer.  
Basic rate of Fabric as Rs. 100/r.mtr. </t>
  </si>
  <si>
    <t>FALSE CEILING/PAINTING</t>
  </si>
  <si>
    <t xml:space="preserve">Gypsum False ceiling </t>
  </si>
  <si>
    <r>
      <t>Providing and fixing :-</t>
    </r>
    <r>
      <rPr>
        <sz val="11"/>
        <color theme="1"/>
        <rFont val="Aptos Narrow"/>
        <family val="2"/>
        <scheme val="minor"/>
      </rPr>
      <t>in position Saint Gobain Gyproc make, Gypsum Board False Ceiling as per manufacturer's  specifications and instructions with 12.5 mm thick `Gypboard' Screw-fixed to the underside  Of suspended G.I. grid. G.I. grid should be Constructed and suspended from the main ceiling as per manufacturer's instructions and as per specifications using Original Co. Specified GypRock  Framework Sections G.I.24 gauge The Gypboard should be fixed to G.I. grid with 25 mm long Drawali Screws. The `Gypboard '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buckling/swaying at every 1200 mm. Item to be completed in all respect including necessary  sleeves for ducts finishing of joints cut outs supports for A.C. grills, light fixtures, speakers etc.</t>
    </r>
  </si>
  <si>
    <t xml:space="preserve">Paint On BOH Ceiling </t>
  </si>
  <si>
    <r>
      <t xml:space="preserve">Providing &amp;  applying </t>
    </r>
    <r>
      <rPr>
        <sz val="11"/>
        <color theme="1"/>
        <rFont val="Aptos Narrow"/>
        <family val="2"/>
        <scheme val="minor"/>
      </rPr>
      <t>Of Two or more coats of  roller applied</t>
    </r>
    <r>
      <rPr>
        <b/>
        <sz val="11"/>
        <color theme="1"/>
        <rFont val="Aptos Narrow"/>
        <family val="2"/>
        <scheme val="minor"/>
      </rPr>
      <t xml:space="preserve">  </t>
    </r>
    <r>
      <rPr>
        <sz val="11"/>
        <color theme="1"/>
        <rFont val="Aptos Narrow"/>
        <family val="2"/>
        <scheme val="minor"/>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</si>
  <si>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MISCELLANEOUS ITEMS</t>
  </si>
  <si>
    <t>SS PARTITION</t>
  </si>
  <si>
    <t>Providing and fixing of 304 grade stainless steel partition made with 20X20mm  tube frame and wrapped with stainless steel sheet and completed as per the details are provided in drawings or as directed by Architect/Engineer. Rate include SS sheet and ss frame and all necessary hardware etc.</t>
  </si>
  <si>
    <t xml:space="preserve">Corner Guard For BOH   Area </t>
  </si>
  <si>
    <r>
      <rPr>
        <b/>
        <sz val="11"/>
        <color theme="1"/>
        <rFont val="Aptos Narrow"/>
        <family val="2"/>
        <scheme val="minor"/>
      </rPr>
      <t>Providing &amp; fixing of</t>
    </r>
    <r>
      <rPr>
        <sz val="11"/>
        <color theme="1"/>
        <rFont val="Aptos Narrow"/>
        <family val="2"/>
        <scheme val="minor"/>
      </rPr>
      <t xml:space="preserve"> 25mm x 25mm SS (202 Grade) Tile Guard in Stainless Steel ( Brushed surface finished 1mm thk.) complete as per approved specification, completed as per the details are provided  in drawings or as directed by Architect/Engineer. </t>
    </r>
  </si>
  <si>
    <t>Trap Door in BOH Area</t>
  </si>
  <si>
    <t>Providing &amp;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</si>
  <si>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Nos</t>
  </si>
  <si>
    <t xml:space="preserve">Key box </t>
  </si>
  <si>
    <r>
      <rPr>
        <b/>
        <sz val="11"/>
        <color theme="1"/>
        <rFont val="Aptos Narrow"/>
        <family val="2"/>
        <scheme val="minor"/>
      </rPr>
      <t>Providing and making</t>
    </r>
    <r>
      <rPr>
        <sz val="11"/>
        <color theme="1"/>
        <rFont val="Aptos Narrow"/>
        <family val="2"/>
        <scheme val="minor"/>
      </rPr>
      <t xml:space="preserve"> key box as per the design at site </t>
    </r>
  </si>
  <si>
    <t>KICK PLATE ON DOORS</t>
  </si>
  <si>
    <r>
      <t xml:space="preserve">Providing and fixing </t>
    </r>
    <r>
      <rPr>
        <b/>
        <sz val="11"/>
        <rFont val="Aptos Narrow"/>
        <family val="2"/>
        <scheme val="minor"/>
      </rPr>
      <t xml:space="preserve">stainless steel(20 gauge) kick plate </t>
    </r>
    <r>
      <rPr>
        <sz val="11"/>
        <rFont val="Aptos Narrow"/>
        <family val="2"/>
        <scheme val="minor"/>
      </rPr>
      <t>on  doors on both sides including all necessary screws, nails etc. complete at the bottom of each door.(8" high)</t>
    </r>
  </si>
  <si>
    <t>HOUSEKEEPING</t>
  </si>
  <si>
    <t>Providing services for Daily Site Cleaning &amp; proper House keeping on Handover day</t>
  </si>
  <si>
    <t>Nos.</t>
  </si>
  <si>
    <t>MS Barricade</t>
  </si>
  <si>
    <t>Providing and fixing of 25x25mm pipe frame  for temporary Baricating, to completed as per details &amp; design given in drawing/Architect instruction.</t>
  </si>
  <si>
    <t>SUB-TOTAL</t>
  </si>
  <si>
    <t>Rate</t>
  </si>
  <si>
    <t>Total</t>
  </si>
  <si>
    <t>PikturePerfect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</si>
</sst>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20">
    <font>
      <sz val="11"/>
      <color theme="1"/>
      <name val="Aptos Narrow"/>
      <family val="2"/>
      <scheme val="minor"/>
    </font>
    <font>
      <sz val="11"/>
      <color theme="1"/>
      <name val="Aptos Narrow"/>
      <family val="2"/>
      <scheme val="minor"/>
    </font>
    <font>
      <b/>
      <sz val="16"/>
      <color theme="1"/>
      <name val="Aptos Narrow"/>
      <family val="2"/>
      <scheme val="minor"/>
    </font>
    <font>
      <sz val="16"/>
      <color theme="1"/>
      <name val="Aptos Narrow"/>
      <family val="2"/>
      <scheme val="minor"/>
    </font>
    <font>
      <sz val="12"/>
      <color theme="1"/>
      <name val="Aptos Narrow"/>
      <family val="2"/>
      <scheme val="minor"/>
    </font>
    <font>
      <b/>
      <sz val="12"/>
      <color theme="1"/>
      <name val="Aptos Narrow"/>
      <family val="2"/>
      <scheme val="minor"/>
    </font>
    <font>
      <b/>
      <sz val="11"/>
      <color theme="1"/>
      <name val="Aptos Narrow"/>
      <family val="2"/>
      <scheme val="minor"/>
    </font>
    <font>
      <sz val="11"/>
      <color theme="8"/>
      <name val="Aptos Narrow"/>
      <family val="2"/>
      <scheme val="minor"/>
    </font>
    <font>
      <sz val="11"/>
      <color rgb="FFFF0000"/>
      <name val="Aptos Narrow"/>
      <family val="2"/>
      <scheme val="minor"/>
    </font>
    <font>
      <i/>
      <sz val="11"/>
      <color rgb="FF7F7F7F"/>
      <name val="Calibri"/>
      <family val="2"/>
      <charset val="1"/>
    </font>
    <font>
      <sz val="11"/>
      <name val="Aptos Narrow"/>
      <family val="2"/>
      <scheme val="minor"/>
    </font>
    <font>
      <b/>
      <sz val="11"/>
      <name val="Aptos Narrow"/>
      <family val="2"/>
      <scheme val="minor"/>
    </font>
    <font>
      <sz val="11"/>
      <color rgb="FF000000"/>
      <name val="Aptos Narrow"/>
      <family val="2"/>
      <scheme val="minor"/>
    </font>
    <font>
      <b/>
      <sz val="11"/>
      <color rgb="FF000000"/>
      <name val="Aptos Narrow"/>
      <family val="2"/>
      <scheme val="minor"/>
    </font>
    <font>
      <sz val="11"/>
      <color indexed="8"/>
      <name val="Aptos Narrow"/>
      <family val="2"/>
      <scheme val="minor"/>
    </font>
    <font>
      <sz val="11"/>
      <color indexed="8"/>
      <name val="Calibri"/>
      <family val="2"/>
    </font>
    <font>
      <sz val="10"/>
      <name val="Helv"/>
      <family val="2"/>
    </font>
    <font>
      <sz val="10"/>
      <name val="Arial"/>
      <family val="2"/>
    </font>
    <font>
      <b/>
      <sz val="11"/>
      <color indexed="8"/>
      <name val="Aptos Narrow"/>
      <family val="2"/>
      <scheme val="minor"/>
    </font>
    <font>
      <sz val="11"/>
      <color indexed="8"/>
      <name val="Times New Roman"/>
      <family val="1"/>
    </font>
  </fonts>
  <fills count="8">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F2F2F2"/>
      </patternFill>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9" fillId="0" borderId="0" applyBorder="0" applyProtection="0"/>
    <xf numFmtId="43" fontId="15" fillId="0" borderId="0" applyFont="0" applyFill="0" applyBorder="0" applyAlignment="0" applyProtection="0"/>
    <xf numFmtId="43" fontId="15" fillId="0" borderId="0" applyFont="0" applyFill="0" applyBorder="0" applyAlignment="0" applyProtection="0"/>
    <xf numFmtId="0" fontId="16" fillId="0" borderId="0"/>
    <xf numFmtId="0" fontId="17" fillId="0" borderId="0"/>
    <xf numFmtId="0" fontId="19" fillId="0" borderId="0" applyBorder="0" applyProtection="0"/>
    <xf numFmtId="0" fontId="17" fillId="0" borderId="0"/>
  </cellStyleXfs>
  <cellXfs count="106">
    <xf numFmtId="0" fontId="0" fillId="0" borderId="0" xfId="0"/>
    <xf numFmtId="0" fontId="3" fillId="0" borderId="0" xfId="0" applyFont="1"/>
    <xf numFmtId="0" fontId="5" fillId="2" borderId="2" xfId="0" applyFont="1" applyFill="1" applyBorder="1" applyAlignment="1">
      <alignment horizontal="center"/>
    </xf>
    <xf numFmtId="0" fontId="5" fillId="2" borderId="3" xfId="0" applyFont="1" applyFill="1" applyBorder="1"/>
    <xf numFmtId="0" fontId="4" fillId="2" borderId="0" xfId="0" applyFont="1" applyFill="1" applyAlignment="1">
      <alignment horizontal="left" vertical="top"/>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2" fontId="6" fillId="3" borderId="3" xfId="0" applyNumberFormat="1" applyFont="1" applyFill="1" applyBorder="1" applyAlignment="1">
      <alignment horizontal="center"/>
    </xf>
    <xf numFmtId="0" fontId="0" fillId="3" borderId="0" xfId="0" applyFill="1" applyAlignment="1">
      <alignment horizontal="left" vertical="top"/>
    </xf>
    <xf numFmtId="0" fontId="6" fillId="3" borderId="4" xfId="0" applyFont="1" applyFill="1" applyBorder="1"/>
    <xf numFmtId="0" fontId="7" fillId="3" borderId="2" xfId="0" applyFont="1" applyFill="1" applyBorder="1" applyAlignment="1">
      <alignment horizontal="center"/>
    </xf>
    <xf numFmtId="0" fontId="7" fillId="3" borderId="2" xfId="0" applyFont="1" applyFill="1" applyBorder="1" applyAlignment="1">
      <alignment horizontal="center" vertical="center"/>
    </xf>
    <xf numFmtId="0" fontId="7" fillId="3" borderId="2" xfId="0" applyFont="1" applyFill="1" applyBorder="1"/>
    <xf numFmtId="0" fontId="0" fillId="0" borderId="3" xfId="0" applyBorder="1" applyAlignment="1">
      <alignment horizontal="center" vertical="top"/>
    </xf>
    <xf numFmtId="0" fontId="0" fillId="0" borderId="2" xfId="0" applyBorder="1" applyAlignment="1">
      <alignment horizontal="left" vertical="top" wrapText="1"/>
    </xf>
    <xf numFmtId="0" fontId="0" fillId="0" borderId="4" xfId="0" applyBorder="1" applyAlignment="1">
      <alignment vertical="top" wrapText="1"/>
    </xf>
    <xf numFmtId="0" fontId="0" fillId="0" borderId="2" xfId="0" applyBorder="1" applyAlignment="1">
      <alignment horizontal="center" vertical="top"/>
    </xf>
    <xf numFmtId="2" fontId="0" fillId="0" borderId="2" xfId="0" applyNumberFormat="1" applyBorder="1" applyAlignment="1">
      <alignment horizontal="center" vertical="top"/>
    </xf>
    <xf numFmtId="2" fontId="8" fillId="0" borderId="2" xfId="0" applyNumberFormat="1" applyFont="1" applyBorder="1" applyAlignment="1">
      <alignment horizontal="center" vertical="top"/>
    </xf>
    <xf numFmtId="0" fontId="0" fillId="0" borderId="0" xfId="0" applyAlignment="1">
      <alignment vertical="top"/>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vertical="center" wrapText="1"/>
    </xf>
    <xf numFmtId="0" fontId="0" fillId="0" borderId="2" xfId="0" applyBorder="1" applyAlignment="1">
      <alignment horizontal="center" vertical="center"/>
    </xf>
    <xf numFmtId="2" fontId="0" fillId="0" borderId="2" xfId="0" applyNumberFormat="1" applyBorder="1" applyAlignment="1">
      <alignment horizontal="center" vertical="center"/>
    </xf>
    <xf numFmtId="2" fontId="8" fillId="0" borderId="2"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0" xfId="0" applyAlignment="1">
      <alignment vertical="center"/>
    </xf>
    <xf numFmtId="2" fontId="8" fillId="0" borderId="4" xfId="0" applyNumberFormat="1" applyFont="1" applyBorder="1" applyAlignment="1">
      <alignment horizontal="center" vertical="center"/>
    </xf>
    <xf numFmtId="2" fontId="0" fillId="4" borderId="2" xfId="0" applyNumberForma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left" vertical="top" wrapText="1"/>
    </xf>
    <xf numFmtId="0" fontId="0" fillId="3" borderId="4" xfId="0" applyFill="1" applyBorder="1" applyAlignment="1">
      <alignment vertical="top" wrapText="1"/>
    </xf>
    <xf numFmtId="0" fontId="0" fillId="3" borderId="2" xfId="0" applyFill="1" applyBorder="1" applyAlignment="1">
      <alignment horizontal="center" vertical="center"/>
    </xf>
    <xf numFmtId="2" fontId="0" fillId="3" borderId="2" xfId="0" applyNumberFormat="1" applyFill="1" applyBorder="1" applyAlignment="1">
      <alignment horizontal="center" vertical="center"/>
    </xf>
    <xf numFmtId="2" fontId="8" fillId="3" borderId="4" xfId="0" applyNumberFormat="1" applyFont="1" applyFill="1" applyBorder="1" applyAlignment="1">
      <alignment horizontal="center" vertical="center"/>
    </xf>
    <xf numFmtId="0" fontId="0" fillId="0" borderId="4" xfId="0" applyBorder="1" applyAlignment="1">
      <alignment horizontal="left" vertical="center" wrapText="1"/>
    </xf>
    <xf numFmtId="0" fontId="6" fillId="0" borderId="4" xfId="0" applyFont="1" applyBorder="1" applyAlignment="1">
      <alignment horizontal="right" vertical="center"/>
    </xf>
    <xf numFmtId="0" fontId="0" fillId="3" borderId="2" xfId="0" applyFill="1" applyBorder="1" applyAlignment="1">
      <alignment horizontal="left" vertical="top"/>
    </xf>
    <xf numFmtId="0" fontId="10" fillId="5" borderId="2" xfId="2" applyFont="1" applyFill="1" applyBorder="1" applyAlignment="1" applyProtection="1">
      <alignment vertical="center" wrapText="1"/>
    </xf>
    <xf numFmtId="0" fontId="0" fillId="0" borderId="3" xfId="0" applyBorder="1"/>
    <xf numFmtId="0" fontId="0" fillId="0" borderId="2" xfId="0" applyBorder="1" applyAlignment="1">
      <alignment horizontal="left" vertical="top"/>
    </xf>
    <xf numFmtId="2" fontId="6" fillId="4" borderId="2" xfId="0" applyNumberFormat="1" applyFont="1" applyFill="1" applyBorder="1" applyAlignment="1">
      <alignment horizontal="center"/>
    </xf>
    <xf numFmtId="0" fontId="0" fillId="0" borderId="2" xfId="0" applyBorder="1" applyAlignment="1">
      <alignment vertical="center"/>
    </xf>
    <xf numFmtId="0" fontId="0" fillId="0" borderId="0" xfId="0" applyAlignment="1">
      <alignment horizontal="center" vertical="center"/>
    </xf>
    <xf numFmtId="0" fontId="0" fillId="0" borderId="2" xfId="0" applyBorder="1" applyAlignment="1">
      <alignment horizontal="left" vertical="center"/>
    </xf>
    <xf numFmtId="1" fontId="0" fillId="0" borderId="2" xfId="0" applyNumberFormat="1" applyBorder="1" applyAlignment="1">
      <alignment horizontal="center" vertical="center"/>
    </xf>
    <xf numFmtId="2" fontId="8" fillId="0" borderId="2" xfId="0" applyNumberFormat="1" applyFont="1" applyBorder="1" applyAlignment="1">
      <alignment horizontal="left" vertical="center"/>
    </xf>
    <xf numFmtId="0" fontId="0" fillId="4" borderId="3" xfId="0" applyFill="1" applyBorder="1" applyAlignment="1">
      <alignment horizontal="center" vertical="center"/>
    </xf>
    <xf numFmtId="2" fontId="0" fillId="3" borderId="2" xfId="0" applyNumberFormat="1" applyFill="1" applyBorder="1" applyAlignment="1">
      <alignment horizontal="left" vertical="top"/>
    </xf>
    <xf numFmtId="0" fontId="12" fillId="6" borderId="6" xfId="0" applyFont="1" applyFill="1" applyBorder="1" applyAlignment="1">
      <alignment vertical="top" wrapText="1"/>
    </xf>
    <xf numFmtId="43" fontId="0" fillId="0" borderId="2" xfId="1"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vertical="top" wrapText="1"/>
    </xf>
    <xf numFmtId="0" fontId="0" fillId="0" borderId="4" xfId="0" applyBorder="1" applyAlignment="1">
      <alignment wrapText="1"/>
    </xf>
    <xf numFmtId="2" fontId="10" fillId="7" borderId="2" xfId="0" applyNumberFormat="1" applyFont="1" applyFill="1" applyBorder="1" applyAlignment="1">
      <alignment horizontal="left" vertical="center" wrapText="1"/>
    </xf>
    <xf numFmtId="0" fontId="10" fillId="0" borderId="4" xfId="0" applyFont="1" applyBorder="1" applyAlignment="1">
      <alignment horizontal="left" vertical="center" wrapText="1"/>
    </xf>
    <xf numFmtId="0" fontId="14" fillId="0" borderId="2" xfId="0" applyFont="1" applyBorder="1" applyAlignment="1">
      <alignment horizontal="center" vertical="center" wrapText="1"/>
    </xf>
    <xf numFmtId="43" fontId="14" fillId="0" borderId="2" xfId="3" applyFont="1" applyFill="1" applyBorder="1" applyAlignment="1" applyProtection="1">
      <alignment horizontal="center" vertical="center" wrapText="1"/>
      <protection locked="0"/>
    </xf>
    <xf numFmtId="164" fontId="14" fillId="0" borderId="2" xfId="4" applyNumberFormat="1" applyFont="1" applyFill="1" applyBorder="1" applyAlignment="1" applyProtection="1">
      <alignment horizontal="center" vertical="center" wrapText="1"/>
    </xf>
    <xf numFmtId="0" fontId="14" fillId="0" borderId="0" xfId="0" applyFont="1" applyProtection="1">
      <protection locked="0"/>
    </xf>
    <xf numFmtId="2" fontId="10" fillId="7" borderId="2" xfId="5" applyNumberFormat="1" applyFont="1" applyFill="1" applyBorder="1" applyAlignment="1">
      <alignment horizontal="left" vertical="center" wrapText="1"/>
    </xf>
    <xf numFmtId="0" fontId="10" fillId="0" borderId="4" xfId="0" applyFont="1" applyBorder="1" applyAlignment="1">
      <alignment horizontal="left" vertical="top" wrapText="1"/>
    </xf>
    <xf numFmtId="2" fontId="10" fillId="0" borderId="2" xfId="6" applyNumberFormat="1" applyFont="1" applyBorder="1" applyAlignment="1">
      <alignment horizontal="left" vertical="center" wrapText="1"/>
    </xf>
    <xf numFmtId="0" fontId="14" fillId="0" borderId="4" xfId="0" applyFont="1" applyBorder="1" applyAlignment="1">
      <alignment horizontal="left" vertical="top" wrapText="1"/>
    </xf>
    <xf numFmtId="0" fontId="10" fillId="7" borderId="4" xfId="0" applyFont="1" applyFill="1" applyBorder="1" applyAlignment="1">
      <alignment horizontal="left" vertical="top" wrapText="1"/>
    </xf>
    <xf numFmtId="2" fontId="10" fillId="0" borderId="2" xfId="0" applyNumberFormat="1" applyFont="1" applyBorder="1" applyAlignment="1">
      <alignment horizontal="center" vertical="center" wrapText="1"/>
    </xf>
    <xf numFmtId="2" fontId="10" fillId="7" borderId="2" xfId="0" applyNumberFormat="1" applyFont="1" applyFill="1" applyBorder="1" applyAlignment="1">
      <alignment horizontal="left" vertical="top" wrapText="1"/>
    </xf>
    <xf numFmtId="43" fontId="14" fillId="0" borderId="2" xfId="4" applyFont="1" applyBorder="1" applyAlignment="1" applyProtection="1">
      <alignment horizontal="center" vertical="center"/>
      <protection locked="0"/>
    </xf>
    <xf numFmtId="43" fontId="14" fillId="0" borderId="2" xfId="4" applyFont="1" applyBorder="1" applyAlignment="1" applyProtection="1">
      <alignment horizontal="center" vertical="center" wrapText="1"/>
    </xf>
    <xf numFmtId="0" fontId="10" fillId="0" borderId="7" xfId="7" applyFont="1" applyBorder="1" applyAlignment="1" applyProtection="1">
      <alignment horizontal="left" vertical="top" wrapText="1"/>
    </xf>
    <xf numFmtId="0" fontId="10" fillId="0" borderId="4" xfId="6" applyFont="1" applyBorder="1" applyAlignment="1">
      <alignment horizontal="left" vertical="top" wrapText="1"/>
    </xf>
    <xf numFmtId="2" fontId="10" fillId="0" borderId="2" xfId="0" applyNumberFormat="1" applyFont="1" applyBorder="1" applyAlignment="1">
      <alignment horizontal="left" vertical="center" wrapText="1"/>
    </xf>
    <xf numFmtId="0" fontId="10" fillId="0" borderId="2" xfId="0" applyFont="1" applyBorder="1" applyAlignment="1">
      <alignment horizontal="center" vertical="center" wrapText="1"/>
    </xf>
    <xf numFmtId="164" fontId="10" fillId="0" borderId="2" xfId="4" applyNumberFormat="1" applyFont="1" applyFill="1" applyBorder="1" applyAlignment="1" applyProtection="1">
      <alignment horizontal="center" vertical="center" wrapText="1"/>
    </xf>
    <xf numFmtId="2" fontId="0" fillId="4" borderId="0" xfId="0" applyNumberFormat="1" applyFill="1" applyAlignment="1">
      <alignment horizontal="center"/>
    </xf>
    <xf numFmtId="0" fontId="0" fillId="2" borderId="3" xfId="0" applyFill="1" applyBorder="1"/>
    <xf numFmtId="0" fontId="0" fillId="2" borderId="2" xfId="0" applyFill="1" applyBorder="1" applyAlignment="1">
      <alignment horizontal="left" vertical="top"/>
    </xf>
    <xf numFmtId="2" fontId="6" fillId="0" borderId="2" xfId="0" applyNumberFormat="1" applyFont="1" applyBorder="1" applyAlignment="1">
      <alignment horizontal="center"/>
    </xf>
    <xf numFmtId="0" fontId="0" fillId="0" borderId="0" xfId="0" applyAlignment="1">
      <alignment horizontal="left" vertical="top"/>
    </xf>
    <xf numFmtId="0" fontId="0" fillId="0" borderId="0" xfId="0" applyAlignment="1">
      <alignment horizontal="center"/>
    </xf>
    <xf numFmtId="2" fontId="0" fillId="0" borderId="0" xfId="0" applyNumberFormat="1"/>
    <xf numFmtId="0" fontId="5" fillId="2" borderId="8" xfId="0" applyFont="1" applyFill="1" applyBorder="1" applyAlignment="1">
      <alignment horizontal="center"/>
    </xf>
    <xf numFmtId="0" fontId="7" fillId="3" borderId="9" xfId="0" applyFont="1" applyFill="1" applyBorder="1" applyAlignment="1">
      <alignment horizontal="center"/>
    </xf>
    <xf numFmtId="2" fontId="0" fillId="0" borderId="9" xfId="0" applyNumberFormat="1" applyBorder="1" applyAlignment="1">
      <alignment horizontal="center" vertical="top"/>
    </xf>
    <xf numFmtId="2" fontId="0" fillId="0" borderId="9" xfId="0" applyNumberFormat="1" applyBorder="1" applyAlignment="1">
      <alignment horizontal="center" vertical="center"/>
    </xf>
    <xf numFmtId="2" fontId="0" fillId="4" borderId="9" xfId="0" applyNumberFormat="1" applyFill="1" applyBorder="1" applyAlignment="1">
      <alignment horizontal="center" vertical="center"/>
    </xf>
    <xf numFmtId="2" fontId="0" fillId="3" borderId="9" xfId="0" applyNumberFormat="1" applyFill="1" applyBorder="1" applyAlignment="1">
      <alignment horizontal="center" vertical="center"/>
    </xf>
    <xf numFmtId="2" fontId="6" fillId="4" borderId="9" xfId="0" applyNumberFormat="1" applyFont="1" applyFill="1" applyBorder="1" applyAlignment="1">
      <alignment horizontal="center"/>
    </xf>
    <xf numFmtId="2" fontId="0" fillId="0" borderId="0" xfId="0" applyNumberFormat="1" applyAlignment="1">
      <alignment horizontal="center" vertical="center"/>
    </xf>
    <xf numFmtId="2" fontId="6" fillId="0" borderId="9" xfId="0" applyNumberFormat="1" applyFont="1" applyBorder="1" applyAlignment="1">
      <alignment horizontal="center"/>
    </xf>
    <xf numFmtId="0" fontId="5" fillId="2" borderId="8" xfId="0" applyFont="1" applyFill="1" applyBorder="1" applyAlignment="1">
      <alignment horizontal="center" vertical="center"/>
    </xf>
    <xf numFmtId="0" fontId="7" fillId="4" borderId="9" xfId="0" applyFont="1" applyFill="1" applyBorder="1" applyAlignment="1">
      <alignment horizontal="center" vertical="center"/>
    </xf>
    <xf numFmtId="2" fontId="6" fillId="4" borderId="2" xfId="0" applyNumberFormat="1" applyFont="1" applyFill="1" applyBorder="1" applyAlignment="1">
      <alignment horizontal="center" vertical="center"/>
    </xf>
    <xf numFmtId="2" fontId="0" fillId="4" borderId="0" xfId="0" applyNumberFormat="1" applyFill="1" applyAlignment="1">
      <alignment horizontal="center" vertical="center"/>
    </xf>
    <xf numFmtId="0" fontId="6" fillId="0" borderId="4" xfId="0" applyFont="1" applyBorder="1" applyAlignment="1">
      <alignment horizontal="right"/>
    </xf>
    <xf numFmtId="0" fontId="6" fillId="0" borderId="2" xfId="0" applyFont="1" applyBorder="1" applyAlignment="1">
      <alignment horizontal="right"/>
    </xf>
    <xf numFmtId="0" fontId="0" fillId="2" borderId="9" xfId="0" applyFill="1" applyBorder="1" applyAlignment="1">
      <alignment horizontal="center"/>
    </xf>
    <xf numFmtId="0" fontId="0" fillId="2" borderId="10" xfId="0" applyFill="1" applyBorder="1" applyAlignment="1">
      <alignment horizont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2" xfId="0" applyFont="1" applyFill="1" applyBorder="1" applyAlignment="1">
      <alignment horizontal="center"/>
    </xf>
    <xf numFmtId="0" fontId="0" fillId="2" borderId="2" xfId="0" applyFill="1" applyBorder="1" applyAlignment="1">
      <alignment horizontal="left"/>
    </xf>
    <xf numFmtId="0" fontId="6" fillId="0" borderId="5" xfId="0" applyFont="1" applyBorder="1" applyAlignment="1">
      <alignment horizontal="right"/>
    </xf>
    <xf numFmtId="0" fontId="6" fillId="2" borderId="5" xfId="0" applyFont="1" applyFill="1" applyBorder="1" applyAlignment="1">
      <alignment horizontal="right"/>
    </xf>
    <xf numFmtId="0" fontId="6" fillId="2" borderId="4" xfId="0" applyFont="1" applyFill="1" applyBorder="1" applyAlignment="1">
      <alignment horizontal="right"/>
    </xf>
  </cellXfs>
  <cellStyles count="9">
    <cellStyle name="Comma" xfId="1" builtinId="3"/>
    <cellStyle name="Comma 77" xfId="4"/>
    <cellStyle name="Comma 84" xfId="3"/>
    <cellStyle name="Excel Built-in Normal 5" xfId="7"/>
    <cellStyle name="Explanatory Text 3 2" xfId="2"/>
    <cellStyle name="Normal" xfId="0" builtinId="0"/>
    <cellStyle name="Normal 11" xfId="8"/>
    <cellStyle name="Normal 2" xfId="6"/>
    <cellStyle name="Normal_KFC-TOTAL MALL-BANGLORE-BOQ-06030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topLeftCell="D1" zoomScaleNormal="100" workbookViewId="0">
      <pane ySplit="3" topLeftCell="A44" activePane="bottomLeft" state="frozenSplit"/>
      <selection pane="bottomLeft" activeCell="K59" sqref="K59"/>
    </sheetView>
  </sheetViews>
  <sheetFormatPr defaultRowHeight="14.25"/>
  <cols>
    <col min="1" max="1" width="7" bestFit="1" customWidth="1"/>
    <col min="2" max="2" width="26.625" style="79" bestFit="1" customWidth="1"/>
    <col min="3" max="3" width="98.125" bestFit="1" customWidth="1"/>
    <col min="4" max="4" width="9.125" style="80"/>
    <col min="5" max="5" width="10.625" style="44" customWidth="1"/>
    <col min="6" max="6" width="9.875" customWidth="1"/>
    <col min="7" max="7" width="13.625" style="80" customWidth="1"/>
    <col min="8" max="8" width="11.375" style="80" customWidth="1"/>
    <col min="9" max="9" width="13.625" style="44" customWidth="1"/>
    <col min="10" max="10" width="10.375" bestFit="1" customWidth="1"/>
    <col min="11" max="11" width="9.375" bestFit="1" customWidth="1"/>
  </cols>
  <sheetData>
    <row r="1" spans="1:9" s="1" customFormat="1" ht="53.25" customHeight="1">
      <c r="A1" s="99" t="s">
        <v>0</v>
      </c>
      <c r="B1" s="100"/>
      <c r="C1" s="100"/>
      <c r="D1" s="100"/>
      <c r="E1" s="100"/>
      <c r="F1" s="100"/>
      <c r="G1" s="100"/>
      <c r="H1" s="100"/>
      <c r="I1" s="100"/>
    </row>
    <row r="2" spans="1:9" ht="12" customHeight="1">
      <c r="A2" s="101"/>
      <c r="B2" s="101"/>
      <c r="C2" s="101"/>
      <c r="D2" s="101"/>
      <c r="E2" s="101"/>
      <c r="F2" s="102" t="s">
        <v>1</v>
      </c>
      <c r="G2" s="102"/>
      <c r="H2" s="97" t="s">
        <v>109</v>
      </c>
      <c r="I2" s="98"/>
    </row>
    <row r="3" spans="1:9" ht="15.75">
      <c r="A3" s="3" t="s">
        <v>2</v>
      </c>
      <c r="B3" s="4" t="s">
        <v>3</v>
      </c>
      <c r="C3" s="5" t="s">
        <v>4</v>
      </c>
      <c r="D3" s="2" t="s">
        <v>5</v>
      </c>
      <c r="E3" s="6" t="s">
        <v>6</v>
      </c>
      <c r="F3" s="2" t="s">
        <v>7</v>
      </c>
      <c r="G3" s="2" t="s">
        <v>8</v>
      </c>
      <c r="H3" s="82" t="s">
        <v>107</v>
      </c>
      <c r="I3" s="91" t="s">
        <v>108</v>
      </c>
    </row>
    <row r="4" spans="1:9" ht="15">
      <c r="A4" s="7">
        <v>1</v>
      </c>
      <c r="B4" s="8" t="s">
        <v>9</v>
      </c>
      <c r="C4" s="9"/>
      <c r="D4" s="10"/>
      <c r="E4" s="11"/>
      <c r="F4" s="12"/>
      <c r="G4" s="10"/>
      <c r="H4" s="83"/>
      <c r="I4" s="92"/>
    </row>
    <row r="5" spans="1:9" s="19" customFormat="1" ht="28.5">
      <c r="A5" s="13">
        <v>1.1000000000000001</v>
      </c>
      <c r="B5" s="14" t="s">
        <v>10</v>
      </c>
      <c r="C5" s="15" t="s">
        <v>11</v>
      </c>
      <c r="D5" s="16" t="s">
        <v>12</v>
      </c>
      <c r="E5" s="17">
        <v>1</v>
      </c>
      <c r="F5" s="18">
        <v>59616</v>
      </c>
      <c r="G5" s="17">
        <f t="shared" ref="G5" si="0">E5*F5</f>
        <v>59616</v>
      </c>
      <c r="H5" s="84">
        <v>50000</v>
      </c>
      <c r="I5" s="86">
        <f>H5*E5</f>
        <v>50000</v>
      </c>
    </row>
    <row r="6" spans="1:9" s="27" customFormat="1" ht="28.5">
      <c r="A6" s="20">
        <v>1.2</v>
      </c>
      <c r="B6" s="21" t="s">
        <v>13</v>
      </c>
      <c r="C6" s="22" t="s">
        <v>14</v>
      </c>
      <c r="D6" s="23" t="s">
        <v>15</v>
      </c>
      <c r="E6" s="24">
        <v>5</v>
      </c>
      <c r="F6" s="25">
        <v>19500</v>
      </c>
      <c r="G6" s="24">
        <f>E6*F6</f>
        <v>97500</v>
      </c>
      <c r="H6" s="85">
        <v>15500</v>
      </c>
      <c r="I6" s="86">
        <f>H6*E6</f>
        <v>77500</v>
      </c>
    </row>
    <row r="7" spans="1:9" s="27" customFormat="1">
      <c r="A7" s="20"/>
      <c r="B7" s="21"/>
      <c r="C7" s="22"/>
      <c r="D7" s="23"/>
      <c r="E7" s="24"/>
      <c r="F7" s="28"/>
      <c r="G7" s="29">
        <f>SUM(G5:G6)</f>
        <v>157116</v>
      </c>
      <c r="H7" s="86"/>
      <c r="I7" s="29">
        <f>SUM(I5:I6)</f>
        <v>127500</v>
      </c>
    </row>
    <row r="8" spans="1:9">
      <c r="A8" s="30">
        <v>2</v>
      </c>
      <c r="B8" s="31" t="s">
        <v>16</v>
      </c>
      <c r="C8" s="32"/>
      <c r="D8" s="33"/>
      <c r="E8" s="34"/>
      <c r="F8" s="35"/>
      <c r="G8" s="34"/>
      <c r="H8" s="87"/>
      <c r="I8" s="86"/>
    </row>
    <row r="9" spans="1:9" s="27" customFormat="1" ht="71.25">
      <c r="A9" s="20">
        <v>2.1</v>
      </c>
      <c r="B9" s="21" t="s">
        <v>17</v>
      </c>
      <c r="C9" s="36" t="s">
        <v>18</v>
      </c>
      <c r="D9" s="23" t="s">
        <v>19</v>
      </c>
      <c r="E9" s="24">
        <v>92</v>
      </c>
      <c r="F9" s="37">
        <v>165</v>
      </c>
      <c r="G9" s="24">
        <f>E9*F9</f>
        <v>15180</v>
      </c>
      <c r="H9" s="85">
        <f>12*10.8</f>
        <v>129.60000000000002</v>
      </c>
      <c r="I9" s="86">
        <f>H9*E9</f>
        <v>11923.200000000003</v>
      </c>
    </row>
    <row r="10" spans="1:9" s="27" customFormat="1" ht="15">
      <c r="A10" s="20"/>
      <c r="B10" s="21"/>
      <c r="C10" s="36"/>
      <c r="D10" s="23"/>
      <c r="E10" s="24"/>
      <c r="F10" s="37"/>
      <c r="G10" s="29">
        <f>SUM(G9)</f>
        <v>15180</v>
      </c>
      <c r="H10" s="86"/>
      <c r="I10" s="29">
        <f>SUM(I9)</f>
        <v>11923.200000000003</v>
      </c>
    </row>
    <row r="11" spans="1:9" ht="15">
      <c r="A11" s="7">
        <v>3</v>
      </c>
      <c r="B11" s="38" t="s">
        <v>20</v>
      </c>
      <c r="C11" s="9"/>
      <c r="D11" s="10"/>
      <c r="E11" s="11"/>
      <c r="F11" s="12"/>
      <c r="G11" s="10"/>
      <c r="H11" s="83"/>
      <c r="I11" s="92"/>
    </row>
    <row r="12" spans="1:9" s="27" customFormat="1" ht="57.75">
      <c r="A12" s="20">
        <v>3.1</v>
      </c>
      <c r="B12" s="21" t="s">
        <v>21</v>
      </c>
      <c r="C12" s="22" t="s">
        <v>22</v>
      </c>
      <c r="D12" s="23" t="s">
        <v>19</v>
      </c>
      <c r="E12" s="24">
        <v>90</v>
      </c>
      <c r="F12" s="25">
        <v>1782</v>
      </c>
      <c r="G12" s="24">
        <f>E12*F12</f>
        <v>160380</v>
      </c>
      <c r="H12" s="85">
        <v>1620</v>
      </c>
      <c r="I12" s="86">
        <f t="shared" ref="I12:I17" si="1">H12*E12</f>
        <v>145800</v>
      </c>
    </row>
    <row r="13" spans="1:9" s="27" customFormat="1" ht="57.75">
      <c r="A13" s="20" t="s">
        <v>23</v>
      </c>
      <c r="B13" s="21" t="s">
        <v>24</v>
      </c>
      <c r="C13" s="22" t="s">
        <v>25</v>
      </c>
      <c r="D13" s="23" t="s">
        <v>19</v>
      </c>
      <c r="E13" s="24">
        <v>20</v>
      </c>
      <c r="F13" s="25">
        <f>185*10.8</f>
        <v>1998.0000000000002</v>
      </c>
      <c r="G13" s="24">
        <f>E13*F13</f>
        <v>39960.000000000007</v>
      </c>
      <c r="H13" s="85">
        <v>1836</v>
      </c>
      <c r="I13" s="86">
        <f t="shared" si="1"/>
        <v>36720</v>
      </c>
    </row>
    <row r="14" spans="1:9" s="27" customFormat="1" ht="49.5" customHeight="1">
      <c r="A14" s="20">
        <v>3.2</v>
      </c>
      <c r="B14" s="21" t="s">
        <v>26</v>
      </c>
      <c r="C14" s="22" t="s">
        <v>27</v>
      </c>
      <c r="D14" s="23" t="s">
        <v>28</v>
      </c>
      <c r="E14" s="24">
        <v>60</v>
      </c>
      <c r="F14" s="25">
        <v>732</v>
      </c>
      <c r="G14" s="24">
        <f t="shared" ref="G14:G17" si="2">E14*F14</f>
        <v>43920</v>
      </c>
      <c r="H14" s="85">
        <v>700</v>
      </c>
      <c r="I14" s="86">
        <f t="shared" si="1"/>
        <v>42000</v>
      </c>
    </row>
    <row r="15" spans="1:9" s="27" customFormat="1" ht="72">
      <c r="A15" s="20">
        <v>3.3</v>
      </c>
      <c r="B15" s="21" t="s">
        <v>29</v>
      </c>
      <c r="C15" s="22" t="s">
        <v>30</v>
      </c>
      <c r="D15" s="23" t="s">
        <v>19</v>
      </c>
      <c r="E15" s="24">
        <v>250</v>
      </c>
      <c r="F15" s="25">
        <v>810</v>
      </c>
      <c r="G15" s="24">
        <f t="shared" si="2"/>
        <v>202500</v>
      </c>
      <c r="H15" s="85">
        <v>702</v>
      </c>
      <c r="I15" s="86">
        <f t="shared" si="1"/>
        <v>175500</v>
      </c>
    </row>
    <row r="16" spans="1:9" s="27" customFormat="1" ht="57.75">
      <c r="A16" s="20">
        <v>3.4</v>
      </c>
      <c r="B16" s="21" t="s">
        <v>31</v>
      </c>
      <c r="C16" s="39" t="s">
        <v>32</v>
      </c>
      <c r="D16" s="23" t="s">
        <v>19</v>
      </c>
      <c r="E16" s="24">
        <v>100</v>
      </c>
      <c r="F16" s="25">
        <v>1026</v>
      </c>
      <c r="G16" s="24">
        <f t="shared" si="2"/>
        <v>102600</v>
      </c>
      <c r="H16" s="85">
        <f>80*10.8</f>
        <v>864</v>
      </c>
      <c r="I16" s="86">
        <f t="shared" si="1"/>
        <v>86400</v>
      </c>
    </row>
    <row r="17" spans="1:9" s="27" customFormat="1" ht="171">
      <c r="A17" s="20">
        <v>3.5</v>
      </c>
      <c r="B17" s="21" t="s">
        <v>33</v>
      </c>
      <c r="C17" s="22" t="s">
        <v>34</v>
      </c>
      <c r="D17" s="23" t="s">
        <v>19</v>
      </c>
      <c r="E17" s="24">
        <v>105</v>
      </c>
      <c r="F17" s="25">
        <v>2430</v>
      </c>
      <c r="G17" s="24">
        <f t="shared" si="2"/>
        <v>255150</v>
      </c>
      <c r="H17" s="85">
        <v>1850</v>
      </c>
      <c r="I17" s="86">
        <f t="shared" si="1"/>
        <v>194250</v>
      </c>
    </row>
    <row r="18" spans="1:9" ht="15">
      <c r="A18" s="40"/>
      <c r="B18" s="41"/>
      <c r="C18" s="95" t="s">
        <v>8</v>
      </c>
      <c r="D18" s="96"/>
      <c r="E18" s="96"/>
      <c r="F18" s="96"/>
      <c r="G18" s="42">
        <f>SUM(G12:G17)</f>
        <v>804510</v>
      </c>
      <c r="H18" s="88"/>
      <c r="I18" s="93">
        <f>SUM(I12:I17)</f>
        <v>680670</v>
      </c>
    </row>
    <row r="19" spans="1:9" ht="15">
      <c r="A19" s="7">
        <v>4</v>
      </c>
      <c r="B19" s="38" t="s">
        <v>35</v>
      </c>
      <c r="C19" s="9"/>
      <c r="D19" s="10"/>
      <c r="E19" s="11"/>
      <c r="F19" s="12"/>
      <c r="G19" s="10"/>
      <c r="H19" s="83"/>
      <c r="I19" s="92"/>
    </row>
    <row r="20" spans="1:9" s="27" customFormat="1" ht="71.25">
      <c r="A20" s="20">
        <v>4.01</v>
      </c>
      <c r="B20" s="21" t="s">
        <v>36</v>
      </c>
      <c r="C20" s="22" t="s">
        <v>37</v>
      </c>
      <c r="D20" s="23" t="s">
        <v>19</v>
      </c>
      <c r="E20" s="24">
        <v>92</v>
      </c>
      <c r="F20" s="43">
        <v>2754</v>
      </c>
      <c r="G20" s="24">
        <f t="shared" ref="G20:G26" si="3">E20*F20</f>
        <v>253368</v>
      </c>
      <c r="H20" s="85">
        <v>2592</v>
      </c>
      <c r="I20" s="86">
        <f>H20*E20</f>
        <v>238464</v>
      </c>
    </row>
    <row r="21" spans="1:9" s="44" customFormat="1" ht="57">
      <c r="A21" s="20">
        <v>4.0199999999999996</v>
      </c>
      <c r="B21" s="21" t="s">
        <v>38</v>
      </c>
      <c r="C21" s="36" t="s">
        <v>39</v>
      </c>
      <c r="D21" s="23" t="s">
        <v>28</v>
      </c>
      <c r="E21" s="24">
        <v>100</v>
      </c>
      <c r="F21" s="25">
        <f>160*3.25</f>
        <v>520</v>
      </c>
      <c r="G21" s="24">
        <f t="shared" si="3"/>
        <v>52000</v>
      </c>
      <c r="H21" s="85">
        <v>488</v>
      </c>
      <c r="I21" s="86">
        <f>H21*E21</f>
        <v>48800</v>
      </c>
    </row>
    <row r="22" spans="1:9" s="27" customFormat="1" ht="30">
      <c r="A22" s="20">
        <v>4.03</v>
      </c>
      <c r="B22" s="45" t="s">
        <v>40</v>
      </c>
      <c r="C22" s="22" t="s">
        <v>41</v>
      </c>
      <c r="D22" s="23" t="s">
        <v>28</v>
      </c>
      <c r="E22" s="24" t="s">
        <v>42</v>
      </c>
      <c r="F22" s="25"/>
      <c r="G22" s="24"/>
      <c r="H22" s="85"/>
      <c r="I22" s="86"/>
    </row>
    <row r="23" spans="1:9" s="27" customFormat="1" ht="15">
      <c r="A23" s="20">
        <v>4.04</v>
      </c>
      <c r="B23" s="21" t="s">
        <v>43</v>
      </c>
      <c r="C23" s="22" t="s">
        <v>44</v>
      </c>
      <c r="D23" s="23" t="s">
        <v>19</v>
      </c>
      <c r="E23" s="24">
        <f>E20</f>
        <v>92</v>
      </c>
      <c r="F23" s="25">
        <v>2430</v>
      </c>
      <c r="G23" s="24">
        <f t="shared" si="3"/>
        <v>223560</v>
      </c>
      <c r="H23" s="85">
        <v>2268</v>
      </c>
      <c r="I23" s="86">
        <f>H23*E23</f>
        <v>208656</v>
      </c>
    </row>
    <row r="24" spans="1:9" s="27" customFormat="1" ht="57">
      <c r="A24" s="20">
        <v>4.05</v>
      </c>
      <c r="B24" s="45" t="s">
        <v>45</v>
      </c>
      <c r="C24" s="22" t="s">
        <v>46</v>
      </c>
      <c r="D24" s="23" t="s">
        <v>19</v>
      </c>
      <c r="E24" s="46">
        <v>180</v>
      </c>
      <c r="F24" s="25">
        <v>2745</v>
      </c>
      <c r="G24" s="24">
        <f t="shared" si="3"/>
        <v>494100</v>
      </c>
      <c r="H24" s="85">
        <v>2484</v>
      </c>
      <c r="I24" s="86">
        <f>H24*E24</f>
        <v>447120</v>
      </c>
    </row>
    <row r="25" spans="1:9" s="27" customFormat="1" ht="57">
      <c r="A25" s="20">
        <v>4.0599999999999996</v>
      </c>
      <c r="B25" s="45" t="s">
        <v>47</v>
      </c>
      <c r="C25" s="22" t="s">
        <v>48</v>
      </c>
      <c r="D25" s="23" t="s">
        <v>19</v>
      </c>
      <c r="E25" s="24">
        <v>30</v>
      </c>
      <c r="F25" s="47">
        <v>3480</v>
      </c>
      <c r="G25" s="24">
        <f t="shared" si="3"/>
        <v>104400</v>
      </c>
      <c r="H25" s="85">
        <v>3370</v>
      </c>
      <c r="I25" s="86">
        <f>H25*E25</f>
        <v>101100</v>
      </c>
    </row>
    <row r="26" spans="1:9" s="27" customFormat="1" ht="42.75">
      <c r="A26" s="26">
        <v>4.0999999999999996</v>
      </c>
      <c r="B26" s="21" t="s">
        <v>49</v>
      </c>
      <c r="C26" s="22" t="s">
        <v>50</v>
      </c>
      <c r="D26" s="23" t="s">
        <v>19</v>
      </c>
      <c r="E26" s="24">
        <v>6</v>
      </c>
      <c r="F26" s="25">
        <v>5455</v>
      </c>
      <c r="G26" s="24">
        <f t="shared" si="3"/>
        <v>32730</v>
      </c>
      <c r="H26" s="85">
        <v>4850</v>
      </c>
      <c r="I26" s="86">
        <f>H26*E26</f>
        <v>29100</v>
      </c>
    </row>
    <row r="27" spans="1:9" ht="15">
      <c r="A27" s="20"/>
      <c r="B27" s="41"/>
      <c r="C27" s="103"/>
      <c r="D27" s="103"/>
      <c r="E27" s="103"/>
      <c r="F27" s="95"/>
      <c r="G27" s="42">
        <f>SUM(G20:G26)</f>
        <v>1160158</v>
      </c>
      <c r="H27" s="88"/>
      <c r="I27" s="93">
        <f>SUM(I20:I26)</f>
        <v>1073240</v>
      </c>
    </row>
    <row r="28" spans="1:9" ht="15">
      <c r="A28" s="48">
        <v>5</v>
      </c>
      <c r="B28" s="49" t="s">
        <v>51</v>
      </c>
      <c r="C28" s="9"/>
      <c r="D28" s="10"/>
      <c r="E28" s="11"/>
      <c r="F28" s="12"/>
      <c r="G28" s="10"/>
      <c r="H28" s="83"/>
      <c r="I28" s="92"/>
    </row>
    <row r="29" spans="1:9" s="27" customFormat="1" ht="86.25">
      <c r="A29" s="20">
        <v>5.1000000000000103</v>
      </c>
      <c r="B29" s="21" t="s">
        <v>52</v>
      </c>
      <c r="C29" s="50" t="s">
        <v>53</v>
      </c>
      <c r="D29" s="23" t="s">
        <v>19</v>
      </c>
      <c r="E29" s="51">
        <v>110</v>
      </c>
      <c r="F29" s="25">
        <v>7830</v>
      </c>
      <c r="G29" s="24">
        <f t="shared" ref="G29:G32" si="4">E29*F29</f>
        <v>861300</v>
      </c>
      <c r="H29" s="85">
        <v>5940</v>
      </c>
      <c r="I29" s="86">
        <f>H29*E29</f>
        <v>653400</v>
      </c>
    </row>
    <row r="30" spans="1:9" s="27" customFormat="1" ht="86.25">
      <c r="A30" s="20">
        <v>5.2</v>
      </c>
      <c r="B30" s="21" t="s">
        <v>52</v>
      </c>
      <c r="C30" s="50" t="s">
        <v>54</v>
      </c>
      <c r="D30" s="23" t="s">
        <v>19</v>
      </c>
      <c r="E30" s="51">
        <v>24</v>
      </c>
      <c r="F30" s="25">
        <v>14580</v>
      </c>
      <c r="G30" s="24">
        <f t="shared" si="4"/>
        <v>349920</v>
      </c>
      <c r="H30" s="85">
        <v>9500</v>
      </c>
      <c r="I30" s="86">
        <f>H30*E30</f>
        <v>228000</v>
      </c>
    </row>
    <row r="31" spans="1:9" s="27" customFormat="1" ht="71.25">
      <c r="A31" s="20">
        <v>5.3</v>
      </c>
      <c r="B31" s="21" t="s">
        <v>52</v>
      </c>
      <c r="C31" s="50" t="s">
        <v>55</v>
      </c>
      <c r="D31" s="23" t="s">
        <v>19</v>
      </c>
      <c r="E31" s="51">
        <v>10</v>
      </c>
      <c r="F31" s="25">
        <v>6750</v>
      </c>
      <c r="G31" s="24">
        <f t="shared" si="4"/>
        <v>67500</v>
      </c>
      <c r="H31" s="85">
        <v>4320</v>
      </c>
      <c r="I31" s="86">
        <f>H31*E31</f>
        <v>43200</v>
      </c>
    </row>
    <row r="32" spans="1:9" ht="29.25">
      <c r="A32" s="20">
        <v>5.4</v>
      </c>
      <c r="B32" s="21" t="s">
        <v>56</v>
      </c>
      <c r="C32" s="52" t="s">
        <v>57</v>
      </c>
      <c r="D32" s="23" t="s">
        <v>19</v>
      </c>
      <c r="E32" s="24">
        <v>3</v>
      </c>
      <c r="F32" s="25">
        <v>3780</v>
      </c>
      <c r="G32" s="24">
        <f t="shared" si="4"/>
        <v>11340</v>
      </c>
      <c r="H32" s="85">
        <v>3240</v>
      </c>
      <c r="I32" s="86">
        <f>H32*E32</f>
        <v>9720</v>
      </c>
    </row>
    <row r="33" spans="1:9" ht="15">
      <c r="A33" s="40"/>
      <c r="B33" s="41"/>
      <c r="C33" s="95"/>
      <c r="D33" s="96"/>
      <c r="E33" s="96"/>
      <c r="F33" s="96"/>
      <c r="G33" s="42">
        <f>SUM(G29:G32)</f>
        <v>1290060</v>
      </c>
      <c r="H33" s="88"/>
      <c r="I33" s="93">
        <f>SUM(I29:I32)</f>
        <v>934320</v>
      </c>
    </row>
    <row r="34" spans="1:9" ht="15">
      <c r="A34" s="7">
        <v>6</v>
      </c>
      <c r="B34" s="49" t="s">
        <v>58</v>
      </c>
      <c r="C34" s="9"/>
      <c r="D34" s="10"/>
      <c r="E34" s="11"/>
      <c r="F34" s="12"/>
      <c r="G34" s="10"/>
      <c r="H34" s="83"/>
      <c r="I34" s="92"/>
    </row>
    <row r="35" spans="1:9" ht="43.5">
      <c r="A35" s="20">
        <v>6.1</v>
      </c>
      <c r="B35" s="21" t="s">
        <v>59</v>
      </c>
      <c r="C35" s="53" t="s">
        <v>60</v>
      </c>
      <c r="D35" s="23" t="s">
        <v>19</v>
      </c>
      <c r="E35" s="24">
        <v>150</v>
      </c>
      <c r="F35" s="25">
        <v>2700</v>
      </c>
      <c r="G35" s="24">
        <f t="shared" ref="G35:G46" si="5">E35*F35</f>
        <v>405000</v>
      </c>
      <c r="H35" s="85">
        <v>2430</v>
      </c>
      <c r="I35" s="86">
        <f t="shared" ref="I35:I46" si="6">H35*E35</f>
        <v>364500</v>
      </c>
    </row>
    <row r="36" spans="1:9" ht="29.25">
      <c r="A36" s="20">
        <v>6.2</v>
      </c>
      <c r="B36" s="21" t="s">
        <v>61</v>
      </c>
      <c r="C36" s="53" t="s">
        <v>62</v>
      </c>
      <c r="D36" s="23" t="s">
        <v>19</v>
      </c>
      <c r="E36" s="24">
        <v>30</v>
      </c>
      <c r="F36" s="25">
        <v>4860</v>
      </c>
      <c r="G36" s="24">
        <f t="shared" si="5"/>
        <v>145800</v>
      </c>
      <c r="H36" s="85">
        <f>410*10.8</f>
        <v>4428</v>
      </c>
      <c r="I36" s="86">
        <f t="shared" si="6"/>
        <v>132840</v>
      </c>
    </row>
    <row r="37" spans="1:9" ht="43.5">
      <c r="A37" s="20">
        <v>6.4</v>
      </c>
      <c r="B37" s="21" t="s">
        <v>63</v>
      </c>
      <c r="C37" s="53" t="s">
        <v>64</v>
      </c>
      <c r="D37" s="23" t="s">
        <v>19</v>
      </c>
      <c r="E37" s="24">
        <v>13</v>
      </c>
      <c r="F37" s="25">
        <v>5940</v>
      </c>
      <c r="G37" s="24">
        <f t="shared" si="5"/>
        <v>77220</v>
      </c>
      <c r="H37" s="85">
        <v>5670</v>
      </c>
      <c r="I37" s="86">
        <f t="shared" si="6"/>
        <v>73710</v>
      </c>
    </row>
    <row r="38" spans="1:9" ht="72">
      <c r="A38" s="20">
        <v>6.6</v>
      </c>
      <c r="B38" s="21" t="s">
        <v>65</v>
      </c>
      <c r="C38" s="54" t="s">
        <v>66</v>
      </c>
      <c r="D38" s="23" t="s">
        <v>28</v>
      </c>
      <c r="E38" s="24">
        <v>15</v>
      </c>
      <c r="F38" s="25">
        <v>2113</v>
      </c>
      <c r="G38" s="24">
        <f t="shared" si="5"/>
        <v>31695</v>
      </c>
      <c r="H38" s="85">
        <v>1800</v>
      </c>
      <c r="I38" s="86">
        <f t="shared" si="6"/>
        <v>27000</v>
      </c>
    </row>
    <row r="39" spans="1:9" s="60" customFormat="1" ht="85.5">
      <c r="A39" s="20">
        <v>6.7</v>
      </c>
      <c r="B39" s="55" t="s">
        <v>67</v>
      </c>
      <c r="C39" s="56" t="s">
        <v>68</v>
      </c>
      <c r="D39" s="57" t="s">
        <v>69</v>
      </c>
      <c r="E39" s="58">
        <v>1</v>
      </c>
      <c r="F39" s="59">
        <v>38850</v>
      </c>
      <c r="G39" s="24">
        <f t="shared" si="5"/>
        <v>38850</v>
      </c>
      <c r="H39" s="85">
        <v>35000</v>
      </c>
      <c r="I39" s="86">
        <f t="shared" si="6"/>
        <v>35000</v>
      </c>
    </row>
    <row r="40" spans="1:9" s="60" customFormat="1" ht="85.5">
      <c r="A40" s="20">
        <v>6.8</v>
      </c>
      <c r="B40" s="61" t="s">
        <v>70</v>
      </c>
      <c r="C40" s="62" t="s">
        <v>71</v>
      </c>
      <c r="D40" s="57" t="s">
        <v>69</v>
      </c>
      <c r="E40" s="58">
        <v>1</v>
      </c>
      <c r="F40" s="59">
        <v>38850</v>
      </c>
      <c r="G40" s="24">
        <f t="shared" si="5"/>
        <v>38850</v>
      </c>
      <c r="H40" s="85">
        <v>35000</v>
      </c>
      <c r="I40" s="86">
        <f t="shared" si="6"/>
        <v>35000</v>
      </c>
    </row>
    <row r="41" spans="1:9" s="60" customFormat="1" ht="85.5">
      <c r="A41" s="20">
        <v>6.9</v>
      </c>
      <c r="B41" s="61" t="s">
        <v>72</v>
      </c>
      <c r="C41" s="62" t="s">
        <v>73</v>
      </c>
      <c r="D41" s="57" t="s">
        <v>69</v>
      </c>
      <c r="E41" s="58">
        <v>1</v>
      </c>
      <c r="F41" s="59">
        <v>38850</v>
      </c>
      <c r="G41" s="24">
        <f t="shared" si="5"/>
        <v>38850</v>
      </c>
      <c r="H41" s="85">
        <v>38000</v>
      </c>
      <c r="I41" s="86">
        <f t="shared" si="6"/>
        <v>38000</v>
      </c>
    </row>
    <row r="42" spans="1:9" ht="29.25">
      <c r="A42" s="26">
        <v>6.11</v>
      </c>
      <c r="B42" s="21" t="s">
        <v>74</v>
      </c>
      <c r="C42" s="15" t="s">
        <v>75</v>
      </c>
      <c r="D42" s="23" t="s">
        <v>19</v>
      </c>
      <c r="E42" s="24">
        <v>10</v>
      </c>
      <c r="F42" s="25"/>
      <c r="G42" s="24">
        <f t="shared" si="5"/>
        <v>0</v>
      </c>
      <c r="H42" s="85">
        <v>15000</v>
      </c>
      <c r="I42" s="86">
        <f t="shared" si="6"/>
        <v>150000</v>
      </c>
    </row>
    <row r="43" spans="1:9" ht="72">
      <c r="A43" s="26">
        <v>6.12</v>
      </c>
      <c r="B43" s="21" t="s">
        <v>76</v>
      </c>
      <c r="C43" s="15" t="s">
        <v>77</v>
      </c>
      <c r="D43" s="23" t="s">
        <v>19</v>
      </c>
      <c r="E43" s="24">
        <v>3.5</v>
      </c>
      <c r="F43" s="25">
        <v>51300</v>
      </c>
      <c r="G43" s="24">
        <f t="shared" si="5"/>
        <v>179550</v>
      </c>
      <c r="H43" s="85">
        <v>49140</v>
      </c>
      <c r="I43" s="86">
        <f t="shared" si="6"/>
        <v>171990</v>
      </c>
    </row>
    <row r="44" spans="1:9" s="60" customFormat="1" ht="43.5">
      <c r="A44" s="26">
        <v>6.14</v>
      </c>
      <c r="B44" s="63" t="s">
        <v>78</v>
      </c>
      <c r="C44" s="64" t="s">
        <v>79</v>
      </c>
      <c r="D44" s="23" t="s">
        <v>19</v>
      </c>
      <c r="E44" s="58">
        <v>1</v>
      </c>
      <c r="F44" s="59">
        <v>26460</v>
      </c>
      <c r="G44" s="24">
        <f t="shared" si="5"/>
        <v>26460</v>
      </c>
      <c r="H44" s="85">
        <v>24300</v>
      </c>
      <c r="I44" s="86">
        <f t="shared" si="6"/>
        <v>24300</v>
      </c>
    </row>
    <row r="45" spans="1:9" s="60" customFormat="1" ht="42.75">
      <c r="A45" s="26">
        <v>6.15</v>
      </c>
      <c r="B45" s="63" t="s">
        <v>80</v>
      </c>
      <c r="C45" s="62" t="s">
        <v>81</v>
      </c>
      <c r="D45" s="23" t="s">
        <v>19</v>
      </c>
      <c r="E45" s="58">
        <v>1</v>
      </c>
      <c r="F45" s="59">
        <v>30780</v>
      </c>
      <c r="G45" s="24">
        <f t="shared" si="5"/>
        <v>30780</v>
      </c>
      <c r="H45" s="85">
        <v>24300</v>
      </c>
      <c r="I45" s="86">
        <f t="shared" si="6"/>
        <v>24300</v>
      </c>
    </row>
    <row r="46" spans="1:9" s="60" customFormat="1" ht="42.75">
      <c r="A46" s="26">
        <v>6.16</v>
      </c>
      <c r="B46" s="55" t="s">
        <v>82</v>
      </c>
      <c r="C46" s="65" t="s">
        <v>83</v>
      </c>
      <c r="D46" s="23" t="s">
        <v>19</v>
      </c>
      <c r="E46" s="58">
        <v>1</v>
      </c>
      <c r="F46" s="59">
        <v>3780</v>
      </c>
      <c r="G46" s="24">
        <f t="shared" si="5"/>
        <v>3780</v>
      </c>
      <c r="H46" s="85">
        <v>3200</v>
      </c>
      <c r="I46" s="86">
        <f t="shared" si="6"/>
        <v>3200</v>
      </c>
    </row>
    <row r="47" spans="1:9" ht="15">
      <c r="A47" s="40"/>
      <c r="B47" s="41"/>
      <c r="C47" s="95"/>
      <c r="D47" s="96"/>
      <c r="E47" s="96"/>
      <c r="F47" s="96"/>
      <c r="G47" s="42">
        <f>SUM(G35:G46)</f>
        <v>1016835</v>
      </c>
      <c r="H47" s="88"/>
      <c r="I47" s="93">
        <f>SUM(I35:I46)</f>
        <v>1079840</v>
      </c>
    </row>
    <row r="48" spans="1:9" ht="16.5" customHeight="1">
      <c r="A48" s="7">
        <v>8</v>
      </c>
      <c r="B48" s="49" t="s">
        <v>84</v>
      </c>
      <c r="C48" s="9"/>
      <c r="D48" s="10"/>
      <c r="E48" s="11"/>
      <c r="F48" s="12"/>
      <c r="G48" s="10"/>
      <c r="H48" s="83"/>
      <c r="I48" s="92"/>
    </row>
    <row r="49" spans="1:11" ht="157.5">
      <c r="A49" s="20">
        <v>8.1</v>
      </c>
      <c r="B49" s="21" t="s">
        <v>85</v>
      </c>
      <c r="C49" s="53" t="s">
        <v>86</v>
      </c>
      <c r="D49" s="23" t="s">
        <v>19</v>
      </c>
      <c r="E49" s="24">
        <v>86</v>
      </c>
      <c r="F49" s="25">
        <v>1890</v>
      </c>
      <c r="G49" s="24">
        <f t="shared" ref="G49:G50" si="7">E49*F49</f>
        <v>162540</v>
      </c>
      <c r="H49" s="85">
        <v>1674</v>
      </c>
      <c r="I49" s="86">
        <f>H49*E49</f>
        <v>143964</v>
      </c>
    </row>
    <row r="50" spans="1:11" ht="72">
      <c r="A50" s="20">
        <v>8.3000000000000007</v>
      </c>
      <c r="B50" s="45" t="s">
        <v>87</v>
      </c>
      <c r="C50" s="53" t="s">
        <v>88</v>
      </c>
      <c r="D50" s="23" t="s">
        <v>19</v>
      </c>
      <c r="E50" s="24">
        <v>90</v>
      </c>
      <c r="F50" s="25">
        <v>810</v>
      </c>
      <c r="G50" s="24">
        <f t="shared" si="7"/>
        <v>72900</v>
      </c>
      <c r="H50" s="85">
        <v>648</v>
      </c>
      <c r="I50" s="86">
        <f>H50*E50</f>
        <v>58320</v>
      </c>
    </row>
    <row r="51" spans="1:11" ht="15">
      <c r="A51" s="40"/>
      <c r="B51" s="41"/>
      <c r="C51" s="95"/>
      <c r="D51" s="96"/>
      <c r="E51" s="96"/>
      <c r="F51" s="96"/>
      <c r="G51" s="42">
        <f>SUM(G49:G50)</f>
        <v>235440</v>
      </c>
      <c r="H51" s="88"/>
      <c r="I51" s="93">
        <f>SUM(I49:I50)</f>
        <v>202284</v>
      </c>
    </row>
    <row r="52" spans="1:11" ht="15">
      <c r="A52" s="7">
        <v>9</v>
      </c>
      <c r="B52" s="38" t="s">
        <v>89</v>
      </c>
      <c r="C52" s="9"/>
      <c r="D52" s="10"/>
      <c r="E52" s="11"/>
      <c r="F52" s="12"/>
      <c r="G52" s="10"/>
      <c r="H52" s="83"/>
      <c r="I52" s="92"/>
    </row>
    <row r="53" spans="1:11" s="60" customFormat="1" ht="42.75">
      <c r="A53" s="66">
        <v>9.1</v>
      </c>
      <c r="B53" s="55" t="s">
        <v>90</v>
      </c>
      <c r="C53" s="67" t="s">
        <v>91</v>
      </c>
      <c r="D53" s="23" t="s">
        <v>19</v>
      </c>
      <c r="E53" s="68">
        <v>5</v>
      </c>
      <c r="F53" s="69">
        <v>10260</v>
      </c>
      <c r="G53" s="24">
        <f t="shared" ref="G53:G58" si="8">E53*F53</f>
        <v>51300</v>
      </c>
      <c r="H53" s="89">
        <v>9180</v>
      </c>
      <c r="I53" s="29">
        <f t="shared" ref="I53:I58" si="9">H53*E53</f>
        <v>45900</v>
      </c>
    </row>
    <row r="54" spans="1:11" s="27" customFormat="1" ht="43.5">
      <c r="A54" s="20">
        <v>9.1999999999999993</v>
      </c>
      <c r="B54" s="21" t="s">
        <v>92</v>
      </c>
      <c r="C54" s="22" t="s">
        <v>93</v>
      </c>
      <c r="D54" s="23" t="s">
        <v>28</v>
      </c>
      <c r="E54" s="24">
        <v>60</v>
      </c>
      <c r="F54" s="25">
        <v>1219</v>
      </c>
      <c r="G54" s="24">
        <f t="shared" si="8"/>
        <v>73140</v>
      </c>
      <c r="H54" s="85">
        <v>750</v>
      </c>
      <c r="I54" s="86">
        <f t="shared" si="9"/>
        <v>45000</v>
      </c>
    </row>
    <row r="55" spans="1:11" s="44" customFormat="1" ht="128.25">
      <c r="A55" s="66">
        <v>9.3000000000000007</v>
      </c>
      <c r="B55" s="21" t="s">
        <v>94</v>
      </c>
      <c r="C55" s="70" t="s">
        <v>95</v>
      </c>
      <c r="D55" s="23" t="s">
        <v>96</v>
      </c>
      <c r="E55" s="24">
        <v>4</v>
      </c>
      <c r="F55" s="25">
        <v>23250</v>
      </c>
      <c r="G55" s="24">
        <f t="shared" si="8"/>
        <v>93000</v>
      </c>
      <c r="H55" s="85">
        <v>18000</v>
      </c>
      <c r="I55" s="86">
        <f t="shared" si="9"/>
        <v>72000</v>
      </c>
    </row>
    <row r="56" spans="1:11" s="44" customFormat="1" ht="15">
      <c r="A56" s="20">
        <v>9.4</v>
      </c>
      <c r="B56" s="14" t="s">
        <v>97</v>
      </c>
      <c r="C56" s="36" t="s">
        <v>98</v>
      </c>
      <c r="D56" s="23" t="s">
        <v>96</v>
      </c>
      <c r="E56" s="24">
        <v>1</v>
      </c>
      <c r="F56" s="25">
        <v>7500</v>
      </c>
      <c r="G56" s="24">
        <f t="shared" si="8"/>
        <v>7500</v>
      </c>
      <c r="H56" s="85">
        <v>4500</v>
      </c>
      <c r="I56" s="86">
        <f t="shared" si="9"/>
        <v>4500</v>
      </c>
    </row>
    <row r="57" spans="1:11" s="44" customFormat="1" ht="33" customHeight="1">
      <c r="A57" s="20">
        <v>9.6</v>
      </c>
      <c r="B57" s="63" t="s">
        <v>99</v>
      </c>
      <c r="C57" s="71" t="s">
        <v>100</v>
      </c>
      <c r="D57" s="57" t="s">
        <v>69</v>
      </c>
      <c r="E57" s="58">
        <v>2</v>
      </c>
      <c r="F57" s="59">
        <f>750*3</f>
        <v>2250</v>
      </c>
      <c r="G57" s="24">
        <f t="shared" si="8"/>
        <v>4500</v>
      </c>
      <c r="H57" s="85">
        <v>2000</v>
      </c>
      <c r="I57" s="86">
        <f t="shared" si="9"/>
        <v>4000</v>
      </c>
    </row>
    <row r="58" spans="1:11" s="44" customFormat="1">
      <c r="A58" s="66">
        <v>9.9</v>
      </c>
      <c r="B58" s="72" t="s">
        <v>101</v>
      </c>
      <c r="C58" s="62" t="s">
        <v>102</v>
      </c>
      <c r="D58" s="73" t="s">
        <v>103</v>
      </c>
      <c r="E58" s="58">
        <v>1</v>
      </c>
      <c r="F58" s="74">
        <v>10000</v>
      </c>
      <c r="G58" s="24">
        <f t="shared" si="8"/>
        <v>10000</v>
      </c>
      <c r="H58" s="85">
        <v>10000</v>
      </c>
      <c r="I58" s="86">
        <f t="shared" si="9"/>
        <v>10000</v>
      </c>
    </row>
    <row r="59" spans="1:11" s="44" customFormat="1" ht="28.5">
      <c r="A59" s="20">
        <v>10</v>
      </c>
      <c r="B59" s="72" t="s">
        <v>104</v>
      </c>
      <c r="C59" s="56" t="s">
        <v>105</v>
      </c>
      <c r="D59" s="23" t="s">
        <v>19</v>
      </c>
      <c r="E59" s="58" t="s">
        <v>42</v>
      </c>
      <c r="F59" s="59"/>
      <c r="G59" s="24"/>
      <c r="H59" s="85"/>
      <c r="I59" s="86"/>
    </row>
    <row r="60" spans="1:11" ht="15">
      <c r="A60" s="20"/>
      <c r="B60" s="14"/>
      <c r="C60" s="95" t="s">
        <v>8</v>
      </c>
      <c r="D60" s="96"/>
      <c r="E60" s="96"/>
      <c r="F60" s="96"/>
      <c r="G60" s="75">
        <f>SUM(G53:G59)</f>
        <v>239440</v>
      </c>
      <c r="H60" s="75"/>
      <c r="I60" s="94">
        <f>SUM(I53:I59)</f>
        <v>181400</v>
      </c>
    </row>
    <row r="61" spans="1:11" ht="15">
      <c r="A61" s="76"/>
      <c r="B61" s="77"/>
      <c r="C61" s="104" t="s">
        <v>106</v>
      </c>
      <c r="D61" s="104"/>
      <c r="E61" s="104"/>
      <c r="F61" s="105"/>
      <c r="G61" s="78">
        <f>G7+G10+G18+G27+G33+G47+G51+G60</f>
        <v>4918739</v>
      </c>
      <c r="H61" s="90"/>
      <c r="I61" s="93">
        <f>I7+I10+I18+I27+I33+I47+I51+I60</f>
        <v>4291177.2</v>
      </c>
      <c r="J61" s="81"/>
      <c r="K61" s="81"/>
    </row>
  </sheetData>
  <mergeCells count="11">
    <mergeCell ref="C47:F47"/>
    <mergeCell ref="C51:F51"/>
    <mergeCell ref="C60:F60"/>
    <mergeCell ref="C61:F61"/>
    <mergeCell ref="C33:F33"/>
    <mergeCell ref="H2:I2"/>
    <mergeCell ref="A1:I1"/>
    <mergeCell ref="A2:E2"/>
    <mergeCell ref="F2:G2"/>
    <mergeCell ref="C18:F18"/>
    <mergeCell ref="C27:F27"/>
  </mergeCells>
  <pageMargins left="0.2" right="0.2" top="0.5" bottom="0.3" header="0.3" footer="0.3"/>
  <pageSetup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 &amp; I </vt:lpstr>
      <vt:lpstr>'C &amp; I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Omkar Suresh Patil</dc:creator>
  <cp:lastModifiedBy>Trupti Dalvi</cp:lastModifiedBy>
  <dcterms:created xsi:type="dcterms:W3CDTF">2024-04-04T13:30:03Z</dcterms:created>
  <dcterms:modified xsi:type="dcterms:W3CDTF">2024-04-23T07:02:48Z</dcterms:modified>
</cp:coreProperties>
</file>