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PROJECTS\VART Infracon PVT LTD\Copper Chimney Pune\BOQ\"/>
    </mc:Choice>
  </mc:AlternateContent>
  <xr:revisionPtr revIDLastSave="0" documentId="13_ncr:1_{0123F302-F0CC-4B6E-838C-E9FEB321F29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l="1"/>
  <c r="C10" i="1"/>
  <c r="C9" i="1"/>
  <c r="D11" i="1" l="1"/>
  <c r="C11" i="1" l="1"/>
  <c r="D13" i="1" l="1"/>
  <c r="C13" i="1"/>
  <c r="C12" i="1" l="1"/>
  <c r="D6" i="1" l="1"/>
  <c r="C6" i="1"/>
  <c r="D8" i="1" l="1"/>
  <c r="C8" i="1"/>
  <c r="D7" i="1"/>
  <c r="C7" i="1"/>
  <c r="C14" i="1" l="1"/>
  <c r="D12" i="1"/>
  <c r="D14" i="1" s="1"/>
</calcChain>
</file>

<file path=xl/sharedStrings.xml><?xml version="1.0" encoding="utf-8"?>
<sst xmlns="http://schemas.openxmlformats.org/spreadsheetml/2006/main" count="14" uniqueCount="14">
  <si>
    <t>Sr no</t>
  </si>
  <si>
    <t>Description</t>
  </si>
  <si>
    <t>PO Amount</t>
  </si>
  <si>
    <t>Actual Amount</t>
  </si>
  <si>
    <t>Civil &amp; Interiror</t>
  </si>
  <si>
    <t>Ventilation</t>
  </si>
  <si>
    <t>AC</t>
  </si>
  <si>
    <t>Gas works</t>
  </si>
  <si>
    <t>Plumbing</t>
  </si>
  <si>
    <t>Total</t>
  </si>
  <si>
    <t>Music system</t>
  </si>
  <si>
    <t>Electrical &amp; ELV</t>
  </si>
  <si>
    <t>Fire fighting</t>
  </si>
  <si>
    <t>CC WAKAD l FINAL PO AMOUNT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</si>
</sst>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43" fontId="0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amp;I/Final/CC%20wakad%20-R1%20BOQ%20Deviation%20sheet_ARA%2022.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P/Final/Vart%20Infra%20-CC%20@%20MOM%20WAKAD%20-%20AC%20BOQ%20VIPL%2025.10.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P/Final/Vart%20Infra%20-%20CC%20@%20MOM%20WAKAD%20-%20KITCHEN%20VENTIALTION%20BOQ_11.10.2023%20VIPL%2025.10.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P/Final/Vart%20-%20%20CC@WAKAD-ELECTRICAL%20%20ELV%20%20BOQ%20&amp;%20M%20SHEET%2013.02.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EP/Final/Vart%20Infra%20-%20COPPER%20CHIMNEY%20WAKAD-%20FIRE%20UNPRICED%20BOQ%20&amp;%20M%20SHE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EP/Final/Vart%20infra%20-%20CC%20wakad%20-%20Gas%20work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EP/Final/Vart%20Infra%20-%20COPPER%20CHIMNEY%20WAKAD%20_%20PHE%20UNPRICED%20-%2025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OneDrive\Desktop\Music%20system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WORK"/>
      <sheetName val="Civil MS"/>
      <sheetName val="INTERIOR WORK"/>
      <sheetName val="Interior MS"/>
      <sheetName val="Additional works"/>
      <sheetName val="Additional MS"/>
      <sheetName val="BELLS"/>
      <sheetName val="FACADE SIGNAGE"/>
      <sheetName val="MISCELLANEOUS"/>
      <sheetName val="26 Rate Analysis"/>
      <sheetName val="29 Rate Analysis"/>
      <sheetName val="27 Rate Analysis"/>
      <sheetName val="09 Rate Analysis"/>
      <sheetName val="10 Rate Analysis"/>
      <sheetName val="CALCULATION PAINT"/>
    </sheetNames>
    <sheetDataSet>
      <sheetData sheetId="0">
        <row r="16">
          <cell r="E16">
            <v>11405474.738612965</v>
          </cell>
          <cell r="J16">
            <v>11498962.736898128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VAC"/>
    </sheetNames>
    <sheetDataSet>
      <sheetData sheetId="0">
        <row r="11">
          <cell r="C11">
            <v>796025</v>
          </cell>
          <cell r="E11">
            <v>853161.75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VAC"/>
      <sheetName val="Additional works"/>
    </sheetNames>
    <sheetDataSet>
      <sheetData sheetId="0">
        <row r="10">
          <cell r="C10">
            <v>1500325</v>
          </cell>
          <cell r="E10">
            <v>1632875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NDER BOQ"/>
      <sheetName val="M Sheet "/>
      <sheetName val="EXTRA ITEM BOQ"/>
      <sheetName val="EXTRA ITEM M. SHEET"/>
    </sheetNames>
    <sheetDataSet>
      <sheetData sheetId="0">
        <row r="16">
          <cell r="E16">
            <v>1550764</v>
          </cell>
          <cell r="F16">
            <v>1008750</v>
          </cell>
          <cell r="H16">
            <v>633641</v>
          </cell>
        </row>
      </sheetData>
      <sheetData sheetId="1" refreshError="1"/>
      <sheetData sheetId="2" refreshError="1"/>
      <sheetData sheetId="3">
        <row r="92">
          <cell r="G92">
            <v>1063793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RE- PRICED BOQ"/>
      <sheetName val="EXTRA ITEM BOQ"/>
      <sheetName val="M SHEET"/>
      <sheetName val="Extra Item M. Sheet "/>
    </sheetNames>
    <sheetDataSet>
      <sheetData sheetId="0">
        <row r="3">
          <cell r="E3">
            <v>250650</v>
          </cell>
          <cell r="F3">
            <v>235759</v>
          </cell>
        </row>
        <row r="5">
          <cell r="F5">
            <v>497415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Price Bid"/>
    </sheetNames>
    <sheetDataSet>
      <sheetData sheetId="0">
        <row r="12">
          <cell r="I12">
            <v>128100</v>
          </cell>
          <cell r="M12">
            <v>166200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E BOQ"/>
      <sheetName val="Additional works"/>
    </sheetNames>
    <sheetDataSet>
      <sheetData sheetId="0">
        <row r="104">
          <cell r="F104">
            <v>498530</v>
          </cell>
          <cell r="J104">
            <v>370101.5</v>
          </cell>
        </row>
      </sheetData>
      <sheetData sheetId="1">
        <row r="23">
          <cell r="F23">
            <v>296175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sic system"/>
    </sheetNames>
    <sheetDataSet>
      <sheetData sheetId="0">
        <row r="12">
          <cell r="F12">
            <v>80600</v>
          </cell>
          <cell r="K12">
            <v>79100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14"/>
  <sheetViews>
    <sheetView tabSelected="1" workbookViewId="0">
      <selection activeCell="E14" sqref="E14"/>
    </sheetView>
  </sheetViews>
  <sheetFormatPr defaultRowHeight="14.4" x14ac:dyDescent="0.3"/>
  <cols>
    <col min="1" max="1" width="5.109375" style="2" bestFit="1" customWidth="1"/>
    <col min="2" max="2" width="27.5546875" style="2" customWidth="1"/>
    <col min="3" max="3" width="16.44140625" style="8" customWidth="1"/>
    <col min="4" max="4" width="16" style="8" customWidth="1"/>
  </cols>
  <sheetData>
    <row r="4" spans="1:4" x14ac:dyDescent="0.3">
      <c r="A4" s="9" t="s">
        <v>13</v>
      </c>
      <c r="B4" s="9"/>
      <c r="C4" s="9"/>
      <c r="D4" s="9"/>
    </row>
    <row r="5" spans="1:4" x14ac:dyDescent="0.3">
      <c r="A5" s="3" t="s">
        <v>0</v>
      </c>
      <c r="B5" s="3" t="s">
        <v>1</v>
      </c>
      <c r="C5" s="7" t="s">
        <v>2</v>
      </c>
      <c r="D5" s="7" t="s">
        <v>3</v>
      </c>
    </row>
    <row r="6" spans="1:4" x14ac:dyDescent="0.3">
      <c r="A6" s="1">
        <v>1</v>
      </c>
      <c r="B6" s="4" t="s">
        <v>4</v>
      </c>
      <c r="C6" s="6">
        <f>[1]SUMMARY!$E$16</f>
        <v>11405474.738612965</v>
      </c>
      <c r="D6" s="6">
        <f>[1]SUMMARY!$J$16</f>
        <v>11498962.736898128</v>
      </c>
    </row>
    <row r="7" spans="1:4" x14ac:dyDescent="0.3">
      <c r="A7" s="1">
        <v>2</v>
      </c>
      <c r="B7" s="4" t="s">
        <v>6</v>
      </c>
      <c r="C7" s="6">
        <f>[2]SUMMARY!$C$11</f>
        <v>796025</v>
      </c>
      <c r="D7" s="6">
        <f>[2]SUMMARY!$E$11</f>
        <v>853161.75</v>
      </c>
    </row>
    <row r="8" spans="1:4" x14ac:dyDescent="0.3">
      <c r="A8" s="1">
        <v>3</v>
      </c>
      <c r="B8" s="4" t="s">
        <v>5</v>
      </c>
      <c r="C8" s="6">
        <f>[3]SUMMARY!$C$10</f>
        <v>1500325</v>
      </c>
      <c r="D8" s="6">
        <f>[3]SUMMARY!$E$10</f>
        <v>1632875</v>
      </c>
    </row>
    <row r="9" spans="1:4" x14ac:dyDescent="0.3">
      <c r="A9" s="1">
        <v>4</v>
      </c>
      <c r="B9" s="4" t="s">
        <v>11</v>
      </c>
      <c r="C9" s="6">
        <f>[4]Summary!$E$16</f>
        <v>1550764</v>
      </c>
      <c r="D9" s="6">
        <f>'[4]EXTRA ITEM BOQ'!$G$92+[4]Summary!$F$16+[4]Summary!$H$16</f>
        <v>2706184</v>
      </c>
    </row>
    <row r="10" spans="1:4" x14ac:dyDescent="0.3">
      <c r="A10" s="1">
        <v>5</v>
      </c>
      <c r="B10" s="4" t="s">
        <v>12</v>
      </c>
      <c r="C10" s="6">
        <f>[5]Summary!$E$3</f>
        <v>250650</v>
      </c>
      <c r="D10" s="6">
        <f>[5]Summary!$F$3+[5]Summary!$F$5</f>
        <v>733174</v>
      </c>
    </row>
    <row r="11" spans="1:4" x14ac:dyDescent="0.3">
      <c r="A11" s="1">
        <v>6</v>
      </c>
      <c r="B11" s="4" t="s">
        <v>7</v>
      </c>
      <c r="C11" s="6">
        <f>'[6]BOQ Price Bid'!$I$12</f>
        <v>128100</v>
      </c>
      <c r="D11" s="6">
        <f>'[6]BOQ Price Bid'!$M$32+'[6]BOQ Price Bid'!$M$12</f>
        <v>166200</v>
      </c>
    </row>
    <row r="12" spans="1:4" x14ac:dyDescent="0.3">
      <c r="A12" s="1">
        <v>7</v>
      </c>
      <c r="B12" s="4" t="s">
        <v>8</v>
      </c>
      <c r="C12" s="6">
        <f>'[7]PHE BOQ'!$F$104</f>
        <v>498530</v>
      </c>
      <c r="D12" s="6">
        <f>'[7]PHE BOQ'!$J$104+'[7]Additional works'!$F$23</f>
        <v>666276.5</v>
      </c>
    </row>
    <row r="13" spans="1:4" x14ac:dyDescent="0.3">
      <c r="A13" s="1">
        <v>8</v>
      </c>
      <c r="B13" s="4" t="s">
        <v>10</v>
      </c>
      <c r="C13" s="6">
        <f>'[8]Music system'!$F$12</f>
        <v>80600</v>
      </c>
      <c r="D13" s="6">
        <f>'[8]Music system'!$K$12</f>
        <v>79100</v>
      </c>
    </row>
    <row r="14" spans="1:4" x14ac:dyDescent="0.3">
      <c r="A14" s="1"/>
      <c r="B14" s="5" t="s">
        <v>9</v>
      </c>
      <c r="C14" s="7">
        <f>SUM(C6:C13)</f>
        <v>16210468.738612965</v>
      </c>
      <c r="D14" s="7">
        <f>SUM(D6:D13)</f>
        <v>18335933.986898128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2024-02-14T11:12:13Z</dcterms:modified>
</cp:coreProperties>
</file>