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ravelfoodservices-my.sharepoint.com/personal/manish_k_travelfoodservices_com/Documents/T-1 (Palam Delhi)/WANCHAI/"/>
    </mc:Choice>
  </mc:AlternateContent>
  <bookViews>
    <workbookView xWindow="0" yWindow="0" windowWidth="19200" windowHeight="6930" activeTab="1"/>
  </bookViews>
  <sheets>
    <sheet name="CIVIL &amp; INTERIOR WORKS " sheetId="11" r:id="rId1"/>
    <sheet name="HVAC" sheetId="12" r:id="rId2"/>
    <sheet name="F.F" sheetId="13" r:id="rId3"/>
    <sheet name="FAS" sheetId="14" r:id="rId4"/>
    <sheet name="PHE BOQ" sheetId="15" r:id="rId5"/>
    <sheet name="ELE SUM" sheetId="17" r:id="rId6"/>
    <sheet name="Electrical" sheetId="16" r:id="rId7"/>
  </sheets>
  <externalReferences>
    <externalReference r:id="rId8"/>
  </externalReferences>
  <definedNames>
    <definedName name="_xlnm._FilterDatabase" localSheetId="0" hidden="1">'CIVIL &amp; INTERIOR WORKS '!#REF!</definedName>
    <definedName name="_xlnm._FilterDatabase" localSheetId="1" hidden="1">HVAC!#REF!</definedName>
    <definedName name="_xlnm.Print_Area" localSheetId="0">'CIVIL &amp; INTERIOR WORKS '!$A$1:$F$36</definedName>
    <definedName name="_xlnm.Print_Area" localSheetId="5">'ELE SUM'!$A$1:$F$38</definedName>
    <definedName name="_xlnm.Print_Area" localSheetId="6">Electrical!$A$1:$I$290</definedName>
    <definedName name="_xlnm.Print_Area" localSheetId="2">F.F!$A$1:$WOZ$36</definedName>
    <definedName name="_xlnm.Print_Area" localSheetId="1">HVAC!$A$1:$F$174</definedName>
    <definedName name="_xlnm.Print_Titles" localSheetId="6">Electrical!$3:$4</definedName>
    <definedName name="_xlnm.Print_Titles" localSheetId="4">'PHE BOQ'!$4:$5</definedName>
    <definedName name="Z_C9D3A0C1_A0FD_11D9_AA7E_0008A1326893_.wvu.PrintArea" localSheetId="5" hidden="1">'ELE SUM'!$A$1:$F$31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2" l="1"/>
  <c r="B122" i="12"/>
  <c r="A122" i="12"/>
  <c r="B121" i="12"/>
  <c r="A121" i="12"/>
  <c r="A120" i="12"/>
  <c r="I290" i="16"/>
  <c r="H290" i="16"/>
  <c r="G290" i="16"/>
  <c r="I288" i="16"/>
  <c r="H288" i="16"/>
  <c r="G288" i="16"/>
  <c r="I287" i="16"/>
  <c r="H287" i="16"/>
  <c r="G287" i="16"/>
  <c r="I286" i="16"/>
  <c r="I285" i="16"/>
  <c r="H285" i="16"/>
  <c r="G285" i="16"/>
  <c r="I281" i="16"/>
  <c r="H281" i="16"/>
  <c r="G281" i="16"/>
  <c r="I279" i="16"/>
  <c r="H279" i="16"/>
  <c r="G279" i="16"/>
  <c r="I278" i="16"/>
  <c r="H278" i="16"/>
  <c r="G278" i="16"/>
  <c r="I277" i="16"/>
  <c r="H277" i="16"/>
  <c r="G277" i="16"/>
  <c r="I276" i="16"/>
  <c r="H276" i="16"/>
  <c r="G276" i="16"/>
  <c r="I275" i="16"/>
  <c r="H275" i="16"/>
  <c r="G275" i="16"/>
  <c r="I274" i="16"/>
  <c r="H274" i="16"/>
  <c r="G274" i="16"/>
  <c r="I273" i="16"/>
  <c r="H273" i="16"/>
  <c r="G273" i="16"/>
  <c r="I272" i="16"/>
  <c r="H272" i="16"/>
  <c r="G272" i="16"/>
  <c r="I271" i="16"/>
  <c r="H271" i="16"/>
  <c r="G271" i="16"/>
  <c r="I270" i="16"/>
  <c r="H270" i="16"/>
  <c r="G270" i="16"/>
  <c r="I267" i="16"/>
  <c r="H267" i="16"/>
  <c r="G267" i="16"/>
  <c r="I265" i="16"/>
  <c r="H265" i="16"/>
  <c r="G265" i="16"/>
  <c r="I262" i="16"/>
  <c r="H262" i="16"/>
  <c r="G262" i="16"/>
  <c r="I260" i="16"/>
  <c r="H260" i="16"/>
  <c r="G260" i="16"/>
  <c r="I259" i="16"/>
  <c r="H259" i="16"/>
  <c r="G259" i="16"/>
  <c r="I258" i="16"/>
  <c r="H258" i="16"/>
  <c r="G258" i="16"/>
  <c r="I257" i="16"/>
  <c r="H257" i="16"/>
  <c r="G257" i="16"/>
  <c r="I256" i="16"/>
  <c r="H256" i="16"/>
  <c r="G256" i="16"/>
  <c r="I255" i="16"/>
  <c r="H255" i="16"/>
  <c r="G255" i="16"/>
  <c r="I254" i="16"/>
  <c r="H254" i="16"/>
  <c r="G254" i="16"/>
  <c r="I253" i="16"/>
  <c r="H253" i="16"/>
  <c r="G253" i="16"/>
  <c r="I249" i="16"/>
  <c r="H249" i="16"/>
  <c r="G249" i="16"/>
  <c r="I246" i="16"/>
  <c r="H246" i="16"/>
  <c r="G246" i="16"/>
  <c r="I245" i="16"/>
  <c r="H245" i="16"/>
  <c r="G245" i="16"/>
  <c r="I244" i="16"/>
  <c r="H244" i="16"/>
  <c r="G244" i="16"/>
  <c r="I243" i="16"/>
  <c r="H243" i="16"/>
  <c r="G243" i="16"/>
  <c r="I241" i="16"/>
  <c r="H241" i="16"/>
  <c r="G241" i="16"/>
  <c r="D241" i="16"/>
  <c r="I240" i="16"/>
  <c r="H240" i="16"/>
  <c r="G240" i="16"/>
  <c r="D240" i="16"/>
  <c r="I239" i="16"/>
  <c r="H239" i="16"/>
  <c r="G239" i="16"/>
  <c r="I238" i="16"/>
  <c r="H238" i="16"/>
  <c r="G238" i="16"/>
  <c r="I235" i="16"/>
  <c r="H235" i="16"/>
  <c r="G235" i="16"/>
  <c r="I234" i="16"/>
  <c r="H234" i="16"/>
  <c r="G234" i="16"/>
  <c r="I233" i="16"/>
  <c r="H233" i="16"/>
  <c r="G233" i="16"/>
  <c r="I232" i="16"/>
  <c r="H232" i="16"/>
  <c r="G232" i="16"/>
  <c r="I231" i="16"/>
  <c r="H231" i="16"/>
  <c r="G231" i="16"/>
  <c r="I230" i="16"/>
  <c r="H230" i="16"/>
  <c r="G230" i="16"/>
  <c r="I229" i="16"/>
  <c r="H229" i="16"/>
  <c r="G229" i="16"/>
  <c r="I225" i="16"/>
  <c r="H225" i="16"/>
  <c r="G225" i="16"/>
  <c r="I223" i="16"/>
  <c r="H223" i="16"/>
  <c r="G223" i="16"/>
  <c r="I221" i="16"/>
  <c r="H221" i="16"/>
  <c r="G221" i="16"/>
  <c r="I219" i="16"/>
  <c r="H219" i="16"/>
  <c r="G219" i="16"/>
  <c r="I215" i="16"/>
  <c r="H215" i="16"/>
  <c r="G215" i="16"/>
  <c r="I213" i="16"/>
  <c r="H213" i="16"/>
  <c r="G213" i="16"/>
  <c r="I211" i="16"/>
  <c r="H211" i="16"/>
  <c r="G211" i="16"/>
  <c r="I207" i="16"/>
  <c r="H207" i="16"/>
  <c r="G207" i="16"/>
  <c r="I205" i="16"/>
  <c r="H205" i="16"/>
  <c r="G205" i="16"/>
  <c r="I203" i="16"/>
  <c r="H203" i="16"/>
  <c r="G203" i="16"/>
  <c r="I201" i="16"/>
  <c r="H201" i="16"/>
  <c r="G201" i="16"/>
  <c r="I197" i="16"/>
  <c r="H197" i="16"/>
  <c r="G197" i="16"/>
  <c r="I195" i="16"/>
  <c r="H195" i="16"/>
  <c r="G195" i="16"/>
  <c r="I193" i="16"/>
  <c r="H193" i="16"/>
  <c r="G193" i="16"/>
  <c r="I192" i="16"/>
  <c r="H192" i="16"/>
  <c r="G192" i="16"/>
  <c r="I191" i="16"/>
  <c r="H191" i="16"/>
  <c r="G191" i="16"/>
  <c r="K188" i="16"/>
  <c r="K187" i="16"/>
  <c r="I187" i="16"/>
  <c r="H187" i="16"/>
  <c r="G187" i="16"/>
  <c r="K186" i="16"/>
  <c r="K185" i="16"/>
  <c r="J185" i="16"/>
  <c r="I185" i="16"/>
  <c r="H185" i="16"/>
  <c r="G185" i="16"/>
  <c r="J183" i="16"/>
  <c r="I183" i="16"/>
  <c r="H183" i="16"/>
  <c r="G183" i="16"/>
  <c r="J181" i="16"/>
  <c r="I181" i="16"/>
  <c r="H181" i="16"/>
  <c r="G181" i="16"/>
  <c r="I170" i="16"/>
  <c r="H170" i="16"/>
  <c r="G170" i="16"/>
  <c r="I168" i="16"/>
  <c r="H168" i="16"/>
  <c r="G168" i="16"/>
  <c r="I166" i="16"/>
  <c r="H166" i="16"/>
  <c r="G166" i="16"/>
  <c r="I164" i="16"/>
  <c r="H164" i="16"/>
  <c r="G164" i="16"/>
  <c r="I161" i="16"/>
  <c r="H161" i="16"/>
  <c r="G161" i="16"/>
  <c r="I159" i="16"/>
  <c r="H159" i="16"/>
  <c r="G159" i="16"/>
  <c r="I156" i="16"/>
  <c r="H156" i="16"/>
  <c r="G156" i="16"/>
  <c r="I152" i="16"/>
  <c r="H152" i="16"/>
  <c r="G152" i="16"/>
  <c r="I150" i="16"/>
  <c r="H150" i="16"/>
  <c r="G150" i="16"/>
  <c r="I149" i="16"/>
  <c r="H149" i="16"/>
  <c r="G149" i="16"/>
  <c r="I148" i="16"/>
  <c r="H148" i="16"/>
  <c r="G148" i="16"/>
  <c r="I147" i="16"/>
  <c r="H147" i="16"/>
  <c r="G147" i="16"/>
  <c r="I146" i="16"/>
  <c r="H146" i="16"/>
  <c r="G146" i="16"/>
  <c r="I145" i="16"/>
  <c r="H145" i="16"/>
  <c r="G145" i="16"/>
  <c r="I144" i="16"/>
  <c r="H144" i="16"/>
  <c r="G144" i="16"/>
  <c r="I141" i="16"/>
  <c r="H141" i="16"/>
  <c r="G141" i="16"/>
  <c r="I140" i="16"/>
  <c r="H140" i="16"/>
  <c r="G140" i="16"/>
  <c r="I136" i="16"/>
  <c r="H136" i="16"/>
  <c r="G136" i="16"/>
  <c r="I135" i="16"/>
  <c r="H135" i="16"/>
  <c r="G135" i="16"/>
  <c r="I131" i="16"/>
  <c r="H131" i="16"/>
  <c r="G131" i="16"/>
  <c r="I125" i="16"/>
  <c r="H125" i="16"/>
  <c r="G125" i="16"/>
  <c r="I124" i="16"/>
  <c r="H124" i="16"/>
  <c r="G124" i="16"/>
  <c r="I118" i="16"/>
  <c r="H118" i="16"/>
  <c r="G118" i="16"/>
  <c r="I117" i="16"/>
  <c r="H117" i="16"/>
  <c r="G117" i="16"/>
  <c r="I111" i="16"/>
  <c r="H111" i="16"/>
  <c r="G111" i="16"/>
  <c r="I110" i="16"/>
  <c r="H110" i="16"/>
  <c r="G110" i="16"/>
  <c r="I102" i="16"/>
  <c r="H102" i="16"/>
  <c r="G102" i="16"/>
  <c r="I101" i="16"/>
  <c r="H101" i="16"/>
  <c r="G101" i="16"/>
  <c r="I100" i="16"/>
  <c r="H100" i="16"/>
  <c r="G100" i="16"/>
  <c r="I99" i="16"/>
  <c r="H99" i="16"/>
  <c r="G99" i="16"/>
  <c r="I98" i="16"/>
  <c r="H98" i="16"/>
  <c r="G98" i="16"/>
  <c r="I97" i="16"/>
  <c r="H97" i="16"/>
  <c r="G97" i="16"/>
  <c r="I96" i="16"/>
  <c r="H96" i="16"/>
  <c r="G96" i="16"/>
  <c r="I95" i="16"/>
  <c r="H95" i="16"/>
  <c r="G95" i="16"/>
  <c r="I94" i="16"/>
  <c r="H94" i="16"/>
  <c r="G94" i="16"/>
  <c r="I93" i="16"/>
  <c r="H93" i="16"/>
  <c r="G93" i="16"/>
  <c r="I92" i="16"/>
  <c r="H92" i="16"/>
  <c r="G92" i="16"/>
  <c r="I91" i="16"/>
  <c r="H91" i="16"/>
  <c r="G91" i="16"/>
  <c r="I90" i="16"/>
  <c r="H90" i="16"/>
  <c r="G90" i="16"/>
  <c r="I89" i="16"/>
  <c r="H89" i="16"/>
  <c r="G89" i="16"/>
  <c r="I88" i="16"/>
  <c r="H88" i="16"/>
  <c r="G88" i="16"/>
  <c r="I87" i="16"/>
  <c r="H87" i="16"/>
  <c r="G87" i="16"/>
  <c r="I86" i="16"/>
  <c r="H86" i="16"/>
  <c r="G86" i="16"/>
  <c r="I85" i="16"/>
  <c r="H85" i="16"/>
  <c r="G85" i="16"/>
  <c r="I84" i="16"/>
  <c r="H84" i="16"/>
  <c r="G84" i="16"/>
  <c r="I83" i="16"/>
  <c r="H83" i="16"/>
  <c r="G83" i="16"/>
  <c r="I82" i="16"/>
  <c r="H82" i="16"/>
  <c r="G82" i="16"/>
  <c r="I81" i="16"/>
  <c r="H81" i="16"/>
  <c r="G81" i="16"/>
  <c r="I80" i="16"/>
  <c r="H80" i="16"/>
  <c r="G80" i="16"/>
  <c r="I76" i="16"/>
  <c r="I75" i="16"/>
  <c r="I74" i="16"/>
  <c r="H74" i="16"/>
  <c r="G74" i="16"/>
  <c r="I73" i="16"/>
  <c r="H73" i="16"/>
  <c r="G73" i="16"/>
  <c r="I72" i="16"/>
  <c r="H72" i="16"/>
  <c r="G72" i="16"/>
  <c r="I71" i="16"/>
  <c r="H71" i="16"/>
  <c r="G71" i="16"/>
  <c r="I70" i="16"/>
  <c r="H70" i="16"/>
  <c r="G70" i="16"/>
  <c r="I69" i="16"/>
  <c r="H69" i="16"/>
  <c r="G69" i="16"/>
  <c r="I68" i="16"/>
  <c r="H68" i="16"/>
  <c r="G68" i="16"/>
  <c r="I67" i="16"/>
  <c r="H67" i="16"/>
  <c r="G67" i="16"/>
  <c r="I66" i="16"/>
  <c r="H66" i="16"/>
  <c r="G66" i="16"/>
  <c r="I65" i="16"/>
  <c r="H65" i="16"/>
  <c r="G65" i="16"/>
  <c r="I64" i="16"/>
  <c r="H64" i="16"/>
  <c r="G64" i="16"/>
  <c r="I63" i="16"/>
  <c r="H63" i="16"/>
  <c r="G63" i="16"/>
  <c r="I62" i="16"/>
  <c r="H62" i="16"/>
  <c r="G62" i="16"/>
  <c r="I61" i="16"/>
  <c r="H61" i="16"/>
  <c r="G61" i="16"/>
  <c r="I60" i="16"/>
  <c r="H60" i="16"/>
  <c r="G60" i="16"/>
  <c r="I59" i="16"/>
  <c r="H59" i="16"/>
  <c r="G59" i="16"/>
  <c r="I58" i="16"/>
  <c r="H58" i="16"/>
  <c r="G58" i="16"/>
  <c r="I57" i="16"/>
  <c r="H57" i="16"/>
  <c r="G57" i="16"/>
  <c r="I56" i="16"/>
  <c r="H56" i="16"/>
  <c r="G56" i="16"/>
  <c r="I55" i="16"/>
  <c r="H55" i="16"/>
  <c r="G55" i="16"/>
  <c r="I51" i="16"/>
  <c r="H51" i="16"/>
  <c r="G51" i="16"/>
  <c r="I49" i="16"/>
  <c r="H49" i="16"/>
  <c r="G49" i="16"/>
  <c r="I47" i="16"/>
  <c r="H47" i="16"/>
  <c r="G47" i="16"/>
  <c r="I45" i="16"/>
  <c r="H45" i="16"/>
  <c r="G45" i="16"/>
  <c r="I43" i="16"/>
  <c r="H43" i="16"/>
  <c r="G43" i="16"/>
  <c r="I41" i="16"/>
  <c r="H41" i="16"/>
  <c r="G41" i="16"/>
  <c r="I39" i="16"/>
  <c r="H39" i="16"/>
  <c r="G39" i="16"/>
  <c r="I37" i="16"/>
  <c r="H37" i="16"/>
  <c r="G37" i="16"/>
  <c r="I35" i="16"/>
  <c r="H35" i="16"/>
  <c r="G35" i="16"/>
  <c r="I34" i="16"/>
  <c r="H34" i="16"/>
  <c r="G34" i="16"/>
  <c r="I33" i="16"/>
  <c r="H33" i="16"/>
  <c r="G33" i="16"/>
  <c r="I32" i="16"/>
  <c r="H32" i="16"/>
  <c r="G32" i="16"/>
  <c r="I31" i="16"/>
  <c r="H31" i="16"/>
  <c r="G31" i="16"/>
  <c r="I21" i="16"/>
  <c r="H21" i="16"/>
  <c r="G21" i="16"/>
  <c r="F31" i="17"/>
  <c r="E31" i="17"/>
  <c r="D31" i="17"/>
  <c r="F29" i="17"/>
  <c r="E29" i="17"/>
  <c r="D29" i="17"/>
  <c r="B29" i="17"/>
  <c r="F27" i="17"/>
  <c r="E27" i="17"/>
  <c r="D27" i="17"/>
  <c r="B27" i="17"/>
  <c r="F25" i="17"/>
  <c r="E25" i="17"/>
  <c r="D25" i="17"/>
  <c r="B25" i="17"/>
  <c r="F23" i="17"/>
  <c r="E23" i="17"/>
  <c r="D23" i="17"/>
  <c r="B23" i="17"/>
  <c r="F21" i="17"/>
  <c r="E21" i="17"/>
  <c r="D21" i="17"/>
  <c r="B21" i="17"/>
  <c r="F19" i="17"/>
  <c r="E19" i="17"/>
  <c r="D19" i="17"/>
  <c r="B19" i="17"/>
  <c r="F17" i="17"/>
  <c r="E17" i="17"/>
  <c r="D17" i="17"/>
  <c r="B17" i="17"/>
  <c r="F15" i="17"/>
  <c r="E15" i="17"/>
  <c r="D15" i="17"/>
  <c r="B15" i="17"/>
  <c r="F13" i="17"/>
  <c r="E13" i="17"/>
  <c r="D13" i="17"/>
  <c r="B13" i="17"/>
  <c r="F11" i="17"/>
  <c r="E11" i="17"/>
  <c r="D11" i="17"/>
  <c r="B11" i="17"/>
  <c r="F9" i="17"/>
  <c r="E9" i="17"/>
  <c r="D9" i="17"/>
  <c r="B9" i="17"/>
  <c r="F7" i="17"/>
  <c r="E7" i="17"/>
  <c r="D7" i="17"/>
  <c r="B7" i="17"/>
  <c r="F5" i="17"/>
  <c r="E5" i="17"/>
  <c r="D5" i="17"/>
  <c r="B5" i="17"/>
  <c r="F118" i="15"/>
  <c r="F116" i="15"/>
  <c r="F115" i="15"/>
  <c r="F114" i="15"/>
  <c r="F113" i="15"/>
  <c r="F112" i="15"/>
  <c r="F111" i="15"/>
  <c r="F110" i="15"/>
  <c r="F109" i="15"/>
  <c r="F108" i="15"/>
  <c r="F107" i="15"/>
  <c r="F106" i="15"/>
  <c r="F105" i="15"/>
  <c r="F104" i="15"/>
  <c r="F103" i="15"/>
  <c r="F102" i="15"/>
  <c r="F101" i="15"/>
  <c r="F100" i="15"/>
  <c r="F99" i="15"/>
  <c r="F93" i="15"/>
  <c r="F91" i="15"/>
  <c r="F89" i="15"/>
  <c r="F87" i="15"/>
  <c r="F85" i="15"/>
  <c r="F83" i="15"/>
  <c r="F80" i="15"/>
  <c r="F79" i="15"/>
  <c r="F78" i="15"/>
  <c r="F77" i="15"/>
  <c r="F76" i="15"/>
  <c r="F75" i="15"/>
  <c r="F71" i="15"/>
  <c r="F65" i="15"/>
  <c r="F63" i="15"/>
  <c r="F62" i="15"/>
  <c r="F60" i="15"/>
  <c r="F57" i="15"/>
  <c r="F52" i="15"/>
  <c r="F50" i="15"/>
  <c r="F47" i="15"/>
  <c r="F44" i="15"/>
  <c r="F41" i="15"/>
  <c r="F40" i="15"/>
  <c r="F39" i="15"/>
  <c r="F36" i="15"/>
  <c r="F35" i="15"/>
  <c r="F34" i="15"/>
  <c r="F31" i="15"/>
  <c r="F30" i="15"/>
  <c r="F29" i="15"/>
  <c r="F28" i="15"/>
  <c r="F25" i="15"/>
  <c r="F24" i="15"/>
  <c r="F23" i="15"/>
  <c r="F22" i="15"/>
  <c r="F21" i="15"/>
  <c r="F14" i="15"/>
  <c r="F13" i="15"/>
  <c r="F12" i="15"/>
  <c r="F11" i="15"/>
  <c r="F10" i="15"/>
  <c r="A22" i="14"/>
  <c r="A21" i="14"/>
  <c r="A20" i="14"/>
  <c r="A19" i="14"/>
  <c r="A18" i="14"/>
  <c r="A17" i="14"/>
  <c r="A16" i="14"/>
  <c r="A15" i="14"/>
  <c r="A14" i="14"/>
  <c r="A13" i="14"/>
  <c r="A12" i="14"/>
  <c r="A11" i="14"/>
  <c r="A10" i="14"/>
  <c r="A9" i="14"/>
  <c r="A8" i="14"/>
  <c r="A7" i="14"/>
  <c r="A6" i="14"/>
  <c r="A5" i="14"/>
  <c r="A4" i="14"/>
  <c r="A70" i="12"/>
  <c r="A73" i="12" s="1"/>
  <c r="A53" i="12"/>
  <c r="A15" i="12"/>
</calcChain>
</file>

<file path=xl/sharedStrings.xml><?xml version="1.0" encoding="utf-8"?>
<sst xmlns="http://schemas.openxmlformats.org/spreadsheetml/2006/main" count="1162" uniqueCount="744">
  <si>
    <t>BOQ OF WANCHAI OUTLET AT T-1 FOOD COURT</t>
  </si>
  <si>
    <t xml:space="preserve">CIVIL &amp; INTERIOR WORKS </t>
  </si>
  <si>
    <t xml:space="preserve">Client Name:- WANCHAI </t>
  </si>
  <si>
    <t xml:space="preserve">Address: - T-1 DELHI FOOD COURT  </t>
  </si>
  <si>
    <t>Proposed Date- 17-12-2024</t>
  </si>
  <si>
    <t>Deal Close Date :</t>
  </si>
  <si>
    <t>ESTIMATE FOR INTERIOR WORK</t>
  </si>
  <si>
    <r>
      <rPr>
        <b/>
        <sz val="9.5"/>
        <rFont val="Arial"/>
        <charset val="134"/>
      </rPr>
      <t>Nos</t>
    </r>
  </si>
  <si>
    <r>
      <rPr>
        <b/>
        <sz val="9.5"/>
        <rFont val="Arial"/>
        <charset val="134"/>
      </rPr>
      <t>Description of Items</t>
    </r>
  </si>
  <si>
    <r>
      <rPr>
        <b/>
        <sz val="9.5"/>
        <rFont val="Arial"/>
        <charset val="134"/>
      </rPr>
      <t>Unit</t>
    </r>
  </si>
  <si>
    <r>
      <rPr>
        <b/>
        <sz val="9.5"/>
        <rFont val="Arial"/>
        <charset val="134"/>
      </rPr>
      <t>Quantites</t>
    </r>
  </si>
  <si>
    <r>
      <rPr>
        <b/>
        <sz val="9.5"/>
        <rFont val="Arial"/>
        <charset val="134"/>
      </rPr>
      <t>Rate</t>
    </r>
  </si>
  <si>
    <r>
      <rPr>
        <b/>
        <sz val="9.5"/>
        <rFont val="Arial"/>
        <charset val="134"/>
      </rPr>
      <t>Amount</t>
    </r>
  </si>
  <si>
    <t>CIVIL WORKING</t>
  </si>
  <si>
    <t xml:space="preserve">150MM THK WALL - Providing and constructing walls using of siporex block in 150mm wall in superstructure above plinth level in cement mortar 1:4 (1 cement : 4 coarse sand) including joints finished flushed/ raked to 6mm depth a work proceeds including iron reinforcement (2 nos. 8 mm dia) at every fourth coarse complete,scafolding all complete at all heights. The same shall be completed as per the details are provided in drawings as directed by architect.  </t>
  </si>
  <si>
    <t xml:space="preserve">Sq. ft.
</t>
  </si>
  <si>
    <t>WALL PLASTER- Providing &amp; Laying  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</si>
  <si>
    <t xml:space="preserve">SIPOREX BLOCK FILLING 300mm - Providing &amp; Filling light wt. Siporex bat coba to conceal drainage &amp; plumbing lines for Grease trap of average thk of 300 mm thick with CM 1:4. The rates shall include for Top layer should be finished properly to receive flooring layer on it. The same shall be  completed as per the details are provided in drawings or as directed by Architect.
</t>
  </si>
  <si>
    <t xml:space="preserve">PCC 50 MM - Providing &amp; Laying PCC 1:3:6 of average thickness of  50mm of M 10 grade of concrete ( 1 cement, 3 coarse sand, 06 graded stone aggregate of 20 mm nominal size) completed as per the details are provided  in drawings or as directed by Architect. </t>
  </si>
  <si>
    <t xml:space="preserve">WATER PROOFING-MEMBRANE - Providing and laying water proofing treatment as per the DIAL instruction. </t>
  </si>
  <si>
    <t>TILE WORKING</t>
  </si>
  <si>
    <t>FLOOR KOTA STONE - Providing &amp; laying 25 mm thk Kota stone flooring of size 22" x 22" with 40 mm avg thk of cement sand bedding of CM 1:4 jointed with neat cement slurry &amp; paste including hole cutting etc all necessary cutting, rubbing, grinding and mirror polish completed as per detail are shown in drawing or as directed by the Architect. (Basic cost of Kota Rs.50/- per SqFt)</t>
  </si>
  <si>
    <t xml:space="preserve">"SKIRTING IN KOTA STONE KITCHEN /BOH AREA"  
Providing &amp; fixing of 20 mm thk. kota stone 4" high with 12 thk base plaster of  cement mortar 1:4 and joined with white cement slurry mixed with pigment to match the colour of KOTA including necessary wastage ,cutting ,grinding &amp; polishing completed as per details given in drawing/Architect instruction.( Basic Rate of Kota stone Rs 50/ sft ) </t>
  </si>
  <si>
    <t xml:space="preserve">FOH WALLS TILE  (HIGHLIGHTER WALL TILE) - Laying of tiles in position for wall highlighter tile pasted with letigrade 315 grade chemical and joint with the white cement mixed with pigment to match the shade of tiles. The tile to be laid as per the approved pattern. Completed as per the details given in drawing and by the architect instruction. </t>
  </si>
  <si>
    <t>"INTERNAL WALLS ( BOH AREA ) white glazed tile make; Kajaria/Johnson"
Providing &amp; Fixing of 300 x 450 white glazed ceramic tiles in  kitchen area and Servent area pasted with letigrade chemical 315 grade joined with white cement slurry mixed with pigment to match the shade of tile. The tile to be laid as per approved pattern. Completed as per design &amp; details are provided or as directed by Architect. ( Base Rate Rs.50/- Sq.Ft.)</t>
  </si>
  <si>
    <t>CEILING WORKING</t>
  </si>
  <si>
    <t>FOH  AREA CEILING :- Providing and fixing False ceiling made up of flexible ply and mdf sheet in arc shape over wooden frame inclusive of all hangers, fastners, members and other clips complete with mdf sheet fixed with proper line and level and finished with the PU paint as per architectural drawings. All inclusive of cuttings, providing and making openings for light fixtures.</t>
  </si>
  <si>
    <t>GYPSUM CEILING -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</si>
  <si>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Sq. ft.</t>
  </si>
  <si>
    <t>WOODEN WORKING</t>
  </si>
  <si>
    <t>FOH ENTRY (VISION PANEL DOOR)- Providing, making &amp; fixing Flush door (35 mm thk) finished with 1mm thk.laminate on both sides having vision panel of size 3'-0"x 1'-6" at eye level,  SS door handle &amp; 8" high 1mm thick SS Kick plate flush with laminate completed as per design &amp; details provided by Architect. Rate shall inclusive of all necessary hardware (i.e. lock,SS Door handle on both sides, hetich butt 100mm long SS heavy duty bearing hinges, latch or tower bolt, door stopper, Floor Spring, Door PVC buffer, door closer, 6mm thick clear glass, frosted film, SS Kick plate etc. ) with beading. Door size shall be   3'-0" X 8'-0".
Make of hardware &amp; Accesories : Ozone/ Dorma/ Equivalent.
(Basic cost of laminate:1500/- sheet).</t>
  </si>
  <si>
    <t xml:space="preserve">Nos.
</t>
  </si>
  <si>
    <t xml:space="preserve">FRONT COUNTER - Providing &amp; fixing of front counter finishing with 3" fascia White corian on the top and on the front counter top perimeter. Facia to be in finish printed vinyl paste on mdf over 19mm thk ply to be completed as per details &amp; design provided  in drawing or as per Architect's instruction. And rates are all inclusive. Fire rated wooden plyboard counter to be finished with white laminate from inside and shelves should be fixed in every storage. Measured area to be height and width of the counter </t>
  </si>
  <si>
    <t>POS COUNTER -POS counter with 19mm commercialy ply with approved 1mm thk white laminate &amp; top will be  White  corian with wooden shelves and shutters in every compartment as per approved detailed drawing. Measured area to be back of the counter.</t>
  </si>
  <si>
    <t xml:space="preserve">TV STANDS- MS frame 2” x 4” pipes 14 gauge of MS pipes hang from the ceiling finish with PU coating with 19mm thk ply wrap over the MS pipe finish with 1mm thk laminate with TV stand for hanging TV. </t>
  </si>
  <si>
    <t xml:space="preserve">FOH AREA ENTRANCE DOOR- Providing and fixing entrance door finish with ACP sheet design(color to be choose by the architect)  over the 19mm thk ply front glazing include all hardware as per the detail drawing and design or directed by the architect. </t>
  </si>
  <si>
    <t xml:space="preserve">WINDOW WORKING IN FOH AREA - Providing and fixing sliding window finish with the 1mm thk laminate completed as per the design and detail provided by the architect. </t>
  </si>
  <si>
    <t xml:space="preserve">PAINT WORKING </t>
  </si>
  <si>
    <t xml:space="preserve">CEILING PAINT- 3 coats of premium emulsion paint of approved quality &amp; shade by sand papering the surface, applying one coat of primer, prepare the surface with two coats of full putty, sand papering again, repeating a coat of primer, applying one coat of plastic paint, touching up with putty &amp; applying two final roller coats of paint, to internal wall/ceilings masonry concrete surfaces incl. preparing the surface by cleaning scrapping, smooth filling crevices, scaffolding etc. Paint codes will be provided by the client. </t>
  </si>
  <si>
    <t>TOTAL</t>
  </si>
  <si>
    <t>GRAND TOTAL</t>
  </si>
  <si>
    <t>Please note: work will be execute at site as per items mention in boq</t>
  </si>
  <si>
    <t xml:space="preserve">AVIRA INTERIORS                                     </t>
  </si>
  <si>
    <t xml:space="preserve"> BOQ _HVAC</t>
  </si>
  <si>
    <t>Sr. No.</t>
  </si>
  <si>
    <t>Description</t>
  </si>
  <si>
    <t>Make List</t>
  </si>
  <si>
    <t>Qty.</t>
  </si>
  <si>
    <t>Unit</t>
  </si>
  <si>
    <t>REMARKS</t>
  </si>
  <si>
    <t>A</t>
  </si>
  <si>
    <t>CEILING SUSPENDENT HANDLING UNITS</t>
  </si>
  <si>
    <r>
      <rPr>
        <sz val="12"/>
        <color indexed="8"/>
        <rFont val="Cambria"/>
        <charset val="134"/>
      </rPr>
      <t xml:space="preserve">Supply, Installation, Testing and Commissioning of Double Skin  Ceiling Suspendent Air Handling  Direct Driven Unit, made out of modular panel of thickness </t>
    </r>
    <r>
      <rPr>
        <b/>
        <sz val="12"/>
        <color indexed="8"/>
        <rFont val="Cambria"/>
        <charset val="134"/>
      </rPr>
      <t>43 +/- 2 mm</t>
    </r>
    <r>
      <rPr>
        <sz val="12"/>
        <color indexed="8"/>
        <rFont val="Cambria"/>
        <charset val="134"/>
      </rPr>
      <t xml:space="preserve"> thick, with thermal break profile, with following section:  </t>
    </r>
  </si>
  <si>
    <t>Make-ZECO</t>
  </si>
  <si>
    <r>
      <rPr>
        <sz val="12"/>
        <color indexed="8"/>
        <rFont val="Cambria"/>
        <charset val="134"/>
      </rPr>
      <t xml:space="preserve">CSU frame work shall be Anodized Aluminum Section with </t>
    </r>
    <r>
      <rPr>
        <b/>
        <sz val="12"/>
        <color theme="1"/>
        <rFont val="Cambria"/>
        <charset val="134"/>
      </rPr>
      <t>thermal break profile &amp; internal coving.</t>
    </r>
  </si>
  <si>
    <r>
      <rPr>
        <b/>
        <sz val="12"/>
        <color theme="1"/>
        <rFont val="Cambria"/>
        <charset val="134"/>
      </rPr>
      <t>Mixing box with</t>
    </r>
    <r>
      <rPr>
        <sz val="12"/>
        <color theme="1"/>
        <rFont val="Cambria"/>
        <charset val="134"/>
      </rPr>
      <t xml:space="preserve"> FAD and RAD with AL construction.</t>
    </r>
  </si>
  <si>
    <r>
      <rPr>
        <sz val="12"/>
        <color indexed="8"/>
        <rFont val="Cambria"/>
        <charset val="134"/>
      </rPr>
      <t xml:space="preserve">Filter section with </t>
    </r>
    <r>
      <rPr>
        <b/>
        <sz val="12"/>
        <color theme="1"/>
        <rFont val="Cambria"/>
        <charset val="134"/>
      </rPr>
      <t xml:space="preserve">Pre-filter (G4) + Fine-filter (F5) (Combination Filter) </t>
    </r>
  </si>
  <si>
    <r>
      <rPr>
        <b/>
        <sz val="12"/>
        <color theme="1"/>
        <rFont val="Cambria"/>
        <charset val="134"/>
      </rPr>
      <t>Cooling Coil</t>
    </r>
    <r>
      <rPr>
        <sz val="12"/>
        <color theme="1"/>
        <rFont val="Cambria"/>
        <charset val="134"/>
      </rPr>
      <t xml:space="preserve"> section with 4 row deep CHW </t>
    </r>
    <r>
      <rPr>
        <b/>
        <sz val="12"/>
        <color theme="1"/>
        <rFont val="Cambria"/>
        <charset val="134"/>
      </rPr>
      <t xml:space="preserve"> type</t>
    </r>
    <r>
      <rPr>
        <sz val="12"/>
        <color theme="1"/>
        <rFont val="Cambria"/>
        <charset val="134"/>
      </rPr>
      <t xml:space="preserve">   cooling coil .</t>
    </r>
  </si>
  <si>
    <t>Fan Section with DIDW type Fan.centrifugal forward curved fan.ceiling suspendent direct driven.</t>
  </si>
  <si>
    <t>Supply air damper in AL construction.</t>
  </si>
  <si>
    <t xml:space="preserve">CSAHU No : 01  @30mmWC -  2400CFM </t>
  </si>
  <si>
    <t>NOS</t>
  </si>
  <si>
    <r>
      <rPr>
        <b/>
        <u/>
        <sz val="11"/>
        <color rgb="FF000000"/>
        <rFont val="Arial"/>
        <charset val="1"/>
      </rPr>
      <t>Kitchen Scrubber (Dry Type)-</t>
    </r>
    <r>
      <rPr>
        <b/>
        <u/>
        <sz val="11"/>
        <rFont val="Arial"/>
        <charset val="1"/>
      </rPr>
      <t xml:space="preserve">With Fan Section
</t>
    </r>
    <r>
      <rPr>
        <b/>
        <sz val="11"/>
        <rFont val="Arial"/>
        <charset val="1"/>
      </rPr>
      <t xml:space="preserve">(Floor Mounted) </t>
    </r>
  </si>
  <si>
    <t>4500 CFM DIDW Blower Capacity at 110 MM SP</t>
  </si>
  <si>
    <t>Nos.</t>
  </si>
  <si>
    <t xml:space="preserve">Make : Trion / Rydair </t>
  </si>
  <si>
    <t>Supply,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</si>
  <si>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</si>
  <si>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  220V, 50 Hz</t>
  </si>
  <si>
    <t>Ionizing Voltage : 12.5 to 13 KVDC</t>
  </si>
  <si>
    <t>Collector Cell Voltage : 6 to 6.5 KVDC</t>
  </si>
  <si>
    <t>Power Consumption : Not more than 50W per cell.</t>
  </si>
  <si>
    <t>with Variable frequency Drive (VFD)</t>
  </si>
  <si>
    <t xml:space="preserve">DIDW Blower </t>
  </si>
  <si>
    <t>Make: Systemair / Kruger/ VTS</t>
  </si>
  <si>
    <t>DIDW Blower, motor, V belt drive, A.V mounting, supports etc. as per Specifications &amp; Drawings</t>
  </si>
  <si>
    <t xml:space="preserve">Casing </t>
  </si>
  <si>
    <t>Factory  fabricated  Double  Skin construction shall have 25 mm thick PUF injected Panels having density 42 Kg/Cum with 0.8 mm pre-plasticized  /pre-coated Galvanised steel sheet outside &amp; 0.8 mm plain Galvanised steel sheet inside and fixed on 30x30 mm hollow extruded aluminium section. Casing shall be appropriately house both Electrostatic Modules and Fan with Drive.</t>
  </si>
  <si>
    <t>Note: The Dry Scrubber shall be a single unit with 1 x 25000 CFM Dry Scrubber and DIDW Blower</t>
  </si>
  <si>
    <t>Accessories</t>
  </si>
  <si>
    <t>The cost shall include all accessories like Adjusting motor brackets,base,vee drive belt &amp; pulleys, vibration isolators, internal frame works ,canvas connection, Inlet/Outlet flange connection etc</t>
  </si>
  <si>
    <t>Suitable silencer shall be installed in the discharge side to limit the noise to 75 db.</t>
  </si>
  <si>
    <t>FACTORY  FABRICATED DOUBLE SKIN AIR WASHER</t>
  </si>
  <si>
    <t>Nos</t>
  </si>
  <si>
    <t>Supply,  installation,  testing  and  commissioning  of factory  fabricated  Double  Skinned  Air-washer   unit floor  mounted   type   fabricated   out    of   extruded aluminium   section    with    0.6mm   pre-plasticized  / pre-coated Galvanised steel sheet outside &amp; 0.6 mm plain Galvanised steel sheet inside with blower, blower section  and  blower  motor  TEFC (IE-3)  type  suitable   for operation on 415 volts ± 10%, 50 Hz ± 5% AC supply, belt  drive  package, wet section &amp; tank shall be made of  18 G  stainless  steel. The   Air-washer   shall   be  complete  with  fill  of  depth  200 mm &amp;  face velocity across  the   fill   shall  be  limited  to  152 MPM. The   Air-washer    shall   have  an  efficiency  of 90% &amp;  shall  be  complete  with  water  circulation   pump -2 Nos.(1W+1S), GI B Class interconnecting piping,Aluminum viscous   filters. makeup, quickfill and drain connections, Butterfly/Gate valves for Pumps, make up, drain &amp; quickfill connections of Sump, 2 Nos. pumps of suitable capacity (1W +1 S), Y strainers and necessary fittings etc. 
Suitable PCC/RCC  foundation with plaster,  Antivibration  arrangement  of cushy foot mountings etc.in all respect shall be in contractor's scope.</t>
  </si>
  <si>
    <t xml:space="preserve">The   Air-washer    shall   have  an  efficiency  of 90% &amp;  shall  be  complete  with  water  circulation   pump GI B Class interconnecting piping &amp; valves Aluminum viscous filters, fire retardent double canvass connection etc. The   airwasher    panels    shall   be  insulated  with  23mm  thick  &amp; 36 Kg/m³ density PU foam. The Airwasher shall conform to  specication given in the tender &amp; shall be of following capacity. Motor Kw is indicative only, actual as per requirement to be included during installation.   </t>
  </si>
  <si>
    <t xml:space="preserve">Duty: Kitchen Fresh Air </t>
  </si>
  <si>
    <t>Air Qty : 3600 CFM</t>
  </si>
  <si>
    <t>Static Pressure : 90 mm wg</t>
  </si>
  <si>
    <t>FRESH AIR UNITS</t>
  </si>
  <si>
    <r>
      <rPr>
        <sz val="12"/>
        <color indexed="8"/>
        <rFont val="Cambria"/>
        <charset val="134"/>
      </rPr>
      <t xml:space="preserve">Supply, Installation, Testing and Commissioning of Double Skin  Fresh  Air  Unit, made out of modular panel of thickness 25 </t>
    </r>
    <r>
      <rPr>
        <b/>
        <sz val="12"/>
        <color indexed="8"/>
        <rFont val="Cambria"/>
        <charset val="134"/>
      </rPr>
      <t>mm</t>
    </r>
    <r>
      <rPr>
        <sz val="12"/>
        <color indexed="8"/>
        <rFont val="Cambria"/>
        <charset val="134"/>
      </rPr>
      <t xml:space="preserve"> thick, with thermal break profile, with following section:  </t>
    </r>
  </si>
  <si>
    <r>
      <rPr>
        <sz val="12"/>
        <color indexed="8"/>
        <rFont val="Cambria"/>
        <charset val="134"/>
      </rPr>
      <t xml:space="preserve">F.A.H frame work shall be Anodized Aluminum Section with </t>
    </r>
    <r>
      <rPr>
        <b/>
        <sz val="12"/>
        <color theme="1"/>
        <rFont val="Cambria"/>
        <charset val="134"/>
      </rPr>
      <t>thermal break profile &amp; internal coving.</t>
    </r>
  </si>
  <si>
    <t xml:space="preserve">F.A.U No : 01  @30mmWC -  1200 CFM </t>
  </si>
  <si>
    <t>Drain Piping</t>
  </si>
  <si>
    <t>Supply, installation, testing and commissioning of  PVC drain piping complete with fittings, 'U' traps, supports for below pipe size.</t>
  </si>
  <si>
    <t>i</t>
  </si>
  <si>
    <t>32 NB / 25 NB</t>
  </si>
  <si>
    <t>Rmtr.</t>
  </si>
  <si>
    <t>Note :- Piping quantity will vary as per actual site condition.</t>
  </si>
  <si>
    <t xml:space="preserve">B </t>
  </si>
  <si>
    <t>LOW SIDE DUCTING</t>
  </si>
  <si>
    <t>DUCTING</t>
  </si>
  <si>
    <t>Supply, fabrication and erection of following gauges of G.S.S. ducting  complete with elbows spliters, supports/suspenders bends, tees, vanes, double canvas connection of the equipment etc., all complete as required.</t>
  </si>
  <si>
    <t>24 G</t>
  </si>
  <si>
    <t>Sqmt.</t>
  </si>
  <si>
    <t>ii</t>
  </si>
  <si>
    <t>22 G</t>
  </si>
  <si>
    <t>Note :- Ducting Quantity will vary as per actual site condition.</t>
  </si>
  <si>
    <t xml:space="preserve">MS angle along with red oxide primer and paint along with welding, drill holes for Nut Bolt for Duct Jointing and support of ducts. </t>
  </si>
  <si>
    <t>Kg</t>
  </si>
  <si>
    <t>Note :- Quantity will vary as per actual site condition.</t>
  </si>
  <si>
    <t>DUCTING INSULATION</t>
  </si>
  <si>
    <t>Note :- Actual Quantity will vary as per actual site condition.</t>
  </si>
  <si>
    <t>Supply &amp; Return diffuser from TOP.</t>
  </si>
  <si>
    <t>Supply, installation, testing and commissioning of extruded aluminium supply and exhaust air grille with/without  dampers duly powder coated as per specifications and drawings.</t>
  </si>
  <si>
    <t>600mm x 600mm</t>
  </si>
  <si>
    <t>NOS.</t>
  </si>
  <si>
    <t>VOLUME CONTROL DAMPER</t>
  </si>
  <si>
    <r>
      <rPr>
        <sz val="11"/>
        <rFont val="Arial"/>
        <charset val="1"/>
      </rPr>
      <t xml:space="preserve">G.I. Duct Volume Control Damper </t>
    </r>
    <r>
      <rPr>
        <sz val="12"/>
        <rFont val="Calibri"/>
        <charset val="1"/>
      </rPr>
      <t xml:space="preserve">complete with neoprene rubber gaskets, nuts, bolts, screws linkages, flanges etc, as per specifications. </t>
    </r>
    <r>
      <rPr>
        <sz val="11"/>
        <rFont val="Arial"/>
        <charset val="1"/>
      </rPr>
      <t>With suitable ducts lever and guadrants for manual control of volume of air flow.</t>
    </r>
  </si>
  <si>
    <t>Sqmt</t>
  </si>
  <si>
    <t>Note :- Minimum applicable charges are 0.2 sq.mtr. for any damper size.</t>
  </si>
  <si>
    <t>VCD for Exhaust Hoods</t>
  </si>
  <si>
    <t>Providing and fixing of powder coated extruded aluminium exhaust air louvers/ fresh air louvers with bird  screen and mounting arrangement as per specification and drawings.</t>
  </si>
  <si>
    <t>Fresh / Exhaust Air Louvers with VCD and Bird Screen</t>
  </si>
  <si>
    <t>Motorised Fire Dampers</t>
  </si>
  <si>
    <t xml:space="preserve">Supply, installation, testing &amp; commissioning of motorised fire &amp; smoke damper (spring return type) of approved make of atleast 90 min fire rating as per UL555, made out of 16 ga GSS and suitable for duct mounting with a flange of25/40 mm and depth of 150 mm. and as per the specification &amp; detail given earlier in the relevant section. The fire damper shall be complete with electrically operated actuator and modbus compatible control panel and a supervisory controller (suitable for interconnecting upto 99 controllers) complete with all interlocking control wiring. The fire dampers shall be located in the supply/return ducts, at all fire rated crossovers(shafts/walls etc.). The control panel shall recieve signal from affected floor fire panel and shall actuate the dampers of affected floor , one floor above and one floor below (NC to NO). All other Fire Dampers to remain NC only. The Signal to the controllers from Fire Panel to be provided by electrical agency and Controller looping/ interlocking and looping with supervisory controller shall be in the scope of HVAC Vendor.(Cabling price separately considered in Part C below) </t>
  </si>
  <si>
    <t>Fire Dampers</t>
  </si>
  <si>
    <t>Sqm.</t>
  </si>
  <si>
    <t>Actuators for motorized dampers</t>
  </si>
  <si>
    <t>FIRE FIGHTING SYSTEM</t>
  </si>
  <si>
    <t>Providing,  laying,  testing  &amp;  commissioning  of   'C'  class heavy  duty  MS  pipe  conforming  to  IS  3589/IS  1239 including  Welding,  fittings  like  elbows,  tees,  flanges, tapers, nuts bolts, gaskets etc. and fixing the pipe on the wall/ceiling   with   suitable   clamp/support   frame   and painting with two or more coats of synthetic enamel paint of required shade complete as required. (Make - SURYA PIPES/ JINDAL HISSAR/ TATA)</t>
  </si>
  <si>
    <t>a)</t>
  </si>
  <si>
    <t>25 mm dia.</t>
  </si>
  <si>
    <t>Mtr</t>
  </si>
  <si>
    <t>b)</t>
  </si>
  <si>
    <t>32 mm dia.</t>
  </si>
  <si>
    <t>c)</t>
  </si>
  <si>
    <t>40 mm dia.</t>
  </si>
  <si>
    <t>d)</t>
  </si>
  <si>
    <t>50 mm dia.</t>
  </si>
  <si>
    <t>e)</t>
  </si>
  <si>
    <t>65 mm dia.</t>
  </si>
  <si>
    <t>RO</t>
  </si>
  <si>
    <t>f)</t>
  </si>
  <si>
    <t>80 mm dia.</t>
  </si>
  <si>
    <t>g)</t>
  </si>
  <si>
    <t>100 mm dia.</t>
  </si>
  <si>
    <t>Providing, fixing, testing and commissioning brass quartzoid sprinklers K-80 (UL-Underwriters Laboratories Listed) suitable for 175 psi(12 Bars) maximum working pressure and 7 psi(0.5 Bars) minimum operating pressure with 15 mm dia BSPT threaded opening complete in all respects. The type &amp; temperature rating shall be as follows. (Make - SAFEX/ NEWAGE/ HD FIRE)</t>
  </si>
  <si>
    <t>Pendent Concealed Sprinklers Sprinkler (68°)- Quick response type</t>
  </si>
  <si>
    <t>Each</t>
  </si>
  <si>
    <t>Pendent Concealed Sprinklers Sprinkler (93°)- Quick response type</t>
  </si>
  <si>
    <t xml:space="preserve">RO </t>
  </si>
  <si>
    <t>Upright Sprinkler (68°)- Quick response type</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</si>
  <si>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 (Make - SAFEX/ NEWAGE/ HD FIRE)</t>
  </si>
  <si>
    <t>900mm</t>
  </si>
  <si>
    <t>1200mm</t>
  </si>
  <si>
    <t>1500mm</t>
  </si>
  <si>
    <t>2000mm</t>
  </si>
  <si>
    <t>Providing &amp; Fixing Powder coated double plate rosette plate for pendent / side wall sprinkler where ever required. (Make - SAFEX/ NEWAGE/ HD FIRE)</t>
  </si>
  <si>
    <r>
      <rPr>
        <sz val="11"/>
        <rFont val="Calibri"/>
        <charset val="1"/>
      </rPr>
      <t>Supplying, fixing, testing and commissioning of</t>
    </r>
    <r>
      <rPr>
        <b/>
        <sz val="11"/>
        <color rgb="FFFF420E"/>
        <rFont val="Calibri"/>
        <charset val="1"/>
      </rPr>
      <t xml:space="preserve"> butterfly valve</t>
    </r>
    <r>
      <rPr>
        <sz val="11"/>
        <rFont val="Calibri"/>
        <charset val="1"/>
      </rPr>
      <t xml:space="preserve"> of PN 1.6 rating with bronze/gunmetal seat duly ISI marked complete with nuts, bolts, washers, gaskets conforming to IS 13095 of following sizes as required :
</t>
    </r>
  </si>
  <si>
    <t>50 mm dia</t>
  </si>
  <si>
    <t>65 mm dia</t>
  </si>
  <si>
    <r>
      <rPr>
        <sz val="11"/>
        <rFont val="Calibri"/>
        <charset val="1"/>
      </rPr>
      <t xml:space="preserve">Providing and fixing 150mm installation </t>
    </r>
    <r>
      <rPr>
        <b/>
        <sz val="11"/>
        <color rgb="FFFF420E"/>
        <rFont val="Calibri"/>
        <charset val="1"/>
      </rPr>
      <t>control valve assembly</t>
    </r>
    <r>
      <rPr>
        <sz val="11"/>
        <rFont val="Calibri"/>
        <charset val="1"/>
      </rPr>
      <t xml:space="preserve"> with turbine type automatic alarm to be connected with control valve, drain valve, test valve and piping as per manufacturer‟s specifications complete in all respects.</t>
    </r>
  </si>
  <si>
    <r>
      <rPr>
        <sz val="11"/>
        <rFont val="Calibri"/>
        <charset val="1"/>
      </rPr>
      <t xml:space="preserve">Providing, fixing, testing and commissioning of </t>
    </r>
    <r>
      <rPr>
        <b/>
        <sz val="11"/>
        <color rgb="FFFF420E"/>
        <rFont val="Calibri"/>
        <charset val="1"/>
      </rPr>
      <t xml:space="preserve">drain test assembly
</t>
    </r>
    <r>
      <rPr>
        <sz val="11"/>
        <rFont val="Calibri"/>
        <charset val="1"/>
      </rPr>
      <t>complete with pipe, drain valve, test valve, sight glass, union, tee, elbow
etc. complete with bolts, nuts, gasket, washers etc. as per NBC</t>
    </r>
  </si>
  <si>
    <r>
      <rPr>
        <sz val="11"/>
        <rFont val="Calibri"/>
        <charset val="1"/>
      </rPr>
      <t xml:space="preserve">Providing and fixing electrically operated </t>
    </r>
    <r>
      <rPr>
        <b/>
        <sz val="11"/>
        <color rgb="FFFF420E"/>
        <rFont val="Calibri"/>
        <charset val="1"/>
      </rPr>
      <t>flow indicating switches</t>
    </r>
    <r>
      <rPr>
        <sz val="11"/>
        <rFont val="Calibri"/>
        <charset val="1"/>
      </rPr>
      <t xml:space="preserve"> model system sensor in sprinkler branch line including </t>
    </r>
    <r>
      <rPr>
        <b/>
        <sz val="11"/>
        <color rgb="FFFF420E"/>
        <rFont val="Calibri"/>
        <charset val="1"/>
      </rPr>
      <t>tamper switch</t>
    </r>
    <r>
      <rPr>
        <sz val="11"/>
        <rFont val="Calibri"/>
        <charset val="1"/>
      </rPr>
      <t xml:space="preserve"> and accessories, complete with tap off socket arrangement as required with necessary junction box installed in accessible place including Wiring from switches to panel </t>
    </r>
  </si>
  <si>
    <t>FIRE EXTINGUISHER</t>
  </si>
  <si>
    <r>
      <rPr>
        <sz val="11"/>
        <rFont val="Calibri"/>
        <charset val="1"/>
      </rPr>
      <t xml:space="preserve">Supply, installation, testing and commissioning ISI marked (IS:15683) Fire Extinguisher, </t>
    </r>
    <r>
      <rPr>
        <b/>
        <sz val="11"/>
        <color rgb="FFFF420E"/>
        <rFont val="Calibri"/>
        <charset val="1"/>
      </rPr>
      <t>Carbon-di-oxide type capacity 4.5 Kg.</t>
    </r>
    <r>
      <rPr>
        <sz val="11"/>
        <rFont val="Calibri"/>
        <charset val="1"/>
      </rPr>
      <t xml:space="preserve"> Flat base including valve, discharge hose of not less than 10 mm dia, 1M long and complete in all respects including initial fill with CO2 gas conforming to IS:307-1966 and walll suspension braket as required as per specifications. (Make - MINIMAX/ SAFEX/ KALPEX/ PADMINI)</t>
    </r>
  </si>
  <si>
    <r>
      <rPr>
        <sz val="11"/>
        <rFont val="Calibri"/>
        <charset val="1"/>
      </rPr>
      <t>Supply, installation, testing and commissioning of</t>
    </r>
    <r>
      <rPr>
        <b/>
        <sz val="11"/>
        <color rgb="FFFF420E"/>
        <rFont val="Calibri"/>
        <charset val="1"/>
      </rPr>
      <t xml:space="preserve"> 4kg K-Type (For Kitchen)</t>
    </r>
    <r>
      <rPr>
        <sz val="11"/>
        <rFont val="Calibri"/>
        <charset val="1"/>
      </rPr>
      <t xml:space="preserve"> Fire Extinguisher. Mild Steel Cylinders ISI marked fitted with pressure indicating gauge, internal tube, squeeze lever type valve fully charged with ABC 90 powder (Mono Ammonium Phosphate) pressured by Nitrogen complete in all respects including wall suspension bracket and conforming to IS:15683 as required as per specifications. (Make - MINIMAX/ SAFEX/ KALPEX/ PADMINI)</t>
    </r>
  </si>
  <si>
    <t xml:space="preserve">FAS </t>
  </si>
  <si>
    <t>SL. No</t>
  </si>
  <si>
    <t>Qty</t>
  </si>
  <si>
    <r>
      <rPr>
        <b/>
        <sz val="11"/>
        <color theme="1"/>
        <rFont val="Cambria"/>
        <charset val="134"/>
      </rPr>
      <t>Fire Alarm and PA SYSTEM-</t>
    </r>
    <r>
      <rPr>
        <sz val="11"/>
        <color theme="1"/>
        <rFont val="Cambria"/>
        <charset val="134"/>
      </rPr>
      <t xml:space="preserve">Supplying, installation, testing and commissioning of micro processor based intelligent addressable main fire alarm panel, central processing unit with the following loop modules and capable of supporting not less than 240 devices (including detectors) and minimum 120 detectors per loop and loop length up to 2 km, network communication card, minimum 320 character graphics/ LCD display with touch screen or other keypad and minimum 4000 events history log in the non volatile memory (EPROM), power supply unit (230 ± 5 % V, 50 hz), 48 hrs back-up with 24 volt sealed maintenance free batteries with automatic charger. The panel shall have facility to connect printer to printout log and facility to have seamless integration with analog/digital voice evacuation system (which is part of the schedule of work under SH: PA System)  and shall be complete with all accessories . The panel shall be compatible for IBMS system with open protocol BACnet/ Modbus over IP complete as per specifications.Ten Loop Panel. </t>
    </r>
  </si>
  <si>
    <t xml:space="preserve">Supplying, installation, testing &amp; commissioning of central graphical fire alarm management system to centrally monitor and operate the fire alarm system complete as required. </t>
  </si>
  <si>
    <t xml:space="preserve">Supplying, installation, testing &amp; commissioning of repeater panel wih 320 character/ Touch screen LCD display with inbuilt reset, acknowledge and silence switches complete as required. </t>
  </si>
  <si>
    <t xml:space="preserve">Supplying, installation, testing &amp; commissioning  of intelligent analog addressable photothermal 
detector complete with mounting base complete as required. </t>
  </si>
  <si>
    <t xml:space="preserve">Supplying, installation, testing &amp; commisssioning of intelligent addressable programmable sounder complete as required. </t>
  </si>
  <si>
    <t xml:space="preserve">Supplying, installation, testing &amp; commissioning of fault isolator complete with base as required. </t>
  </si>
  <si>
    <t xml:space="preserve">Supplying, installation, testing &amp; commissioning of addressable fire control or monitoring module complete as required. </t>
  </si>
  <si>
    <t>Supplying, installation, testing &amp; commissioning of intelligent addressable duct detector including suitable Photo detector complete with base as required.</t>
  </si>
  <si>
    <t xml:space="preserve">Supplying, installation, testing &amp; commissioning of addressable manual call point complete as required. </t>
  </si>
  <si>
    <t xml:space="preserve">Supplying, installation, testing &amp; commissioning of addressable horn cum strobe complete as required. </t>
  </si>
  <si>
    <t>Supplying, installation, testing &amp; commissioning of fire fighter telephone handset complete as required.</t>
  </si>
  <si>
    <t xml:space="preserve">Supplying, installation, testing &amp; commissioning of fire fighter phone jack complete as required.                                                                                
Note: Fire survival cable for detectors considered.
note: Conduit and wiring for MCP and Fireman telephone considered in SH: Wiring </t>
  </si>
  <si>
    <t>PA SYSTEM Supplying, installation, testing &amp; commissioning of 1.5/3 W metal box ceiling/wall 
speakers complete as required.( 1.5 watt in corridors , 3 watt in basement)</t>
  </si>
  <si>
    <t xml:space="preserve">Supplying, installation, testing &amp; commissioning of digital audio amplifier 75 Watt, 25V rms operating at 240 Volt AC Supply complete as required. </t>
  </si>
  <si>
    <t xml:space="preserve">Supplying and drawing  of cable Fire Retardant PVC insulated copper conductor cable in the existing surface / recessed steel conduit of following pairs, cores and size including connections and interconnections etc. as required. Speaker cable Single pair, 2-core, 1.5 sqmm </t>
  </si>
  <si>
    <t>Meter</t>
  </si>
  <si>
    <t>Speaker cable Two pair, 2-core, 1.5 sqmm</t>
  </si>
  <si>
    <t xml:space="preserve">Safety items -Supply and fixing of fire extinguisher, ABC Type 6.00 kg. capacity (ISI Marked IS : 15683 &amp; TAC approved) complete with initial charge and wall bracket, along with supply of all materials and labour for proper completion of work. </t>
  </si>
  <si>
    <t xml:space="preserve">Supply and fixing of C02 type fire extinguisher 4.5 kg. capacity (ISI Marked IS : 2878 &amp; TAC approved) complete with initial charge and wall bracket, along with supply of all materials and labour for proper completion of work. </t>
  </si>
  <si>
    <t>Supply and fixing of fire bucket, round bottom made of G.I. sheet 9-11 litres capacity duly painted as per fire brigade design, supported on hanging bracket chained and locked, initially filled with fine river sand,  water as per directions of Engineer-in-Charge.</t>
  </si>
  <si>
    <t>Supply and erection of canopy type M.S.Structure made out of 40mm medium class M.S. pipe (Class B),  25 x 25 x 3 mm angle iron frame work and 14 SWG GI Sheet. Structure  shall be grouted in C.C. 1:2:4  foundation for hanging 4 Nos. 9  litre each fire fighting  buckets  including providing buckets with two  coats of anticorrosive paints etc. complete as required.</t>
  </si>
  <si>
    <t>WANCHAI-PHE BOQ</t>
  </si>
  <si>
    <t>Rev:</t>
  </si>
  <si>
    <t>R0</t>
  </si>
  <si>
    <t>Date:</t>
  </si>
  <si>
    <t>19.12.2024</t>
  </si>
  <si>
    <t>Item No.</t>
  </si>
  <si>
    <t xml:space="preserve">Qty </t>
  </si>
  <si>
    <t>Rate</t>
  </si>
  <si>
    <t>Amount</t>
  </si>
  <si>
    <t>Make</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</si>
  <si>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</si>
  <si>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</si>
  <si>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Astral / Ashirwad /supreme / Prince  or Approved Equivalent</t>
  </si>
  <si>
    <t>20 mm Dia</t>
  </si>
  <si>
    <t>R.mt</t>
  </si>
  <si>
    <t>25 mm Dia</t>
  </si>
  <si>
    <t>32mm Dia</t>
  </si>
  <si>
    <t xml:space="preserve">40mm Dia </t>
  </si>
  <si>
    <t xml:space="preserve">50mm Dia </t>
  </si>
  <si>
    <r>
      <rPr>
        <sz val="12"/>
        <rFont val="Calibri"/>
        <charset val="134"/>
        <scheme val="minor"/>
      </rPr>
      <t>Copper pipes and tubes shall be hand tempered conforming to requirements of EN 1057 ( formerly BS 2871)  Table X , half and the fittings shall confirm the EN-1254-I ( Formerly BS 864: part-02). The fittings shall be end feed capillary fittings within wall/ceiling / floor including cutting &amp; chasing the wall/ floor, jointing, making connection to fixtures, equipment and piping with purposes made connectors, etc. including insulation of closed cell elastomeric nitrile rubber. thermal conductivity of elastometric nitrile rubber shall not exceed 0.038w/m deg K. The insultaion should have fire performance and thickness of nitrile rubber should be 9mm</t>
    </r>
    <r>
      <rPr>
        <b/>
        <sz val="12"/>
        <rFont val="Calibri"/>
        <charset val="134"/>
        <scheme val="minor"/>
      </rPr>
      <t xml:space="preserve"> (for  hot water piping)</t>
    </r>
  </si>
  <si>
    <t>20mm Dia</t>
  </si>
  <si>
    <t>25mm Dia</t>
  </si>
  <si>
    <r>
      <rPr>
        <sz val="12"/>
        <rFont val="Calibri"/>
        <charset val="134"/>
        <scheme val="minor"/>
      </rPr>
      <t xml:space="preserve">Providing  &amp;  Fixing  of forged brass lever operated  </t>
    </r>
    <r>
      <rPr>
        <b/>
        <sz val="12"/>
        <rFont val="Calibri"/>
        <charset val="134"/>
        <scheme val="minor"/>
      </rPr>
      <t xml:space="preserve">Ball Valves </t>
    </r>
    <r>
      <rPr>
        <sz val="12"/>
        <rFont val="Calibri"/>
        <charset val="134"/>
        <scheme val="minor"/>
      </rPr>
      <t>(10Kg/Sq.cm).  Valve shall have with unions.</t>
    </r>
  </si>
  <si>
    <t>Leader / Neta / Zolotto / or approved Equivalent</t>
  </si>
  <si>
    <t xml:space="preserve">25mm Dia </t>
  </si>
  <si>
    <r>
      <rPr>
        <sz val="11"/>
        <rFont val="Calibri"/>
        <charset val="134"/>
        <scheme val="minor"/>
      </rPr>
      <t>Providing ,fixing, testing and commissioning</t>
    </r>
    <r>
      <rPr>
        <b/>
        <sz val="11"/>
        <rFont val="Calibri"/>
        <charset val="134"/>
        <scheme val="minor"/>
      </rPr>
      <t xml:space="preserve"> Electromagnetic flow meter-flow (12 GPM-0.76 LPS)  </t>
    </r>
    <r>
      <rPr>
        <sz val="11"/>
        <rFont val="Calibri"/>
        <charset val="134"/>
        <scheme val="minor"/>
      </rPr>
      <t>including providing &amp; fixing matching with required accessories 16Kgs/Sq.cm). - Contractor to check existing make  and provide that.</t>
    </r>
  </si>
  <si>
    <t>ENH/Porsh Marshal or approved Equivalent</t>
  </si>
  <si>
    <r>
      <rPr>
        <sz val="11"/>
        <color theme="1"/>
        <rFont val="Calibri"/>
        <charset val="134"/>
        <scheme val="minor"/>
      </rPr>
      <t>25 mm Dia incoming line</t>
    </r>
    <r>
      <rPr>
        <b/>
        <sz val="11"/>
        <color theme="1"/>
        <rFont val="Calibri"/>
        <charset val="134"/>
        <scheme val="minor"/>
      </rPr>
      <t xml:space="preserve"> </t>
    </r>
  </si>
  <si>
    <t>32 mm Dia incoming line</t>
  </si>
  <si>
    <r>
      <rPr>
        <sz val="11"/>
        <color theme="1"/>
        <rFont val="Calibri"/>
        <charset val="134"/>
        <scheme val="minor"/>
      </rPr>
      <t>40 mm Dia incoming line</t>
    </r>
    <r>
      <rPr>
        <b/>
        <sz val="11"/>
        <color theme="1"/>
        <rFont val="Calibri"/>
        <charset val="134"/>
        <scheme val="minor"/>
      </rPr>
      <t xml:space="preserve"> </t>
    </r>
  </si>
  <si>
    <r>
      <rPr>
        <sz val="11"/>
        <color theme="1"/>
        <rFont val="Calibri"/>
        <charset val="134"/>
        <scheme val="minor"/>
      </rPr>
      <t>50 mm Dia incoming line</t>
    </r>
    <r>
      <rPr>
        <b/>
        <sz val="11"/>
        <color theme="1"/>
        <rFont val="Calibri"/>
        <charset val="134"/>
        <scheme val="minor"/>
      </rPr>
      <t xml:space="preserve"> </t>
    </r>
  </si>
  <si>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</si>
  <si>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</si>
  <si>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AO Smith or Approved Equivalent</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</si>
  <si>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</si>
  <si>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</si>
  <si>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</si>
  <si>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</si>
  <si>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Stiebel Entron  or Approved Equivalent</t>
  </si>
  <si>
    <t xml:space="preserve">3.5kw in pantry- optional </t>
  </si>
  <si>
    <t>8kw</t>
  </si>
  <si>
    <t>13kw-3ph- Subject to load permits</t>
  </si>
  <si>
    <r>
      <rPr>
        <b/>
        <sz val="11"/>
        <rFont val="Calibri"/>
        <charset val="134"/>
        <scheme val="minor"/>
      </rPr>
      <t>RO PACKAGE PLANT-</t>
    </r>
    <r>
      <rPr>
        <sz val="11"/>
        <rFont val="Calibri"/>
        <charset val="134"/>
        <scheme val="minor"/>
      </rPr>
      <t xml:space="preserve">Supply , installations, testing and comminissioning of ECO SMART-100 </t>
    </r>
  </si>
  <si>
    <t>No</t>
  </si>
  <si>
    <t>Make- Ion Exchange/ or equivalent</t>
  </si>
  <si>
    <r>
      <rPr>
        <sz val="11"/>
        <rFont val="Calibri"/>
        <charset val="134"/>
        <scheme val="minor"/>
      </rPr>
      <t>Supply, Installation, Commissioning &amp; Testing for Booster pump for Ro water supply  WITH FLOW SWITCH GRAVITATIONAL FLOW (top to bottom flow) with both side Sensor operations- A) 3CUM PER HR. B) HEAD: 25M, C) PHASE: SINGLE PHASE, D) PROTECTION: IP55, E) MONOBLOCK TYPE, with sensors cabling &amp; Control panel.</t>
    </r>
    <r>
      <rPr>
        <b/>
        <sz val="11"/>
        <rFont val="Calibri"/>
        <charset val="134"/>
        <scheme val="minor"/>
      </rPr>
      <t>(Pump shall be Auto fill stop and Auto empty start mechanisam)</t>
    </r>
  </si>
  <si>
    <t xml:space="preserve">Grundfoss /Kirloskar / Bharat Bijli / Agasti / or Approved Equivalent </t>
  </si>
  <si>
    <t>0.75 HP</t>
  </si>
  <si>
    <t>1.5 HP</t>
  </si>
  <si>
    <t>Supply, Installation of sintex loft mounted water tank of 50 Ltrs</t>
  </si>
  <si>
    <t>Sintex</t>
  </si>
  <si>
    <t>P/F water level Indicator on loft water tank by means of a transparent clear tube fixed along height of the water tank hence making water level visible</t>
  </si>
  <si>
    <r>
      <rPr>
        <sz val="11"/>
        <rFont val="Calibri"/>
        <charset val="134"/>
        <scheme val="minor"/>
      </rPr>
      <t xml:space="preserve">Providing &amp; Fixing Brass Non Return Vavles of  ISI mark. </t>
    </r>
    <r>
      <rPr>
        <b/>
        <sz val="12"/>
        <rFont val="Calibri"/>
        <charset val="1"/>
      </rPr>
      <t>Rates are for BRASS valves</t>
    </r>
  </si>
  <si>
    <t xml:space="preserve">Make – KITZ / ZOLOTO / AUDCO /or Approved Equivalent </t>
  </si>
  <si>
    <t>20mm</t>
  </si>
  <si>
    <t>25mm</t>
  </si>
  <si>
    <t xml:space="preserve">40mm </t>
  </si>
  <si>
    <t xml:space="preserve">SITC of Eco smart RO-50 with all required accessories </t>
  </si>
  <si>
    <t>Iron Exchange or Approved Equivalent</t>
  </si>
  <si>
    <t xml:space="preserve">SITC of standalone Ro -12 lit with all required accessories </t>
  </si>
  <si>
    <r>
      <rPr>
        <sz val="11"/>
        <color theme="1"/>
        <rFont val="Calibri"/>
        <charset val="134"/>
        <scheme val="minor"/>
      </rPr>
      <t xml:space="preserve">SITC of </t>
    </r>
    <r>
      <rPr>
        <b/>
        <sz val="11"/>
        <color theme="1"/>
        <rFont val="Calibri"/>
        <charset val="134"/>
        <scheme val="minor"/>
      </rPr>
      <t xml:space="preserve">ACO grease trap -model Lipumobil 0.8 -Capacity -48 lit ( 0.8 LPS) </t>
    </r>
    <r>
      <rPr>
        <sz val="11"/>
        <color theme="1"/>
        <rFont val="Calibri"/>
        <charset val="134"/>
        <scheme val="minor"/>
      </rPr>
      <t xml:space="preserve"> with all required accessories </t>
    </r>
    <r>
      <rPr>
        <b/>
        <sz val="11"/>
        <color theme="1"/>
        <rFont val="Calibri"/>
        <charset val="134"/>
        <scheme val="minor"/>
      </rPr>
      <t>( Order shall be placed as per space available below the counter)</t>
    </r>
  </si>
  <si>
    <t>Aco or Approved Equivalent</t>
  </si>
  <si>
    <r>
      <rPr>
        <sz val="11"/>
        <color theme="1"/>
        <rFont val="Calibri"/>
        <charset val="134"/>
        <scheme val="minor"/>
      </rPr>
      <t xml:space="preserve">SITC of </t>
    </r>
    <r>
      <rPr>
        <b/>
        <sz val="11"/>
        <color theme="1"/>
        <rFont val="Calibri"/>
        <charset val="134"/>
        <scheme val="minor"/>
      </rPr>
      <t xml:space="preserve">ACO grease trap -model Lipumobil S -Capacity -32 lit ( 0.5 LPS) </t>
    </r>
    <r>
      <rPr>
        <sz val="11"/>
        <color theme="1"/>
        <rFont val="Calibri"/>
        <charset val="134"/>
        <scheme val="minor"/>
      </rPr>
      <t xml:space="preserve"> with all required accessories </t>
    </r>
  </si>
  <si>
    <t xml:space="preserve">Installalation , testing commissioning of   S.S. Grease trap nurgreen Make -NGT 20   ( 34.3. lit) </t>
  </si>
  <si>
    <t xml:space="preserve">Installalation , testing commissioning of   S.S. Grease trap nurgreen Make -NGT 14    ( 25.5. lit) </t>
  </si>
  <si>
    <t xml:space="preserve">Installalation , testing commissioning of   S.S. Grease trap nurgreen Make -NGT 50   ( 72 lit) </t>
  </si>
  <si>
    <t>SUB TOTAL  OF  A</t>
  </si>
  <si>
    <t>B</t>
  </si>
  <si>
    <t xml:space="preserve">DRAINAGE </t>
  </si>
  <si>
    <r>
      <rPr>
        <b/>
        <sz val="12"/>
        <rFont val="Calibri"/>
        <charset val="134"/>
        <scheme val="minor"/>
      </rPr>
      <t xml:space="preserve">UPVC-SWR pipes (working pressure 10kg/cm2)  conforming to IS 13592/92  and IS 14735-type-B solvent posted ( for Dia above 50mm) and  for ( Dia below 50mm) shall be as per IS 4985 and 7834 Class-05 (10 kg/cm2)  </t>
    </r>
    <r>
      <rPr>
        <sz val="12"/>
        <rFont val="Calibri"/>
        <charset val="134"/>
        <scheme val="minor"/>
      </rPr>
      <t xml:space="preserve">including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nesessary items] Vertical line bracket shall be fixed at every 0.8 mtr to 1.00 mtr.] </t>
    </r>
  </si>
  <si>
    <t>Supreme / Finolex / Prince / Oriplast / or Approved Equivalent</t>
  </si>
  <si>
    <t>40mm Dia</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</si>
  <si>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</si>
  <si>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</si>
  <si>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</si>
  <si>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</si>
  <si>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</si>
  <si>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</si>
  <si>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r>
      <rPr>
        <sz val="11"/>
        <color theme="1"/>
        <rFont val="Calibri"/>
        <charset val="134"/>
        <scheme val="minor"/>
      </rPr>
      <t>Supply, Install</t>
    </r>
    <r>
      <rPr>
        <b/>
        <sz val="11"/>
        <color theme="1"/>
        <rFont val="Calibri"/>
        <charset val="134"/>
        <scheme val="minor"/>
      </rPr>
      <t xml:space="preserve"> PVC urinal  Traps</t>
    </r>
    <r>
      <rPr>
        <sz val="11"/>
        <color theme="1"/>
        <rFont val="Calibri"/>
        <charset val="134"/>
        <scheme val="minor"/>
      </rPr>
      <t xml:space="preserve"> including fixing with necessary consumables with Circular SS Grating with anti cockroach jali Suitable for 75mm Dia outlet </t>
    </r>
  </si>
  <si>
    <r>
      <rPr>
        <sz val="11"/>
        <color theme="1"/>
        <rFont val="Calibri"/>
        <charset val="134"/>
        <scheme val="minor"/>
      </rPr>
      <t>Supply, Install</t>
    </r>
    <r>
      <rPr>
        <b/>
        <sz val="11"/>
        <color theme="1"/>
        <rFont val="Calibri"/>
        <charset val="134"/>
        <scheme val="minor"/>
      </rPr>
      <t xml:space="preserve"> PVC P- Traps</t>
    </r>
    <r>
      <rPr>
        <sz val="11"/>
        <color theme="1"/>
        <rFont val="Calibri"/>
        <charset val="134"/>
        <scheme val="minor"/>
      </rPr>
      <t xml:space="preserve"> including fixing with necessary consumables with Circular SS Grating with anti cockroach jali Suitable for 75mm Dia outlet </t>
    </r>
  </si>
  <si>
    <r>
      <rPr>
        <sz val="11"/>
        <color theme="1"/>
        <rFont val="Calibri"/>
        <charset val="134"/>
        <scheme val="minor"/>
      </rPr>
      <t>Supply, Install</t>
    </r>
    <r>
      <rPr>
        <b/>
        <sz val="11"/>
        <color theme="1"/>
        <rFont val="Calibri"/>
        <charset val="134"/>
        <scheme val="minor"/>
      </rPr>
      <t xml:space="preserve"> PVC clean out plug</t>
    </r>
    <r>
      <rPr>
        <sz val="11"/>
        <color theme="1"/>
        <rFont val="Calibri"/>
        <charset val="134"/>
        <scheme val="minor"/>
      </rPr>
      <t xml:space="preserve"> including fixing with necessary consumables with Circular SS Grating with anti cockroach jali Suitable for 75mm Dia outlet </t>
    </r>
  </si>
  <si>
    <t>SUB TOTAL  OF B</t>
  </si>
  <si>
    <t>C</t>
  </si>
  <si>
    <t>SANITARY AND C. P. FITTINGS &amp; FIXTURES</t>
  </si>
  <si>
    <t>Supply &amp; installation, testing and commissioning of  sanitary and C.P. fittings( Client /Architect to select the model no as required and provide fixtures)</t>
  </si>
  <si>
    <t>EWC with seat cover</t>
  </si>
  <si>
    <t xml:space="preserve">Concealed flush tank </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</si>
  <si>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</si>
  <si>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</si>
  <si>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</si>
  <si>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</si>
  <si>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</si>
  <si>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</si>
  <si>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</si>
  <si>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</si>
  <si>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</si>
  <si>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</si>
  <si>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 - Jaquar continental series</t>
  </si>
  <si>
    <t xml:space="preserve">Bottle Trap for WHB/ sink and urinal with all connecting pipes </t>
  </si>
  <si>
    <t>Angle Cock with PVC pipe connection upto WHB/sink/Geyser connection Jaquar continental series</t>
  </si>
  <si>
    <t xml:space="preserve">Urinal </t>
  </si>
  <si>
    <t xml:space="preserve">Auto Flush Valve &amp; Sensor with connecting piping &amp; spreader for urinal(DC)  </t>
  </si>
  <si>
    <t>SUB TOTAL -C-SANITARY AND C. P. FITTINGS &amp; FIXTURES           ( ONLY INSTALLATIONS)</t>
  </si>
  <si>
    <t>D</t>
  </si>
  <si>
    <t>S.S. GRATING</t>
  </si>
  <si>
    <t>Supply , installations/ testing and commissioning of S.S.Gratings</t>
  </si>
  <si>
    <r>
      <rPr>
        <sz val="12"/>
        <rFont val="Calibri"/>
        <charset val="134"/>
        <scheme val="minor"/>
      </rPr>
      <t>Supply  installation  of S.S Grating</t>
    </r>
    <r>
      <rPr>
        <b/>
        <sz val="12"/>
        <rFont val="Calibri"/>
        <charset val="134"/>
        <scheme val="minor"/>
      </rPr>
      <t xml:space="preserve"> size, 600mm x 600mm,  </t>
    </r>
    <r>
      <rPr>
        <sz val="12"/>
        <rFont val="Calibri"/>
        <charset val="134"/>
        <scheme val="minor"/>
      </rPr>
      <t xml:space="preserve">in 16 swg 25mm x25mm Square Pipe around the  Frame and </t>
    </r>
    <r>
      <rPr>
        <b/>
        <sz val="12"/>
        <rFont val="Calibri"/>
        <charset val="134"/>
        <scheme val="minor"/>
      </rPr>
      <t xml:space="preserve"> </t>
    </r>
    <r>
      <rPr>
        <sz val="12"/>
        <rFont val="Calibri"/>
        <charset val="134"/>
        <scheme val="minor"/>
      </rPr>
      <t xml:space="preserve"> 20mmX 20mm Square pipe in center of frame with </t>
    </r>
    <r>
      <rPr>
        <b/>
        <sz val="12"/>
        <rFont val="Calibri"/>
        <charset val="134"/>
        <scheme val="minor"/>
      </rPr>
      <t xml:space="preserve">SS </t>
    </r>
    <r>
      <rPr>
        <b/>
        <sz val="12"/>
        <color rgb="FFFF0000"/>
        <rFont val="Calibri"/>
        <charset val="134"/>
        <scheme val="minor"/>
      </rPr>
      <t>perforated</t>
    </r>
    <r>
      <rPr>
        <b/>
        <sz val="12"/>
        <rFont val="Calibri"/>
        <charset val="134"/>
        <scheme val="minor"/>
      </rPr>
      <t xml:space="preserve"> tray (304 SWR)</t>
    </r>
    <r>
      <rPr>
        <sz val="12"/>
        <rFont val="Calibri"/>
        <charset val="134"/>
        <scheme val="minor"/>
      </rPr>
      <t xml:space="preserve">. Complete as per architectural detail drawing &amp; Site Engineer's instruction. </t>
    </r>
    <r>
      <rPr>
        <b/>
        <sz val="12"/>
        <rFont val="Calibri"/>
        <charset val="134"/>
        <scheme val="minor"/>
      </rPr>
      <t>(100 mm Dia S.S 304 grade finish unions reducers/coupling or 75mm Dia S.S 304 grade finish unions reducers/coupling or 50mm Dia S.S 304 grade finish unions reducers/coupling) Entire Chamber will be made in 16 SWG SS 304 , Testing of Chamber as per DIAL Guideline</t>
    </r>
  </si>
  <si>
    <r>
      <rPr>
        <sz val="12"/>
        <rFont val="Calibri"/>
        <charset val="134"/>
        <scheme val="minor"/>
      </rPr>
      <t>Supply &amp; installation  of S.S Grating</t>
    </r>
    <r>
      <rPr>
        <b/>
        <sz val="12"/>
        <rFont val="Calibri"/>
        <charset val="134"/>
        <scheme val="minor"/>
      </rPr>
      <t xml:space="preserve"> size, 600mm x 300mm,  </t>
    </r>
    <r>
      <rPr>
        <sz val="12"/>
        <rFont val="Calibri"/>
        <charset val="134"/>
        <scheme val="minor"/>
      </rPr>
      <t xml:space="preserve">in 16 swg 25mm x25mm Square Pipe around the  Frame and </t>
    </r>
    <r>
      <rPr>
        <b/>
        <sz val="12"/>
        <rFont val="Calibri"/>
        <charset val="134"/>
        <scheme val="minor"/>
      </rPr>
      <t xml:space="preserve"> </t>
    </r>
    <r>
      <rPr>
        <sz val="12"/>
        <rFont val="Calibri"/>
        <charset val="134"/>
        <scheme val="minor"/>
      </rPr>
      <t xml:space="preserve"> 20mmX 20mm Square pipe in center of frame with </t>
    </r>
    <r>
      <rPr>
        <b/>
        <sz val="12"/>
        <rFont val="Calibri"/>
        <charset val="134"/>
        <scheme val="minor"/>
      </rPr>
      <t>SS</t>
    </r>
    <r>
      <rPr>
        <b/>
        <sz val="12"/>
        <color rgb="FFFF0000"/>
        <rFont val="Calibri"/>
        <charset val="134"/>
        <scheme val="minor"/>
      </rPr>
      <t xml:space="preserve"> closed</t>
    </r>
    <r>
      <rPr>
        <b/>
        <sz val="12"/>
        <rFont val="Calibri"/>
        <charset val="134"/>
        <scheme val="minor"/>
      </rPr>
      <t xml:space="preserve"> tray (304 SWR)</t>
    </r>
    <r>
      <rPr>
        <sz val="12"/>
        <rFont val="Calibri"/>
        <charset val="134"/>
        <scheme val="minor"/>
      </rPr>
      <t xml:space="preserve">. Complete as per architectural detail drawing &amp; Site Engineer's instruction.  </t>
    </r>
    <r>
      <rPr>
        <b/>
        <sz val="12"/>
        <rFont val="Calibri"/>
        <charset val="134"/>
        <scheme val="minor"/>
      </rPr>
      <t>(100 mm Dia S.S 304 grade finish unions reducers/coupling or 75mm Dia S.S 304 grade finish unions reducers/coupling or 50mm Dia S.S 304 grade finish unions reducers/coupling)ntire Chamber will be made in 16 SWG SS 304 , Testing of Chamber as per DIAL Guideline</t>
    </r>
  </si>
  <si>
    <r>
      <rPr>
        <sz val="12"/>
        <rFont val="Calibri"/>
        <charset val="134"/>
        <scheme val="minor"/>
      </rPr>
      <t>Supply &amp; installation of S.S Grating</t>
    </r>
    <r>
      <rPr>
        <b/>
        <sz val="12"/>
        <rFont val="Calibri"/>
        <charset val="134"/>
        <scheme val="minor"/>
      </rPr>
      <t xml:space="preserve"> size, 600mm x 600mm,  </t>
    </r>
    <r>
      <rPr>
        <sz val="12"/>
        <rFont val="Calibri"/>
        <charset val="134"/>
        <scheme val="minor"/>
      </rPr>
      <t xml:space="preserve">in 16 swg 25mm x25mm Square Pipe around the  Frame and </t>
    </r>
    <r>
      <rPr>
        <b/>
        <sz val="12"/>
        <rFont val="Calibri"/>
        <charset val="134"/>
        <scheme val="minor"/>
      </rPr>
      <t xml:space="preserve"> </t>
    </r>
    <r>
      <rPr>
        <sz val="12"/>
        <rFont val="Calibri"/>
        <charset val="134"/>
        <scheme val="minor"/>
      </rPr>
      <t xml:space="preserve"> 20mmX 20mm Square pipe in center of frame with </t>
    </r>
    <r>
      <rPr>
        <b/>
        <sz val="12"/>
        <rFont val="Calibri"/>
        <charset val="134"/>
        <scheme val="minor"/>
      </rPr>
      <t xml:space="preserve">SS </t>
    </r>
    <r>
      <rPr>
        <b/>
        <sz val="12"/>
        <color rgb="FFFF0000"/>
        <rFont val="Calibri"/>
        <charset val="134"/>
        <scheme val="minor"/>
      </rPr>
      <t xml:space="preserve">Closed </t>
    </r>
    <r>
      <rPr>
        <b/>
        <sz val="12"/>
        <rFont val="Calibri"/>
        <charset val="134"/>
        <scheme val="minor"/>
      </rPr>
      <t>tray (304 SWR)</t>
    </r>
    <r>
      <rPr>
        <sz val="12"/>
        <rFont val="Calibri"/>
        <charset val="134"/>
        <scheme val="minor"/>
      </rPr>
      <t>. Complete as per architectural detail drawing &amp; Site Engineer's instruction.  ( at hook up point)ntire Chamber will be made in 16 SWG SS 304 , Testing of Chamber as per DIAL Guideline</t>
    </r>
  </si>
  <si>
    <t xml:space="preserve">SUB TOTAL -D-S.S. GRATING INSTALLATION      </t>
  </si>
  <si>
    <t xml:space="preserve">GRAND  - TOTAL  A , B,  C AND D </t>
  </si>
  <si>
    <t xml:space="preserve">NOTES : </t>
  </si>
  <si>
    <t>1. Taxes and duties shall be Extra as actual</t>
  </si>
  <si>
    <r>
      <rPr>
        <b/>
        <u/>
        <sz val="10"/>
        <color theme="1"/>
        <rFont val="Aptos"/>
        <charset val="134"/>
      </rPr>
      <t>Water Supply:</t>
    </r>
    <r>
      <rPr>
        <b/>
        <sz val="10"/>
        <color rgb="FF1F497D"/>
        <rFont val="Calibri"/>
        <charset val="134"/>
      </rPr>
      <t xml:space="preserve"> General comments</t>
    </r>
  </si>
  <si>
    <t>Kindly note our water meter is digital which will be integrated with the BMS, so whatever cable will be installed during the shifting of water meter, will concessionaire scope.</t>
  </si>
  <si>
    <r>
      <rPr>
        <sz val="10"/>
        <color rgb="FF1F497D"/>
        <rFont val="Aptos"/>
        <charset val="134"/>
      </rPr>
      <t>Water meter /Isolation valve shall have adequate space and access for maintenance of valve &amp; water meter and taking reading of water meter</t>
    </r>
    <r>
      <rPr>
        <sz val="10"/>
        <color rgb="FF1F497D"/>
        <rFont val="Calibri"/>
        <charset val="134"/>
      </rPr>
      <t xml:space="preserve"> and water meter power supply should be on UPS source.</t>
    </r>
  </si>
  <si>
    <t>General Guidelines (Water Supply) .</t>
  </si>
  <si>
    <t xml:space="preserve">Water supply pipe laying for FOH, should be laid in niche with openable cover, for BOH it could be exposed. </t>
  </si>
  <si>
    <t>Supply Line installation check &amp; leakage testing to be done, before connection with DIAL tapping point.</t>
  </si>
  <si>
    <t>Specification for Supply pipe- 1) CPVC ASTM D-2846 SDR-11 Class-1, CPVC solvent ASTM F-493 for normal water</t>
  </si>
  <si>
    <t xml:space="preserve">For Hot water:  Copper pipe EN 1057 with thermal insulation. Thermal insulation shall be conforming to BS 476 Part 6&amp;7 FM approved, Fittings BN-1254-1, </t>
  </si>
  <si>
    <t>Pipe installation in walls (except washroom and shower room) shall be through niches with openable SS cover.</t>
  </si>
  <si>
    <t>All materials/items to be used at site are subjected to prior inspection and approval from DIAL Engg. Data sheet with respect to all material need to be submitted for prior approval.</t>
  </si>
  <si>
    <t> Test certificate with respect to all material need to be submitted prior to installation during MIR Process.</t>
  </si>
  <si>
    <t>Make– Astral/Supreme for Pipe and Fittings.</t>
  </si>
  <si>
    <r>
      <rPr>
        <sz val="10"/>
        <color rgb="FF1F497D"/>
        <rFont val="Symbol"/>
        <charset val="2"/>
      </rPr>
      <t>·</t>
    </r>
    <r>
      <rPr>
        <sz val="10"/>
        <color rgb="FF1F497D"/>
        <rFont val="Times New Roman"/>
        <charset val="134"/>
      </rPr>
      <t>         All pipes should be installed freely from ceiling void area. Water Supply piping from floor is not allowed. Piping drops from ceiling inside BOH areas are recommended to be exposed on walls/partitions. In FOH areas, piping drops from ceiling can be installed through niche in walls with openable S.S. covers. Needs to be mentioned in drawing.</t>
    </r>
  </si>
  <si>
    <r>
      <rPr>
        <sz val="10"/>
        <color rgb="FF1F497D"/>
        <rFont val="Symbol"/>
        <charset val="2"/>
      </rPr>
      <t>·</t>
    </r>
    <r>
      <rPr>
        <sz val="10"/>
        <color rgb="FF1F497D"/>
        <rFont val="Times New Roman"/>
        <charset val="134"/>
      </rPr>
      <t xml:space="preserve">         </t>
    </r>
    <r>
      <rPr>
        <sz val="10"/>
        <color rgb="FF1F497D"/>
        <rFont val="Aptos"/>
        <charset val="134"/>
      </rPr>
      <t>Existing Water Meter should be easily accessible.</t>
    </r>
  </si>
  <si>
    <r>
      <rPr>
        <sz val="10"/>
        <color rgb="FF1F497D"/>
        <rFont val="Symbol"/>
        <charset val="2"/>
      </rPr>
      <t>·</t>
    </r>
    <r>
      <rPr>
        <sz val="10"/>
        <color rgb="FF1F497D"/>
        <rFont val="Times New Roman"/>
        <charset val="134"/>
      </rPr>
      <t xml:space="preserve">         </t>
    </r>
    <r>
      <rPr>
        <sz val="10"/>
        <color rgb="FF1F497D"/>
        <rFont val="Aptos"/>
        <charset val="134"/>
      </rPr>
      <t>Hydro-testing of pipe to be done at a pressure of 15Kgf/cm² for 24 hrs and get it inspected from DIAL- Engg</t>
    </r>
  </si>
  <si>
    <t xml:space="preserve">Water meter /Isolation valve shall have adequate space and access for maintenance of valve &amp; water meter and taking reading of water meter. Kindly share section drawing of same and water meter power supply should be on UPS source. </t>
  </si>
  <si>
    <t>Data Sheet, material inspection &amp; Catalogue needs to be submitted for prior approval from DIAL-Engg.</t>
  </si>
  <si>
    <r>
      <rPr>
        <b/>
        <sz val="10"/>
        <color rgb="FF1F497D"/>
        <rFont val="Aptos"/>
        <charset val="134"/>
      </rPr>
      <t>General Guidelines</t>
    </r>
    <r>
      <rPr>
        <sz val="10"/>
        <color rgb="FF1F497D"/>
        <rFont val="Aptos"/>
        <charset val="134"/>
      </rPr>
      <t xml:space="preserve"> </t>
    </r>
    <r>
      <rPr>
        <b/>
        <sz val="10"/>
        <color rgb="FF1F497D"/>
        <rFont val="Aptos"/>
        <charset val="134"/>
      </rPr>
      <t xml:space="preserve">(Drainage) </t>
    </r>
    <r>
      <rPr>
        <sz val="10"/>
        <color rgb="FF1F497D"/>
        <rFont val="Aptos"/>
        <charset val="134"/>
      </rPr>
      <t>. To be followed during execution work</t>
    </r>
  </si>
  <si>
    <t>Grease trap Make shall be as per TDM and selection and  backup calculation shall be as per TDM and have adequate space for opening of top cover for maintenance. Kindly share the details.</t>
  </si>
  <si>
    <t>Cleanout provisioning for maintenance and cleaning purpose to be provided.</t>
  </si>
  <si>
    <t>Water proofing for wet &amp; Dry to be done as per TDM/Airport guideline.</t>
  </si>
  <si>
    <t>Pipe laying to be done within trench, and trench flooring should have openable cover.</t>
  </si>
  <si>
    <t xml:space="preserve">Power to be provided for existing Digital Water meter. </t>
  </si>
  <si>
    <t>Drain Line testing to be done, before connection with DIAL tapping point.</t>
  </si>
  <si>
    <t>Required JB/Openable trench cover/Grating/Floor trap/IC to be provided.</t>
  </si>
  <si>
    <t>Specification for Drain Pipe- uPVC IS:4985 Class 5 &amp; IS:7834 Class 5 for fittings, uPVC solvent- ASTM D-2564, Makes – Astral/Supreme for Pipe and Fittings.</t>
  </si>
  <si>
    <t>Pipe installation in raised flooring should be through trench with openable cover.</t>
  </si>
  <si>
    <t xml:space="preserve">Each and every drain should go through Grease Traps. Only Condensate drain of HVAC Units are allowed to be conned without Grease Trap. Calculations w.r.t drain flow rate with grease capacity need to be submitted w.r.t selection of Grease Traps Capacities. Only S.S. Grease Traps are allowed. Data Sheet &amp; Catalogue needs to be submitted for prior approval from DIAL-Engg. </t>
  </si>
  <si>
    <t>Size of IC should not be less than 600MMx600MM. S.S. grating with dia 5mm holes should be permanently welded inside IC at discharge end.</t>
  </si>
  <si>
    <t>Y- Connections to be provided instead of Tee in uPVC waste pipe.</t>
  </si>
  <si>
    <t xml:space="preserve">Note- </t>
  </si>
  <si>
    <t>Before execution, all Material inspection to be done along with TDS &amp; required test certificates.</t>
  </si>
  <si>
    <t>Installation check to be done, before closing of ceiling &amp; Flooring</t>
  </si>
  <si>
    <t>Post completion of onsite work, As Built Drawing to be submitted.</t>
  </si>
  <si>
    <t>DIAL Shared Guideline to be followed</t>
  </si>
  <si>
    <t xml:space="preserve">SUMMARY OF  COST OF INTERIOR &amp; EXTERNAL-ELECTRICAL &amp; ELV  WORK -  SKYHIGH BIRYANI </t>
  </si>
  <si>
    <t>SR.</t>
  </si>
  <si>
    <t>DESCRIPTION</t>
  </si>
  <si>
    <t>TENDER AMOUNT (Rs.)</t>
  </si>
  <si>
    <t>NO.</t>
  </si>
  <si>
    <t>OF ITEM</t>
  </si>
  <si>
    <t>MAT.</t>
  </si>
  <si>
    <t>INST.</t>
  </si>
  <si>
    <t>Rs.</t>
  </si>
  <si>
    <t xml:space="preserve"> TOTAL </t>
  </si>
  <si>
    <t>NOTE:-</t>
  </si>
  <si>
    <t>GST Extra</t>
  </si>
  <si>
    <t>Exclusions:</t>
  </si>
  <si>
    <t>1. Passive data network devices and active networking components are excluded.</t>
  </si>
  <si>
    <t>2. Epabx &amp; Telephone instruments are excluded.</t>
  </si>
  <si>
    <t>3. SERVER is excluded.</t>
  </si>
  <si>
    <t>4. Light Fixture- Supply Excluded.</t>
  </si>
  <si>
    <t>BILL OF QUANTITY FOR ELECTRICAL WORK FOR WANCHAI</t>
  </si>
  <si>
    <t>TENDER BOQ. R0</t>
  </si>
  <si>
    <t>DESCRIPTION OF ITEM</t>
  </si>
  <si>
    <t>UNIT</t>
  </si>
  <si>
    <t>QTY</t>
  </si>
  <si>
    <t>UNIT RATE (Rs.)</t>
  </si>
  <si>
    <t>AMOUNT (Rs.)</t>
  </si>
  <si>
    <t>PANELS / DBs</t>
  </si>
  <si>
    <t xml:space="preserve">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</si>
  <si>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Notes: 1. All MCCBs  shall have rotary handle  </t>
  </si>
  <si>
    <t>2. All MCCBs shall have phase spreader assembly on</t>
  </si>
  <si>
    <t xml:space="preserve">both Line &amp; Load ends. </t>
  </si>
  <si>
    <t>3. All MCCB shall have Minimum Ics=Icu</t>
  </si>
  <si>
    <t>4. Incomer  shall have auxilliary ON/OFF &amp; TRIP status contacts and the same shall be wired up</t>
  </si>
  <si>
    <t>electronic trip setting to Metering Compartment)</t>
  </si>
  <si>
    <t>5. The panel shall conform to Form-3b as per IEC-439</t>
  </si>
  <si>
    <t>6. All MCCB to be of Schneider/ABB make</t>
  </si>
  <si>
    <t xml:space="preserve">7. All MCCB to be current limiting type, LSIG </t>
  </si>
  <si>
    <t>8. Incomer MCCB to be shunt trip facility</t>
  </si>
  <si>
    <t>7. With DOL Starter 2.2KW &amp; 1.5KW for air washer &amp; exhaust fan</t>
  </si>
  <si>
    <t>8. With VFD for  2.2KW &amp; 1.5KW for air washer &amp; exhaust fan make Selec</t>
  </si>
  <si>
    <t xml:space="preserve">9.Please provide CO2,FM200/HFC-227ea gas based automatic tube detection &amp; suppression system needs to be installed in Electrical Panel </t>
  </si>
  <si>
    <t xml:space="preserve">Refer: SLD </t>
  </si>
  <si>
    <t>1.1.1</t>
  </si>
  <si>
    <t>MAIN PANEL</t>
  </si>
  <si>
    <t xml:space="preserve">Set </t>
  </si>
  <si>
    <t xml:space="preserve">Suply and installation of  Four -Tier, Multi-Way, TPN,  </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</si>
  <si>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</si>
  <si>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</si>
  <si>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</si>
  <si>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</si>
  <si>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</si>
  <si>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switchgears: (IP-43 with Metal Door) 
Refer: SLD &amp; DB Schedule </t>
  </si>
  <si>
    <t>(Make: Legrand-Ekinoxe /Schneider)</t>
  </si>
  <si>
    <t>1.2.1</t>
  </si>
  <si>
    <t xml:space="preserve">KITCHEN DB 1 (KPDB-12WAY TPN) </t>
  </si>
  <si>
    <t>1.2.2</t>
  </si>
  <si>
    <t xml:space="preserve">KITCHEN DB 2 (BARDB-8WAY TPN) </t>
  </si>
  <si>
    <t>1.2.3</t>
  </si>
  <si>
    <t>LPDB 1 (12WAY TPN)</t>
  </si>
  <si>
    <t>1.2.4</t>
  </si>
  <si>
    <t>UPS OUTPUT</t>
  </si>
  <si>
    <t>UPSDB (16WAY SPN)</t>
  </si>
  <si>
    <t>S &amp; I of 32A, TPN, MCB type Isolator + 415 V, Industrial Power socket  in powder coated metal box for supplying power to  AC equipment etc.  IP65</t>
  </si>
  <si>
    <t>S &amp; I of 16A, TPN, MCB type Isolator + 415 V, Industrial Power socket  in powder coated metal box for supplying power to  AC equipment etc.  IP65</t>
  </si>
  <si>
    <t>S &amp; I of 40A, TP, MCB + 415 V, in powder coated sheet metal box for terminating UPS to UPS DB  etc.</t>
  </si>
  <si>
    <t>S &amp; I of 20A,SP ELCB + 220 V, Industrial Power socket  in powder coated metal box for supplying power to  Kitchen equipment etc.  IP65</t>
  </si>
  <si>
    <t>S &amp; I of 16A,SP ELCB + 220 V, Industrial Power socket  in powder coated metal box for supplying power to  Kitchen equipment etc.  IP65</t>
  </si>
  <si>
    <t>Set</t>
  </si>
  <si>
    <t>S &amp; I of 6/10A,SP ELCB + 220 V, Industrial Power socket  in powder coated metal box for supplying power to  Kitchen equipment etc.  IP65</t>
  </si>
  <si>
    <t>S &amp; I of 32A,TP ELMCB 300mA, Metal clad,Power socket  in powder coated  metal box for supplying power to  AC  etc. IP65</t>
  </si>
  <si>
    <t>Sub Total of 1.0</t>
  </si>
  <si>
    <t>CABLES :</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</si>
  <si>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</si>
  <si>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2.1.1</t>
  </si>
  <si>
    <t>3.5C x 120 Sq.mm. AL  Cable- MAIN PANEL</t>
  </si>
  <si>
    <t>R.M</t>
  </si>
  <si>
    <t>2.1.2</t>
  </si>
  <si>
    <t xml:space="preserve">3.5C x 95 Sq.mm. AL  Cable </t>
  </si>
  <si>
    <t>2.1.3</t>
  </si>
  <si>
    <t>3.5C x 70 Sq.mm. AL Cable</t>
  </si>
  <si>
    <t>2.1.4</t>
  </si>
  <si>
    <t>3.5C x 50 Sq.mm. AL Cable</t>
  </si>
  <si>
    <t>2.1.5</t>
  </si>
  <si>
    <t xml:space="preserve">3.5C x 35 Sq.mm. AL Cable </t>
  </si>
  <si>
    <t>2.1.6</t>
  </si>
  <si>
    <t>3.5C x 25 Sq.mm. AL  Cable</t>
  </si>
  <si>
    <t>2.1.7</t>
  </si>
  <si>
    <t>4C x 16 Sq.mm. CU Cable - KPDB1 &amp; KPDB2, ELECTRIC HOT PLATE</t>
  </si>
  <si>
    <t>2.1.8</t>
  </si>
  <si>
    <t>4C x 10 Sq.mm. CU Cable</t>
  </si>
  <si>
    <t>2.1.9</t>
  </si>
  <si>
    <t>4C x 6 Sq.mm. CU Cable - KITCHEN EXHUAST &amp; FRESH AIR</t>
  </si>
  <si>
    <t>2.1.10</t>
  </si>
  <si>
    <t>4C x 4 Sq.mm. CU Cable - AHU</t>
  </si>
  <si>
    <t>2.1.11</t>
  </si>
  <si>
    <t xml:space="preserve">4C x 2.5 Sq.mm. CU XLPE Cable </t>
  </si>
  <si>
    <t>2.1.12</t>
  </si>
  <si>
    <t xml:space="preserve">4C x 2.5 Sq.mm. CU Cable </t>
  </si>
  <si>
    <t>2.1.13</t>
  </si>
  <si>
    <t>3C x 16 Sq.mm. CU able</t>
  </si>
  <si>
    <t>2.1.14</t>
  </si>
  <si>
    <t>3C X 6sq.mm CU Cable - UPS, UPS DB</t>
  </si>
  <si>
    <t>2.1.15</t>
  </si>
  <si>
    <t xml:space="preserve">3C X 4sq.mm CU Cable  </t>
  </si>
  <si>
    <t>2.1.16</t>
  </si>
  <si>
    <t xml:space="preserve">3C x 2.5 Sq.mm. CU Cable </t>
  </si>
  <si>
    <t>2.1.17</t>
  </si>
  <si>
    <t xml:space="preserve">3C X 4sq.mm CU PVC  Cable </t>
  </si>
  <si>
    <t>2.1.18</t>
  </si>
  <si>
    <t>3C X 1.5sq.mm CU PVC  Cable</t>
  </si>
  <si>
    <t>2.1.19</t>
  </si>
  <si>
    <t>1C x 70 Sq.mm, Copper, Flexible, Bunched together</t>
  </si>
  <si>
    <t>Mtr.</t>
  </si>
  <si>
    <t>2.1.20</t>
  </si>
  <si>
    <t xml:space="preserve">1C x 4 Sq.mm, Copper, Flexible, Bunched together </t>
  </si>
  <si>
    <t>2.1.21</t>
  </si>
  <si>
    <t xml:space="preserve">2C X 2.5sq.mm CU Cable </t>
  </si>
  <si>
    <t>2.1.22</t>
  </si>
  <si>
    <t>5C X 2.5sq.mm CU Cable - LCS</t>
  </si>
  <si>
    <t>CABLE TERMINATION</t>
  </si>
  <si>
    <t>Making cable and terminations including brass single compression glands and crimping type copper lugs for cable sizes mentioned below for aluminium or copper.</t>
  </si>
  <si>
    <t>2.2.1</t>
  </si>
  <si>
    <t>2.2.2</t>
  </si>
  <si>
    <t>2.2.3</t>
  </si>
  <si>
    <t>2.2.4</t>
  </si>
  <si>
    <t>2.2.5</t>
  </si>
  <si>
    <t>2.2.6</t>
  </si>
  <si>
    <t>2.2.7</t>
  </si>
  <si>
    <t>2.2.8</t>
  </si>
  <si>
    <t xml:space="preserve">4C x 10 Sq.mm. CU Cable </t>
  </si>
  <si>
    <t>2.2.9</t>
  </si>
  <si>
    <t>2.2.10</t>
  </si>
  <si>
    <t>2.2.11</t>
  </si>
  <si>
    <t>2.2.12</t>
  </si>
  <si>
    <t>2.2.13</t>
  </si>
  <si>
    <t>2.2.14</t>
  </si>
  <si>
    <t>2.2.15</t>
  </si>
  <si>
    <t>2.2.16</t>
  </si>
  <si>
    <t>2.2.17</t>
  </si>
  <si>
    <t>2.2.18</t>
  </si>
  <si>
    <t>2.2.19</t>
  </si>
  <si>
    <t>2.2.20</t>
  </si>
  <si>
    <t>2.2.21</t>
  </si>
  <si>
    <t>2.2.22</t>
  </si>
  <si>
    <t>Sub Total of 2</t>
  </si>
  <si>
    <t>POINT WIRING :</t>
  </si>
  <si>
    <t>LIGHT POINT</t>
  </si>
  <si>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 Conduits" (including flexible conduits for drops to light fittings)".  Individual junction / inspection boxes shall be provided for each lighting fitting for the purpose of looping from fitting to fitting.</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</si>
  <si>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</si>
  <si>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6 metres and First fitting to subsequent fitting on the same circuit shall be  termed as secondary point, average wiring length for secondary point to be considered as 4 metres. Light point wiring shall be included submains wiring from D.B. to room switch board. </t>
  </si>
  <si>
    <t>Note: Length may vary as per actual site condition. Vendor shall be crossverify before bidding.</t>
  </si>
  <si>
    <t>3.1.1</t>
  </si>
  <si>
    <t>Pre-Primary point (sub mains point)</t>
  </si>
  <si>
    <t>3.1.2</t>
  </si>
  <si>
    <t>Total points</t>
  </si>
  <si>
    <t>LIGHT POINT- for AUTOMATION</t>
  </si>
  <si>
    <t>All lighting fixture, wiring shall be carried out for primary point using 1.5 sqmm copper stranded &amp; for secondary wiring 1.5sqmm copper stranded conductor 660/1100V  grade PVC FRLS insulated wire in "GI Conduits" &amp; 1 pair 1.5sqmm jacketed cable in Separate Conduit (including flexible conduits for drops to light fittings)".  Individual junction / inspection boxes shall be provided for each lighting fitting for the purpose of looping from fitting to fitting.</t>
  </si>
  <si>
    <t xml:space="preserve">From DB to first light fitting/driver will be termed as primary point, average wiring length for  primary point to be considered as 20 metres and First fitting to subsequent fitting on the same circuit shall be  termed as secondary point, average wiring length for secondary point to be considered as 5 metres. Light point wiring shall be included submains wiring from D.B. to room lights/Driver. </t>
  </si>
  <si>
    <t>3.2.1</t>
  </si>
  <si>
    <t xml:space="preserve">Primary point </t>
  </si>
  <si>
    <t>3.2.2</t>
  </si>
  <si>
    <t xml:space="preserve">Secondary Point </t>
  </si>
  <si>
    <t>Power Point (Utility)</t>
  </si>
  <si>
    <r>
      <rPr>
        <sz val="10"/>
        <rFont val="Bookman Old Style"/>
        <charset val="134"/>
      </rPr>
      <t>Primary wiring i.e. from DB to first power point shall be carried out for primary point using 3R x 2.5 sqmm copper stranded. Secondary wiring 2.5sqmm copper stranded conductor 660/1100V  grade PVC FRLS insulated wire in "</t>
    </r>
    <r>
      <rPr>
        <b/>
        <sz val="10"/>
        <rFont val="Bookman Old Style"/>
        <charset val="134"/>
      </rPr>
      <t>GI</t>
    </r>
    <r>
      <rPr>
        <b/>
        <sz val="10"/>
        <rFont val="Book Antiqua"/>
        <charset val="134"/>
      </rPr>
      <t xml:space="preserve"> Conduit</t>
    </r>
    <r>
      <rPr>
        <sz val="10"/>
        <rFont val="Book Antiqua"/>
        <charset val="134"/>
      </rPr>
      <t>".  Individual junction/inspection boxes shall be provided for each power point to loop from power point to a power point. Only 4 points looped in one circuit) From DB to First Socket.</t>
    </r>
  </si>
  <si>
    <t xml:space="preserve">From distribution board to first power point will be termed as primary point, average wiring length for primary point to be considered as 15 metres. First power point to subsequent power point on the same circuit shall be  termed as secondary point, average wiring length for secondary point to be considered as 6 metres. Power point wiring shall be included wiring from D.B. to room indivisual power point. </t>
  </si>
  <si>
    <t>3.3.1</t>
  </si>
  <si>
    <t>Primary point</t>
  </si>
  <si>
    <t>3.3.2</t>
  </si>
  <si>
    <t>Power Point (Kitchen &amp; FOH)</t>
  </si>
  <si>
    <t>Primary wiring i.e. from DB to first power point shall be carried out for primary point using 3R x 4 sqmm copper stranded. &amp; Also used 3R x 2.5sqmm copper stranded. Secondary wiring 4 sqmm copper stranded conductor 660/1100V  grade PVC FRLS insulated wire in "GI Conduits".  Individual junction/inspection boxes shall be provided for each power point to loop from power point to a power point. Only 4 points looped in one circuit) From DB to First Socket.</t>
  </si>
  <si>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</si>
  <si>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3.4.1</t>
  </si>
  <si>
    <t>total points</t>
  </si>
  <si>
    <r>
      <rPr>
        <sz val="10"/>
        <rFont val="Bookman Old Style"/>
        <charset val="134"/>
      </rPr>
      <t xml:space="preserve">S &amp; I of </t>
    </r>
    <r>
      <rPr>
        <b/>
        <sz val="10"/>
        <rFont val="Bookman Old Style"/>
        <charset val="134"/>
      </rPr>
      <t>GI conduits</t>
    </r>
    <r>
      <rPr>
        <sz val="10"/>
        <rFont val="Bookman Old Style"/>
        <charset val="134"/>
      </rPr>
      <t xml:space="preserve"> including all accessories, clamps, spacers, bends, tee, cross etc. as required at site for miscellaneous use in following sizes:</t>
    </r>
  </si>
  <si>
    <t>3.5.1</t>
  </si>
  <si>
    <t xml:space="preserve">20mm dia </t>
  </si>
  <si>
    <t xml:space="preserve"> Mtr</t>
  </si>
  <si>
    <t>3.5.2</t>
  </si>
  <si>
    <t xml:space="preserve">25mm dia </t>
  </si>
  <si>
    <r>
      <rPr>
        <sz val="10"/>
        <rFont val="Bookman Old Style"/>
        <charset val="134"/>
      </rPr>
      <t xml:space="preserve">S &amp; I of flexible </t>
    </r>
    <r>
      <rPr>
        <b/>
        <sz val="10"/>
        <rFont val="Bookman Old Style"/>
        <charset val="134"/>
      </rPr>
      <t>GI conduits</t>
    </r>
    <r>
      <rPr>
        <sz val="10"/>
        <rFont val="Bookman Old Style"/>
        <charset val="134"/>
      </rPr>
      <t xml:space="preserve"> including all accessories, clamps, spacers, end adopters (Glands) etc. as required at site in following sizes:</t>
    </r>
  </si>
  <si>
    <t>3.6.1</t>
  </si>
  <si>
    <t>3.6.2</t>
  </si>
  <si>
    <t>25mm dia (COMMON)</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</si>
  <si>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</si>
  <si>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3.7.1</t>
  </si>
  <si>
    <t>6A SWITCH &amp; SOCKET(UTILITY POINT)</t>
  </si>
  <si>
    <t>3.7.2</t>
  </si>
  <si>
    <t>POS COUNTER</t>
  </si>
  <si>
    <t>3.7.3</t>
  </si>
  <si>
    <t>5A PLUG POINT</t>
  </si>
  <si>
    <t>3.7.4</t>
  </si>
  <si>
    <t>5/15A POWER PLUG POINT(MODULAR SWITCH &amp; SOCKET)</t>
  </si>
  <si>
    <t>3.7.5</t>
  </si>
  <si>
    <t>20/32A METAL CLAD WITH 20A SP MCB &amp; PLUG TOP</t>
  </si>
  <si>
    <t>3.7.22</t>
  </si>
  <si>
    <t>5 Pin Industrial 16A Socket (3 PHASE)</t>
  </si>
  <si>
    <t>3.7.24</t>
  </si>
  <si>
    <t xml:space="preserve">DATA POINT </t>
  </si>
  <si>
    <t>Sub Total of 3.0</t>
  </si>
  <si>
    <t>RACEWAYS, CABLE TRAYS &amp; JUNCTION BOX</t>
  </si>
  <si>
    <t>S &amp; I of GI trunking same as above but of size 100mm x 40mm x1.6 mm for power cables.(Electrical Room)</t>
  </si>
  <si>
    <t>(PROFAB/ASIAN/Approved equivalent)</t>
  </si>
  <si>
    <t xml:space="preserve">S &amp; I of trunking same as above but of size 85mm x 38mm x1.6 mm  thick for power/data cables. </t>
  </si>
  <si>
    <t xml:space="preserve">S &amp; I of trunking same as above but of size 65mm x 38mm x1.6 mm  thick for power/data cables. </t>
  </si>
  <si>
    <r>
      <rPr>
        <sz val="10"/>
        <rFont val="Bookman Old Style"/>
        <charset val="134"/>
      </rPr>
      <t xml:space="preserve">S &amp; I of 1 Run x 25mm dia, </t>
    </r>
    <r>
      <rPr>
        <b/>
        <sz val="10"/>
        <rFont val="Bookman Old Style"/>
        <charset val="134"/>
      </rPr>
      <t>GI Conduit</t>
    </r>
    <r>
      <rPr>
        <sz val="10"/>
        <rFont val="Bookman Old Style"/>
        <charset val="134"/>
      </rPr>
      <t xml:space="preserve"> in Floor.</t>
    </r>
  </si>
  <si>
    <r>
      <rPr>
        <sz val="10"/>
        <rFont val="Bookman Old Style"/>
        <charset val="134"/>
      </rPr>
      <t xml:space="preserve">S &amp; I of floor junction boxes similar to above but size </t>
    </r>
    <r>
      <rPr>
        <b/>
        <sz val="10"/>
        <rFont val="Bookman Old Style"/>
        <charset val="134"/>
      </rPr>
      <t xml:space="preserve"> 350mm x 350mm x 60 mm</t>
    </r>
  </si>
  <si>
    <t xml:space="preserve">  Nos</t>
  </si>
  <si>
    <r>
      <rPr>
        <sz val="10"/>
        <rFont val="Bookman Old Style"/>
        <charset val="134"/>
      </rPr>
      <t xml:space="preserve">S &amp; I of floor junction boxes similar to above but size </t>
    </r>
    <r>
      <rPr>
        <b/>
        <sz val="10"/>
        <rFont val="Bookman Old Style"/>
        <charset val="134"/>
      </rPr>
      <t xml:space="preserve"> 250mm x 250mm x 60 mm</t>
    </r>
  </si>
  <si>
    <r>
      <rPr>
        <sz val="10"/>
        <rFont val="Bookman Old Style"/>
        <charset val="134"/>
      </rPr>
      <t xml:space="preserve">S &amp; I of floor junction boxes similar to above but size </t>
    </r>
    <r>
      <rPr>
        <b/>
        <sz val="10"/>
        <rFont val="Bookman Old Style"/>
        <charset val="134"/>
      </rPr>
      <t xml:space="preserve"> 150mm x 150mm x 60 mm</t>
    </r>
  </si>
  <si>
    <r>
      <rPr>
        <sz val="10"/>
        <rFont val="Bookman Old Style"/>
        <charset val="134"/>
      </rPr>
      <t xml:space="preserve">S &amp; I of  GI Pregalvanizd </t>
    </r>
    <r>
      <rPr>
        <b/>
        <sz val="10"/>
        <rFont val="Bookman Old Style"/>
        <charset val="134"/>
      </rPr>
      <t>Perforated type Cable Tay</t>
    </r>
  </si>
  <si>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</si>
  <si>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</si>
  <si>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</si>
  <si>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</si>
  <si>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</si>
  <si>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</si>
  <si>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</si>
  <si>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4.8.1</t>
  </si>
  <si>
    <t>100mm x 50mm x 1.6mm</t>
  </si>
  <si>
    <t>4.8.2</t>
  </si>
  <si>
    <t>300mm x 50mm x 1.6mm</t>
  </si>
  <si>
    <t>4.8.3</t>
  </si>
  <si>
    <t xml:space="preserve">450mm x 50mm x 2.0mm </t>
  </si>
  <si>
    <t>Sub Total of 4.0</t>
  </si>
  <si>
    <t>LIGHT FIXTURES INSTALLATION</t>
  </si>
  <si>
    <r>
      <rPr>
        <sz val="10"/>
        <rFont val="Bookman Old Style"/>
        <charset val="134"/>
      </rPr>
      <t xml:space="preserve">Installation of lighting fixtures </t>
    </r>
    <r>
      <rPr>
        <b/>
        <sz val="10"/>
        <rFont val="Bookman Old Style"/>
        <charset val="134"/>
      </rPr>
      <t>with lamps</t>
    </r>
    <r>
      <rPr>
        <sz val="10"/>
        <rFont val="Bookman Old Style"/>
        <charset val="134"/>
      </rPr>
      <t xml:space="preserve"> as per the details below including necessary hardware such as clamps, nuts, bolts, nails screws and suspension rods as  required for fixing the fixtures in position as directed by architect / consultant at site. </t>
    </r>
  </si>
  <si>
    <t>5.1.1</t>
  </si>
  <si>
    <t>CEILING PANEL LIGHT</t>
  </si>
  <si>
    <t>5.1.2</t>
  </si>
  <si>
    <t xml:space="preserve">HANGING LIGHT </t>
  </si>
  <si>
    <t>5.1.3</t>
  </si>
  <si>
    <t>CYLINDRICAL LIGHT</t>
  </si>
  <si>
    <t>Sub Total of 5.0</t>
  </si>
  <si>
    <t>EARTHING :</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</si>
  <si>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</si>
  <si>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S &amp; I of copper /GI earthing wires/strips in following sizes</t>
  </si>
  <si>
    <t>8 SWG GI bare wire</t>
  </si>
  <si>
    <t>8 SWG CU bare wire</t>
  </si>
  <si>
    <t>25mm x 3mm thick GI strip welded &amp; painted green</t>
  </si>
  <si>
    <t>25mm x 6mm thick GI strip welded &amp; painted green</t>
  </si>
  <si>
    <t>S &amp; I of isolated/dedicated earthing / grounding system for computers etc.using insulated green-yellow copper earthing wire laid/fixed bare  on wall/ceiling from separately made earth pit to the equipment in following sizes The rate shall include termination also.</t>
  </si>
  <si>
    <t>6.7.1</t>
  </si>
  <si>
    <t xml:space="preserve">6 Sqmm copper, yellow-green/green insulation </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</si>
  <si>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</si>
  <si>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Sub Total of 6.0</t>
  </si>
  <si>
    <t>Miscellaneous Item</t>
  </si>
  <si>
    <t>Supply &amp; Install. Of RG 6 TV Cable in 25mm PVCConduit</t>
  </si>
  <si>
    <t>Supply &amp; Laying of RG11 use for Main Cable TV</t>
  </si>
  <si>
    <t xml:space="preserve">Install. Of Digital Screen - Only Installation </t>
  </si>
  <si>
    <t>Sub Total of 7.0</t>
  </si>
  <si>
    <t>DATA DISTRIBUTION</t>
  </si>
  <si>
    <t>Supply, Installation, termination &amp; testing of data system:</t>
  </si>
  <si>
    <t>Main SERVER / ROUTER</t>
  </si>
  <si>
    <t>SMART GIGABIT SWITCH 16 PORTS</t>
  </si>
  <si>
    <t>Loaded PATCH  PANEL for 16Port</t>
  </si>
  <si>
    <t>LIU switch with Accessories. (Optional : if Fibre Optic Cable terminated)</t>
  </si>
  <si>
    <t>Job</t>
  </si>
  <si>
    <t>Supply &amp; Installation of I/O DATA Outlet (RJ-45)</t>
  </si>
  <si>
    <t>S &amp; I of Installation of Wi-Fi ceiling mounted Access Point,  managed by controller software</t>
  </si>
  <si>
    <t xml:space="preserve">Supply, installation, termination &amp; testing of all Terminations using Fluke Cable Analyser DTX 1800 for all CAT 6 Information Outlet including Information outlet </t>
  </si>
  <si>
    <t>Lot</t>
  </si>
  <si>
    <t xml:space="preserve">CABLES: </t>
  </si>
  <si>
    <t>8.8.1</t>
  </si>
  <si>
    <t>S&amp;I Optical Fiber Cable with 12 fibers, with core dia. 50/125 µm (OM3), suitable for 1GBps Ethernet distance at 850 nm of wavelength,</t>
  </si>
  <si>
    <t>8.8.2</t>
  </si>
  <si>
    <t>S&amp;I Optical Fiber Cable with 6 fibers, with core dia. 50/125 µm (OM3), suitable for 1GBps Ethernet distance at 850 nm of wavelength,</t>
  </si>
  <si>
    <t>8.8.3</t>
  </si>
  <si>
    <t>Supply &amp; providing of CAT 6 UTP cables in the laid raceways/Conduits including  terminations</t>
  </si>
  <si>
    <t>8.8.4</t>
  </si>
  <si>
    <t>Patch cord (2 mtr-user end)</t>
  </si>
  <si>
    <t>Supply, Installation, Testing &amp; Commissioning of Velcro Ties ( 22 Mtrs = 1 Roll)</t>
  </si>
  <si>
    <t>Roll</t>
  </si>
  <si>
    <t>8.10.</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</si>
  <si>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</si>
  <si>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</si>
  <si>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</si>
  <si>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Supplying and fixing 6U Rack Aluminium Frame - 600x600mm with 4 x FAN, Dual Split perforated Door at Front and Back Side, 2 x Vertical Cable Basket, 2 x 12 socket 5/15A PDU with MCB, side Panels of 2 nos and Heavy Duty Castors with break, 19" Reduced Channel - Loop Type (DATA+CCTV)</t>
  </si>
  <si>
    <t>Supply &amp; installation of GI Conduits with junction boxes, reducer etc. complete concealed/surface mounting as required.</t>
  </si>
  <si>
    <t>Sub Total of 8.0</t>
  </si>
  <si>
    <t>SUPPLY &amp; INSTALLATION OF SAFETY ITEMS</t>
  </si>
  <si>
    <t>Sand buckets with stand (set of 3 buckets)</t>
  </si>
  <si>
    <t>Sets</t>
  </si>
  <si>
    <t>Caution boards (11kV) of standard Size</t>
  </si>
  <si>
    <t>Caution boards (415V) of std. Size</t>
  </si>
  <si>
    <t>Rubber mat at panel room 12mm thk. 1mtr. Wide</t>
  </si>
  <si>
    <t>Mtrs</t>
  </si>
  <si>
    <t>Shock treatment chart as per electricity board</t>
  </si>
  <si>
    <t>First aid box with standard items</t>
  </si>
  <si>
    <t>11  KV rating rubber hand gloves</t>
  </si>
  <si>
    <r>
      <rPr>
        <sz val="10"/>
        <rFont val="Bookman Old Style"/>
        <charset val="134"/>
      </rPr>
      <t xml:space="preserve">The contractor to submit all the </t>
    </r>
    <r>
      <rPr>
        <b/>
        <sz val="10"/>
        <rFont val="Bookman Old Style"/>
        <charset val="134"/>
      </rPr>
      <t>AS BUILT DRAWINGS</t>
    </r>
    <r>
      <rPr>
        <sz val="10"/>
        <rFont val="Bookman Old Style"/>
        <charset val="134"/>
      </rPr>
      <t xml:space="preserve"> after the completion of the project for Electrical &amp; ELV Services executed at site.</t>
    </r>
  </si>
  <si>
    <t>Part of Tender</t>
  </si>
  <si>
    <t>Sub Total of 9.0</t>
  </si>
  <si>
    <t>UPS/ INVERTER System:</t>
  </si>
  <si>
    <t>Supply, Installation, testing and commissioning of 3 KVA UPS  System Single Phase I/C &amp; Single Phase O/G complete with 30 Minutes Battery Back-up the required accessories as specified in the drawings &amp; the specifications.                                                                              Make: Emerson/APC/Consul Neowatt/Vivtar Electronics</t>
  </si>
  <si>
    <t>set</t>
  </si>
  <si>
    <t>Sub Total of 10</t>
  </si>
  <si>
    <t xml:space="preserve">CCTV </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</si>
  <si>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</si>
  <si>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</si>
  <si>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</si>
  <si>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</si>
  <si>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</si>
  <si>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Supply &amp; Installation of 16 Channel NVR with 2 Sata Hard Disk Slot (Make: Honeywell/CP PLUS)</t>
  </si>
  <si>
    <t>Supply &amp; Installation of 16Port PoE Switch (Make: Systimax)</t>
  </si>
  <si>
    <t>6 TB HDD Hard Disk</t>
  </si>
  <si>
    <t>Monitor/PC system</t>
  </si>
  <si>
    <t xml:space="preserve">Supply &amp; Installation of 3+1 Cable for Camera with GU Couduit </t>
  </si>
  <si>
    <t>Sub Total of 11</t>
  </si>
  <si>
    <t>PA SYSTEM</t>
  </si>
  <si>
    <t>Supply &amp; Installation of 6W Ceiling Speaker with box</t>
  </si>
  <si>
    <t>RM</t>
  </si>
  <si>
    <t xml:space="preserve">Control Unit (with volume and on/off switch) (Smooth stepless control, but the control shall be through dimmer switch, the make of which will be same as the make of light control switches) </t>
  </si>
  <si>
    <t>Supply &amp; Installation of 120W Booster Amplifier</t>
  </si>
  <si>
    <t>Installation of 2 core 2.5 Sq.mm PVC insulated twisted copper conductor Speaker wires  as required.</t>
  </si>
  <si>
    <t>Sub Total of 12</t>
  </si>
  <si>
    <t>General guideline for onsite electrical works:</t>
  </si>
  <si>
    <t>1. DB have per phase RCBO protection.</t>
  </si>
  <si>
    <t>2. Minimum wire size shall be 2.5 Sq. mm and power circuits wire size should be 4.0 sq.mm.</t>
  </si>
  <si>
    <t>3. All equipment’s above 1 KW shall be provided with ELCB &amp; shall run/operated through industrial type switch socket only.</t>
  </si>
  <si>
    <t>4. Only GI conduit will be used.</t>
  </si>
  <si>
    <t>5. Equipment protection devices and appropriate earthing as per approved load to be provided.</t>
  </si>
  <si>
    <t>6. All DB and panel have dual earthing connection.</t>
  </si>
  <si>
    <t>7. All internal wires / cables shall be FRLSH/FRLSZH.</t>
  </si>
  <si>
    <t>8. Main distribution board will not be fixed on wooden material.</t>
  </si>
  <si>
    <t>9. IT , Data and low voltage wires shall be drawn In Separate</t>
  </si>
  <si>
    <t>10. Switch/ Sockets outlets will not be over loaded with multiple connection conduit and not with electrical</t>
  </si>
  <si>
    <t>11. All lights shall be LED.</t>
  </si>
  <si>
    <t>12. Provision of Emergency light should be there.</t>
  </si>
  <si>
    <t>13. No combustive material are to be store under/closed the electrical switch board/distribution board/meter etc.</t>
  </si>
  <si>
    <t>14. The concessioner should install suitable type &amp; rated fire extinguisher near electrical panel.</t>
  </si>
  <si>
    <t>15. Shutter type switch socket outlet on suitable MS box shall be used with proper earthing.</t>
  </si>
  <si>
    <t>16. All electrical equipment shall be proper earthed and connected to main earthing with suitably sized earthing conductor.</t>
  </si>
  <si>
    <t>17. Final approved Single line diagram sealed in a plastic folder shall be provided inside each electrical panel.</t>
  </si>
  <si>
    <t>18. Load balancing to be done.</t>
  </si>
  <si>
    <t>19. Power connection for Existing BTU meter &amp; Water meter to be provided from concessionaire DB.</t>
  </si>
  <si>
    <t>20. All electrical source to be enclosure with IP65 Device with louvered openable cabinet and all fire protection.</t>
  </si>
  <si>
    <t>21. Panel GA drawing to be share with DIAL for approval.</t>
  </si>
  <si>
    <t>22. Before installation, material inspection to be done.</t>
  </si>
  <si>
    <t>23. Test certificate for installed electrical material to be submitted to DIAL .  </t>
  </si>
  <si>
    <t>24. If any changes due to site constraint, prior intimation to be provided to DIAL. Post approval only SLD to revised.</t>
  </si>
  <si>
    <t>25.all SP MCB as ‘C’ characteristic.</t>
  </si>
  <si>
    <t>In case, Incomer rating equal to or more than 200Amps: Automatic Tube Detection and Suppression System to be done</t>
  </si>
  <si>
    <t>CO2,FM200/HFC-227ea gas based automatic tube detection &amp; suppression system needs to be installed for Electrical Panel with Incomer rating equal to or more than 200Amps.</t>
  </si>
  <si>
    <t>Drawing needs to be submitted for prior approval.</t>
  </si>
  <si>
    <t>System sizing &amp; design calculations also need to be incorporated in drawing.</t>
  </si>
  <si>
    <t>Thanks &amp; Regards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</si>
  <si>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48 Kg/CuM. Thermal conductivity, &lt; 0.033 W/m.K at 24 degC. All Insuation material and adhesives shall be as per Class I for surface spread and in accordance with BS 476, &amp; Class O for non-combustible grade.</t>
  </si>
  <si>
    <t>Makes : UP Twiga, Owens Corning, Supreme</t>
  </si>
  <si>
    <t>80 -mm Thick</t>
  </si>
  <si>
    <t>UP Twiga, Owens Corning, Supreme</t>
  </si>
  <si>
    <t xml:space="preserve">GI  Sheet Makes : Tata, Jindal, SAIL, Ispat </t>
  </si>
  <si>
    <t>Make: Rola Star, Zeco &amp; Ductofab</t>
  </si>
  <si>
    <t xml:space="preserve">Sheet Makes : Tata, Jindal, SAIL, Ispat </t>
  </si>
  <si>
    <t>CANVAS CONNECTION</t>
  </si>
  <si>
    <t>Supply &amp; fixing of flexible Canvas connections between mouth piece and initial piece of ducting. Flexible connections shall be fire resistant made of closely woven, double layer canvass / neoprene coated fibre glass.</t>
  </si>
  <si>
    <t>a</t>
  </si>
  <si>
    <t>CHW AHU</t>
  </si>
  <si>
    <t>No.</t>
  </si>
  <si>
    <t>b</t>
  </si>
  <si>
    <t>Cabinet Exhaust Fan</t>
  </si>
  <si>
    <t>c</t>
  </si>
  <si>
    <t>Cabinet Fresh Air Fan</t>
  </si>
  <si>
    <t>EXTRUDED ALUMINIUM CEILING GRILLES</t>
  </si>
  <si>
    <t>Supply, Installation, Testing and Balancing of Powder coated  aluminium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</si>
  <si>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Make: Cosmos, Air Master &amp; System Air</t>
  </si>
  <si>
    <t>Square / Rectangular / Linear</t>
  </si>
  <si>
    <t>Sq.mtr</t>
  </si>
  <si>
    <t>ELECTRICAL WORKS</t>
  </si>
  <si>
    <t>Power Cable:</t>
  </si>
  <si>
    <r>
      <t xml:space="preserve">Supply, handling, laying effecting proper connections testing and commissioning of following sizes of 1.1 KV grade XLPE insulated FRLS Aluminium /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t>
    </r>
    <r>
      <rPr>
        <sz val="10"/>
        <color indexed="8"/>
        <rFont val="Calibri"/>
        <family val="2"/>
      </rPr>
      <t xml:space="preserve">Power to ELCB to be provided near each ODU by electrical contractor. </t>
    </r>
  </si>
  <si>
    <t>Rmt</t>
  </si>
  <si>
    <t>CU XLPE Cable for dry Scrubber, 1PH with Industrial Top Plug</t>
  </si>
  <si>
    <t>d</t>
  </si>
  <si>
    <t>8 SWG GI Earthing</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</si>
  <si>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</si>
  <si>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</si>
  <si>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CABLE TRAYS</t>
  </si>
  <si>
    <t xml:space="preserve">Supplying &amp; Fixing of following sizes of GI cable tray duly painted perforated type of height 50mm along with necessary bends, reducers   etc. anchored along the wall / suspended from the ceiling with necessary MS supports. </t>
  </si>
  <si>
    <t>50mm x 50mm x 1.6mm Thick</t>
  </si>
  <si>
    <t>100mm wide x 50mm x 1.6mm Thick</t>
  </si>
  <si>
    <t>SUB-TOTAL</t>
  </si>
  <si>
    <t>General Guidelines:</t>
  </si>
  <si>
    <t>Ducting:</t>
  </si>
  <si>
    <r>
      <t>1)</t>
    </r>
    <r>
      <rPr>
        <sz val="7"/>
        <color indexed="62"/>
        <rFont val="Times New Roman"/>
        <family val="1"/>
      </rPr>
      <t xml:space="preserve">      </t>
    </r>
    <r>
      <rPr>
        <sz val="10"/>
        <color indexed="62"/>
        <rFont val="Calibri"/>
        <family val="2"/>
      </rPr>
      <t>Ducting shall be in accordance with IS 655, Galvanised Iron sheet to be used for all ducting works. Thermal insulation on ducts shall be 19 mm thick. Closed cell Class “O” BS 476 Part 6-7 FM Approved nitrile rubber elastomeric insulation thermal conductivity 0.033 watts per meter-kelvin (W/(M</t>
    </r>
    <r>
      <rPr>
        <sz val="10"/>
        <color indexed="62"/>
        <rFont val="Cambria Math"/>
        <family val="1"/>
      </rPr>
      <t>⋅</t>
    </r>
    <r>
      <rPr>
        <sz val="10"/>
        <color indexed="62"/>
        <rFont val="Calibri"/>
        <family val="2"/>
      </rPr>
      <t xml:space="preserve">K)) at 0°C for air conditioning ducting.   </t>
    </r>
  </si>
  <si>
    <r>
      <t>2)</t>
    </r>
    <r>
      <rPr>
        <sz val="7"/>
        <color indexed="62"/>
        <rFont val="Times New Roman"/>
        <family val="1"/>
      </rPr>
      <t xml:space="preserve">      </t>
    </r>
    <r>
      <rPr>
        <sz val="10"/>
        <color indexed="62"/>
        <rFont val="Calibri"/>
        <family val="2"/>
      </rPr>
      <t>Thermal insulation on kitchen exhaust ducting shall be 80 mm thick Aluminium foil faced resin bonded fiber Glass wool of density not less than 48 kg/m3</t>
    </r>
  </si>
  <si>
    <r>
      <t>3)</t>
    </r>
    <r>
      <rPr>
        <sz val="7"/>
        <color indexed="62"/>
        <rFont val="Times New Roman"/>
        <family val="1"/>
      </rPr>
      <t xml:space="preserve">      </t>
    </r>
    <r>
      <rPr>
        <sz val="10"/>
        <color indexed="62"/>
        <rFont val="Calibri"/>
        <family val="2"/>
      </rPr>
      <t>Thermal Insulation on Fresh air, Supply Air and Return Air shall be 19mm thick closed cell antimicrobial Class “O” BS 476 and part 6 &amp; 7 FM approved nitrile rubber elastomeric insulation thermal conductivity 0.033 watts per meter-kelvin (W/ (M</t>
    </r>
    <r>
      <rPr>
        <sz val="10"/>
        <color indexed="62"/>
        <rFont val="Cambria Math"/>
        <family val="1"/>
      </rPr>
      <t>⋅</t>
    </r>
    <r>
      <rPr>
        <sz val="10"/>
        <color indexed="62"/>
        <rFont val="Calibri"/>
        <family val="2"/>
      </rPr>
      <t>K)) at 0°C.</t>
    </r>
  </si>
  <si>
    <r>
      <t>4)</t>
    </r>
    <r>
      <rPr>
        <sz val="7"/>
        <color indexed="62"/>
        <rFont val="Times New Roman"/>
        <family val="1"/>
      </rPr>
      <t xml:space="preserve">      </t>
    </r>
    <r>
      <rPr>
        <sz val="10"/>
        <color indexed="62"/>
        <rFont val="Calibri"/>
        <family val="2"/>
      </rPr>
      <t>Appropriate number of trap doors shall be provided in kitchen exhaust ducting for oil/grease cleaning purpose.</t>
    </r>
  </si>
  <si>
    <r>
      <t>5)</t>
    </r>
    <r>
      <rPr>
        <sz val="7"/>
        <color indexed="62"/>
        <rFont val="Times New Roman"/>
        <family val="1"/>
      </rPr>
      <t xml:space="preserve">      </t>
    </r>
    <r>
      <rPr>
        <sz val="10"/>
        <color indexed="62"/>
        <rFont val="Calibri"/>
        <family val="2"/>
      </rPr>
      <t>Ducting installation with respect to fresh air intake, kitchen exhaust out from location up to louvers at façade shall be in the scope of concessioner including air washer, exhaust fan section dry scrubber etc.</t>
    </r>
  </si>
  <si>
    <r>
      <t>6)</t>
    </r>
    <r>
      <rPr>
        <sz val="7"/>
        <color indexed="62"/>
        <rFont val="Times New Roman"/>
        <family val="1"/>
      </rPr>
      <t xml:space="preserve">      </t>
    </r>
    <r>
      <rPr>
        <sz val="10"/>
        <color indexed="62"/>
        <rFont val="Calibri"/>
        <family val="2"/>
      </rPr>
      <t>Each and every kitchen exhaust hood should be equipped with UL listed, wet chemical based, mechanically operated, automatic fire suppression system. Separate drawing to be submitted for Hood suppression system.</t>
    </r>
  </si>
  <si>
    <r>
      <t>7)</t>
    </r>
    <r>
      <rPr>
        <sz val="7"/>
        <color indexed="62"/>
        <rFont val="Times New Roman"/>
        <family val="1"/>
      </rPr>
      <t xml:space="preserve">      </t>
    </r>
    <r>
      <rPr>
        <sz val="10"/>
        <color indexed="62"/>
        <rFont val="Calibri"/>
        <family val="2"/>
      </rPr>
      <t>Supporting of ducting to be done with using angle 50x 50 x 5mm and tie rod of size minimum 10 mm dia/ As per duct size.</t>
    </r>
  </si>
  <si>
    <r>
      <t>8)</t>
    </r>
    <r>
      <rPr>
        <sz val="7"/>
        <color indexed="62"/>
        <rFont val="Times New Roman"/>
        <family val="1"/>
      </rPr>
      <t xml:space="preserve">      </t>
    </r>
    <r>
      <rPr>
        <sz val="10"/>
        <color indexed="62"/>
        <rFont val="Calibri"/>
        <family val="2"/>
      </rPr>
      <t>Post completion of onsite work, concessionaire has to share testing and commissioning report with DIAL.</t>
    </r>
  </si>
  <si>
    <r>
      <t>9)</t>
    </r>
    <r>
      <rPr>
        <sz val="7"/>
        <color indexed="62"/>
        <rFont val="Times New Roman"/>
        <family val="1"/>
      </rPr>
      <t xml:space="preserve">      </t>
    </r>
    <r>
      <rPr>
        <sz val="11"/>
        <color indexed="62"/>
        <rFont val="Calibri"/>
        <family val="2"/>
      </rPr>
      <t xml:space="preserve">Integration with Fire alarm system, so that AHU get switched off in case of any fire incident. </t>
    </r>
  </si>
  <si>
    <r>
      <t>10)</t>
    </r>
    <r>
      <rPr>
        <sz val="7"/>
        <color indexed="62"/>
        <rFont val="Times New Roman"/>
        <family val="1"/>
      </rPr>
      <t xml:space="preserve">   </t>
    </r>
    <r>
      <rPr>
        <sz val="11"/>
        <color indexed="62"/>
        <rFont val="Calibri"/>
        <family val="2"/>
      </rPr>
      <t>For equipment placement structural details to be approved by structural consultant and same to be share with DIAL.</t>
    </r>
  </si>
  <si>
    <r>
      <t>11)</t>
    </r>
    <r>
      <rPr>
        <sz val="7"/>
        <color indexed="62"/>
        <rFont val="Times New Roman"/>
        <family val="1"/>
      </rPr>
      <t xml:space="preserve">   </t>
    </r>
    <r>
      <rPr>
        <sz val="11"/>
        <color indexed="62"/>
        <rFont val="Calibri"/>
        <family val="2"/>
      </rPr>
      <t>Trap door with proper access to be provided for filter and copper coil cleaning.</t>
    </r>
  </si>
  <si>
    <r>
      <t>12)</t>
    </r>
    <r>
      <rPr>
        <sz val="7"/>
        <color indexed="62"/>
        <rFont val="Times New Roman"/>
        <family val="1"/>
      </rPr>
      <t xml:space="preserve">   </t>
    </r>
    <r>
      <rPr>
        <sz val="11"/>
        <color indexed="62"/>
        <rFont val="Calibri"/>
        <family val="2"/>
      </rPr>
      <t>Kitchen ventilation shall comply to NFPA 96 guideline.</t>
    </r>
  </si>
  <si>
    <t xml:space="preserve">Chilled Water Piping:- </t>
  </si>
  <si>
    <r>
      <t>1.</t>
    </r>
    <r>
      <rPr>
        <b/>
        <sz val="7"/>
        <color indexed="62"/>
        <rFont val="Times New Roman"/>
        <family val="1"/>
      </rPr>
      <t xml:space="preserve">       </t>
    </r>
    <r>
      <rPr>
        <sz val="10"/>
        <color indexed="62"/>
        <rFont val="Calibri"/>
        <family val="2"/>
      </rPr>
      <t>Chilled water piping shall be confirming to IS:1239 Part I class ‘C’ heavy and fitting shall be conforming to ASTM A-105,3000lbs socket weld end (up to 50mm) &amp; 1S:1239 Part-II HEAVY/ASTM A-234 WPB, Gr.B butt weld fitting ( above 50nb pipe size)</t>
    </r>
  </si>
  <si>
    <r>
      <t>2.</t>
    </r>
    <r>
      <rPr>
        <b/>
        <sz val="7"/>
        <color indexed="62"/>
        <rFont val="Times New Roman"/>
        <family val="1"/>
      </rPr>
      <t xml:space="preserve">       </t>
    </r>
    <r>
      <rPr>
        <sz val="10"/>
        <color indexed="62"/>
        <rFont val="Calibri"/>
        <family val="2"/>
      </rPr>
      <t>Piping connection should be socket welded up to 50nb size and shall be butt weld above 50nb pipe size. Pipe flanges should be confirming to ASTM A-105 # 150 SORF and flange dimension should be in accordance with ASME/ANSI B 16.5 (150 SORF), fitting to fitting welding is not allowed. Nozzle connections/thredolets/weldolets are not allowed by puncturing the pipe. Only equal/unequal Tee’s shall be used for branch connection from header. Socket weld end Tee should be used for branch connection (up-to -50nb pipe size) w.r.t to pressure gauge/temperature gauge/Air vent/Drain point etc.</t>
    </r>
  </si>
  <si>
    <r>
      <t>3.</t>
    </r>
    <r>
      <rPr>
        <b/>
        <sz val="7"/>
        <color indexed="62"/>
        <rFont val="Times New Roman"/>
        <family val="1"/>
      </rPr>
      <t xml:space="preserve">       </t>
    </r>
    <r>
      <rPr>
        <sz val="10"/>
        <color indexed="62"/>
        <rFont val="Calibri"/>
        <family val="2"/>
      </rPr>
      <t>Post installation clearance by DIAL, CHW piping shall be tested @15kgf/cm2 hydrostatics pressure for 24hrs hold time and Testing should be witnessed to DIAL Team.</t>
    </r>
  </si>
  <si>
    <r>
      <t>4.</t>
    </r>
    <r>
      <rPr>
        <b/>
        <sz val="7"/>
        <color indexed="62"/>
        <rFont val="Times New Roman"/>
        <family val="1"/>
      </rPr>
      <t xml:space="preserve">       </t>
    </r>
    <r>
      <rPr>
        <sz val="10"/>
        <color indexed="62"/>
        <rFont val="Calibri"/>
        <family val="2"/>
      </rPr>
      <t>Thermal insulation on CHW and condensate drain piping line shall be 25mm thick. Closed cell antimicrobial Class “O” BS 476 and part 6 &amp; 7 FM approved nitrile rubber elastomeric insulation thermal conductivity 0.033 watts per meter-kelvin (W/ (M</t>
    </r>
    <r>
      <rPr>
        <sz val="10"/>
        <color indexed="62"/>
        <rFont val="Cambria Math"/>
        <family val="1"/>
      </rPr>
      <t>⋅</t>
    </r>
    <r>
      <rPr>
        <sz val="10"/>
        <color indexed="62"/>
        <rFont val="Calibri"/>
        <family val="2"/>
      </rPr>
      <t>K)) at 0°C.</t>
    </r>
  </si>
  <si>
    <r>
      <t>5.</t>
    </r>
    <r>
      <rPr>
        <b/>
        <sz val="7"/>
        <color indexed="62"/>
        <rFont val="Times New Roman"/>
        <family val="1"/>
      </rPr>
      <t xml:space="preserve">       </t>
    </r>
    <r>
      <rPr>
        <sz val="10"/>
        <color indexed="62"/>
        <rFont val="Calibri"/>
        <family val="2"/>
      </rPr>
      <t>Condensate drain piping shall be complying to IS 4985 Class 3 UPVC pipe. Solvent cement complying with ASTM D2564 shall be used for joints.</t>
    </r>
  </si>
  <si>
    <r>
      <t>6.</t>
    </r>
    <r>
      <rPr>
        <b/>
        <sz val="7"/>
        <color indexed="62"/>
        <rFont val="Times New Roman"/>
        <family val="1"/>
      </rPr>
      <t xml:space="preserve">       </t>
    </r>
    <r>
      <rPr>
        <sz val="10"/>
        <color indexed="62"/>
        <rFont val="Calibri"/>
        <family val="2"/>
      </rPr>
      <t xml:space="preserve">For ceiling suspended chilled water pipe:  Pipe should be hanged with tie rod of size minimum 10 mm dia. </t>
    </r>
  </si>
  <si>
    <r>
      <t>7.</t>
    </r>
    <r>
      <rPr>
        <b/>
        <sz val="7"/>
        <color indexed="62"/>
        <rFont val="Times New Roman"/>
        <family val="1"/>
      </rPr>
      <t xml:space="preserve">       </t>
    </r>
    <r>
      <rPr>
        <sz val="10"/>
        <color indexed="62"/>
        <rFont val="Calibri"/>
        <family val="2"/>
      </rPr>
      <t>Attached CHW P&amp;ID drawing/sketch to be followed during onsite work.</t>
    </r>
  </si>
  <si>
    <t>CU Armoured Cable for Suitable 2400 CFM AHU Fan, 3PH Fan</t>
  </si>
  <si>
    <t>CU XLPE Cable for 4500 CFM EX Fan, 3PH Fan with Industrial Top Plug</t>
  </si>
  <si>
    <t>CU XLPE Cable for 3600 CFM FA Fan, 3PH Fan with Industrial Top Plug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</si>
</sst>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6" formatCode="_(* #,##0.00_);_(* \(#,##0.00\);_(* &quot;-&quot;??_);_(@_)"/>
    <numFmt numFmtId="167" formatCode="0.00_)"/>
    <numFmt numFmtId="168" formatCode="_(* #,##0.00_);_(* \(#,##0.00\);_(* \-??_);_(@_)"/>
    <numFmt numFmtId="169" formatCode="#,##0.00\ ;&quot; (&quot;#,##0.00\);&quot; -&quot;#\ ;@\ "/>
    <numFmt numFmtId="170" formatCode="0.0"/>
    <numFmt numFmtId="171" formatCode="General_)"/>
    <numFmt numFmtId="172" formatCode="_(* #,##0_);_(* \(#,##0\);_(* \-??_);_(@_)"/>
    <numFmt numFmtId="173" formatCode="#,##0\ ;&quot; (&quot;#,##0\);&quot; -&quot;#\ ;@\ "/>
  </numFmts>
  <fonts count="111">
    <font>
      <sz val="10"/>
      <color rgb="FF000000"/>
      <name val="Times New Roman"/>
      <charset val="204"/>
    </font>
    <font>
      <b/>
      <sz val="10"/>
      <name val="Bookman Old Style"/>
      <charset val="134"/>
    </font>
    <font>
      <i/>
      <sz val="10"/>
      <name val="Bookman Old Style"/>
      <charset val="134"/>
    </font>
    <font>
      <sz val="10"/>
      <name val="Bookman Old Style"/>
      <charset val="134"/>
    </font>
    <font>
      <b/>
      <sz val="11"/>
      <name val="Arial"/>
      <charset val="134"/>
    </font>
    <font>
      <b/>
      <sz val="10"/>
      <name val="Arial"/>
      <charset val="134"/>
    </font>
    <font>
      <sz val="10"/>
      <name val="Arial"/>
      <charset val="134"/>
    </font>
    <font>
      <i/>
      <sz val="10"/>
      <name val="Arial"/>
      <charset val="134"/>
    </font>
    <font>
      <sz val="10"/>
      <color theme="0"/>
      <name val="Bookman Old Style"/>
      <charset val="134"/>
    </font>
    <font>
      <b/>
      <u/>
      <sz val="10"/>
      <name val="Bookman Old Style"/>
      <charset val="134"/>
    </font>
    <font>
      <sz val="10"/>
      <color indexed="8"/>
      <name val="Bookman Old Style"/>
      <charset val="134"/>
    </font>
    <font>
      <sz val="11"/>
      <color rgb="FF1F497D"/>
      <name val="Calibri"/>
      <charset val="134"/>
    </font>
    <font>
      <sz val="11"/>
      <color rgb="FF1F497D"/>
      <name val="Calibri"/>
      <charset val="134"/>
      <scheme val="minor"/>
    </font>
    <font>
      <sz val="11"/>
      <name val="Arial"/>
      <charset val="134"/>
    </font>
    <font>
      <b/>
      <sz val="11"/>
      <color indexed="8"/>
      <name val="Arial"/>
      <charset val="134"/>
    </font>
    <font>
      <sz val="11"/>
      <color indexed="8"/>
      <name val="Arial"/>
      <charset val="134"/>
    </font>
    <font>
      <b/>
      <sz val="11"/>
      <color theme="1"/>
      <name val="Calibri"/>
      <charset val="134"/>
      <scheme val="minor"/>
    </font>
    <font>
      <b/>
      <sz val="11"/>
      <name val="Calibri"/>
      <charset val="134"/>
      <scheme val="minor"/>
    </font>
    <font>
      <sz val="11"/>
      <color theme="1"/>
      <name val="Calibri"/>
      <charset val="134"/>
      <scheme val="minor"/>
    </font>
    <font>
      <sz val="12"/>
      <color theme="1"/>
      <name val="Arial Narrow"/>
      <charset val="134"/>
    </font>
    <font>
      <sz val="11"/>
      <name val="Calibri"/>
      <charset val="134"/>
      <scheme val="minor"/>
    </font>
    <font>
      <sz val="12"/>
      <color theme="1"/>
      <name val="Calibri"/>
      <charset val="134"/>
    </font>
    <font>
      <sz val="11"/>
      <color theme="1"/>
      <name val="Calibri"/>
      <charset val="134"/>
    </font>
    <font>
      <sz val="10"/>
      <color theme="1"/>
      <name val="Arial"/>
      <charset val="134"/>
    </font>
    <font>
      <b/>
      <sz val="12"/>
      <name val="Calibri"/>
      <charset val="134"/>
      <scheme val="minor"/>
    </font>
    <font>
      <sz val="12"/>
      <name val="Calibri"/>
      <charset val="134"/>
      <scheme val="minor"/>
    </font>
    <font>
      <sz val="12"/>
      <name val="Arial Narrow"/>
      <charset val="134"/>
    </font>
    <font>
      <b/>
      <sz val="11"/>
      <color theme="1"/>
      <name val="Calibri"/>
      <charset val="134"/>
    </font>
    <font>
      <b/>
      <u/>
      <sz val="11"/>
      <color theme="1"/>
      <name val="Calibri"/>
      <charset val="134"/>
    </font>
    <font>
      <b/>
      <sz val="12"/>
      <color theme="1"/>
      <name val="Calibri"/>
      <charset val="134"/>
    </font>
    <font>
      <sz val="12"/>
      <color theme="1"/>
      <name val="Arial"/>
      <charset val="134"/>
    </font>
    <font>
      <sz val="11"/>
      <color theme="1"/>
      <name val="Arial"/>
      <charset val="134"/>
    </font>
    <font>
      <b/>
      <sz val="11"/>
      <color theme="1"/>
      <name val="Aptos"/>
      <charset val="134"/>
    </font>
    <font>
      <b/>
      <u/>
      <sz val="10"/>
      <color theme="1"/>
      <name val="Aptos"/>
      <charset val="134"/>
    </font>
    <font>
      <sz val="10"/>
      <color theme="1"/>
      <name val="Calibri"/>
      <charset val="134"/>
      <scheme val="minor"/>
    </font>
    <font>
      <b/>
      <sz val="10"/>
      <color theme="1"/>
      <name val="Aptos"/>
      <charset val="134"/>
    </font>
    <font>
      <sz val="10"/>
      <color rgb="FF1F497D"/>
      <name val="Aptos"/>
      <charset val="134"/>
    </font>
    <font>
      <b/>
      <sz val="10"/>
      <color rgb="FF1F497D"/>
      <name val="Aptos"/>
      <charset val="134"/>
    </font>
    <font>
      <sz val="10"/>
      <color rgb="FF1F497D"/>
      <name val="Symbol"/>
      <charset val="2"/>
    </font>
    <font>
      <sz val="10"/>
      <color rgb="FF1F497D"/>
      <name val="Calibri"/>
      <charset val="134"/>
    </font>
    <font>
      <b/>
      <sz val="11"/>
      <color theme="1"/>
      <name val="Cambria"/>
      <charset val="134"/>
    </font>
    <font>
      <sz val="11"/>
      <color theme="1"/>
      <name val="Cambria"/>
      <charset val="134"/>
    </font>
    <font>
      <b/>
      <sz val="14"/>
      <color theme="1"/>
      <name val="Cambria"/>
      <charset val="134"/>
    </font>
    <font>
      <b/>
      <sz val="12"/>
      <name val="Calibri"/>
      <charset val="1"/>
    </font>
    <font>
      <sz val="11"/>
      <color indexed="8"/>
      <name val="Calibri"/>
      <charset val="134"/>
    </font>
    <font>
      <b/>
      <sz val="11"/>
      <name val="Calibri"/>
      <charset val="1"/>
    </font>
    <font>
      <sz val="11"/>
      <color rgb="FF000000"/>
      <name val="Cambria"/>
      <charset val="1"/>
    </font>
    <font>
      <sz val="11"/>
      <name val="Cambria"/>
      <charset val="1"/>
    </font>
    <font>
      <sz val="11"/>
      <name val="Calibri"/>
      <charset val="134"/>
    </font>
    <font>
      <sz val="11"/>
      <name val="Calibri"/>
      <charset val="1"/>
    </font>
    <font>
      <b/>
      <sz val="11"/>
      <color indexed="8"/>
      <name val="Calibri"/>
      <charset val="134"/>
    </font>
    <font>
      <b/>
      <sz val="14"/>
      <color indexed="8"/>
      <name val="Cambria"/>
      <charset val="134"/>
    </font>
    <font>
      <b/>
      <sz val="12"/>
      <color indexed="8"/>
      <name val="Cambria"/>
      <charset val="134"/>
    </font>
    <font>
      <b/>
      <sz val="11"/>
      <color indexed="8"/>
      <name val="Cambria"/>
      <charset val="134"/>
    </font>
    <font>
      <sz val="12"/>
      <color indexed="8"/>
      <name val="Cambria"/>
      <charset val="134"/>
    </font>
    <font>
      <sz val="12"/>
      <color theme="1"/>
      <name val="Cambria"/>
      <charset val="134"/>
    </font>
    <font>
      <sz val="11"/>
      <name val="Arial"/>
      <charset val="1"/>
    </font>
    <font>
      <b/>
      <i/>
      <u/>
      <sz val="10"/>
      <color rgb="FFFF0000"/>
      <name val="Arial"/>
      <charset val="1"/>
    </font>
    <font>
      <sz val="12"/>
      <name val="Calibri"/>
      <charset val="1"/>
    </font>
    <font>
      <b/>
      <sz val="11"/>
      <name val="Arial"/>
      <charset val="1"/>
    </font>
    <font>
      <b/>
      <u/>
      <sz val="11"/>
      <color rgb="FF000000"/>
      <name val="Arial"/>
      <charset val="1"/>
    </font>
    <font>
      <sz val="11"/>
      <color indexed="8"/>
      <name val="Cambria"/>
      <charset val="134"/>
    </font>
    <font>
      <b/>
      <sz val="12"/>
      <color rgb="FF000000"/>
      <name val="Cambria"/>
      <charset val="134"/>
    </font>
    <font>
      <sz val="8"/>
      <color rgb="FF000000"/>
      <name val="Times New Roman"/>
      <charset val="134"/>
    </font>
    <font>
      <sz val="9"/>
      <color rgb="FF000000"/>
      <name val="Times New Roman"/>
      <charset val="134"/>
    </font>
    <font>
      <b/>
      <sz val="26"/>
      <color theme="6" tint="-0.249977111117893"/>
      <name val="Times New Roman"/>
      <charset val="204"/>
    </font>
    <font>
      <b/>
      <sz val="10"/>
      <color rgb="FF000000"/>
      <name val="Arial"/>
      <charset val="204"/>
    </font>
    <font>
      <b/>
      <sz val="8.5"/>
      <name val="Arial"/>
      <charset val="134"/>
    </font>
    <font>
      <b/>
      <sz val="8"/>
      <name val="Arial"/>
      <charset val="134"/>
    </font>
    <font>
      <b/>
      <sz val="8"/>
      <name val="Times New Roman"/>
      <charset val="134"/>
    </font>
    <font>
      <b/>
      <sz val="10"/>
      <name val="Times New Roman"/>
      <charset val="134"/>
    </font>
    <font>
      <b/>
      <sz val="9.5"/>
      <name val="Arial"/>
      <charset val="134"/>
    </font>
    <font>
      <b/>
      <sz val="9.5"/>
      <color rgb="FF000000"/>
      <name val="Arial"/>
      <charset val="134"/>
    </font>
    <font>
      <sz val="8.5"/>
      <name val="Times New Roman"/>
      <charset val="134"/>
    </font>
    <font>
      <sz val="8.5"/>
      <color rgb="FF000000"/>
      <name val="Times New Roman"/>
      <charset val="134"/>
    </font>
    <font>
      <b/>
      <sz val="9"/>
      <name val="Times New Roman"/>
      <charset val="134"/>
    </font>
    <font>
      <sz val="8"/>
      <name val="Arial"/>
      <charset val="134"/>
    </font>
    <font>
      <sz val="9"/>
      <name val="Arial"/>
      <charset val="134"/>
    </font>
    <font>
      <sz val="8"/>
      <color rgb="FF000000"/>
      <name val="Arial"/>
      <charset val="134"/>
    </font>
    <font>
      <sz val="9"/>
      <color rgb="FF000000"/>
      <name val="Arial"/>
      <charset val="134"/>
    </font>
    <font>
      <b/>
      <sz val="9"/>
      <color rgb="FF000000"/>
      <name val="Times New Roman"/>
      <charset val="134"/>
    </font>
    <font>
      <b/>
      <sz val="8"/>
      <color rgb="FF000000"/>
      <name val="Arial"/>
      <charset val="134"/>
    </font>
    <font>
      <b/>
      <i/>
      <sz val="16"/>
      <name val="Arial"/>
      <charset val="1"/>
    </font>
    <font>
      <sz val="10"/>
      <color rgb="FF000000"/>
      <name val="Times New Roman"/>
      <charset val="134"/>
    </font>
    <font>
      <sz val="11"/>
      <color rgb="FF000000"/>
      <name val="Calibri"/>
      <charset val="1"/>
    </font>
    <font>
      <sz val="11"/>
      <color rgb="FF000000"/>
      <name val="Calibri"/>
      <charset val="134"/>
    </font>
    <font>
      <sz val="10"/>
      <name val="Arial"/>
      <charset val="1"/>
    </font>
    <font>
      <sz val="12"/>
      <name val="Arial"/>
      <charset val="1"/>
    </font>
    <font>
      <sz val="10"/>
      <name val="Arial"/>
      <charset val="204"/>
    </font>
    <font>
      <b/>
      <sz val="12"/>
      <color theme="1"/>
      <name val="Cambria"/>
      <charset val="134"/>
    </font>
    <font>
      <b/>
      <u/>
      <sz val="11"/>
      <name val="Arial"/>
      <charset val="1"/>
    </font>
    <font>
      <sz val="10"/>
      <color rgb="FF1F497D"/>
      <name val="Times New Roman"/>
      <charset val="134"/>
    </font>
    <font>
      <b/>
      <sz val="10"/>
      <color rgb="FF1F497D"/>
      <name val="Calibri"/>
      <charset val="134"/>
    </font>
    <font>
      <b/>
      <sz val="11"/>
      <color rgb="FFFF420E"/>
      <name val="Calibri"/>
      <charset val="1"/>
    </font>
    <font>
      <b/>
      <sz val="10"/>
      <name val="Book Antiqua"/>
      <charset val="134"/>
    </font>
    <font>
      <sz val="10"/>
      <name val="Book Antiqua"/>
      <charset val="134"/>
    </font>
    <font>
      <b/>
      <sz val="12"/>
      <color rgb="FFFF0000"/>
      <name val="Calibri"/>
      <charset val="134"/>
      <scheme val="minor"/>
    </font>
    <font>
      <b/>
      <sz val="10"/>
      <name val="Calibri"/>
      <family val="2"/>
    </font>
    <font>
      <sz val="10"/>
      <name val="Calibri"/>
      <family val="2"/>
    </font>
    <font>
      <sz val="10"/>
      <color theme="1"/>
      <name val="Calibri"/>
      <family val="2"/>
    </font>
    <font>
      <sz val="10"/>
      <color indexed="8"/>
      <name val="Calibri"/>
      <family val="2"/>
    </font>
    <font>
      <sz val="10"/>
      <color indexed="8"/>
      <name val="Calibri"/>
      <family val="2"/>
      <scheme val="minor"/>
    </font>
    <font>
      <b/>
      <sz val="11"/>
      <color rgb="FF1F497D"/>
      <name val="Calibri"/>
      <family val="2"/>
    </font>
    <font>
      <b/>
      <sz val="10"/>
      <color rgb="FF1F497D"/>
      <name val="Calibri"/>
      <family val="2"/>
    </font>
    <font>
      <sz val="10"/>
      <color rgb="FF1F497D"/>
      <name val="Calibri"/>
      <family val="2"/>
    </font>
    <font>
      <sz val="7"/>
      <color indexed="62"/>
      <name val="Times New Roman"/>
      <family val="1"/>
    </font>
    <font>
      <sz val="10"/>
      <color indexed="62"/>
      <name val="Calibri"/>
      <family val="2"/>
    </font>
    <font>
      <sz val="10"/>
      <color indexed="62"/>
      <name val="Cambria Math"/>
      <family val="1"/>
    </font>
    <font>
      <sz val="11"/>
      <color rgb="FF1F497D"/>
      <name val="Calibri"/>
      <family val="2"/>
    </font>
    <font>
      <sz val="11"/>
      <color indexed="62"/>
      <name val="Calibri"/>
      <family val="2"/>
    </font>
    <font>
      <b/>
      <sz val="7"/>
      <color indexed="62"/>
      <name val="Times New Roman"/>
      <family val="1"/>
    </font>
  </fonts>
  <fills count="21">
    <fill>
      <patternFill patternType="none"/>
    </fill>
    <fill>
      <patternFill patternType="gray125"/>
    </fill>
    <fill>
      <patternFill patternType="solid">
        <fgColor theme="6" tint="0.39997558519241921"/>
        <bgColor indexed="64"/>
      </patternFill>
    </fill>
    <fill>
      <patternFill patternType="solid">
        <fgColor theme="6" tint="0.79995117038483843"/>
        <bgColor indexed="64"/>
      </patternFill>
    </fill>
    <fill>
      <patternFill patternType="solid">
        <fgColor indexed="9"/>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tint="-0.14996795556505021"/>
        <bgColor indexed="35"/>
      </patternFill>
    </fill>
    <fill>
      <patternFill patternType="solid">
        <fgColor theme="0" tint="-0.14996795556505021"/>
        <bgColor indexed="64"/>
      </patternFill>
    </fill>
    <fill>
      <patternFill patternType="solid">
        <fgColor theme="0" tint="-0.14996795556505021"/>
        <bgColor indexed="49"/>
      </patternFill>
    </fill>
    <fill>
      <patternFill patternType="solid">
        <fgColor rgb="FFB4C7DC"/>
        <bgColor rgb="FFCCCCFF"/>
      </patternFill>
    </fill>
    <fill>
      <patternFill patternType="solid">
        <fgColor theme="6" tint="0.39997558519241921"/>
        <bgColor rgb="FFCCCCFF"/>
      </patternFill>
    </fill>
    <fill>
      <patternFill patternType="solid">
        <fgColor rgb="FFFFFFFF"/>
        <bgColor rgb="FFFFFFCC"/>
      </patternFill>
    </fill>
    <fill>
      <patternFill patternType="solid">
        <fgColor theme="6" tint="0.39994506668294322"/>
        <bgColor indexed="64"/>
      </patternFill>
    </fill>
    <fill>
      <patternFill patternType="solid">
        <fgColor theme="3" tint="0.59999389629810485"/>
        <bgColor indexed="64"/>
      </patternFill>
    </fill>
    <fill>
      <patternFill patternType="solid">
        <fgColor theme="0"/>
        <bgColor indexed="64"/>
      </patternFill>
    </fill>
    <fill>
      <patternFill patternType="solid">
        <fgColor rgb="FFA9D08E"/>
        <bgColor indexed="64"/>
      </patternFill>
    </fill>
    <fill>
      <patternFill patternType="solid">
        <fgColor rgb="FFAED581"/>
        <bgColor indexed="64"/>
      </patternFill>
    </fill>
    <fill>
      <patternFill patternType="solid">
        <fgColor theme="0" tint="-0.249977111117893"/>
        <bgColor indexed="64"/>
      </patternFill>
    </fill>
    <fill>
      <patternFill patternType="solid">
        <fgColor rgb="FFFFFFFF"/>
        <bgColor indexed="64"/>
      </patternFill>
    </fill>
    <fill>
      <patternFill patternType="solid">
        <fgColor rgb="FF8EA9DB"/>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diagonal/>
    </border>
    <border>
      <left style="thin">
        <color indexed="8"/>
      </left>
      <right style="thin">
        <color indexed="8"/>
      </right>
      <top style="thin">
        <color auto="1"/>
      </top>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auto="1"/>
      </left>
      <right style="thin">
        <color auto="1"/>
      </right>
      <top/>
      <bottom/>
      <diagonal/>
    </border>
    <border>
      <left/>
      <right style="thin">
        <color auto="1"/>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auto="1"/>
      </left>
      <right/>
      <top style="thin">
        <color auto="1"/>
      </top>
      <bottom/>
      <diagonal/>
    </border>
    <border>
      <left/>
      <right style="thin">
        <color indexed="8"/>
      </right>
      <top style="thin">
        <color indexed="8"/>
      </top>
      <bottom style="thin">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indexed="8"/>
      </left>
      <right style="medium">
        <color indexed="8"/>
      </right>
      <top/>
      <bottom/>
      <diagonal/>
    </border>
    <border>
      <left style="medium">
        <color indexed="64"/>
      </left>
      <right style="medium">
        <color indexed="8"/>
      </right>
      <top/>
      <bottom/>
      <diagonal/>
    </border>
  </borders>
  <cellStyleXfs count="55">
    <xf numFmtId="0" fontId="0" fillId="0" borderId="0" applyBorder="0"/>
    <xf numFmtId="43" fontId="18" fillId="0" borderId="0" applyFont="0" applyFill="0" applyBorder="0" applyAlignment="0" applyProtection="0">
      <alignment vertical="center"/>
    </xf>
    <xf numFmtId="166" fontId="6" fillId="0" borderId="0" applyBorder="0">
      <alignment vertical="top"/>
      <protection locked="0"/>
    </xf>
    <xf numFmtId="0" fontId="6" fillId="0" borderId="0" applyBorder="0">
      <alignment vertical="center"/>
    </xf>
    <xf numFmtId="43" fontId="6" fillId="0" borderId="0" applyBorder="0">
      <alignment vertical="top"/>
      <protection locked="0"/>
    </xf>
    <xf numFmtId="43" fontId="6" fillId="0" borderId="0" applyBorder="0">
      <alignment vertical="top"/>
      <protection locked="0"/>
    </xf>
    <xf numFmtId="0" fontId="6" fillId="0" borderId="0" applyBorder="0">
      <alignment vertical="center"/>
    </xf>
    <xf numFmtId="167" fontId="82" fillId="0" borderId="0" applyBorder="0"/>
    <xf numFmtId="0" fontId="6" fillId="0" borderId="0" applyBorder="0">
      <protection locked="0"/>
    </xf>
    <xf numFmtId="0" fontId="6" fillId="0" borderId="0" applyBorder="0">
      <alignment vertical="center"/>
    </xf>
    <xf numFmtId="0" fontId="6" fillId="0" borderId="0" applyBorder="0">
      <alignment vertical="center"/>
    </xf>
    <xf numFmtId="0" fontId="48" fillId="0" borderId="0" applyBorder="0"/>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83" fillId="0" borderId="0" applyBorder="0"/>
    <xf numFmtId="0" fontId="6" fillId="0" borderId="0" applyBorder="0"/>
    <xf numFmtId="0" fontId="6" fillId="0" borderId="0" applyBorder="0">
      <alignment vertical="center"/>
    </xf>
    <xf numFmtId="0" fontId="6" fillId="0" borderId="0" applyBorder="0">
      <alignment vertical="center"/>
    </xf>
    <xf numFmtId="0" fontId="6" fillId="0" borderId="0" applyBorder="0">
      <protection locked="0"/>
    </xf>
    <xf numFmtId="0" fontId="6" fillId="0" borderId="0" applyBorder="0">
      <alignment vertical="center"/>
    </xf>
    <xf numFmtId="166" fontId="6" fillId="0" borderId="0" applyBorder="0">
      <alignment vertical="top"/>
      <protection locked="0"/>
    </xf>
    <xf numFmtId="0" fontId="6" fillId="0" borderId="0" applyBorder="0">
      <protection locked="0"/>
    </xf>
    <xf numFmtId="0" fontId="84" fillId="0" borderId="0" applyBorder="0"/>
    <xf numFmtId="43" fontId="85" fillId="0" borderId="0" applyBorder="0">
      <alignment vertical="top"/>
      <protection locked="0"/>
    </xf>
    <xf numFmtId="0" fontId="6" fillId="0" borderId="0" applyBorder="0">
      <protection locked="0"/>
    </xf>
    <xf numFmtId="0" fontId="6" fillId="0" borderId="0" applyBorder="0">
      <alignment vertical="center"/>
    </xf>
    <xf numFmtId="168" fontId="6" fillId="0" borderId="0" applyBorder="0">
      <alignment vertical="top"/>
      <protection locked="0"/>
    </xf>
    <xf numFmtId="43" fontId="85" fillId="0" borderId="0" applyBorder="0">
      <alignment vertical="top"/>
      <protection locked="0"/>
    </xf>
    <xf numFmtId="0" fontId="6" fillId="0" borderId="0" applyBorder="0">
      <alignment vertical="center"/>
    </xf>
    <xf numFmtId="168" fontId="86" fillId="0" borderId="0" applyBorder="0" applyProtection="0"/>
    <xf numFmtId="0" fontId="85" fillId="0" borderId="0" applyBorder="0">
      <protection locked="0"/>
    </xf>
    <xf numFmtId="0" fontId="44" fillId="0" borderId="0" applyNumberFormat="0" applyFill="0" applyBorder="0" applyProtection="0"/>
    <xf numFmtId="0" fontId="6" fillId="0" borderId="0" applyBorder="0">
      <alignment vertical="center"/>
    </xf>
    <xf numFmtId="0" fontId="6" fillId="0" borderId="0" applyBorder="0">
      <alignment vertical="center"/>
    </xf>
    <xf numFmtId="0" fontId="6" fillId="0" borderId="0" applyBorder="0">
      <alignment vertical="center"/>
    </xf>
    <xf numFmtId="168" fontId="87" fillId="0" borderId="0" applyBorder="0" applyProtection="0"/>
    <xf numFmtId="0" fontId="6" fillId="0" borderId="0" applyBorder="0">
      <alignment vertical="center"/>
    </xf>
    <xf numFmtId="0" fontId="85" fillId="0" borderId="0" applyBorder="0">
      <protection locked="0"/>
    </xf>
    <xf numFmtId="0" fontId="6" fillId="0" borderId="0" applyBorder="0">
      <alignment vertical="center"/>
    </xf>
    <xf numFmtId="0" fontId="6" fillId="0" borderId="0" applyBorder="0">
      <alignment vertical="center"/>
    </xf>
    <xf numFmtId="0" fontId="6" fillId="0" borderId="0" applyBorder="0">
      <alignment vertical="center"/>
    </xf>
    <xf numFmtId="0" fontId="44" fillId="0" borderId="0" applyNumberFormat="0" applyFill="0" applyBorder="0" applyProtection="0"/>
    <xf numFmtId="0" fontId="86" fillId="0" borderId="0"/>
    <xf numFmtId="0" fontId="6" fillId="0" borderId="0"/>
    <xf numFmtId="0" fontId="6" fillId="0" borderId="0"/>
    <xf numFmtId="169" fontId="15" fillId="0" borderId="0"/>
    <xf numFmtId="0" fontId="88" fillId="0" borderId="0"/>
    <xf numFmtId="0" fontId="6" fillId="0" borderId="0"/>
    <xf numFmtId="0" fontId="44" fillId="0" borderId="0"/>
    <xf numFmtId="0" fontId="6" fillId="0" borderId="0"/>
  </cellStyleXfs>
  <cellXfs count="587">
    <xf numFmtId="0" fontId="0" fillId="0" borderId="0" xfId="0" applyAlignment="1">
      <alignment horizontal="left" vertical="top"/>
    </xf>
    <xf numFmtId="0" fontId="1" fillId="0" borderId="0" xfId="19" applyFont="1" applyFill="1" applyBorder="1" applyAlignment="1">
      <alignment horizontal="center" vertical="top"/>
    </xf>
    <xf numFmtId="0" fontId="1" fillId="0" borderId="0" xfId="19" applyFont="1" applyFill="1" applyBorder="1" applyAlignment="1">
      <alignment vertical="top"/>
    </xf>
    <xf numFmtId="0" fontId="2" fillId="0" borderId="0" xfId="19" applyFont="1" applyFill="1" applyBorder="1" applyAlignment="1">
      <alignment vertical="top"/>
    </xf>
    <xf numFmtId="0" fontId="3" fillId="0" borderId="0" xfId="19" applyFont="1" applyFill="1" applyBorder="1" applyAlignment="1">
      <alignment vertical="top" wrapText="1"/>
    </xf>
    <xf numFmtId="0" fontId="3" fillId="0" borderId="0" xfId="53" applyFont="1" applyFill="1" applyAlignment="1">
      <alignment vertical="top"/>
    </xf>
    <xf numFmtId="0" fontId="3" fillId="0" borderId="0" xfId="19" applyFont="1" applyFill="1" applyBorder="1" applyAlignment="1"/>
    <xf numFmtId="0" fontId="3" fillId="0" borderId="0" xfId="19" applyFont="1" applyFill="1" applyBorder="1" applyAlignment="1">
      <alignment horizontal="center" vertical="center"/>
    </xf>
    <xf numFmtId="0" fontId="3" fillId="0" borderId="0" xfId="19" applyFont="1" applyFill="1" applyBorder="1" applyAlignment="1">
      <alignment horizontal="justify" vertical="top"/>
    </xf>
    <xf numFmtId="0" fontId="3" fillId="0" borderId="0" xfId="0" applyFont="1" applyFill="1" applyBorder="1" applyAlignment="1">
      <alignment horizontal="center" vertical="center"/>
    </xf>
    <xf numFmtId="4" fontId="3" fillId="0" borderId="0" xfId="0" applyNumberFormat="1" applyFont="1" applyFill="1" applyBorder="1" applyAlignment="1">
      <alignment horizontal="center" vertical="center"/>
    </xf>
    <xf numFmtId="0" fontId="3" fillId="0" borderId="0" xfId="19" applyFont="1" applyFill="1" applyBorder="1" applyAlignment="1">
      <alignment vertical="top"/>
    </xf>
    <xf numFmtId="0" fontId="5" fillId="0" borderId="1" xfId="19" applyFont="1" applyFill="1" applyBorder="1" applyAlignment="1">
      <alignment horizontal="center" vertical="center"/>
    </xf>
    <xf numFmtId="0" fontId="5" fillId="0" borderId="1" xfId="19" applyFont="1" applyFill="1" applyBorder="1" applyAlignment="1">
      <alignment horizontal="center" vertical="top"/>
    </xf>
    <xf numFmtId="4" fontId="5" fillId="0" borderId="1" xfId="0" applyNumberFormat="1" applyFont="1" applyFill="1" applyBorder="1" applyAlignment="1" applyProtection="1">
      <alignment horizontal="center" vertical="center"/>
      <protection locked="0"/>
    </xf>
    <xf numFmtId="170" fontId="5" fillId="0" borderId="1" xfId="19" applyNumberFormat="1" applyFont="1" applyFill="1" applyBorder="1" applyAlignment="1">
      <alignment horizontal="center" vertical="center"/>
    </xf>
    <xf numFmtId="0" fontId="5" fillId="0" borderId="1" xfId="19" applyFont="1" applyFill="1" applyBorder="1" applyAlignment="1">
      <alignment horizontal="justify" vertical="top"/>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xf numFmtId="0" fontId="6" fillId="0" borderId="1" xfId="52" applyFont="1" applyFill="1" applyBorder="1" applyAlignment="1">
      <alignment vertical="top" wrapText="1"/>
    </xf>
    <xf numFmtId="0" fontId="5" fillId="0" borderId="1" xfId="0" applyFont="1" applyFill="1" applyBorder="1" applyAlignment="1">
      <alignment vertical="top" wrapText="1"/>
    </xf>
    <xf numFmtId="170" fontId="6" fillId="0" borderId="1" xfId="19" applyNumberFormat="1" applyFont="1" applyFill="1" applyBorder="1" applyAlignment="1">
      <alignment horizontal="center" vertical="center"/>
    </xf>
    <xf numFmtId="0" fontId="6" fillId="0" borderId="1" xfId="19" applyFont="1" applyFill="1" applyBorder="1" applyAlignment="1">
      <alignment horizontal="justify" vertical="top"/>
    </xf>
    <xf numFmtId="0" fontId="6" fillId="0" borderId="1" xfId="19" applyFont="1" applyFill="1" applyBorder="1" applyAlignment="1">
      <alignment horizontal="center" vertical="center"/>
    </xf>
    <xf numFmtId="3" fontId="6" fillId="0" borderId="1" xfId="0" applyNumberFormat="1" applyFont="1" applyFill="1" applyBorder="1" applyAlignment="1">
      <alignment horizontal="center" vertical="center"/>
    </xf>
    <xf numFmtId="4"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horizontal="right" vertical="top"/>
    </xf>
    <xf numFmtId="0" fontId="6" fillId="0" borderId="1" xfId="0" applyFont="1" applyFill="1" applyBorder="1" applyAlignment="1">
      <alignment horizontal="center" vertical="center"/>
    </xf>
    <xf numFmtId="4" fontId="6" fillId="0" borderId="1" xfId="0" applyNumberFormat="1" applyFont="1" applyFill="1" applyBorder="1" applyAlignment="1">
      <alignment horizontal="center" vertical="center"/>
    </xf>
    <xf numFmtId="0" fontId="5" fillId="0" borderId="1" xfId="19" applyFont="1" applyFill="1" applyBorder="1" applyAlignment="1">
      <alignment horizontal="justify" vertical="top" wrapText="1"/>
    </xf>
    <xf numFmtId="0" fontId="6" fillId="0" borderId="1" xfId="19" applyFont="1" applyFill="1" applyBorder="1" applyAlignment="1">
      <alignment horizontal="right" vertical="top"/>
    </xf>
    <xf numFmtId="2" fontId="7" fillId="0" borderId="1" xfId="19" applyNumberFormat="1" applyFont="1" applyFill="1" applyBorder="1" applyAlignment="1">
      <alignment horizontal="center" vertical="center"/>
    </xf>
    <xf numFmtId="0" fontId="7" fillId="0" borderId="0" xfId="19" applyFont="1" applyFill="1" applyBorder="1" applyAlignment="1">
      <alignment horizontal="justify" vertical="top"/>
    </xf>
    <xf numFmtId="0" fontId="7" fillId="0" borderId="1" xfId="19" applyFont="1" applyFill="1" applyBorder="1" applyAlignment="1">
      <alignment horizontal="center" vertical="center"/>
    </xf>
    <xf numFmtId="4" fontId="7" fillId="0" borderId="1" xfId="0" applyNumberFormat="1" applyFont="1" applyFill="1" applyBorder="1" applyAlignment="1">
      <alignment horizontal="center" vertical="center"/>
    </xf>
    <xf numFmtId="170" fontId="6" fillId="0" borderId="1" xfId="19" applyNumberFormat="1" applyFont="1" applyFill="1" applyBorder="1" applyAlignment="1">
      <alignment horizontal="center" vertical="top"/>
    </xf>
    <xf numFmtId="2" fontId="6" fillId="0" borderId="1" xfId="19" applyNumberFormat="1" applyFont="1" applyFill="1" applyBorder="1" applyAlignment="1">
      <alignment horizontal="center" vertical="center"/>
    </xf>
    <xf numFmtId="2" fontId="3" fillId="0" borderId="1" xfId="19" applyNumberFormat="1" applyFont="1" applyFill="1" applyBorder="1" applyAlignment="1">
      <alignment horizontal="center" vertical="center"/>
    </xf>
    <xf numFmtId="0" fontId="3" fillId="0" borderId="1" xfId="19" applyFont="1" applyFill="1" applyBorder="1" applyAlignment="1">
      <alignment horizontal="right" vertical="top"/>
    </xf>
    <xf numFmtId="0" fontId="3" fillId="0" borderId="1" xfId="19"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pplyProtection="1">
      <alignment horizontal="center" vertical="center"/>
      <protection locked="0"/>
    </xf>
    <xf numFmtId="0" fontId="3" fillId="0" borderId="4" xfId="19" applyFont="1" applyFill="1" applyBorder="1" applyAlignment="1">
      <alignment horizontal="center" vertical="center"/>
    </xf>
    <xf numFmtId="0" fontId="1" fillId="0" borderId="1" xfId="19" applyFont="1" applyFill="1" applyBorder="1" applyAlignment="1">
      <alignment horizontal="right" vertical="top"/>
    </xf>
    <xf numFmtId="0" fontId="1" fillId="0" borderId="1" xfId="19" applyFont="1" applyFill="1" applyBorder="1" applyAlignment="1">
      <alignment horizontal="center" vertical="center"/>
    </xf>
    <xf numFmtId="0" fontId="1" fillId="0" borderId="1" xfId="0" applyFont="1" applyFill="1" applyBorder="1" applyAlignment="1">
      <alignment horizontal="center" vertical="center"/>
    </xf>
    <xf numFmtId="4" fontId="1" fillId="0" borderId="1" xfId="0" applyNumberFormat="1" applyFont="1" applyFill="1" applyBorder="1" applyAlignment="1" applyProtection="1">
      <alignment horizontal="center" vertical="center"/>
      <protection locked="0"/>
    </xf>
    <xf numFmtId="170" fontId="1" fillId="0" borderId="1" xfId="19" applyNumberFormat="1" applyFont="1" applyFill="1" applyBorder="1" applyAlignment="1">
      <alignment horizontal="center" vertical="center"/>
    </xf>
    <xf numFmtId="0" fontId="1" fillId="0" borderId="1" xfId="19" applyFont="1" applyFill="1" applyBorder="1" applyAlignment="1">
      <alignment horizontal="justify"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4"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12" fontId="3" fillId="0" borderId="1" xfId="19" applyNumberFormat="1" applyFont="1" applyFill="1" applyBorder="1" applyAlignment="1">
      <alignment horizontal="left" vertical="top"/>
    </xf>
    <xf numFmtId="0" fontId="3" fillId="0" borderId="1" xfId="19" applyFont="1" applyFill="1" applyBorder="1" applyAlignment="1">
      <alignment horizontal="justify" vertical="top"/>
    </xf>
    <xf numFmtId="0" fontId="3" fillId="0" borderId="1" xfId="0" applyFont="1" applyFill="1" applyBorder="1" applyAlignment="1" applyProtection="1">
      <alignment horizontal="justify" vertical="top" wrapText="1"/>
      <protection locked="0"/>
    </xf>
    <xf numFmtId="1" fontId="3" fillId="0" borderId="1" xfId="0" applyNumberFormat="1" applyFont="1" applyFill="1" applyBorder="1" applyAlignment="1">
      <alignment horizontal="center" vertical="center"/>
    </xf>
    <xf numFmtId="170" fontId="3" fillId="0" borderId="1" xfId="19" applyNumberFormat="1" applyFont="1" applyFill="1" applyBorder="1" applyAlignment="1">
      <alignment horizontal="center" vertical="center"/>
    </xf>
    <xf numFmtId="0" fontId="3" fillId="0" borderId="1" xfId="19" applyFont="1" applyFill="1" applyBorder="1" applyAlignment="1">
      <alignment horizontal="left" vertical="top"/>
    </xf>
    <xf numFmtId="0" fontId="3" fillId="0" borderId="1" xfId="8" applyFont="1" applyFill="1" applyBorder="1" applyAlignment="1" applyProtection="1">
      <alignment horizontal="center" vertical="center"/>
    </xf>
    <xf numFmtId="0" fontId="3" fillId="0" borderId="1" xfId="8" applyFont="1" applyFill="1" applyBorder="1" applyAlignment="1" applyProtection="1">
      <alignment horizontal="justify" vertical="top" wrapText="1"/>
    </xf>
    <xf numFmtId="0" fontId="3" fillId="0" borderId="1" xfId="10" applyFont="1" applyFill="1" applyBorder="1" applyAlignment="1" applyProtection="1">
      <alignment horizontal="justify" vertical="top" wrapText="1"/>
      <protection locked="0"/>
    </xf>
    <xf numFmtId="0" fontId="3" fillId="0" borderId="1" xfId="10" applyFont="1" applyFill="1" applyBorder="1" applyAlignment="1" applyProtection="1">
      <alignment horizontal="center" vertical="center" wrapText="1"/>
      <protection locked="0"/>
    </xf>
    <xf numFmtId="4" fontId="3" fillId="0" borderId="1" xfId="31" applyNumberFormat="1" applyFont="1" applyFill="1" applyBorder="1" applyAlignment="1" applyProtection="1">
      <alignment horizontal="center" vertical="center" wrapText="1"/>
      <protection locked="0"/>
    </xf>
    <xf numFmtId="171" fontId="3" fillId="0" borderId="1" xfId="0" applyNumberFormat="1" applyFont="1" applyFill="1" applyBorder="1" applyAlignment="1" applyProtection="1">
      <alignment vertical="top" wrapText="1"/>
      <protection locked="0"/>
    </xf>
    <xf numFmtId="171" fontId="3" fillId="0" borderId="1" xfId="0" applyNumberFormat="1" applyFont="1" applyFill="1" applyBorder="1" applyAlignment="1" applyProtection="1">
      <alignment horizontal="center" vertical="center" wrapText="1"/>
      <protection locked="0"/>
    </xf>
    <xf numFmtId="170" fontId="1" fillId="0" borderId="1" xfId="0" applyNumberFormat="1" applyFont="1" applyFill="1" applyBorder="1" applyAlignment="1">
      <alignment horizontal="center" vertical="center"/>
    </xf>
    <xf numFmtId="0" fontId="1" fillId="0" borderId="1" xfId="0" applyFont="1" applyFill="1" applyBorder="1" applyAlignment="1">
      <alignment horizontal="justify" vertical="top"/>
    </xf>
    <xf numFmtId="4" fontId="1" fillId="0" borderId="1" xfId="0" applyNumberFormat="1" applyFont="1" applyFill="1" applyBorder="1" applyAlignment="1">
      <alignment horizontal="center" vertical="center"/>
    </xf>
    <xf numFmtId="170" fontId="3" fillId="0" borderId="1" xfId="0" applyNumberFormat="1" applyFont="1" applyFill="1" applyBorder="1" applyAlignment="1">
      <alignment horizontal="center" vertical="center" wrapText="1"/>
    </xf>
    <xf numFmtId="0" fontId="3" fillId="0" borderId="1" xfId="19" applyFont="1" applyFill="1" applyBorder="1" applyAlignment="1">
      <alignment vertical="top" wrapText="1"/>
    </xf>
    <xf numFmtId="4" fontId="3" fillId="0" borderId="1" xfId="0" applyNumberFormat="1" applyFont="1" applyFill="1" applyBorder="1" applyAlignment="1">
      <alignment horizontal="center" vertical="center" wrapText="1"/>
    </xf>
    <xf numFmtId="170" fontId="3" fillId="0" borderId="1" xfId="0" applyNumberFormat="1" applyFont="1" applyFill="1" applyBorder="1" applyAlignment="1">
      <alignment horizontal="center" vertical="center"/>
    </xf>
    <xf numFmtId="0" fontId="3" fillId="0" borderId="1" xfId="19" applyFont="1" applyFill="1" applyBorder="1" applyAlignment="1">
      <alignment vertical="top"/>
    </xf>
    <xf numFmtId="0" fontId="1" fillId="0" borderId="1" xfId="0" applyFont="1" applyFill="1" applyBorder="1" applyAlignment="1">
      <alignment vertical="top" wrapText="1"/>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center" wrapText="1"/>
    </xf>
    <xf numFmtId="0" fontId="1" fillId="0" borderId="1" xfId="19" applyFont="1" applyFill="1" applyBorder="1" applyAlignment="1">
      <alignment vertical="top"/>
    </xf>
    <xf numFmtId="0" fontId="3" fillId="0" borderId="1" xfId="19" applyFont="1" applyFill="1" applyBorder="1" applyAlignment="1">
      <alignment horizontal="center" vertical="center" wrapText="1"/>
    </xf>
    <xf numFmtId="0" fontId="3" fillId="0" borderId="1" xfId="19" applyFont="1" applyFill="1" applyBorder="1" applyAlignment="1">
      <alignment horizontal="justify" vertical="top" wrapText="1"/>
    </xf>
    <xf numFmtId="0" fontId="3" fillId="0" borderId="1" xfId="19" applyFont="1" applyFill="1" applyBorder="1" applyAlignment="1">
      <alignment horizontal="left" vertical="top" wrapText="1"/>
    </xf>
    <xf numFmtId="0" fontId="8" fillId="0" borderId="0" xfId="19" applyFont="1" applyFill="1" applyBorder="1" applyAlignment="1">
      <alignment vertical="top" wrapText="1"/>
    </xf>
    <xf numFmtId="3" fontId="3" fillId="0" borderId="1" xfId="0" applyNumberFormat="1" applyFont="1" applyFill="1" applyBorder="1" applyAlignment="1" applyProtection="1">
      <alignment horizontal="center" vertical="center"/>
      <protection locked="0"/>
    </xf>
    <xf numFmtId="0" fontId="3" fillId="0" borderId="1" xfId="19" applyFont="1" applyFill="1" applyBorder="1" applyAlignment="1">
      <alignment horizontal="left" vertical="center" wrapText="1"/>
    </xf>
    <xf numFmtId="0" fontId="1" fillId="0" borderId="1" xfId="19" applyFont="1" applyFill="1" applyBorder="1" applyAlignment="1">
      <alignment horizontal="justify" vertical="top" wrapText="1"/>
    </xf>
    <xf numFmtId="4" fontId="1" fillId="0" borderId="1" xfId="19" applyNumberFormat="1" applyFont="1" applyFill="1" applyBorder="1" applyAlignment="1">
      <alignment horizontal="center" vertical="center"/>
    </xf>
    <xf numFmtId="170" fontId="3" fillId="0" borderId="1" xfId="19" applyNumberFormat="1" applyFont="1" applyFill="1" applyBorder="1" applyAlignment="1">
      <alignment horizontal="center" vertical="center" wrapText="1"/>
    </xf>
    <xf numFmtId="2" fontId="3" fillId="0" borderId="1" xfId="19" applyNumberFormat="1" applyFont="1" applyFill="1" applyBorder="1" applyAlignment="1">
      <alignment horizontal="center" vertical="center" wrapText="1"/>
    </xf>
    <xf numFmtId="1" fontId="1" fillId="0" borderId="1" xfId="0" applyNumberFormat="1" applyFont="1" applyFill="1" applyBorder="1" applyAlignment="1" applyProtection="1">
      <alignment horizontal="center" vertical="center" wrapText="1"/>
      <protection locked="0"/>
    </xf>
    <xf numFmtId="171" fontId="9" fillId="0" borderId="1" xfId="0" applyNumberFormat="1" applyFont="1" applyFill="1" applyBorder="1" applyAlignment="1" applyProtection="1">
      <alignment vertical="top"/>
      <protection locked="0"/>
    </xf>
    <xf numFmtId="171" fontId="3" fillId="0" borderId="1" xfId="0" applyNumberFormat="1" applyFont="1" applyFill="1" applyBorder="1" applyAlignment="1" applyProtection="1">
      <alignment vertical="top"/>
      <protection locked="0"/>
    </xf>
    <xf numFmtId="17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171" fontId="3" fillId="0" borderId="1" xfId="0" applyNumberFormat="1" applyFont="1" applyFill="1" applyBorder="1" applyAlignment="1" applyProtection="1">
      <alignment horizontal="left" vertical="center" wrapText="1"/>
      <protection locked="0"/>
    </xf>
    <xf numFmtId="171" fontId="1" fillId="0" borderId="1" xfId="0" applyNumberFormat="1" applyFont="1" applyFill="1" applyBorder="1" applyAlignment="1" applyProtection="1">
      <alignment horizontal="center" vertical="center" wrapText="1"/>
      <protection locked="0"/>
    </xf>
    <xf numFmtId="0" fontId="1" fillId="0" borderId="1" xfId="19" applyFont="1" applyFill="1" applyBorder="1" applyAlignment="1">
      <alignment horizontal="justify" vertical="center" wrapText="1"/>
    </xf>
    <xf numFmtId="171" fontId="3" fillId="0" borderId="1" xfId="0" applyNumberFormat="1" applyFont="1" applyFill="1" applyBorder="1" applyAlignment="1">
      <alignment horizontal="center" vertical="center"/>
    </xf>
    <xf numFmtId="0" fontId="3" fillId="0" borderId="1" xfId="19" applyFont="1" applyFill="1" applyBorder="1" applyAlignment="1">
      <alignment horizontal="justify" vertical="center" wrapText="1"/>
    </xf>
    <xf numFmtId="0" fontId="3" fillId="0" borderId="1" xfId="0" applyFont="1" applyFill="1" applyBorder="1" applyAlignment="1" applyProtection="1">
      <alignment horizontal="center" vertical="center"/>
      <protection locked="0"/>
    </xf>
    <xf numFmtId="170" fontId="1"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center" vertical="center"/>
      <protection locked="0"/>
    </xf>
    <xf numFmtId="0" fontId="3" fillId="0" borderId="1" xfId="8" applyFont="1" applyFill="1" applyBorder="1" applyAlignment="1" applyProtection="1">
      <alignment horizontal="justify" vertical="top"/>
      <protection locked="0"/>
    </xf>
    <xf numFmtId="0" fontId="3" fillId="0" borderId="1" xfId="8" applyFont="1" applyFill="1" applyBorder="1" applyAlignment="1" applyProtection="1">
      <alignment horizontal="center" vertical="center"/>
      <protection locked="0"/>
    </xf>
    <xf numFmtId="0" fontId="3" fillId="0" borderId="1" xfId="8" applyFont="1" applyFill="1" applyBorder="1" applyAlignment="1" applyProtection="1">
      <alignment horizontal="justify" vertical="top" wrapText="1"/>
      <protection locked="0"/>
    </xf>
    <xf numFmtId="0" fontId="3" fillId="0" borderId="1" xfId="8"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top" wrapText="1"/>
      <protection locked="0"/>
    </xf>
    <xf numFmtId="1" fontId="3" fillId="0" borderId="1" xfId="53" applyNumberFormat="1" applyFont="1" applyFill="1" applyBorder="1" applyAlignment="1" applyProtection="1">
      <alignment horizontal="center" vertical="center"/>
      <protection locked="0"/>
    </xf>
    <xf numFmtId="170" fontId="3" fillId="0" borderId="1" xfId="53" applyNumberFormat="1" applyFont="1" applyFill="1" applyBorder="1" applyAlignment="1" applyProtection="1">
      <alignment horizontal="center" vertical="center" wrapText="1"/>
      <protection locked="0"/>
    </xf>
    <xf numFmtId="170" fontId="1" fillId="0" borderId="1" xfId="53" applyNumberFormat="1" applyFont="1" applyFill="1" applyBorder="1" applyAlignment="1" applyProtection="1">
      <alignment horizontal="center" vertical="center" wrapText="1"/>
      <protection locked="0"/>
    </xf>
    <xf numFmtId="0" fontId="3" fillId="0" borderId="1" xfId="53" applyFont="1" applyFill="1" applyBorder="1" applyAlignment="1">
      <alignment vertical="top" wrapText="1"/>
    </xf>
    <xf numFmtId="2" fontId="3" fillId="0" borderId="1" xfId="53" applyNumberFormat="1" applyFont="1" applyFill="1" applyBorder="1" applyAlignment="1" applyProtection="1">
      <alignment horizontal="center" vertical="center" wrapText="1"/>
      <protection locked="0"/>
    </xf>
    <xf numFmtId="0" fontId="3" fillId="0" borderId="0" xfId="53" applyFont="1" applyFill="1" applyAlignment="1">
      <alignment horizontal="center" vertical="center"/>
    </xf>
    <xf numFmtId="0" fontId="3" fillId="0" borderId="1" xfId="0" applyFont="1" applyFill="1" applyBorder="1" applyAlignment="1" applyProtection="1">
      <alignment horizontal="justify" vertical="top"/>
      <protection locked="0"/>
    </xf>
    <xf numFmtId="0" fontId="3" fillId="0" borderId="1" xfId="54"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3" fontId="10"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top"/>
      <protection locked="0"/>
    </xf>
    <xf numFmtId="0" fontId="3" fillId="0" borderId="1" xfId="0" applyFont="1" applyFill="1" applyBorder="1" applyAlignment="1" applyProtection="1">
      <alignment vertical="top"/>
      <protection locked="0"/>
    </xf>
    <xf numFmtId="0" fontId="11" fillId="0" borderId="0" xfId="0" applyFont="1" applyFill="1" applyBorder="1" applyAlignment="1">
      <alignment vertical="center"/>
    </xf>
    <xf numFmtId="0" fontId="12"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12" fillId="0" borderId="0" xfId="0" applyFont="1" applyFill="1" applyBorder="1" applyAlignment="1">
      <alignment horizontal="left"/>
    </xf>
    <xf numFmtId="0" fontId="4" fillId="0" borderId="0" xfId="19" applyFont="1" applyFill="1" applyBorder="1" applyAlignment="1">
      <alignment horizontal="center" vertical="center"/>
    </xf>
    <xf numFmtId="0" fontId="13" fillId="0" borderId="0" xfId="19" applyFont="1" applyFill="1" applyBorder="1" applyAlignment="1">
      <alignment horizontal="center" vertical="center"/>
    </xf>
    <xf numFmtId="0" fontId="13" fillId="0" borderId="0" xfId="19" applyFont="1" applyFill="1" applyBorder="1" applyAlignment="1"/>
    <xf numFmtId="0" fontId="14" fillId="3" borderId="1" xfId="19" applyFont="1" applyFill="1" applyBorder="1" applyAlignment="1">
      <alignment horizontal="center" vertical="center"/>
    </xf>
    <xf numFmtId="0" fontId="14" fillId="0" borderId="1" xfId="19" applyFont="1" applyFill="1" applyBorder="1" applyAlignment="1">
      <alignment horizontal="center" vertical="center"/>
    </xf>
    <xf numFmtId="0" fontId="14" fillId="4" borderId="1" xfId="19" applyFont="1" applyFill="1" applyBorder="1" applyAlignment="1">
      <alignment horizontal="center" vertical="center"/>
    </xf>
    <xf numFmtId="170" fontId="14" fillId="0" borderId="1" xfId="19" applyNumberFormat="1" applyFont="1" applyFill="1" applyBorder="1" applyAlignment="1">
      <alignment horizontal="center" vertical="center"/>
    </xf>
    <xf numFmtId="0" fontId="15" fillId="0" borderId="1" xfId="19" applyFont="1" applyFill="1" applyBorder="1" applyAlignment="1">
      <alignment vertical="center"/>
    </xf>
    <xf numFmtId="0" fontId="15" fillId="0" borderId="1" xfId="19" applyFont="1" applyFill="1" applyBorder="1" applyAlignment="1">
      <alignment horizontal="center" vertical="center"/>
    </xf>
    <xf numFmtId="4" fontId="15" fillId="0" borderId="1" xfId="19" applyNumberFormat="1" applyFont="1" applyFill="1" applyBorder="1" applyAlignment="1">
      <alignment horizontal="right" vertical="center"/>
    </xf>
    <xf numFmtId="0" fontId="15" fillId="0" borderId="1" xfId="19" applyFont="1" applyFill="1" applyBorder="1" applyAlignment="1">
      <alignment horizontal="left" vertical="center"/>
    </xf>
    <xf numFmtId="0" fontId="15" fillId="0" borderId="1" xfId="19" applyFont="1" applyFill="1" applyBorder="1" applyAlignment="1">
      <alignment horizontal="justify" vertical="justify"/>
    </xf>
    <xf numFmtId="0" fontId="14" fillId="5" borderId="1" xfId="19" applyFont="1" applyFill="1" applyBorder="1" applyAlignment="1">
      <alignment horizontal="center" vertical="center"/>
    </xf>
    <xf numFmtId="0" fontId="14" fillId="5" borderId="1" xfId="19" applyFont="1" applyFill="1" applyBorder="1" applyAlignment="1">
      <alignment horizontal="left" vertical="center"/>
    </xf>
    <xf numFmtId="4" fontId="14" fillId="5" borderId="1" xfId="19" applyNumberFormat="1" applyFont="1" applyFill="1" applyBorder="1" applyAlignment="1">
      <alignment horizontal="right" vertical="center"/>
    </xf>
    <xf numFmtId="0" fontId="4" fillId="6" borderId="0" xfId="19" applyFont="1" applyFill="1" applyBorder="1" applyAlignment="1"/>
    <xf numFmtId="3" fontId="13" fillId="0" borderId="0" xfId="19" applyNumberFormat="1" applyFont="1" applyFill="1" applyBorder="1" applyAlignment="1"/>
    <xf numFmtId="3" fontId="13" fillId="0" borderId="0" xfId="19" applyNumberFormat="1"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xf numFmtId="0" fontId="19" fillId="0" borderId="0" xfId="0" applyFont="1" applyFill="1" applyBorder="1" applyAlignment="1"/>
    <xf numFmtId="0" fontId="20" fillId="0" borderId="0" xfId="49" applyFont="1"/>
    <xf numFmtId="0" fontId="21" fillId="0" borderId="0" xfId="49" applyFont="1"/>
    <xf numFmtId="0" fontId="18" fillId="0" borderId="0" xfId="49" applyFont="1"/>
    <xf numFmtId="0" fontId="22" fillId="0" borderId="0" xfId="49" applyFont="1"/>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vertical="center"/>
    </xf>
    <xf numFmtId="0" fontId="16" fillId="2" borderId="1" xfId="0" applyFont="1" applyFill="1" applyBorder="1" applyAlignment="1">
      <alignment horizontal="center" vertical="center"/>
    </xf>
    <xf numFmtId="14" fontId="16" fillId="2" borderId="1" xfId="0" applyNumberFormat="1" applyFont="1" applyFill="1" applyBorder="1" applyAlignment="1">
      <alignment vertical="center"/>
    </xf>
    <xf numFmtId="0" fontId="18" fillId="0" borderId="1" xfId="0" applyFont="1" applyFill="1" applyBorder="1" applyAlignment="1">
      <alignment vertical="center"/>
    </xf>
    <xf numFmtId="0" fontId="18" fillId="0" borderId="1" xfId="0"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15" xfId="0" applyFont="1" applyFill="1" applyBorder="1" applyAlignment="1"/>
    <xf numFmtId="0" fontId="18" fillId="7" borderId="15" xfId="0" applyFont="1" applyFill="1" applyBorder="1" applyAlignment="1">
      <alignment horizontal="center"/>
    </xf>
    <xf numFmtId="0" fontId="18" fillId="7" borderId="16" xfId="0" applyFont="1" applyFill="1" applyBorder="1" applyAlignment="1">
      <alignment horizontal="center" readingOrder="1"/>
    </xf>
    <xf numFmtId="0" fontId="16" fillId="8" borderId="1"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5" xfId="0" applyFont="1" applyFill="1" applyBorder="1" applyAlignment="1">
      <alignment vertical="top" wrapText="1"/>
    </xf>
    <xf numFmtId="0" fontId="18" fillId="0" borderId="15" xfId="0" applyFont="1" applyFill="1" applyBorder="1" applyAlignment="1">
      <alignment horizontal="center"/>
    </xf>
    <xf numFmtId="0" fontId="18" fillId="0" borderId="16" xfId="0" applyFont="1" applyFill="1" applyBorder="1" applyAlignment="1">
      <alignment horizontal="center"/>
    </xf>
    <xf numFmtId="0" fontId="16" fillId="0" borderId="15" xfId="0" applyFont="1" applyFill="1" applyBorder="1" applyAlignment="1">
      <alignment horizontal="center" vertical="center"/>
    </xf>
    <xf numFmtId="168" fontId="16" fillId="0" borderId="15" xfId="1" applyNumberFormat="1" applyFont="1" applyFill="1" applyBorder="1" applyAlignment="1" applyProtection="1"/>
    <xf numFmtId="0" fontId="18" fillId="0" borderId="16" xfId="0" applyFont="1" applyFill="1" applyBorder="1" applyAlignment="1">
      <alignment horizontal="center" readingOrder="1"/>
    </xf>
    <xf numFmtId="0" fontId="18" fillId="0" borderId="1" xfId="0" applyFont="1" applyFill="1" applyBorder="1" applyAlignment="1">
      <alignment horizontal="center" vertical="center" wrapText="1"/>
    </xf>
    <xf numFmtId="172" fontId="23" fillId="0" borderId="15" xfId="2" applyNumberFormat="1" applyFont="1" applyFill="1" applyBorder="1" applyAlignment="1" applyProtection="1">
      <alignment horizontal="center"/>
    </xf>
    <xf numFmtId="172" fontId="18" fillId="0" borderId="1" xfId="0" applyNumberFormat="1" applyFont="1" applyFill="1" applyBorder="1" applyAlignment="1">
      <alignment horizontal="center" vertical="center"/>
    </xf>
    <xf numFmtId="0" fontId="16" fillId="0" borderId="16" xfId="0" applyFont="1" applyFill="1" applyBorder="1" applyAlignment="1">
      <alignment horizontal="center" readingOrder="1"/>
    </xf>
    <xf numFmtId="0" fontId="24" fillId="0" borderId="1" xfId="51" applyFont="1" applyBorder="1" applyAlignment="1">
      <alignment horizontal="center" vertical="center" wrapText="1"/>
    </xf>
    <xf numFmtId="0" fontId="25" fillId="0" borderId="1" xfId="51" applyFont="1" applyBorder="1" applyAlignment="1">
      <alignment vertical="center" wrapText="1"/>
    </xf>
    <xf numFmtId="0" fontId="25" fillId="0" borderId="1" xfId="51" applyFont="1" applyBorder="1" applyAlignment="1">
      <alignment horizontal="center" vertical="center" wrapText="1"/>
    </xf>
    <xf numFmtId="0" fontId="24" fillId="0" borderId="1" xfId="51" applyFont="1" applyBorder="1" applyAlignment="1" applyProtection="1">
      <alignment horizontal="center" vertical="center" wrapText="1"/>
      <protection locked="0"/>
    </xf>
    <xf numFmtId="0" fontId="18" fillId="0" borderId="1" xfId="0" applyFont="1" applyFill="1" applyBorder="1" applyAlignment="1">
      <alignment horizontal="center" wrapText="1"/>
    </xf>
    <xf numFmtId="168" fontId="18" fillId="0" borderId="15" xfId="1" applyNumberFormat="1" applyFont="1" applyFill="1" applyBorder="1" applyAlignment="1" applyProtection="1">
      <alignment horizontal="center"/>
    </xf>
    <xf numFmtId="0" fontId="20" fillId="0" borderId="16" xfId="0" applyFont="1" applyFill="1" applyBorder="1" applyAlignment="1">
      <alignment horizontal="center"/>
    </xf>
    <xf numFmtId="172" fontId="23" fillId="0" borderId="15" xfId="2" applyNumberFormat="1" applyFont="1" applyFill="1" applyBorder="1" applyAlignment="1" applyProtection="1">
      <alignment horizontal="center" readingOrder="1"/>
    </xf>
    <xf numFmtId="0" fontId="18" fillId="0" borderId="15" xfId="0" applyFont="1" applyFill="1" applyBorder="1" applyAlignment="1"/>
    <xf numFmtId="0" fontId="18" fillId="0" borderId="1" xfId="0" applyFont="1" applyFill="1" applyBorder="1" applyAlignment="1">
      <alignment horizontal="right" vertical="center" indent="1"/>
    </xf>
    <xf numFmtId="0" fontId="20" fillId="0" borderId="15" xfId="0" applyFont="1" applyFill="1" applyBorder="1" applyAlignment="1">
      <alignment horizontal="center" vertical="center"/>
    </xf>
    <xf numFmtId="0" fontId="20" fillId="0" borderId="15" xfId="0" applyFont="1" applyFill="1" applyBorder="1" applyAlignment="1">
      <alignment vertical="top" wrapText="1"/>
    </xf>
    <xf numFmtId="168" fontId="20" fillId="0" borderId="15" xfId="1" applyNumberFormat="1" applyFont="1" applyFill="1" applyBorder="1" applyAlignment="1" applyProtection="1">
      <alignment horizontal="center"/>
    </xf>
    <xf numFmtId="0" fontId="20" fillId="0" borderId="16" xfId="0" applyFont="1" applyFill="1" applyBorder="1" applyAlignment="1">
      <alignment horizontal="center" readingOrder="1"/>
    </xf>
    <xf numFmtId="0" fontId="20" fillId="0" borderId="1" xfId="0" applyFont="1" applyFill="1" applyBorder="1" applyAlignment="1">
      <alignment horizontal="center" vertical="center"/>
    </xf>
    <xf numFmtId="0" fontId="20" fillId="0" borderId="1" xfId="0" applyFont="1" applyFill="1" applyBorder="1" applyAlignment="1">
      <alignment horizontal="center" wrapText="1"/>
    </xf>
    <xf numFmtId="0" fontId="18" fillId="0" borderId="17" xfId="0" applyFont="1" applyFill="1" applyBorder="1" applyAlignment="1">
      <alignment horizontal="justify" vertical="center" wrapText="1"/>
    </xf>
    <xf numFmtId="0" fontId="18" fillId="0" borderId="15" xfId="0" applyFont="1" applyFill="1" applyBorder="1" applyAlignment="1">
      <alignment horizontal="justify" vertical="center" wrapText="1"/>
    </xf>
    <xf numFmtId="0" fontId="16" fillId="0" borderId="15" xfId="0" applyFont="1" applyFill="1" applyBorder="1" applyAlignment="1">
      <alignment vertical="top" wrapText="1"/>
    </xf>
    <xf numFmtId="0" fontId="18" fillId="0" borderId="18" xfId="0" applyFont="1" applyFill="1" applyBorder="1" applyAlignment="1">
      <alignment horizontal="center"/>
    </xf>
    <xf numFmtId="0" fontId="16" fillId="0" borderId="16" xfId="0" applyFont="1" applyFill="1" applyBorder="1" applyAlignment="1">
      <alignment vertical="top" wrapText="1"/>
    </xf>
    <xf numFmtId="0" fontId="18" fillId="0" borderId="1" xfId="0" applyFont="1" applyFill="1" applyBorder="1" applyAlignment="1">
      <alignment horizontal="center"/>
    </xf>
    <xf numFmtId="0" fontId="18" fillId="0" borderId="0" xfId="0" applyFont="1" applyFill="1" applyBorder="1" applyAlignment="1">
      <alignment horizontal="center" readingOrder="1"/>
    </xf>
    <xf numFmtId="0" fontId="18" fillId="0" borderId="1" xfId="0" applyFont="1" applyFill="1" applyBorder="1" applyAlignment="1">
      <alignment horizontal="center" vertical="top"/>
    </xf>
    <xf numFmtId="0" fontId="20" fillId="0" borderId="1" xfId="0" applyFont="1" applyFill="1" applyBorder="1" applyAlignment="1">
      <alignment vertical="top" wrapText="1"/>
    </xf>
    <xf numFmtId="0" fontId="18" fillId="0" borderId="16" xfId="0" applyFont="1" applyFill="1" applyBorder="1" applyAlignment="1">
      <alignment horizontal="center" vertical="center"/>
    </xf>
    <xf numFmtId="1" fontId="18" fillId="0" borderId="1" xfId="0" applyNumberFormat="1" applyFont="1" applyFill="1" applyBorder="1" applyAlignment="1">
      <alignment vertical="center" wrapText="1"/>
    </xf>
    <xf numFmtId="1"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top"/>
    </xf>
    <xf numFmtId="0" fontId="26" fillId="0" borderId="1" xfId="0" applyFont="1" applyFill="1" applyBorder="1" applyAlignment="1">
      <alignment vertical="top" wrapText="1"/>
    </xf>
    <xf numFmtId="1" fontId="19" fillId="0" borderId="1" xfId="0" applyNumberFormat="1" applyFont="1" applyFill="1" applyBorder="1" applyAlignment="1">
      <alignment horizontal="center" vertical="top"/>
    </xf>
    <xf numFmtId="1" fontId="19" fillId="0" borderId="1" xfId="0" applyNumberFormat="1" applyFont="1" applyFill="1" applyBorder="1" applyAlignment="1">
      <alignment vertical="center" wrapText="1"/>
    </xf>
    <xf numFmtId="1" fontId="19" fillId="0" borderId="1" xfId="0" applyNumberFormat="1" applyFont="1" applyFill="1" applyBorder="1" applyAlignment="1">
      <alignment vertical="center"/>
    </xf>
    <xf numFmtId="0" fontId="20" fillId="0" borderId="19" xfId="8" applyFont="1" applyFill="1" applyBorder="1" applyAlignment="1" applyProtection="1">
      <alignment horizontal="center" vertical="center"/>
    </xf>
    <xf numFmtId="0" fontId="20" fillId="0" borderId="17" xfId="0" applyFont="1" applyFill="1" applyBorder="1" applyAlignment="1">
      <alignment horizontal="justify" vertical="top" wrapText="1"/>
    </xf>
    <xf numFmtId="168" fontId="20" fillId="0" borderId="17" xfId="1" applyNumberFormat="1" applyFont="1" applyFill="1" applyBorder="1" applyAlignment="1" applyProtection="1">
      <alignment horizontal="center"/>
    </xf>
    <xf numFmtId="0" fontId="20" fillId="0" borderId="19" xfId="0" applyFont="1" applyFill="1" applyBorder="1" applyAlignment="1">
      <alignment horizontal="center" readingOrder="1"/>
    </xf>
    <xf numFmtId="172" fontId="20" fillId="0" borderId="3" xfId="0" applyNumberFormat="1" applyFont="1" applyFill="1" applyBorder="1" applyAlignment="1">
      <alignment horizontal="center" vertical="center"/>
    </xf>
    <xf numFmtId="0" fontId="18" fillId="0" borderId="3" xfId="0" applyFont="1" applyFill="1" applyBorder="1" applyAlignment="1">
      <alignment horizontal="center" wrapText="1"/>
    </xf>
    <xf numFmtId="0" fontId="20" fillId="0" borderId="16" xfId="8" applyFont="1" applyFill="1" applyBorder="1" applyAlignment="1" applyProtection="1">
      <alignment horizontal="center" vertical="center"/>
    </xf>
    <xf numFmtId="0" fontId="20" fillId="0" borderId="15" xfId="0" applyFont="1" applyFill="1" applyBorder="1" applyAlignment="1">
      <alignment horizontal="justify" vertical="top" wrapText="1"/>
    </xf>
    <xf numFmtId="169" fontId="20" fillId="0" borderId="1" xfId="1" applyNumberFormat="1" applyFont="1" applyFill="1" applyBorder="1" applyAlignment="1">
      <alignment vertical="center"/>
    </xf>
    <xf numFmtId="172" fontId="20" fillId="0" borderId="1" xfId="0" applyNumberFormat="1" applyFont="1" applyFill="1" applyBorder="1" applyAlignment="1">
      <alignment horizontal="center" vertical="center"/>
    </xf>
    <xf numFmtId="168" fontId="20" fillId="0" borderId="15" xfId="1" applyNumberFormat="1" applyFont="1" applyFill="1" applyBorder="1" applyAlignment="1" applyProtection="1">
      <alignment horizontal="center" vertical="center"/>
    </xf>
    <xf numFmtId="0" fontId="20" fillId="0" borderId="16" xfId="0" applyFont="1" applyFill="1" applyBorder="1" applyAlignment="1">
      <alignment horizontal="center" vertical="center"/>
    </xf>
    <xf numFmtId="169" fontId="20" fillId="0" borderId="1" xfId="1" applyNumberFormat="1" applyFont="1" applyFill="1" applyBorder="1" applyAlignment="1">
      <alignment horizontal="center" vertical="center"/>
    </xf>
    <xf numFmtId="168" fontId="20" fillId="0" borderId="17" xfId="1" applyNumberFormat="1" applyFont="1" applyFill="1" applyBorder="1" applyAlignment="1" applyProtection="1">
      <alignment horizontal="center" vertical="center"/>
    </xf>
    <xf numFmtId="0" fontId="20" fillId="0" borderId="19" xfId="0" applyFont="1" applyFill="1" applyBorder="1" applyAlignment="1">
      <alignment horizontal="center" vertical="center"/>
    </xf>
    <xf numFmtId="169" fontId="20" fillId="0" borderId="3" xfId="1" applyNumberFormat="1" applyFont="1" applyFill="1" applyBorder="1" applyAlignment="1">
      <alignment horizontal="center" vertical="center"/>
    </xf>
    <xf numFmtId="0" fontId="20" fillId="0" borderId="18" xfId="0" applyFont="1" applyFill="1" applyBorder="1" applyAlignment="1">
      <alignment horizontal="justify" vertical="top" wrapText="1"/>
    </xf>
    <xf numFmtId="168" fontId="20" fillId="0" borderId="18" xfId="1" applyNumberFormat="1" applyFont="1" applyFill="1" applyBorder="1" applyAlignment="1" applyProtection="1">
      <alignment horizontal="center"/>
    </xf>
    <xf numFmtId="0" fontId="20" fillId="0" borderId="20" xfId="0" applyFont="1" applyFill="1" applyBorder="1" applyAlignment="1">
      <alignment horizontal="center" readingOrder="1"/>
    </xf>
    <xf numFmtId="0" fontId="20" fillId="0" borderId="1" xfId="0" applyFont="1" applyFill="1" applyBorder="1" applyAlignment="1">
      <alignment horizontal="justify" vertical="top" wrapText="1"/>
    </xf>
    <xf numFmtId="168" fontId="20" fillId="0" borderId="1" xfId="1" applyNumberFormat="1" applyFont="1" applyFill="1" applyBorder="1" applyAlignment="1" applyProtection="1">
      <alignment horizontal="center"/>
    </xf>
    <xf numFmtId="0" fontId="20" fillId="0" borderId="1" xfId="0" applyFont="1" applyFill="1" applyBorder="1" applyAlignment="1">
      <alignment horizontal="center" readingOrder="1"/>
    </xf>
    <xf numFmtId="0" fontId="20" fillId="0" borderId="16" xfId="0" applyFont="1" applyFill="1" applyBorder="1" applyAlignment="1">
      <alignment horizontal="justify" vertical="top" wrapText="1"/>
    </xf>
    <xf numFmtId="4" fontId="18" fillId="0" borderId="1" xfId="48" applyNumberFormat="1" applyFont="1" applyBorder="1" applyAlignment="1">
      <alignment horizontal="center" vertical="center"/>
    </xf>
    <xf numFmtId="172" fontId="18" fillId="0" borderId="1" xfId="0" applyNumberFormat="1" applyFont="1" applyFill="1" applyBorder="1" applyAlignment="1">
      <alignment horizontal="center" vertical="center" wrapText="1"/>
    </xf>
    <xf numFmtId="3" fontId="18" fillId="0" borderId="1" xfId="48" applyNumberFormat="1" applyFont="1" applyBorder="1" applyAlignment="1">
      <alignment horizontal="center" vertical="center" shrinkToFit="1"/>
    </xf>
    <xf numFmtId="0" fontId="18" fillId="0" borderId="0" xfId="0" applyFont="1" applyFill="1" applyBorder="1" applyAlignment="1">
      <alignment vertical="top" wrapText="1"/>
    </xf>
    <xf numFmtId="0" fontId="18" fillId="0" borderId="0" xfId="0" applyFont="1" applyFill="1" applyBorder="1" applyAlignment="1">
      <alignment horizontal="center"/>
    </xf>
    <xf numFmtId="0" fontId="25" fillId="0" borderId="1" xfId="51" applyFont="1" applyBorder="1" applyAlignment="1" applyProtection="1">
      <alignment horizontal="left" vertical="center" wrapText="1"/>
      <protection locked="0"/>
    </xf>
    <xf numFmtId="168" fontId="25" fillId="0" borderId="1" xfId="5" applyNumberFormat="1" applyFont="1" applyFill="1" applyBorder="1" applyAlignment="1" applyProtection="1">
      <alignment horizontal="center" vertical="center" wrapText="1"/>
    </xf>
    <xf numFmtId="0" fontId="16" fillId="9" borderId="15" xfId="0" applyFont="1" applyFill="1" applyBorder="1" applyAlignment="1"/>
    <xf numFmtId="0" fontId="16" fillId="9" borderId="15" xfId="0" applyFont="1" applyFill="1" applyBorder="1" applyAlignment="1">
      <alignment horizontal="center"/>
    </xf>
    <xf numFmtId="0" fontId="16" fillId="9" borderId="16" xfId="0" applyFont="1" applyFill="1" applyBorder="1" applyAlignment="1">
      <alignment horizontal="center" readingOrder="1"/>
    </xf>
    <xf numFmtId="0" fontId="18" fillId="8" borderId="1" xfId="0" applyFont="1" applyFill="1" applyBorder="1" applyAlignment="1">
      <alignment horizontal="center" vertical="center"/>
    </xf>
    <xf numFmtId="172" fontId="16" fillId="8" borderId="1" xfId="0" applyNumberFormat="1" applyFont="1" applyFill="1" applyBorder="1" applyAlignment="1">
      <alignment horizontal="center" vertical="center"/>
    </xf>
    <xf numFmtId="0" fontId="16" fillId="0" borderId="15" xfId="0" applyFont="1" applyFill="1" applyBorder="1" applyAlignment="1"/>
    <xf numFmtId="0" fontId="24" fillId="0" borderId="1" xfId="48" applyFont="1" applyBorder="1" applyAlignment="1">
      <alignment horizontal="justify" vertical="center" wrapText="1"/>
    </xf>
    <xf numFmtId="172" fontId="23" fillId="0" borderId="15" xfId="1" applyNumberFormat="1" applyFont="1" applyFill="1" applyBorder="1" applyAlignment="1" applyProtection="1">
      <alignment horizontal="center" readingOrder="1"/>
    </xf>
    <xf numFmtId="0" fontId="18" fillId="0" borderId="15" xfId="0" applyFont="1" applyFill="1" applyBorder="1" applyAlignment="1">
      <alignment horizontal="justify" vertical="top" wrapText="1"/>
    </xf>
    <xf numFmtId="168" fontId="18" fillId="0" borderId="15" xfId="1" applyNumberFormat="1" applyFont="1" applyFill="1" applyBorder="1" applyAlignment="1" applyProtection="1">
      <alignment horizontal="center" vertical="center"/>
    </xf>
    <xf numFmtId="0" fontId="18" fillId="0" borderId="15" xfId="0" applyFont="1" applyFill="1" applyBorder="1" applyAlignment="1" applyProtection="1">
      <alignment horizontal="left" vertical="top" wrapText="1"/>
      <protection locked="0"/>
    </xf>
    <xf numFmtId="0" fontId="16" fillId="7" borderId="18" xfId="0" applyFont="1" applyFill="1" applyBorder="1" applyAlignment="1">
      <alignment horizontal="center" vertical="center"/>
    </xf>
    <xf numFmtId="0" fontId="16" fillId="7" borderId="18" xfId="0" applyFont="1" applyFill="1" applyBorder="1" applyAlignment="1"/>
    <xf numFmtId="168" fontId="16" fillId="7" borderId="18" xfId="1" applyNumberFormat="1" applyFont="1" applyFill="1" applyBorder="1" applyAlignment="1" applyProtection="1"/>
    <xf numFmtId="0" fontId="16" fillId="7" borderId="20" xfId="0" applyFont="1" applyFill="1" applyBorder="1" applyAlignment="1">
      <alignment horizontal="center" readingOrder="1"/>
    </xf>
    <xf numFmtId="0" fontId="18" fillId="8" borderId="21" xfId="0" applyFont="1" applyFill="1" applyBorder="1" applyAlignment="1">
      <alignment vertical="center"/>
    </xf>
    <xf numFmtId="0" fontId="16" fillId="8" borderId="2" xfId="0" applyFont="1" applyFill="1" applyBorder="1" applyAlignment="1">
      <alignment horizontal="center" vertical="center"/>
    </xf>
    <xf numFmtId="0" fontId="16" fillId="0" borderId="1" xfId="0" applyFont="1" applyFill="1" applyBorder="1" applyAlignment="1"/>
    <xf numFmtId="168" fontId="16" fillId="0" borderId="1" xfId="1" applyNumberFormat="1" applyFont="1" applyFill="1" applyBorder="1" applyAlignment="1" applyProtection="1"/>
    <xf numFmtId="0" fontId="16" fillId="0" borderId="1" xfId="0" applyFont="1" applyFill="1" applyBorder="1" applyAlignment="1">
      <alignment horizontal="center" readingOrder="1"/>
    </xf>
    <xf numFmtId="0" fontId="18" fillId="0" borderId="1" xfId="0" applyFont="1" applyFill="1" applyBorder="1" applyAlignment="1"/>
    <xf numFmtId="168" fontId="18" fillId="0" borderId="1" xfId="1" applyNumberFormat="1" applyFont="1" applyFill="1" applyBorder="1" applyAlignment="1" applyProtection="1">
      <alignment horizontal="center"/>
    </xf>
    <xf numFmtId="0" fontId="18" fillId="0" borderId="1" xfId="0" applyFont="1" applyFill="1" applyBorder="1" applyAlignment="1">
      <alignment horizontal="center" readingOrder="1"/>
    </xf>
    <xf numFmtId="170" fontId="27" fillId="8" borderId="1" xfId="48" applyNumberFormat="1" applyFont="1" applyFill="1" applyBorder="1" applyAlignment="1" applyProtection="1">
      <alignment horizontal="center" vertical="top" wrapText="1"/>
      <protection locked="0"/>
    </xf>
    <xf numFmtId="0" fontId="28" fillId="8" borderId="1" xfId="48" applyFont="1" applyFill="1" applyBorder="1" applyAlignment="1" applyProtection="1">
      <alignment vertical="top"/>
      <protection locked="0"/>
    </xf>
    <xf numFmtId="0" fontId="29" fillId="8" borderId="1" xfId="48" applyFont="1" applyFill="1" applyBorder="1" applyAlignment="1" applyProtection="1">
      <alignment horizontal="center" vertical="center"/>
      <protection locked="0"/>
    </xf>
    <xf numFmtId="3" fontId="29" fillId="8" borderId="1" xfId="48" applyNumberFormat="1" applyFont="1" applyFill="1" applyBorder="1" applyAlignment="1" applyProtection="1">
      <alignment horizontal="center" vertical="center"/>
      <protection locked="0"/>
    </xf>
    <xf numFmtId="169" fontId="30" fillId="8" borderId="1" xfId="1" applyNumberFormat="1" applyFont="1" applyFill="1" applyBorder="1" applyAlignment="1">
      <alignment vertical="center"/>
    </xf>
    <xf numFmtId="0" fontId="18" fillId="8" borderId="1" xfId="48" applyFont="1" applyFill="1" applyBorder="1" applyAlignment="1">
      <alignment horizontal="center" vertical="top"/>
    </xf>
    <xf numFmtId="0" fontId="16" fillId="8" borderId="1" xfId="48" applyFont="1" applyFill="1" applyBorder="1" applyAlignment="1">
      <alignment horizontal="left" vertical="top" wrapText="1" shrinkToFit="1"/>
    </xf>
    <xf numFmtId="0" fontId="16" fillId="8" borderId="1" xfId="48" applyFont="1" applyFill="1" applyBorder="1" applyAlignment="1">
      <alignment horizontal="center" vertical="center" shrinkToFit="1"/>
    </xf>
    <xf numFmtId="3" fontId="16" fillId="8" borderId="1" xfId="48" applyNumberFormat="1" applyFont="1" applyFill="1" applyBorder="1" applyAlignment="1">
      <alignment horizontal="center" vertical="center" shrinkToFit="1"/>
    </xf>
    <xf numFmtId="169" fontId="18" fillId="8" borderId="1" xfId="1" applyNumberFormat="1" applyFont="1" applyFill="1" applyBorder="1" applyAlignment="1">
      <alignment vertical="center"/>
    </xf>
    <xf numFmtId="0" fontId="18" fillId="0" borderId="1" xfId="48" applyFont="1" applyBorder="1" applyAlignment="1">
      <alignment horizontal="center" vertical="top"/>
    </xf>
    <xf numFmtId="0" fontId="16" fillId="0" borderId="1" xfId="48" applyFont="1" applyBorder="1" applyAlignment="1">
      <alignment horizontal="left" vertical="top" wrapText="1" shrinkToFit="1"/>
    </xf>
    <xf numFmtId="0" fontId="16" fillId="0" borderId="1" xfId="48" applyFont="1" applyBorder="1" applyAlignment="1">
      <alignment horizontal="center" vertical="center" shrinkToFit="1"/>
    </xf>
    <xf numFmtId="3" fontId="16" fillId="0" borderId="1" xfId="48" applyNumberFormat="1" applyFont="1" applyBorder="1" applyAlignment="1">
      <alignment horizontal="center" vertical="center" shrinkToFit="1"/>
    </xf>
    <xf numFmtId="169" fontId="18" fillId="0" borderId="1" xfId="1" applyNumberFormat="1" applyFont="1" applyFill="1" applyBorder="1" applyAlignment="1">
      <alignment vertical="center"/>
    </xf>
    <xf numFmtId="0" fontId="18" fillId="0" borderId="1" xfId="43" applyFont="1" applyFill="1" applyBorder="1" applyAlignment="1">
      <alignment horizontal="center" vertical="top"/>
    </xf>
    <xf numFmtId="0" fontId="18" fillId="0" borderId="1" xfId="30" applyFont="1" applyFill="1" applyBorder="1" applyAlignment="1">
      <alignment vertical="top" wrapText="1"/>
    </xf>
    <xf numFmtId="4" fontId="18" fillId="0" borderId="1" xfId="43" applyNumberFormat="1" applyFont="1" applyFill="1" applyBorder="1" applyAlignment="1">
      <alignment horizontal="center" vertical="center"/>
    </xf>
    <xf numFmtId="0" fontId="18" fillId="0" borderId="1" xfId="48" applyFont="1" applyBorder="1" applyAlignment="1">
      <alignment horizontal="justify" vertical="top"/>
    </xf>
    <xf numFmtId="2" fontId="18" fillId="0" borderId="1" xfId="43" applyNumberFormat="1" applyFont="1" applyFill="1" applyBorder="1" applyAlignment="1">
      <alignment horizontal="center" vertical="top"/>
    </xf>
    <xf numFmtId="2" fontId="18" fillId="0" borderId="1" xfId="48" applyNumberFormat="1" applyFont="1" applyBorder="1" applyAlignment="1">
      <alignment horizontal="center" vertical="top"/>
    </xf>
    <xf numFmtId="173" fontId="18" fillId="0" borderId="1" xfId="1" applyNumberFormat="1" applyFont="1" applyFill="1" applyBorder="1" applyAlignment="1">
      <alignment vertical="center"/>
    </xf>
    <xf numFmtId="170" fontId="27" fillId="8" borderId="1" xfId="48" applyNumberFormat="1" applyFont="1" applyFill="1" applyBorder="1" applyAlignment="1">
      <alignment horizontal="center" vertical="top"/>
    </xf>
    <xf numFmtId="0" fontId="27" fillId="8" borderId="1" xfId="48" applyFont="1" applyFill="1" applyBorder="1" applyAlignment="1">
      <alignment horizontal="left" vertical="center" wrapText="1"/>
    </xf>
    <xf numFmtId="4" fontId="22" fillId="8" borderId="1" xfId="48" applyNumberFormat="1" applyFont="1" applyFill="1" applyBorder="1" applyAlignment="1">
      <alignment horizontal="center" vertical="center"/>
    </xf>
    <xf numFmtId="3" fontId="22" fillId="8" borderId="1" xfId="48" applyNumberFormat="1" applyFont="1" applyFill="1" applyBorder="1" applyAlignment="1">
      <alignment horizontal="center" vertical="center"/>
    </xf>
    <xf numFmtId="169" fontId="31" fillId="8" borderId="1" xfId="1" applyNumberFormat="1" applyFont="1" applyFill="1" applyBorder="1" applyAlignment="1">
      <alignment vertical="center"/>
    </xf>
    <xf numFmtId="173" fontId="16" fillId="8" borderId="1" xfId="1" applyNumberFormat="1" applyFont="1" applyFill="1" applyBorder="1" applyAlignment="1">
      <alignment vertical="center"/>
    </xf>
    <xf numFmtId="170" fontId="22" fillId="0" borderId="1" xfId="48" applyNumberFormat="1" applyFont="1" applyBorder="1" applyAlignment="1">
      <alignment horizontal="center" vertical="top"/>
    </xf>
    <xf numFmtId="0" fontId="22" fillId="0" borderId="1" xfId="48" applyFont="1" applyBorder="1" applyAlignment="1">
      <alignment horizontal="justify" vertical="top"/>
    </xf>
    <xf numFmtId="4" fontId="22" fillId="0" borderId="1" xfId="48" applyNumberFormat="1" applyFont="1" applyBorder="1" applyAlignment="1">
      <alignment horizontal="center" vertical="center"/>
    </xf>
    <xf numFmtId="3" fontId="22" fillId="0" borderId="1" xfId="48" applyNumberFormat="1" applyFont="1" applyBorder="1" applyAlignment="1">
      <alignment horizontal="center" vertical="center"/>
    </xf>
    <xf numFmtId="169" fontId="23" fillId="0" borderId="1" xfId="1" applyNumberFormat="1" applyFont="1" applyFill="1" applyBorder="1" applyAlignment="1">
      <alignment vertical="center"/>
    </xf>
    <xf numFmtId="0" fontId="18" fillId="0" borderId="16" xfId="8" applyFont="1" applyFill="1" applyBorder="1" applyAlignment="1" applyProtection="1">
      <alignment horizontal="center" vertical="center"/>
    </xf>
    <xf numFmtId="0" fontId="18" fillId="0" borderId="1" xfId="8" applyFont="1" applyFill="1" applyBorder="1" applyAlignment="1" applyProtection="1">
      <alignment vertical="center" wrapText="1"/>
    </xf>
    <xf numFmtId="169" fontId="18" fillId="0" borderId="22" xfId="50" applyFont="1" applyBorder="1" applyAlignment="1">
      <alignment horizontal="center" vertical="center"/>
    </xf>
    <xf numFmtId="0" fontId="18" fillId="0" borderId="15" xfId="8" applyFont="1" applyFill="1" applyBorder="1" applyAlignment="1" applyProtection="1">
      <alignment horizontal="center" vertical="center"/>
    </xf>
    <xf numFmtId="0" fontId="18" fillId="0" borderId="23" xfId="8" applyFont="1" applyFill="1" applyBorder="1" applyAlignment="1" applyProtection="1">
      <alignment vertical="center" wrapText="1"/>
    </xf>
    <xf numFmtId="169" fontId="18" fillId="0" borderId="15" xfId="50" applyFont="1" applyBorder="1" applyAlignment="1">
      <alignment horizontal="center" vertical="center"/>
    </xf>
    <xf numFmtId="0" fontId="18" fillId="0" borderId="16" xfId="0" applyFont="1" applyFill="1" applyBorder="1" applyAlignment="1">
      <alignment horizontal="center" vertical="center" readingOrder="1"/>
    </xf>
    <xf numFmtId="0" fontId="25" fillId="0" borderId="15" xfId="0" applyFont="1" applyFill="1" applyBorder="1" applyAlignment="1">
      <alignment horizontal="center" vertical="center"/>
    </xf>
    <xf numFmtId="0" fontId="25" fillId="0" borderId="24" xfId="0" applyFont="1" applyFill="1" applyBorder="1" applyAlignment="1">
      <alignment vertical="center" wrapText="1"/>
    </xf>
    <xf numFmtId="169" fontId="25" fillId="0" borderId="15" xfId="50" applyFont="1" applyBorder="1" applyAlignment="1">
      <alignment horizontal="center" vertical="center"/>
    </xf>
    <xf numFmtId="2" fontId="25" fillId="0" borderId="15" xfId="0" applyNumberFormat="1" applyFont="1" applyFill="1" applyBorder="1" applyAlignment="1">
      <alignment horizontal="center" vertical="center"/>
    </xf>
    <xf numFmtId="0" fontId="18" fillId="0" borderId="5" xfId="0" applyFont="1" applyFill="1" applyBorder="1" applyAlignment="1">
      <alignment horizontal="center" vertical="center"/>
    </xf>
    <xf numFmtId="168" fontId="16" fillId="7" borderId="15" xfId="1" applyNumberFormat="1" applyFont="1" applyFill="1" applyBorder="1" applyAlignment="1" applyProtection="1"/>
    <xf numFmtId="0" fontId="16" fillId="7" borderId="16" xfId="0" applyFont="1" applyFill="1" applyBorder="1" applyAlignment="1">
      <alignment horizontal="center"/>
    </xf>
    <xf numFmtId="0" fontId="18" fillId="8" borderId="5" xfId="0" applyFont="1" applyFill="1" applyBorder="1" applyAlignment="1">
      <alignment vertical="center"/>
    </xf>
    <xf numFmtId="0" fontId="16" fillId="0" borderId="18" xfId="0" applyFont="1" applyFill="1" applyBorder="1" applyAlignment="1"/>
    <xf numFmtId="168" fontId="16" fillId="0" borderId="18" xfId="1" applyNumberFormat="1" applyFont="1" applyFill="1" applyBorder="1" applyAlignment="1" applyProtection="1"/>
    <xf numFmtId="0" fontId="16" fillId="0" borderId="20" xfId="0" applyFont="1" applyFill="1" applyBorder="1" applyAlignment="1">
      <alignment horizontal="center"/>
    </xf>
    <xf numFmtId="0" fontId="18" fillId="0" borderId="25" xfId="0" applyFont="1" applyFill="1" applyBorder="1" applyAlignment="1">
      <alignment vertical="center"/>
    </xf>
    <xf numFmtId="0" fontId="18" fillId="0" borderId="12" xfId="0" applyFont="1" applyFill="1" applyBorder="1" applyAlignment="1">
      <alignment vertical="center"/>
    </xf>
    <xf numFmtId="0" fontId="16" fillId="0" borderId="16" xfId="0" applyFont="1" applyFill="1" applyBorder="1" applyAlignment="1">
      <alignment horizontal="center" vertical="center"/>
    </xf>
    <xf numFmtId="0" fontId="16" fillId="0" borderId="1" xfId="49" applyFont="1" applyBorder="1" applyAlignment="1">
      <alignment vertical="top" wrapText="1"/>
    </xf>
    <xf numFmtId="0" fontId="16" fillId="0" borderId="1" xfId="0" applyFont="1" applyFill="1" applyBorder="1" applyAlignment="1">
      <alignment horizontal="center"/>
    </xf>
    <xf numFmtId="0" fontId="18" fillId="0" borderId="17" xfId="49" applyFont="1" applyBorder="1" applyAlignment="1">
      <alignment vertical="top" wrapText="1"/>
    </xf>
    <xf numFmtId="168" fontId="16" fillId="0" borderId="17" xfId="1" applyNumberFormat="1" applyFont="1" applyFill="1" applyBorder="1" applyAlignment="1" applyProtection="1"/>
    <xf numFmtId="0" fontId="16" fillId="0" borderId="19" xfId="0" applyFont="1" applyFill="1" applyBorder="1" applyAlignment="1">
      <alignment horizontal="center"/>
    </xf>
    <xf numFmtId="0" fontId="18" fillId="0" borderId="26" xfId="0" applyFont="1" applyFill="1" applyBorder="1" applyAlignment="1">
      <alignment vertical="center"/>
    </xf>
    <xf numFmtId="0" fontId="18" fillId="0" borderId="3" xfId="0" applyFont="1" applyFill="1" applyBorder="1" applyAlignment="1">
      <alignmen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36" fillId="0" borderId="0" xfId="0" applyFont="1" applyFill="1" applyBorder="1" applyAlignment="1">
      <alignment horizontal="left" vertical="center" indent="1"/>
    </xf>
    <xf numFmtId="0" fontId="37" fillId="0" borderId="0" xfId="0" applyFont="1" applyFill="1" applyBorder="1" applyAlignment="1">
      <alignment vertical="center"/>
    </xf>
    <xf numFmtId="0" fontId="38" fillId="0" borderId="0" xfId="0" applyFont="1" applyFill="1" applyBorder="1" applyAlignment="1">
      <alignment horizontal="left" vertical="center" indent="5"/>
    </xf>
    <xf numFmtId="0" fontId="34" fillId="0" borderId="0" xfId="0" applyFont="1" applyFill="1" applyBorder="1" applyAlignment="1">
      <alignment horizontal="left" vertical="center" indent="1"/>
    </xf>
    <xf numFmtId="0" fontId="39" fillId="0" borderId="0" xfId="0" applyFont="1" applyFill="1" applyBorder="1" applyAlignment="1">
      <alignment vertical="center"/>
    </xf>
    <xf numFmtId="0" fontId="36" fillId="0" borderId="0" xfId="0" applyFont="1" applyFill="1" applyBorder="1" applyAlignment="1">
      <alignment vertical="center"/>
    </xf>
    <xf numFmtId="0" fontId="40" fillId="0" borderId="0" xfId="0" applyFont="1" applyFill="1" applyBorder="1" applyAlignment="1">
      <alignment horizontal="center"/>
    </xf>
    <xf numFmtId="0" fontId="41" fillId="0" borderId="0" xfId="0" applyFont="1" applyFill="1" applyBorder="1" applyAlignment="1">
      <alignment horizontal="center"/>
    </xf>
    <xf numFmtId="0" fontId="41" fillId="0" borderId="0" xfId="0" applyFont="1" applyFill="1" applyBorder="1" applyAlignment="1"/>
    <xf numFmtId="2" fontId="41" fillId="0" borderId="0" xfId="0" applyNumberFormat="1" applyFont="1" applyFill="1" applyBorder="1" applyAlignment="1"/>
    <xf numFmtId="0" fontId="41" fillId="2" borderId="0" xfId="0" applyFont="1" applyFill="1" applyBorder="1" applyAlignment="1">
      <alignment horizontal="center"/>
    </xf>
    <xf numFmtId="0" fontId="42" fillId="2" borderId="0" xfId="0" applyFont="1" applyFill="1" applyBorder="1" applyAlignment="1">
      <alignment horizontal="center" vertical="center"/>
    </xf>
    <xf numFmtId="0" fontId="41" fillId="2" borderId="0" xfId="0" applyFont="1" applyFill="1" applyBorder="1" applyAlignment="1"/>
    <xf numFmtId="2" fontId="41" fillId="2" borderId="0" xfId="0" applyNumberFormat="1" applyFont="1" applyFill="1" applyBorder="1" applyAlignment="1"/>
    <xf numFmtId="0" fontId="40" fillId="2" borderId="1" xfId="0" applyFont="1" applyFill="1" applyBorder="1" applyAlignment="1">
      <alignment horizontal="center" vertical="top" wrapText="1"/>
    </xf>
    <xf numFmtId="2" fontId="40" fillId="2" borderId="1" xfId="0" applyNumberFormat="1"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0" borderId="1" xfId="0" applyFont="1" applyFill="1" applyBorder="1" applyAlignment="1">
      <alignment vertical="top" wrapText="1"/>
    </xf>
    <xf numFmtId="0" fontId="41" fillId="0" borderId="1" xfId="0" applyFont="1" applyFill="1" applyBorder="1" applyAlignment="1">
      <alignment horizontal="center" vertical="center" wrapText="1"/>
    </xf>
    <xf numFmtId="2" fontId="41" fillId="0" borderId="1" xfId="0" applyNumberFormat="1" applyFont="1" applyFill="1" applyBorder="1" applyAlignment="1">
      <alignment horizontal="center" vertical="center" wrapText="1"/>
    </xf>
    <xf numFmtId="2" fontId="41" fillId="0" borderId="1" xfId="0" applyNumberFormat="1" applyFont="1" applyFill="1" applyBorder="1" applyAlignment="1">
      <alignment horizontal="center" vertical="top" wrapText="1"/>
    </xf>
    <xf numFmtId="2" fontId="41" fillId="0" borderId="1" xfId="0" applyNumberFormat="1" applyFont="1" applyFill="1" applyBorder="1" applyAlignment="1">
      <alignment vertical="top" wrapText="1"/>
    </xf>
    <xf numFmtId="0" fontId="41" fillId="0" borderId="0" xfId="0" applyFont="1" applyFill="1" applyBorder="1" applyAlignment="1">
      <alignment horizontal="center" vertical="top" wrapText="1"/>
    </xf>
    <xf numFmtId="0" fontId="41" fillId="0" borderId="0" xfId="0" applyFont="1" applyFill="1" applyBorder="1" applyAlignment="1">
      <alignment vertical="top" wrapText="1"/>
    </xf>
    <xf numFmtId="2" fontId="41" fillId="0" borderId="0" xfId="0" applyNumberFormat="1" applyFont="1" applyFill="1" applyBorder="1" applyAlignment="1">
      <alignment vertical="top" wrapText="1"/>
    </xf>
    <xf numFmtId="0" fontId="43" fillId="10" borderId="0" xfId="19" applyFont="1" applyFill="1" applyAlignment="1">
      <alignment wrapText="1"/>
    </xf>
    <xf numFmtId="0" fontId="43" fillId="0" borderId="0" xfId="19" applyFont="1" applyAlignment="1">
      <alignment wrapText="1"/>
    </xf>
    <xf numFmtId="0" fontId="44" fillId="10" borderId="0" xfId="19" applyFont="1" applyFill="1" applyAlignment="1">
      <alignment wrapText="1"/>
    </xf>
    <xf numFmtId="0" fontId="45" fillId="0" borderId="0" xfId="19" applyFont="1" applyAlignment="1">
      <alignment horizontal="center" vertical="top" wrapText="1"/>
    </xf>
    <xf numFmtId="0" fontId="44" fillId="0" borderId="0" xfId="19" applyFont="1" applyAlignment="1">
      <alignment wrapText="1"/>
    </xf>
    <xf numFmtId="0" fontId="44" fillId="0" borderId="0" xfId="19" applyFont="1" applyAlignment="1">
      <alignment horizontal="left" wrapText="1"/>
    </xf>
    <xf numFmtId="0" fontId="44" fillId="0" borderId="0" xfId="19" applyFont="1" applyAlignment="1"/>
    <xf numFmtId="0" fontId="45" fillId="0" borderId="1" xfId="19" applyFont="1" applyBorder="1" applyAlignment="1">
      <alignment horizontal="center" vertical="top" wrapText="1"/>
    </xf>
    <xf numFmtId="0" fontId="44" fillId="0" borderId="1" xfId="19" applyFont="1" applyBorder="1" applyAlignment="1">
      <alignment wrapText="1"/>
    </xf>
    <xf numFmtId="0" fontId="44" fillId="0" borderId="1" xfId="19" applyFont="1" applyBorder="1" applyAlignment="1">
      <alignment horizontal="left" wrapText="1"/>
    </xf>
    <xf numFmtId="0" fontId="43" fillId="11" borderId="1" xfId="19" applyFont="1" applyFill="1" applyBorder="1" applyAlignment="1">
      <alignment horizontal="center" vertical="top" wrapText="1"/>
    </xf>
    <xf numFmtId="0" fontId="43" fillId="11" borderId="1" xfId="19" applyFont="1" applyFill="1" applyBorder="1" applyAlignment="1">
      <alignment wrapText="1"/>
    </xf>
    <xf numFmtId="0" fontId="43" fillId="11" borderId="1" xfId="19" applyFont="1" applyFill="1" applyBorder="1" applyAlignment="1">
      <alignment horizontal="left" wrapText="1"/>
    </xf>
    <xf numFmtId="0" fontId="43" fillId="0" borderId="0" xfId="19" applyFont="1" applyFill="1" applyAlignment="1">
      <alignment wrapText="1"/>
    </xf>
    <xf numFmtId="0" fontId="44" fillId="0" borderId="1" xfId="19" applyFont="1" applyBorder="1" applyAlignment="1">
      <alignment horizontal="center" wrapText="1"/>
    </xf>
    <xf numFmtId="0" fontId="44" fillId="0" borderId="1" xfId="19" applyFont="1" applyFill="1" applyBorder="1" applyAlignment="1">
      <alignment horizontal="center" wrapText="1"/>
    </xf>
    <xf numFmtId="0" fontId="46" fillId="12" borderId="1" xfId="19" applyFont="1" applyFill="1" applyBorder="1" applyAlignment="1">
      <alignment horizontal="left" vertical="top" wrapText="1"/>
    </xf>
    <xf numFmtId="167" fontId="47" fillId="12" borderId="1" xfId="7" applyFont="1" applyFill="1" applyBorder="1" applyAlignment="1">
      <alignment horizontal="center" vertical="center"/>
    </xf>
    <xf numFmtId="0" fontId="48" fillId="0" borderId="1" xfId="19" applyFont="1" applyFill="1" applyBorder="1" applyAlignment="1">
      <alignment horizontal="center" wrapText="1"/>
    </xf>
    <xf numFmtId="0" fontId="44" fillId="0" borderId="1" xfId="19" applyFont="1" applyFill="1" applyBorder="1" applyAlignment="1">
      <alignment horizontal="center" vertical="center" wrapText="1"/>
    </xf>
    <xf numFmtId="0" fontId="49" fillId="0" borderId="1" xfId="19" applyFont="1" applyBorder="1" applyAlignment="1">
      <alignment horizontal="left" vertical="top" wrapText="1"/>
    </xf>
    <xf numFmtId="0" fontId="49" fillId="0" borderId="1" xfId="47" applyFont="1" applyBorder="1" applyAlignment="1">
      <alignment horizontal="center"/>
    </xf>
    <xf numFmtId="170" fontId="44" fillId="0" borderId="1" xfId="19" applyNumberFormat="1" applyFont="1" applyFill="1" applyBorder="1" applyAlignment="1">
      <alignment horizontal="center" vertical="center" wrapText="1"/>
    </xf>
    <xf numFmtId="168" fontId="49" fillId="0" borderId="1" xfId="40" applyFont="1" applyFill="1" applyBorder="1" applyAlignment="1" applyProtection="1">
      <alignment horizontal="right"/>
    </xf>
    <xf numFmtId="0" fontId="49" fillId="0" borderId="1" xfId="19" applyFont="1" applyBorder="1" applyAlignment="1">
      <alignment horizontal="justify" vertical="top" wrapText="1"/>
    </xf>
    <xf numFmtId="0" fontId="49" fillId="0" borderId="1" xfId="19" applyFont="1" applyBorder="1" applyAlignment="1">
      <alignment wrapText="1"/>
    </xf>
    <xf numFmtId="0" fontId="43" fillId="0" borderId="1" xfId="19" applyFont="1" applyBorder="1" applyAlignment="1">
      <alignment horizontal="center" vertical="top" wrapText="1"/>
    </xf>
    <xf numFmtId="0" fontId="43" fillId="0" borderId="1" xfId="19" applyFont="1" applyBorder="1" applyAlignment="1">
      <alignment wrapText="1"/>
    </xf>
    <xf numFmtId="0" fontId="43" fillId="0" borderId="1" xfId="19" applyFont="1" applyBorder="1" applyAlignment="1">
      <alignment horizontal="center" wrapText="1"/>
    </xf>
    <xf numFmtId="0" fontId="43" fillId="0" borderId="1" xfId="19" applyFont="1" applyFill="1" applyBorder="1" applyAlignment="1">
      <alignment horizontal="center" wrapText="1"/>
    </xf>
    <xf numFmtId="0" fontId="44" fillId="0" borderId="1" xfId="19" applyFont="1" applyBorder="1" applyAlignment="1">
      <alignment horizontal="center" vertical="center" wrapText="1"/>
    </xf>
    <xf numFmtId="0" fontId="44" fillId="0" borderId="0" xfId="19" applyFont="1" applyFill="1" applyAlignment="1">
      <alignment wrapText="1"/>
    </xf>
    <xf numFmtId="0" fontId="45" fillId="10" borderId="1" xfId="19" applyFont="1" applyFill="1" applyBorder="1" applyAlignment="1">
      <alignment horizontal="center" vertical="top" wrapText="1"/>
    </xf>
    <xf numFmtId="0" fontId="43" fillId="10" borderId="1" xfId="19" applyFont="1" applyFill="1" applyBorder="1" applyAlignment="1">
      <alignment wrapText="1"/>
    </xf>
    <xf numFmtId="0" fontId="44" fillId="10" borderId="1" xfId="19" applyFont="1" applyFill="1" applyBorder="1" applyAlignment="1">
      <alignment horizontal="left" wrapText="1"/>
    </xf>
    <xf numFmtId="0" fontId="44" fillId="10" borderId="1" xfId="19" applyFont="1" applyFill="1" applyBorder="1" applyAlignment="1">
      <alignment wrapText="1"/>
    </xf>
    <xf numFmtId="0" fontId="43" fillId="0" borderId="5" xfId="19" applyFont="1" applyBorder="1" applyAlignment="1">
      <alignment horizontal="center" vertical="top" wrapText="1"/>
    </xf>
    <xf numFmtId="0" fontId="43" fillId="0" borderId="6" xfId="19" applyFont="1" applyBorder="1" applyAlignment="1">
      <alignment wrapText="1"/>
    </xf>
    <xf numFmtId="0" fontId="43" fillId="0" borderId="6" xfId="19" applyFont="1" applyBorder="1" applyAlignment="1">
      <alignment horizontal="left" wrapText="1"/>
    </xf>
    <xf numFmtId="0" fontId="44" fillId="0" borderId="0" xfId="30" applyFont="1" applyAlignment="1"/>
    <xf numFmtId="0" fontId="44" fillId="0" borderId="0" xfId="30" applyFont="1" applyBorder="1" applyAlignment="1"/>
    <xf numFmtId="0" fontId="50" fillId="0" borderId="0" xfId="11" applyNumberFormat="1" applyFont="1" applyAlignment="1"/>
    <xf numFmtId="0" fontId="44" fillId="0" borderId="0" xfId="11" applyNumberFormat="1" applyFont="1" applyAlignment="1"/>
    <xf numFmtId="0" fontId="51" fillId="2" borderId="27" xfId="11" applyNumberFormat="1" applyFont="1" applyFill="1" applyBorder="1" applyAlignment="1">
      <alignment vertical="center"/>
    </xf>
    <xf numFmtId="0" fontId="51" fillId="2" borderId="6" xfId="11" applyNumberFormat="1" applyFont="1" applyFill="1" applyBorder="1" applyAlignment="1">
      <alignment vertical="center"/>
    </xf>
    <xf numFmtId="0" fontId="51" fillId="2" borderId="7" xfId="11" applyNumberFormat="1" applyFont="1" applyFill="1" applyBorder="1" applyAlignment="1">
      <alignment horizontal="right" vertical="center" indent="3"/>
    </xf>
    <xf numFmtId="0" fontId="44" fillId="0" borderId="0" xfId="11" applyNumberFormat="1" applyFont="1" applyFill="1" applyAlignment="1"/>
    <xf numFmtId="49" fontId="52" fillId="13" borderId="1" xfId="11" applyNumberFormat="1" applyFont="1" applyFill="1" applyBorder="1" applyAlignment="1">
      <alignment horizontal="center" vertical="center" wrapText="1"/>
    </xf>
    <xf numFmtId="49" fontId="52" fillId="13" borderId="1" xfId="11" applyNumberFormat="1" applyFont="1" applyFill="1" applyBorder="1" applyAlignment="1">
      <alignment vertical="center" wrapText="1"/>
    </xf>
    <xf numFmtId="0" fontId="53" fillId="0" borderId="5" xfId="30" applyFont="1" applyBorder="1" applyAlignment="1">
      <alignment horizontal="center" vertical="center" wrapText="1"/>
    </xf>
    <xf numFmtId="0" fontId="53" fillId="0" borderId="5" xfId="30" applyFont="1" applyBorder="1" applyAlignment="1">
      <alignment vertical="center" wrapText="1"/>
    </xf>
    <xf numFmtId="0" fontId="53" fillId="0" borderId="7" xfId="30" applyFont="1" applyBorder="1" applyAlignment="1">
      <alignment horizontal="left" vertical="center" wrapText="1"/>
    </xf>
    <xf numFmtId="0" fontId="53" fillId="0" borderId="1" xfId="30" applyFont="1" applyBorder="1" applyAlignment="1">
      <alignment horizontal="center" vertical="center" wrapText="1"/>
    </xf>
    <xf numFmtId="0" fontId="52" fillId="14" borderId="5" xfId="19" applyFont="1" applyFill="1" applyBorder="1" applyAlignment="1">
      <alignment horizontal="center" vertical="center" wrapText="1"/>
    </xf>
    <xf numFmtId="0" fontId="52" fillId="14" borderId="5" xfId="19" applyFont="1" applyFill="1" applyBorder="1" applyAlignment="1">
      <alignment vertical="center" wrapText="1"/>
    </xf>
    <xf numFmtId="0" fontId="52" fillId="14" borderId="1" xfId="19" applyFont="1" applyFill="1" applyBorder="1" applyAlignment="1">
      <alignment horizontal="center" vertical="center" wrapText="1"/>
    </xf>
    <xf numFmtId="0" fontId="53" fillId="0" borderId="1" xfId="30" applyFont="1" applyBorder="1" applyAlignment="1">
      <alignment horizontal="left" vertical="center" wrapText="1"/>
    </xf>
    <xf numFmtId="0" fontId="53" fillId="0" borderId="28" xfId="30" applyFont="1" applyBorder="1" applyAlignment="1">
      <alignment horizontal="left" vertical="center" wrapText="1"/>
    </xf>
    <xf numFmtId="1" fontId="53" fillId="0" borderId="1" xfId="30" applyNumberFormat="1" applyFont="1" applyBorder="1" applyAlignment="1">
      <alignment horizontal="center" vertical="center" wrapText="1"/>
    </xf>
    <xf numFmtId="0" fontId="54" fillId="4" borderId="1" xfId="0" applyFont="1" applyFill="1" applyBorder="1" applyAlignment="1">
      <alignment vertical="center" wrapText="1"/>
    </xf>
    <xf numFmtId="0" fontId="52" fillId="15" borderId="2" xfId="0" applyFont="1" applyFill="1" applyBorder="1" applyAlignment="1">
      <alignment horizontal="centerContinuous" wrapText="1"/>
    </xf>
    <xf numFmtId="0" fontId="52" fillId="15" borderId="12" xfId="0" applyFont="1" applyFill="1" applyBorder="1" applyAlignment="1">
      <alignment horizontal="centerContinuous" wrapText="1"/>
    </xf>
    <xf numFmtId="0" fontId="55" fillId="4" borderId="1" xfId="0" applyFont="1" applyFill="1" applyBorder="1" applyAlignment="1">
      <alignment vertical="center" wrapText="1"/>
    </xf>
    <xf numFmtId="0" fontId="53" fillId="0" borderId="26" xfId="30" applyFont="1" applyBorder="1" applyAlignment="1">
      <alignment horizontal="center" vertical="center" wrapText="1"/>
    </xf>
    <xf numFmtId="0" fontId="52" fillId="15" borderId="29" xfId="0" applyFont="1" applyFill="1" applyBorder="1" applyAlignment="1">
      <alignment horizontal="center" vertical="center" wrapText="1"/>
    </xf>
    <xf numFmtId="0" fontId="54" fillId="0" borderId="1" xfId="0" applyFont="1" applyFill="1" applyBorder="1" applyAlignment="1">
      <alignment vertical="center" wrapText="1"/>
    </xf>
    <xf numFmtId="0" fontId="52" fillId="15" borderId="1" xfId="19" applyNumberFormat="1" applyFont="1" applyFill="1" applyBorder="1" applyAlignment="1">
      <alignment horizontal="center" vertical="center" wrapText="1"/>
    </xf>
    <xf numFmtId="0" fontId="54" fillId="0" borderId="1" xfId="19" applyNumberFormat="1" applyFont="1" applyFill="1" applyBorder="1" applyAlignment="1">
      <alignment horizontal="center" vertical="center" wrapText="1"/>
    </xf>
    <xf numFmtId="1" fontId="54" fillId="15" borderId="1" xfId="11" applyNumberFormat="1" applyFont="1" applyFill="1" applyBorder="1" applyAlignment="1">
      <alignment horizontal="center" vertical="center" wrapText="1"/>
    </xf>
    <xf numFmtId="1" fontId="54" fillId="4" borderId="1" xfId="35" applyNumberFormat="1" applyFont="1" applyFill="1" applyBorder="1" applyAlignment="1">
      <alignment horizontal="center" vertical="center"/>
      <protection locked="0"/>
    </xf>
    <xf numFmtId="0" fontId="56" fillId="10" borderId="1" xfId="19" applyFont="1" applyFill="1" applyBorder="1" applyAlignment="1">
      <alignment horizontal="left" vertical="center"/>
    </xf>
    <xf numFmtId="0" fontId="56" fillId="10" borderId="1" xfId="19" applyFont="1" applyFill="1" applyBorder="1" applyAlignment="1">
      <alignment horizontal="center" vertical="center"/>
    </xf>
    <xf numFmtId="0" fontId="52" fillId="4" borderId="1" xfId="0" applyFont="1" applyFill="1" applyBorder="1" applyAlignment="1">
      <alignment horizontal="center" vertical="center"/>
    </xf>
    <xf numFmtId="0" fontId="54" fillId="4" borderId="1" xfId="0" applyFont="1" applyFill="1" applyBorder="1" applyAlignment="1">
      <alignment horizontal="center" vertical="center" wrapText="1"/>
    </xf>
    <xf numFmtId="0" fontId="57" fillId="0" borderId="1" xfId="19" applyFont="1" applyBorder="1" applyAlignment="1">
      <alignment horizontal="justify" vertical="center"/>
    </xf>
    <xf numFmtId="0" fontId="56" fillId="0" borderId="1" xfId="19" applyFont="1" applyBorder="1" applyAlignment="1">
      <alignment horizontal="left"/>
    </xf>
    <xf numFmtId="0" fontId="56" fillId="0" borderId="1" xfId="19" applyFont="1" applyBorder="1" applyAlignment="1">
      <alignment horizontal="center"/>
    </xf>
    <xf numFmtId="0" fontId="56" fillId="0" borderId="1" xfId="19" applyFont="1" applyBorder="1" applyAlignment="1">
      <alignment horizontal="center" vertical="center"/>
    </xf>
    <xf numFmtId="2" fontId="56" fillId="0" borderId="1" xfId="19" applyNumberFormat="1" applyFont="1" applyBorder="1" applyAlignment="1">
      <alignment horizontal="center"/>
    </xf>
    <xf numFmtId="0" fontId="56" fillId="0" borderId="1" xfId="19" applyFont="1" applyBorder="1" applyAlignment="1">
      <alignment horizontal="justify" vertical="center"/>
    </xf>
    <xf numFmtId="0" fontId="58" fillId="0" borderId="1" xfId="19" applyFont="1" applyBorder="1" applyAlignment="1">
      <alignment horizontal="justify" vertical="center" wrapText="1"/>
    </xf>
    <xf numFmtId="0" fontId="59" fillId="10" borderId="1" xfId="19" applyFont="1" applyFill="1" applyBorder="1" applyAlignment="1">
      <alignment horizontal="justify" vertical="center"/>
    </xf>
    <xf numFmtId="0" fontId="59" fillId="10" borderId="1" xfId="19" applyFont="1" applyFill="1" applyBorder="1" applyAlignment="1">
      <alignment horizontal="center" vertical="center"/>
    </xf>
    <xf numFmtId="0" fontId="60" fillId="0" borderId="1" xfId="19" applyFont="1" applyBorder="1" applyAlignment="1">
      <alignment horizontal="justify" vertical="center" wrapText="1"/>
    </xf>
    <xf numFmtId="0" fontId="60" fillId="0" borderId="1" xfId="19" applyFont="1" applyBorder="1" applyAlignment="1">
      <alignment horizontal="center" vertical="center" wrapText="1"/>
    </xf>
    <xf numFmtId="0" fontId="59" fillId="0" borderId="1" xfId="19" applyFont="1" applyBorder="1" applyAlignment="1"/>
    <xf numFmtId="0" fontId="59" fillId="0" borderId="1" xfId="19" applyFont="1" applyBorder="1" applyAlignment="1">
      <alignment horizontal="center"/>
    </xf>
    <xf numFmtId="0" fontId="52" fillId="0" borderId="1" xfId="0" applyFont="1" applyFill="1" applyBorder="1" applyAlignment="1">
      <alignment horizontal="center" vertical="center" wrapText="1"/>
    </xf>
    <xf numFmtId="0" fontId="52" fillId="0" borderId="1" xfId="0" applyFont="1" applyFill="1" applyBorder="1" applyAlignment="1">
      <alignment vertical="center" wrapText="1"/>
    </xf>
    <xf numFmtId="0" fontId="52" fillId="0" borderId="1" xfId="0" applyFont="1" applyFill="1" applyBorder="1" applyAlignment="1">
      <alignment horizontal="center" vertical="center"/>
    </xf>
    <xf numFmtId="0" fontId="54" fillId="0" borderId="1" xfId="0" applyFont="1" applyFill="1" applyBorder="1" applyAlignment="1">
      <alignment horizontal="center" vertical="center" wrapText="1"/>
    </xf>
    <xf numFmtId="0" fontId="52" fillId="4" borderId="1" xfId="0" applyFont="1" applyFill="1" applyBorder="1" applyAlignment="1">
      <alignment vertical="center"/>
    </xf>
    <xf numFmtId="0" fontId="52" fillId="6" borderId="1" xfId="0" applyFont="1" applyFill="1" applyBorder="1" applyAlignment="1">
      <alignment vertical="center"/>
    </xf>
    <xf numFmtId="0" fontId="52" fillId="4" borderId="1" xfId="0" applyFont="1" applyFill="1" applyBorder="1" applyAlignment="1">
      <alignment vertical="center" wrapText="1"/>
    </xf>
    <xf numFmtId="0" fontId="52" fillId="14" borderId="1" xfId="11" applyNumberFormat="1" applyFont="1" applyFill="1" applyBorder="1" applyAlignment="1">
      <alignment horizontal="center" vertical="center" wrapText="1"/>
    </xf>
    <xf numFmtId="0" fontId="52" fillId="14" borderId="1" xfId="11" applyNumberFormat="1" applyFont="1" applyFill="1" applyBorder="1" applyAlignment="1">
      <alignment vertical="center" wrapText="1"/>
    </xf>
    <xf numFmtId="1" fontId="52" fillId="14" borderId="1" xfId="11" applyNumberFormat="1" applyFont="1" applyFill="1" applyBorder="1" applyAlignment="1">
      <alignment horizontal="center" vertical="center" wrapText="1"/>
    </xf>
    <xf numFmtId="0" fontId="61" fillId="0" borderId="0" xfId="11" applyNumberFormat="1" applyFont="1" applyFill="1" applyAlignment="1"/>
    <xf numFmtId="0" fontId="52" fillId="4" borderId="1" xfId="11" applyNumberFormat="1" applyFont="1" applyFill="1" applyBorder="1" applyAlignment="1">
      <alignment horizontal="center" vertical="center" wrapText="1"/>
    </xf>
    <xf numFmtId="0" fontId="52" fillId="4" borderId="1" xfId="11" applyNumberFormat="1" applyFont="1" applyFill="1" applyBorder="1" applyAlignment="1">
      <alignment vertical="center" wrapText="1"/>
    </xf>
    <xf numFmtId="0" fontId="54" fillId="4" borderId="1" xfId="11" applyNumberFormat="1" applyFont="1" applyFill="1" applyBorder="1" applyAlignment="1">
      <alignment horizontal="center" vertical="center" wrapText="1"/>
    </xf>
    <xf numFmtId="1" fontId="54" fillId="4" borderId="1" xfId="11" applyNumberFormat="1" applyFont="1" applyFill="1" applyBorder="1" applyAlignment="1">
      <alignment horizontal="center" vertical="center" wrapText="1"/>
    </xf>
    <xf numFmtId="0" fontId="52" fillId="4" borderId="1" xfId="0" applyFont="1" applyFill="1" applyBorder="1" applyAlignment="1">
      <alignment horizontal="center" vertical="center" wrapText="1"/>
    </xf>
    <xf numFmtId="1" fontId="54" fillId="4" borderId="1" xfId="0" applyNumberFormat="1" applyFont="1" applyFill="1" applyBorder="1" applyAlignment="1">
      <alignment horizontal="center" vertical="center" wrapText="1"/>
    </xf>
    <xf numFmtId="0" fontId="54" fillId="4" borderId="1" xfId="0" applyFont="1" applyFill="1" applyBorder="1" applyAlignment="1">
      <alignment horizontal="center" vertical="center"/>
    </xf>
    <xf numFmtId="1" fontId="54" fillId="4" borderId="1" xfId="0" applyNumberFormat="1" applyFont="1" applyFill="1" applyBorder="1" applyAlignment="1">
      <alignment horizontal="center" vertical="center"/>
    </xf>
    <xf numFmtId="1" fontId="54" fillId="0" borderId="1" xfId="0" applyNumberFormat="1" applyFont="1" applyFill="1" applyBorder="1" applyAlignment="1">
      <alignment horizontal="center" vertical="center" wrapText="1"/>
    </xf>
    <xf numFmtId="0" fontId="52" fillId="4" borderId="3" xfId="0" applyFont="1" applyFill="1" applyBorder="1" applyAlignment="1">
      <alignment horizontal="center" vertical="center" wrapText="1"/>
    </xf>
    <xf numFmtId="0" fontId="62" fillId="4" borderId="1" xfId="0" applyFont="1" applyFill="1" applyBorder="1" applyAlignment="1">
      <alignment vertical="center" wrapText="1"/>
    </xf>
    <xf numFmtId="0" fontId="61" fillId="0" borderId="1" xfId="0" applyFont="1" applyFill="1" applyBorder="1" applyAlignment="1"/>
    <xf numFmtId="0" fontId="53" fillId="0" borderId="1" xfId="11" applyNumberFormat="1" applyFont="1" applyBorder="1" applyAlignment="1"/>
    <xf numFmtId="0" fontId="52" fillId="6" borderId="1" xfId="0" applyFont="1" applyFill="1" applyBorder="1" applyAlignment="1">
      <alignment vertical="center" wrapText="1"/>
    </xf>
    <xf numFmtId="1" fontId="54" fillId="4" borderId="1" xfId="46" applyNumberFormat="1" applyFont="1" applyFill="1" applyBorder="1" applyAlignment="1">
      <alignment horizontal="center" vertical="center"/>
    </xf>
    <xf numFmtId="0" fontId="61" fillId="0" borderId="0" xfId="0" applyFont="1" applyFill="1" applyBorder="1" applyAlignment="1"/>
    <xf numFmtId="0" fontId="52" fillId="4" borderId="2" xfId="0" applyFont="1" applyFill="1" applyBorder="1" applyAlignment="1">
      <alignment horizontal="center" vertical="center"/>
    </xf>
    <xf numFmtId="0" fontId="54" fillId="4" borderId="2" xfId="0" applyFont="1" applyFill="1" applyBorder="1" applyAlignment="1">
      <alignment vertical="center" wrapText="1"/>
    </xf>
    <xf numFmtId="0" fontId="54" fillId="4" borderId="2" xfId="0" applyFont="1" applyFill="1" applyBorder="1" applyAlignment="1">
      <alignment horizontal="center" vertical="center" wrapText="1"/>
    </xf>
    <xf numFmtId="1" fontId="54" fillId="4" borderId="2" xfId="46" applyNumberFormat="1" applyFont="1" applyFill="1" applyBorder="1" applyAlignment="1">
      <alignment horizontal="center" vertical="center"/>
    </xf>
    <xf numFmtId="0" fontId="52" fillId="4" borderId="0" xfId="0" applyFont="1" applyFill="1" applyBorder="1" applyAlignment="1">
      <alignment horizontal="center" vertical="center"/>
    </xf>
    <xf numFmtId="0" fontId="54" fillId="4" borderId="0" xfId="0" applyFont="1" applyFill="1" applyBorder="1" applyAlignment="1">
      <alignment vertical="center" wrapText="1"/>
    </xf>
    <xf numFmtId="0" fontId="54" fillId="4" borderId="0" xfId="0" applyFont="1" applyFill="1" applyBorder="1" applyAlignment="1">
      <alignment horizontal="center" vertical="center" wrapText="1"/>
    </xf>
    <xf numFmtId="0" fontId="44" fillId="0" borderId="0" xfId="11" applyNumberFormat="1" applyFont="1" applyBorder="1" applyAlignment="1"/>
    <xf numFmtId="0" fontId="52" fillId="4" borderId="3" xfId="0" applyFont="1" applyFill="1" applyBorder="1" applyAlignment="1">
      <alignment horizontal="center" vertical="center"/>
    </xf>
    <xf numFmtId="0" fontId="54" fillId="4" borderId="3" xfId="0" applyFont="1" applyFill="1" applyBorder="1" applyAlignment="1">
      <alignment vertical="center" wrapText="1"/>
    </xf>
    <xf numFmtId="0" fontId="54" fillId="4" borderId="3" xfId="0" applyFont="1" applyFill="1" applyBorder="1" applyAlignment="1">
      <alignment horizontal="center" vertical="center" wrapText="1"/>
    </xf>
    <xf numFmtId="0" fontId="0" fillId="0" borderId="0" xfId="0" applyFill="1" applyAlignment="1">
      <alignment horizontal="left" vertical="top"/>
    </xf>
    <xf numFmtId="0" fontId="63" fillId="0" borderId="0" xfId="0" applyFont="1" applyFill="1" applyAlignment="1">
      <alignment horizontal="left" vertical="top"/>
    </xf>
    <xf numFmtId="0" fontId="63" fillId="14" borderId="1" xfId="0" applyFont="1" applyFill="1" applyBorder="1" applyAlignment="1">
      <alignment horizontal="left" vertical="top"/>
    </xf>
    <xf numFmtId="0" fontId="63" fillId="14" borderId="0" xfId="0" applyFont="1" applyFill="1" applyAlignment="1">
      <alignment horizontal="left" vertical="top"/>
    </xf>
    <xf numFmtId="0" fontId="64" fillId="0" borderId="0" xfId="0" applyFont="1" applyAlignment="1">
      <alignment horizontal="left" vertical="top"/>
    </xf>
    <xf numFmtId="0" fontId="0" fillId="0" borderId="1" xfId="0" applyBorder="1" applyAlignment="1">
      <alignment horizontal="left" vertical="top" wrapText="1"/>
    </xf>
    <xf numFmtId="0" fontId="5" fillId="16" borderId="1" xfId="0" applyFont="1" applyFill="1" applyBorder="1" applyAlignment="1">
      <alignment horizontal="center" vertical="center" wrapText="1"/>
    </xf>
    <xf numFmtId="0" fontId="0" fillId="0" borderId="1" xfId="0" applyBorder="1" applyAlignment="1">
      <alignment horizontal="left" wrapText="1"/>
    </xf>
    <xf numFmtId="0" fontId="66" fillId="17" borderId="1" xfId="0" applyFont="1" applyFill="1" applyBorder="1" applyAlignment="1">
      <alignment horizontal="center" vertical="center" wrapText="1"/>
    </xf>
    <xf numFmtId="0" fontId="67" fillId="0" borderId="1" xfId="0" applyFont="1" applyBorder="1" applyAlignment="1">
      <alignment horizontal="left" vertical="top" wrapText="1"/>
    </xf>
    <xf numFmtId="0" fontId="68" fillId="0" borderId="1" xfId="0" applyFont="1" applyBorder="1" applyAlignment="1">
      <alignment horizontal="left" vertical="top" wrapText="1"/>
    </xf>
    <xf numFmtId="0" fontId="69" fillId="0" borderId="1" xfId="0" applyFont="1" applyBorder="1" applyAlignment="1">
      <alignment horizontal="left" vertical="top" wrapText="1"/>
    </xf>
    <xf numFmtId="0" fontId="71" fillId="16" borderId="1" xfId="0" applyFont="1" applyFill="1" applyBorder="1" applyAlignment="1">
      <alignment horizontal="center" vertical="top" wrapText="1"/>
    </xf>
    <xf numFmtId="0" fontId="71" fillId="16" borderId="1" xfId="0" applyFont="1" applyFill="1" applyBorder="1" applyAlignment="1">
      <alignment horizontal="left" vertical="top" wrapText="1" indent="1"/>
    </xf>
    <xf numFmtId="1" fontId="72" fillId="0" borderId="1" xfId="0" applyNumberFormat="1" applyFont="1" applyBorder="1" applyAlignment="1">
      <alignment horizontal="center" vertical="top" shrinkToFit="1"/>
    </xf>
    <xf numFmtId="0" fontId="73" fillId="0" borderId="1" xfId="0" applyFont="1" applyBorder="1" applyAlignment="1">
      <alignment horizontal="center" vertical="center" wrapText="1"/>
    </xf>
    <xf numFmtId="1" fontId="74" fillId="0" borderId="1" xfId="0" applyNumberFormat="1" applyFont="1" applyBorder="1" applyAlignment="1">
      <alignment horizontal="center" vertical="center" shrinkToFit="1"/>
    </xf>
    <xf numFmtId="0" fontId="0" fillId="0" borderId="1" xfId="0" applyBorder="1" applyAlignment="1">
      <alignment horizontal="center" vertical="center" wrapText="1"/>
    </xf>
    <xf numFmtId="2" fontId="74" fillId="0" borderId="1" xfId="0" applyNumberFormat="1" applyFont="1" applyBorder="1" applyAlignment="1">
      <alignment horizontal="center" vertical="center" shrinkToFit="1"/>
    </xf>
    <xf numFmtId="0" fontId="75" fillId="18" borderId="1" xfId="0" applyFont="1" applyFill="1" applyBorder="1" applyAlignment="1">
      <alignment horizontal="center" vertical="top" wrapText="1"/>
    </xf>
    <xf numFmtId="0" fontId="75" fillId="18" borderId="1" xfId="0" applyFont="1" applyFill="1" applyBorder="1" applyAlignment="1">
      <alignment horizontal="left" vertical="top" wrapText="1"/>
    </xf>
    <xf numFmtId="0" fontId="64" fillId="18" borderId="1" xfId="0" applyFont="1" applyFill="1" applyBorder="1" applyAlignment="1">
      <alignment horizontal="left" wrapText="1"/>
    </xf>
    <xf numFmtId="0" fontId="76" fillId="0" borderId="30" xfId="0" applyFont="1" applyBorder="1" applyAlignment="1">
      <alignment horizontal="center" vertical="center" wrapText="1"/>
    </xf>
    <xf numFmtId="2" fontId="77" fillId="0" borderId="1" xfId="37" applyNumberFormat="1" applyFont="1" applyBorder="1" applyAlignment="1">
      <alignment horizontal="left" vertical="center" wrapText="1"/>
    </xf>
    <xf numFmtId="0" fontId="77" fillId="15" borderId="30" xfId="0" applyFont="1" applyFill="1" applyBorder="1" applyAlignment="1">
      <alignment horizontal="center" vertical="center" wrapText="1"/>
    </xf>
    <xf numFmtId="0" fontId="77" fillId="15" borderId="2" xfId="0" applyFont="1" applyFill="1" applyBorder="1" applyAlignment="1">
      <alignment horizontal="center" vertical="center" wrapText="1"/>
    </xf>
    <xf numFmtId="0" fontId="78" fillId="0" borderId="31" xfId="0" applyFont="1" applyBorder="1" applyAlignment="1">
      <alignment horizontal="center" vertical="center" wrapText="1"/>
    </xf>
    <xf numFmtId="0" fontId="78" fillId="0" borderId="1" xfId="0" applyFont="1" applyBorder="1" applyAlignment="1">
      <alignment horizontal="center" vertical="center" wrapText="1"/>
    </xf>
    <xf numFmtId="0" fontId="77" fillId="0" borderId="1" xfId="13" applyFont="1" applyBorder="1" applyAlignment="1">
      <alignment horizontal="left" vertical="top" wrapText="1"/>
    </xf>
    <xf numFmtId="0" fontId="79" fillId="0" borderId="31" xfId="0" applyFont="1" applyBorder="1" applyAlignment="1">
      <alignment horizontal="center" vertical="center" wrapText="1"/>
    </xf>
    <xf numFmtId="0" fontId="79" fillId="0" borderId="1" xfId="0" applyFont="1" applyBorder="1" applyAlignment="1">
      <alignment horizontal="center" vertical="center" wrapText="1"/>
    </xf>
    <xf numFmtId="0" fontId="77" fillId="0" borderId="1" xfId="17" applyFont="1" applyBorder="1" applyAlignment="1">
      <alignment horizontal="left" vertical="top" wrapText="1"/>
    </xf>
    <xf numFmtId="0" fontId="77" fillId="0" borderId="15" xfId="8" applyFont="1" applyBorder="1" applyAlignment="1" applyProtection="1">
      <alignment horizontal="left" vertical="top" wrapText="1"/>
    </xf>
    <xf numFmtId="0" fontId="77" fillId="15" borderId="32" xfId="0" applyFont="1" applyFill="1" applyBorder="1" applyAlignment="1">
      <alignment horizontal="center" vertical="center" wrapText="1"/>
    </xf>
    <xf numFmtId="0" fontId="77" fillId="0" borderId="30" xfId="0" applyFont="1" applyBorder="1" applyAlignment="1">
      <alignment horizontal="center" vertical="top" wrapText="1"/>
    </xf>
    <xf numFmtId="0" fontId="79" fillId="0" borderId="2" xfId="0" applyFont="1" applyBorder="1" applyAlignment="1">
      <alignment horizontal="center" vertical="center" wrapText="1"/>
    </xf>
    <xf numFmtId="0" fontId="77" fillId="0" borderId="30" xfId="0" applyFont="1" applyBorder="1" applyAlignment="1">
      <alignment horizontal="left" vertical="top" wrapText="1"/>
    </xf>
    <xf numFmtId="0" fontId="75" fillId="0" borderId="1" xfId="0" applyFont="1" applyFill="1" applyBorder="1" applyAlignment="1">
      <alignment horizontal="center" vertical="top" wrapText="1"/>
    </xf>
    <xf numFmtId="0" fontId="77" fillId="0" borderId="2" xfId="0" applyFont="1" applyFill="1" applyBorder="1" applyAlignment="1">
      <alignment horizontal="left" vertical="top" wrapText="1"/>
    </xf>
    <xf numFmtId="0" fontId="77" fillId="15" borderId="1" xfId="0" applyFont="1" applyFill="1" applyBorder="1" applyAlignment="1">
      <alignment horizontal="center" vertical="center" wrapText="1"/>
    </xf>
    <xf numFmtId="0" fontId="64" fillId="0" borderId="1" xfId="0" applyFont="1" applyFill="1" applyBorder="1" applyAlignment="1">
      <alignment horizontal="left" wrapText="1"/>
    </xf>
    <xf numFmtId="0" fontId="77" fillId="15" borderId="15" xfId="8" applyFont="1" applyFill="1" applyBorder="1" applyAlignment="1" applyProtection="1">
      <alignment horizontal="left" vertical="top" wrapText="1"/>
    </xf>
    <xf numFmtId="0" fontId="77" fillId="15" borderId="1" xfId="41" applyFont="1" applyFill="1" applyBorder="1" applyAlignment="1">
      <alignment horizontal="center" vertical="center"/>
    </xf>
    <xf numFmtId="1" fontId="77" fillId="19" borderId="1" xfId="39" applyNumberFormat="1" applyFont="1" applyFill="1" applyBorder="1" applyAlignment="1">
      <alignment horizontal="center" vertical="center" wrapText="1"/>
    </xf>
    <xf numFmtId="0" fontId="77" fillId="0" borderId="0" xfId="8" applyFont="1" applyAlignment="1" applyProtection="1">
      <alignment horizontal="left" vertical="top" wrapText="1"/>
    </xf>
    <xf numFmtId="0" fontId="77" fillId="15" borderId="1" xfId="33" applyFont="1" applyFill="1" applyBorder="1" applyAlignment="1">
      <alignment horizontal="center" vertical="center"/>
    </xf>
    <xf numFmtId="0" fontId="75" fillId="0" borderId="5" xfId="0" applyFont="1" applyFill="1" applyBorder="1" applyAlignment="1">
      <alignment horizontal="center" vertical="top" wrapText="1"/>
    </xf>
    <xf numFmtId="0" fontId="77" fillId="0" borderId="1" xfId="8" applyFont="1" applyBorder="1" applyAlignment="1" applyProtection="1">
      <alignment horizontal="left" vertical="top" wrapText="1"/>
    </xf>
    <xf numFmtId="0" fontId="77" fillId="0" borderId="3" xfId="8" applyFont="1" applyBorder="1" applyAlignment="1" applyProtection="1">
      <alignment horizontal="left" vertical="top" wrapText="1"/>
    </xf>
    <xf numFmtId="0" fontId="75" fillId="18" borderId="3" xfId="0" applyFont="1" applyFill="1" applyBorder="1" applyAlignment="1">
      <alignment horizontal="left" vertical="top" wrapText="1"/>
    </xf>
    <xf numFmtId="0" fontId="77" fillId="0" borderId="1" xfId="6" applyFont="1" applyBorder="1" applyAlignment="1">
      <alignment horizontal="center" vertical="center"/>
    </xf>
    <xf numFmtId="0" fontId="64" fillId="14" borderId="1" xfId="0" applyFont="1" applyFill="1" applyBorder="1" applyAlignment="1">
      <alignment horizontal="left" wrapText="1"/>
    </xf>
    <xf numFmtId="0" fontId="75" fillId="14" borderId="1" xfId="0" applyFont="1" applyFill="1" applyBorder="1" applyAlignment="1">
      <alignment horizontal="left" vertical="top" wrapText="1"/>
    </xf>
    <xf numFmtId="0" fontId="63" fillId="0" borderId="0" xfId="0" applyFont="1" applyAlignment="1">
      <alignment horizontal="left" vertical="top"/>
    </xf>
    <xf numFmtId="0" fontId="64" fillId="20" borderId="1" xfId="0" applyFont="1" applyFill="1" applyBorder="1" applyAlignment="1">
      <alignment horizontal="left" wrapText="1"/>
    </xf>
    <xf numFmtId="0" fontId="75" fillId="20" borderId="1" xfId="0" applyFont="1" applyFill="1" applyBorder="1" applyAlignment="1">
      <alignment horizontal="left" vertical="top" wrapText="1"/>
    </xf>
    <xf numFmtId="0" fontId="81" fillId="0" borderId="1" xfId="0" applyFont="1" applyBorder="1" applyAlignment="1">
      <alignment horizontal="left" vertical="center" wrapText="1"/>
    </xf>
    <xf numFmtId="0" fontId="63" fillId="0" borderId="25" xfId="0" applyFont="1" applyBorder="1" applyAlignment="1">
      <alignment horizontal="left" vertical="top"/>
    </xf>
    <xf numFmtId="0" fontId="63" fillId="0" borderId="13" xfId="0" applyFont="1" applyBorder="1" applyAlignment="1">
      <alignment horizontal="left" vertical="top"/>
    </xf>
    <xf numFmtId="0" fontId="63" fillId="14" borderId="7" xfId="0" applyFont="1" applyFill="1" applyBorder="1" applyAlignment="1">
      <alignment horizontal="left" vertical="top"/>
    </xf>
    <xf numFmtId="0" fontId="15" fillId="0" borderId="1" xfId="19" quotePrefix="1" applyFont="1" applyFill="1" applyBorder="1" applyAlignment="1">
      <alignment horizontal="center" vertical="center"/>
    </xf>
    <xf numFmtId="0" fontId="65" fillId="0" borderId="1" xfId="0" applyFont="1" applyBorder="1" applyAlignment="1">
      <alignment horizontal="center" vertical="top"/>
    </xf>
    <xf numFmtId="0" fontId="70" fillId="16" borderId="1" xfId="0" applyFont="1" applyFill="1" applyBorder="1" applyAlignment="1">
      <alignment horizontal="center" vertical="top" wrapText="1"/>
    </xf>
    <xf numFmtId="2" fontId="64" fillId="14" borderId="1" xfId="0" applyNumberFormat="1" applyFont="1" applyFill="1" applyBorder="1" applyAlignment="1">
      <alignment horizontal="center" vertical="center" wrapText="1"/>
    </xf>
    <xf numFmtId="170" fontId="80" fillId="20" borderId="1" xfId="0" applyNumberFormat="1" applyFont="1" applyFill="1" applyBorder="1" applyAlignment="1">
      <alignment horizontal="center" vertical="center" wrapText="1"/>
    </xf>
    <xf numFmtId="0" fontId="5" fillId="0" borderId="5" xfId="0" applyFont="1" applyBorder="1" applyAlignment="1">
      <alignment horizontal="left" vertical="center" wrapText="1" indent="5"/>
    </xf>
    <xf numFmtId="0" fontId="5" fillId="0" borderId="6" xfId="0" applyFont="1" applyBorder="1" applyAlignment="1">
      <alignment horizontal="left" vertical="center" wrapText="1" indent="5"/>
    </xf>
    <xf numFmtId="0" fontId="5" fillId="0" borderId="7" xfId="0" applyFont="1" applyBorder="1" applyAlignment="1">
      <alignment horizontal="left" vertical="center" wrapText="1" indent="5"/>
    </xf>
    <xf numFmtId="0" fontId="0" fillId="0" borderId="1" xfId="0" applyBorder="1" applyAlignment="1">
      <alignment horizontal="center"/>
    </xf>
    <xf numFmtId="49" fontId="51" fillId="2" borderId="1" xfId="11" applyNumberFormat="1" applyFont="1" applyFill="1" applyBorder="1" applyAlignment="1">
      <alignment horizontal="center" vertical="center"/>
    </xf>
    <xf numFmtId="0" fontId="53" fillId="0" borderId="21" xfId="30" applyFont="1" applyBorder="1" applyAlignment="1">
      <alignment horizontal="center" vertical="center" wrapText="1"/>
    </xf>
    <xf numFmtId="0" fontId="53" fillId="0" borderId="25" xfId="30" applyFont="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 xfId="0" applyFont="1" applyFill="1" applyBorder="1" applyAlignment="1">
      <alignment horizontal="left" vertical="center"/>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1" xfId="0" applyFont="1" applyFill="1" applyBorder="1" applyAlignment="1">
      <alignment horizontal="center" vertical="center"/>
    </xf>
    <xf numFmtId="0" fontId="14" fillId="3" borderId="1" xfId="19" applyFont="1" applyFill="1" applyBorder="1" applyAlignment="1">
      <alignment horizontal="center" vertical="center"/>
    </xf>
    <xf numFmtId="0" fontId="4" fillId="2" borderId="1" xfId="19" applyFont="1" applyFill="1" applyBorder="1" applyAlignment="1">
      <alignment horizontal="center" vertical="top"/>
    </xf>
    <xf numFmtId="0" fontId="5" fillId="0" borderId="1" xfId="19" applyFont="1" applyFill="1" applyBorder="1" applyAlignment="1">
      <alignment horizontal="center" vertical="top"/>
    </xf>
    <xf numFmtId="4" fontId="5" fillId="0" borderId="1" xfId="0" applyNumberFormat="1" applyFont="1" applyFill="1" applyBorder="1" applyAlignment="1" applyProtection="1">
      <alignment horizontal="center" vertical="center"/>
      <protection locked="0"/>
    </xf>
    <xf numFmtId="0" fontId="5" fillId="0" borderId="2" xfId="19" applyFont="1" applyFill="1" applyBorder="1" applyAlignment="1">
      <alignment horizontal="center" vertical="top"/>
    </xf>
    <xf numFmtId="0" fontId="5" fillId="0" borderId="3" xfId="19" applyFont="1" applyFill="1" applyBorder="1" applyAlignment="1">
      <alignment horizontal="center" vertical="top"/>
    </xf>
    <xf numFmtId="0" fontId="5" fillId="0" borderId="2" xfId="19" applyFont="1" applyFill="1" applyBorder="1" applyAlignment="1">
      <alignment horizontal="center" vertical="center"/>
    </xf>
    <xf numFmtId="0" fontId="5" fillId="0" borderId="3" xfId="19"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97" fillId="0" borderId="34" xfId="0" applyFont="1" applyFill="1" applyBorder="1" applyAlignment="1" applyProtection="1">
      <alignment horizontal="center" vertical="center" wrapText="1"/>
      <protection locked="0"/>
    </xf>
    <xf numFmtId="0" fontId="97" fillId="0" borderId="33" xfId="0" applyFont="1" applyFill="1" applyBorder="1" applyAlignment="1" applyProtection="1">
      <alignment horizontal="center" vertical="center" wrapText="1"/>
      <protection locked="0"/>
    </xf>
    <xf numFmtId="0" fontId="44" fillId="0" borderId="1" xfId="11" applyNumberFormat="1" applyFont="1" applyBorder="1" applyAlignment="1"/>
    <xf numFmtId="0" fontId="52" fillId="14" borderId="1" xfId="11" applyNumberFormat="1" applyFont="1" applyFill="1" applyBorder="1" applyAlignment="1">
      <alignment horizontal="left" vertical="center" wrapText="1"/>
    </xf>
    <xf numFmtId="0" fontId="97" fillId="0" borderId="33" xfId="0" applyFont="1" applyFill="1" applyBorder="1" applyAlignment="1" applyProtection="1">
      <alignment vertical="center" wrapText="1"/>
      <protection locked="0"/>
    </xf>
    <xf numFmtId="0" fontId="101" fillId="0" borderId="0" xfId="0" applyFont="1" applyAlignment="1">
      <alignment horizontal="center" vertical="center"/>
    </xf>
    <xf numFmtId="0" fontId="101" fillId="0" borderId="0" xfId="0" applyFont="1" applyAlignment="1">
      <alignment vertical="center"/>
    </xf>
    <xf numFmtId="0" fontId="102" fillId="0" borderId="0" xfId="0" applyFont="1" applyAlignment="1">
      <alignment vertical="center"/>
    </xf>
    <xf numFmtId="0" fontId="103" fillId="0" borderId="0" xfId="0" applyFont="1" applyAlignment="1">
      <alignment vertical="center"/>
    </xf>
    <xf numFmtId="0" fontId="0" fillId="0" borderId="0" xfId="0"/>
    <xf numFmtId="0" fontId="104" fillId="0" borderId="0" xfId="0" applyFont="1" applyAlignment="1">
      <alignment horizontal="left" vertical="center" indent="6"/>
    </xf>
    <xf numFmtId="0" fontId="108" fillId="0" borderId="0" xfId="0" applyFont="1" applyAlignment="1">
      <alignment horizontal="left" vertical="center" indent="6"/>
    </xf>
    <xf numFmtId="0" fontId="103" fillId="0" borderId="0" xfId="0" applyFont="1" applyAlignment="1">
      <alignment horizontal="left" vertical="center" indent="4"/>
    </xf>
    <xf numFmtId="0" fontId="103" fillId="0" borderId="0" xfId="0" applyFont="1" applyAlignment="1">
      <alignment horizontal="left" vertical="center" indent="6"/>
    </xf>
    <xf numFmtId="0" fontId="97" fillId="0" borderId="1" xfId="0" applyFont="1" applyFill="1" applyBorder="1" applyAlignment="1" applyProtection="1">
      <alignment horizontal="center" vertical="center" wrapText="1"/>
      <protection locked="0"/>
    </xf>
    <xf numFmtId="0" fontId="98" fillId="0" borderId="1" xfId="0" applyFont="1" applyFill="1" applyBorder="1" applyAlignment="1" applyProtection="1">
      <alignment horizontal="center" vertical="center" wrapText="1"/>
      <protection locked="0"/>
    </xf>
    <xf numFmtId="0" fontId="99" fillId="0" borderId="1" xfId="0" applyFont="1" applyFill="1" applyBorder="1" applyAlignment="1" applyProtection="1">
      <alignment horizontal="center" vertical="center" wrapText="1"/>
      <protection locked="0"/>
    </xf>
    <xf numFmtId="0" fontId="97" fillId="0" borderId="1" xfId="0" applyFont="1" applyFill="1" applyBorder="1" applyAlignment="1" applyProtection="1">
      <alignment vertical="center" wrapText="1"/>
      <protection locked="0"/>
    </xf>
    <xf numFmtId="0" fontId="101" fillId="0" borderId="0" xfId="0" applyFont="1" applyAlignment="1">
      <alignment horizontal="center" vertical="center" wrapText="1"/>
    </xf>
  </cellXfs>
  <cellStyles count="55">
    <cellStyle name="Comma" xfId="1" builtinId="3"/>
    <cellStyle name="Comma 10" xfId="31"/>
    <cellStyle name="Comma 10 2" xfId="34"/>
    <cellStyle name="Comma 2" xfId="2"/>
    <cellStyle name="Comma 2 2" xfId="4"/>
    <cellStyle name="Comma 2 3" xfId="50"/>
    <cellStyle name="Comma 3" xfId="5"/>
    <cellStyle name="Comma 4" xfId="32"/>
    <cellStyle name="Comma 5" xfId="28"/>
    <cellStyle name="Comma 6" xfId="40"/>
    <cellStyle name="Comma 7" xfId="25"/>
    <cellStyle name="Excel Built-in Normal" xfId="49"/>
    <cellStyle name="Jun" xfId="54"/>
    <cellStyle name="Normal" xfId="0" builtinId="0"/>
    <cellStyle name="Normal - Style1" xfId="7"/>
    <cellStyle name="Normal 10" xfId="8"/>
    <cellStyle name="Normal 11" xfId="37"/>
    <cellStyle name="Normal 12" xfId="9"/>
    <cellStyle name="Normal 13" xfId="10"/>
    <cellStyle name="Normal 14" xfId="12"/>
    <cellStyle name="Normal 15" xfId="13"/>
    <cellStyle name="Normal 16" xfId="15"/>
    <cellStyle name="Normal 17" xfId="38"/>
    <cellStyle name="Normal 18" xfId="17"/>
    <cellStyle name="Normal 19" xfId="44"/>
    <cellStyle name="Normal 2" xfId="19"/>
    <cellStyle name="Normal 2 2" xfId="11"/>
    <cellStyle name="Normal 2 2 2" xfId="20"/>
    <cellStyle name="Normal 2 6" xfId="53"/>
    <cellStyle name="Normal 20" xfId="14"/>
    <cellStyle name="Normal 21" xfId="16"/>
    <cellStyle name="Normal 22" xfId="39"/>
    <cellStyle name="Normal 23" xfId="18"/>
    <cellStyle name="Normal 24" xfId="45"/>
    <cellStyle name="Normal 25" xfId="21"/>
    <cellStyle name="Normal 26" xfId="41"/>
    <cellStyle name="Normal 27" xfId="3"/>
    <cellStyle name="Normal 28" xfId="6"/>
    <cellStyle name="Normal 29" xfId="33"/>
    <cellStyle name="Normal 3" xfId="43"/>
    <cellStyle name="Normal 3 2" xfId="48"/>
    <cellStyle name="Normal 3 3" xfId="51"/>
    <cellStyle name="Normal 3 5" xfId="27"/>
    <cellStyle name="Normal 37" xfId="26"/>
    <cellStyle name="Normal 39" xfId="23"/>
    <cellStyle name="Normal 4" xfId="30"/>
    <cellStyle name="Normal 4 2" xfId="52"/>
    <cellStyle name="Normal 40" xfId="29"/>
    <cellStyle name="Normal 5" xfId="36"/>
    <cellStyle name="Normal 6" xfId="35"/>
    <cellStyle name="Normal 6 2" xfId="46"/>
    <cellStyle name="Normal 7" xfId="24"/>
    <cellStyle name="Normal 8" xfId="42"/>
    <cellStyle name="Normal 9" xfId="22"/>
    <cellStyle name="Normal_Sheet1" xfId="47"/>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537</xdr:row>
      <xdr:rowOff>190500</xdr:rowOff>
    </xdr:from>
    <xdr:to>
      <xdr:col>1</xdr:col>
      <xdr:colOff>1695450</xdr:colOff>
      <xdr:row>539</xdr:row>
      <xdr:rowOff>132715</xdr:rowOff>
    </xdr:to>
    <xdr:pic>
      <xdr:nvPicPr>
        <xdr:cNvPr id="2" name="Picture 1367" descr="010 SN"/>
        <xdr:cNvPicPr>
          <a:picLocks noChangeArrowheads="1"/>
        </xdr:cNvPicPr>
      </xdr:nvPicPr>
      <xdr:blipFill>
        <a:blip xmlns:r="http://schemas.openxmlformats.org/officeDocument/2006/relationships" r:embed="rId1" cstate="print"/>
        <a:srcRect/>
        <a:stretch>
          <a:fillRect/>
        </a:stretch>
      </xdr:blipFill>
      <xdr:spPr>
        <a:xfrm>
          <a:off x="1895475" y="129710180"/>
          <a:ext cx="285750" cy="323215"/>
        </a:xfrm>
        <a:prstGeom prst="rect">
          <a:avLst/>
        </a:prstGeom>
        <a:noFill/>
        <a:ln w="9525">
          <a:noFill/>
          <a:miter lim="800000"/>
          <a:headEnd/>
          <a:tailEnd/>
        </a:ln>
      </xdr:spPr>
    </xdr:pic>
    <xdr:clientData/>
  </xdr:twoCellAnchor>
  <xdr:twoCellAnchor editAs="oneCell">
    <xdr:from>
      <xdr:col>1</xdr:col>
      <xdr:colOff>1733551</xdr:colOff>
      <xdr:row>537</xdr:row>
      <xdr:rowOff>190500</xdr:rowOff>
    </xdr:from>
    <xdr:to>
      <xdr:col>1</xdr:col>
      <xdr:colOff>2009776</xdr:colOff>
      <xdr:row>539</xdr:row>
      <xdr:rowOff>104140</xdr:rowOff>
    </xdr:to>
    <xdr:pic>
      <xdr:nvPicPr>
        <xdr:cNvPr id="3" name="Picture 3331"/>
        <xdr:cNvPicPr>
          <a:picLocks noChangeAspect="1" noChangeArrowheads="1"/>
        </xdr:cNvPicPr>
      </xdr:nvPicPr>
      <xdr:blipFill>
        <a:blip xmlns:r="http://schemas.openxmlformats.org/officeDocument/2006/relationships" r:embed="rId2" cstate="print"/>
        <a:srcRect/>
        <a:stretch>
          <a:fillRect/>
        </a:stretch>
      </xdr:blipFill>
      <xdr:spPr>
        <a:xfrm>
          <a:off x="2219325" y="129710180"/>
          <a:ext cx="276225" cy="29464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2390776</xdr:colOff>
      <xdr:row>537</xdr:row>
      <xdr:rowOff>190500</xdr:rowOff>
    </xdr:from>
    <xdr:to>
      <xdr:col>1</xdr:col>
      <xdr:colOff>2667001</xdr:colOff>
      <xdr:row>539</xdr:row>
      <xdr:rowOff>104140</xdr:rowOff>
    </xdr:to>
    <xdr:pic>
      <xdr:nvPicPr>
        <xdr:cNvPr id="4" name="Picture 3331"/>
        <xdr:cNvPicPr>
          <a:picLocks noChangeAspect="1" noChangeArrowheads="1"/>
        </xdr:cNvPicPr>
      </xdr:nvPicPr>
      <xdr:blipFill>
        <a:blip xmlns:r="http://schemas.openxmlformats.org/officeDocument/2006/relationships" r:embed="rId2" cstate="print"/>
        <a:srcRect/>
        <a:stretch>
          <a:fillRect/>
        </a:stretch>
      </xdr:blipFill>
      <xdr:spPr>
        <a:xfrm>
          <a:off x="2876550" y="129710180"/>
          <a:ext cx="276225" cy="29464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2057401</xdr:colOff>
      <xdr:row>537</xdr:row>
      <xdr:rowOff>190500</xdr:rowOff>
    </xdr:from>
    <xdr:to>
      <xdr:col>1</xdr:col>
      <xdr:colOff>2333626</xdr:colOff>
      <xdr:row>539</xdr:row>
      <xdr:rowOff>104140</xdr:rowOff>
    </xdr:to>
    <xdr:pic>
      <xdr:nvPicPr>
        <xdr:cNvPr id="5" name="Picture 3331"/>
        <xdr:cNvPicPr>
          <a:picLocks noChangeAspect="1" noChangeArrowheads="1"/>
        </xdr:cNvPicPr>
      </xdr:nvPicPr>
      <xdr:blipFill>
        <a:blip xmlns:r="http://schemas.openxmlformats.org/officeDocument/2006/relationships" r:embed="rId2" cstate="print"/>
        <a:srcRect/>
        <a:stretch>
          <a:fillRect/>
        </a:stretch>
      </xdr:blipFill>
      <xdr:spPr>
        <a:xfrm>
          <a:off x="2543175" y="129710180"/>
          <a:ext cx="276225" cy="29464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2714626</xdr:colOff>
      <xdr:row>537</xdr:row>
      <xdr:rowOff>190500</xdr:rowOff>
    </xdr:from>
    <xdr:to>
      <xdr:col>1</xdr:col>
      <xdr:colOff>2972436</xdr:colOff>
      <xdr:row>539</xdr:row>
      <xdr:rowOff>85090</xdr:rowOff>
    </xdr:to>
    <xdr:pic>
      <xdr:nvPicPr>
        <xdr:cNvPr id="6" name="Picture 1342"/>
        <xdr:cNvPicPr>
          <a:picLocks noChangeAspect="1" noChangeArrowheads="1"/>
        </xdr:cNvPicPr>
      </xdr:nvPicPr>
      <xdr:blipFill>
        <a:blip xmlns:r="http://schemas.openxmlformats.org/officeDocument/2006/relationships" r:embed="rId3" cstate="print"/>
        <a:srcRect/>
        <a:stretch>
          <a:fillRect/>
        </a:stretch>
      </xdr:blipFill>
      <xdr:spPr>
        <a:xfrm>
          <a:off x="3200400" y="129710180"/>
          <a:ext cx="257810" cy="275590"/>
        </a:xfrm>
        <a:prstGeom prst="rect">
          <a:avLst/>
        </a:prstGeom>
        <a:noFill/>
        <a:ln w="9525">
          <a:noFill/>
          <a:miter lim="800000"/>
          <a:headEnd/>
          <a:tailEnd/>
        </a:ln>
      </xdr:spPr>
    </xdr:pic>
    <xdr:clientData/>
  </xdr:twoCellAnchor>
  <xdr:twoCellAnchor editAs="oneCell">
    <xdr:from>
      <xdr:col>1</xdr:col>
      <xdr:colOff>2152650</xdr:colOff>
      <xdr:row>539</xdr:row>
      <xdr:rowOff>190500</xdr:rowOff>
    </xdr:from>
    <xdr:to>
      <xdr:col>1</xdr:col>
      <xdr:colOff>2419350</xdr:colOff>
      <xdr:row>541</xdr:row>
      <xdr:rowOff>94615</xdr:rowOff>
    </xdr:to>
    <xdr:pic>
      <xdr:nvPicPr>
        <xdr:cNvPr id="7" name="Picture 1367" descr="010 SN"/>
        <xdr:cNvPicPr>
          <a:picLocks noChangeArrowheads="1"/>
        </xdr:cNvPicPr>
      </xdr:nvPicPr>
      <xdr:blipFill>
        <a:blip xmlns:r="http://schemas.openxmlformats.org/officeDocument/2006/relationships" r:embed="rId1" cstate="print"/>
        <a:srcRect/>
        <a:stretch>
          <a:fillRect/>
        </a:stretch>
      </xdr:blipFill>
      <xdr:spPr>
        <a:xfrm>
          <a:off x="2638425" y="130091180"/>
          <a:ext cx="266700" cy="285115"/>
        </a:xfrm>
        <a:prstGeom prst="rect">
          <a:avLst/>
        </a:prstGeom>
        <a:noFill/>
        <a:ln w="9525">
          <a:noFill/>
          <a:miter lim="800000"/>
          <a:headEnd/>
          <a:tailEnd/>
        </a:ln>
      </xdr:spPr>
    </xdr:pic>
    <xdr:clientData/>
  </xdr:twoCellAnchor>
  <xdr:twoCellAnchor editAs="oneCell">
    <xdr:from>
      <xdr:col>1</xdr:col>
      <xdr:colOff>2438400</xdr:colOff>
      <xdr:row>539</xdr:row>
      <xdr:rowOff>190500</xdr:rowOff>
    </xdr:from>
    <xdr:to>
      <xdr:col>1</xdr:col>
      <xdr:colOff>2686050</xdr:colOff>
      <xdr:row>541</xdr:row>
      <xdr:rowOff>73660</xdr:rowOff>
    </xdr:to>
    <xdr:pic>
      <xdr:nvPicPr>
        <xdr:cNvPr id="8" name="Picture 3331"/>
        <xdr:cNvPicPr>
          <a:picLocks noChangeAspect="1" noChangeArrowheads="1"/>
        </xdr:cNvPicPr>
      </xdr:nvPicPr>
      <xdr:blipFill>
        <a:blip xmlns:r="http://schemas.openxmlformats.org/officeDocument/2006/relationships" r:embed="rId2" cstate="print"/>
        <a:srcRect/>
        <a:stretch>
          <a:fillRect/>
        </a:stretch>
      </xdr:blipFill>
      <xdr:spPr>
        <a:xfrm>
          <a:off x="2924175" y="130091180"/>
          <a:ext cx="247650" cy="26416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2714625</xdr:colOff>
      <xdr:row>539</xdr:row>
      <xdr:rowOff>190500</xdr:rowOff>
    </xdr:from>
    <xdr:to>
      <xdr:col>1</xdr:col>
      <xdr:colOff>2962275</xdr:colOff>
      <xdr:row>541</xdr:row>
      <xdr:rowOff>73660</xdr:rowOff>
    </xdr:to>
    <xdr:pic>
      <xdr:nvPicPr>
        <xdr:cNvPr id="9" name="Picture 3331"/>
        <xdr:cNvPicPr>
          <a:picLocks noChangeAspect="1" noChangeArrowheads="1"/>
        </xdr:cNvPicPr>
      </xdr:nvPicPr>
      <xdr:blipFill>
        <a:blip xmlns:r="http://schemas.openxmlformats.org/officeDocument/2006/relationships" r:embed="rId2" cstate="print"/>
        <a:srcRect/>
        <a:stretch>
          <a:fillRect/>
        </a:stretch>
      </xdr:blipFill>
      <xdr:spPr>
        <a:xfrm>
          <a:off x="3200400" y="130091180"/>
          <a:ext cx="247650" cy="26416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3524250</xdr:colOff>
      <xdr:row>539</xdr:row>
      <xdr:rowOff>190500</xdr:rowOff>
    </xdr:from>
    <xdr:to>
      <xdr:col>2</xdr:col>
      <xdr:colOff>247650</xdr:colOff>
      <xdr:row>541</xdr:row>
      <xdr:rowOff>87630</xdr:rowOff>
    </xdr:to>
    <xdr:pic>
      <xdr:nvPicPr>
        <xdr:cNvPr id="10" name="Picture 627"/>
        <xdr:cNvPicPr>
          <a:picLocks noChangeAspect="1" noChangeArrowheads="1"/>
        </xdr:cNvPicPr>
      </xdr:nvPicPr>
      <xdr:blipFill>
        <a:blip xmlns:r="http://schemas.openxmlformats.org/officeDocument/2006/relationships" r:embed="rId4" cstate="print">
          <a:biLevel thresh="50000"/>
          <a:grayscl/>
        </a:blip>
        <a:srcRect/>
        <a:stretch>
          <a:fillRect/>
        </a:stretch>
      </xdr:blipFill>
      <xdr:spPr>
        <a:xfrm>
          <a:off x="4010025" y="130091180"/>
          <a:ext cx="247650" cy="278130"/>
        </a:xfrm>
        <a:prstGeom prst="rect">
          <a:avLst/>
        </a:prstGeom>
        <a:solidFill>
          <a:srgbClr val="969696"/>
        </a:solidFill>
        <a:ln w="9525">
          <a:solidFill>
            <a:srgbClr val="333300"/>
          </a:solidFill>
          <a:miter lim="800000"/>
          <a:headEnd/>
          <a:tailEnd/>
        </a:ln>
      </xdr:spPr>
    </xdr:pic>
    <xdr:clientData/>
  </xdr:twoCellAnchor>
  <xdr:twoCellAnchor editAs="oneCell">
    <xdr:from>
      <xdr:col>1</xdr:col>
      <xdr:colOff>3000375</xdr:colOff>
      <xdr:row>539</xdr:row>
      <xdr:rowOff>190500</xdr:rowOff>
    </xdr:from>
    <xdr:to>
      <xdr:col>1</xdr:col>
      <xdr:colOff>3248025</xdr:colOff>
      <xdr:row>541</xdr:row>
      <xdr:rowOff>73660</xdr:rowOff>
    </xdr:to>
    <xdr:pic>
      <xdr:nvPicPr>
        <xdr:cNvPr id="11" name="Picture 3331"/>
        <xdr:cNvPicPr>
          <a:picLocks noChangeAspect="1" noChangeArrowheads="1"/>
        </xdr:cNvPicPr>
      </xdr:nvPicPr>
      <xdr:blipFill>
        <a:blip xmlns:r="http://schemas.openxmlformats.org/officeDocument/2006/relationships" r:embed="rId2" cstate="print"/>
        <a:srcRect/>
        <a:stretch>
          <a:fillRect/>
        </a:stretch>
      </xdr:blipFill>
      <xdr:spPr>
        <a:xfrm>
          <a:off x="3486150" y="130091180"/>
          <a:ext cx="247650" cy="264160"/>
        </a:xfrm>
        <a:prstGeom prst="rect">
          <a:avLst/>
        </a:prstGeom>
        <a:solidFill>
          <a:sysClr val="window" lastClr="FFFFFF"/>
        </a:solidFill>
        <a:ln w="9525">
          <a:solidFill>
            <a:srgbClr val="000000"/>
          </a:solidFill>
          <a:miter lim="800000"/>
          <a:headEnd/>
          <a:tailEnd/>
        </a:ln>
      </xdr:spPr>
    </xdr:pic>
    <xdr:clientData/>
  </xdr:twoCellAnchor>
  <xdr:twoCellAnchor editAs="oneCell">
    <xdr:from>
      <xdr:col>1</xdr:col>
      <xdr:colOff>3295650</xdr:colOff>
      <xdr:row>539</xdr:row>
      <xdr:rowOff>190500</xdr:rowOff>
    </xdr:from>
    <xdr:to>
      <xdr:col>2</xdr:col>
      <xdr:colOff>19050</xdr:colOff>
      <xdr:row>541</xdr:row>
      <xdr:rowOff>74295</xdr:rowOff>
    </xdr:to>
    <xdr:pic>
      <xdr:nvPicPr>
        <xdr:cNvPr id="12" name="Picture 1342"/>
        <xdr:cNvPicPr>
          <a:picLocks noChangeAspect="1" noChangeArrowheads="1"/>
        </xdr:cNvPicPr>
      </xdr:nvPicPr>
      <xdr:blipFill>
        <a:blip xmlns:r="http://schemas.openxmlformats.org/officeDocument/2006/relationships" r:embed="rId3" cstate="print"/>
        <a:srcRect/>
        <a:stretch>
          <a:fillRect/>
        </a:stretch>
      </xdr:blipFill>
      <xdr:spPr>
        <a:xfrm>
          <a:off x="3781425" y="130091180"/>
          <a:ext cx="247650" cy="26479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14621\AppData\Local\Microsoft\Windows\INetCache\Content.Outlook\S01AO0E7\R0_SKYHIGH%20BIRYANI_%20ELECTRICAL%20&amp;%20ELV%20BOQ%20__2024.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Electrical"/>
      <sheetName val="FAS"/>
    </sheetNames>
    <sheetDataSet>
      <sheetData sheetId="0"/>
      <sheetData sheetId="1">
        <row r="5">
          <cell r="B5" t="str">
            <v>PANELS / DBs</v>
          </cell>
        </row>
        <row r="51">
          <cell r="G51">
            <v>0</v>
          </cell>
          <cell r="H51">
            <v>0</v>
          </cell>
          <cell r="I51">
            <v>0</v>
          </cell>
        </row>
        <row r="53">
          <cell r="B53" t="str">
            <v>CABLES :</v>
          </cell>
        </row>
        <row r="102">
          <cell r="G102">
            <v>0</v>
          </cell>
          <cell r="H102">
            <v>0</v>
          </cell>
          <cell r="I102">
            <v>0</v>
          </cell>
        </row>
        <row r="104">
          <cell r="B104" t="str">
            <v>POINT WIRING :</v>
          </cell>
        </row>
        <row r="154">
          <cell r="G154">
            <v>0</v>
          </cell>
          <cell r="H154">
            <v>0</v>
          </cell>
          <cell r="I154">
            <v>0</v>
          </cell>
        </row>
        <row r="156">
          <cell r="B156" t="str">
            <v>RACEWAYS, CABLE TRAYS &amp; JUNCTION BOX</v>
          </cell>
        </row>
        <row r="189">
          <cell r="G189">
            <v>0</v>
          </cell>
          <cell r="H189">
            <v>0</v>
          </cell>
          <cell r="I189">
            <v>0</v>
          </cell>
        </row>
        <row r="190">
          <cell r="B190" t="str">
            <v>LIGHT FIXTURES INSTALLATION</v>
          </cell>
        </row>
        <row r="197">
          <cell r="G197">
            <v>0</v>
          </cell>
          <cell r="H197">
            <v>0</v>
          </cell>
          <cell r="I197">
            <v>0</v>
          </cell>
        </row>
        <row r="198">
          <cell r="B198" t="str">
            <v>EARTHING :</v>
          </cell>
        </row>
        <row r="217">
          <cell r="G217">
            <v>0</v>
          </cell>
          <cell r="H217">
            <v>0</v>
          </cell>
          <cell r="I217">
            <v>0</v>
          </cell>
        </row>
        <row r="219">
          <cell r="B219" t="str">
            <v>Miscellaneous Item</v>
          </cell>
        </row>
        <row r="227">
          <cell r="G227">
            <v>0</v>
          </cell>
          <cell r="H227">
            <v>0</v>
          </cell>
          <cell r="I227">
            <v>0</v>
          </cell>
        </row>
        <row r="229">
          <cell r="B229" t="str">
            <v>DATA DISTRIBUTION</v>
          </cell>
        </row>
        <row r="251">
          <cell r="G251">
            <v>0</v>
          </cell>
          <cell r="H251">
            <v>0</v>
          </cell>
          <cell r="I251">
            <v>0</v>
          </cell>
        </row>
        <row r="253">
          <cell r="B253" t="str">
            <v>SUPPLY &amp; INSTALLATION OF SAFETY ITEMS</v>
          </cell>
        </row>
        <row r="264">
          <cell r="G264">
            <v>0</v>
          </cell>
          <cell r="H264">
            <v>0</v>
          </cell>
          <cell r="I264">
            <v>0</v>
          </cell>
        </row>
        <row r="266">
          <cell r="B266" t="str">
            <v>UPS/ INVERTER System:</v>
          </cell>
        </row>
        <row r="269">
          <cell r="G269">
            <v>0</v>
          </cell>
          <cell r="H269">
            <v>0</v>
          </cell>
          <cell r="I269">
            <v>0</v>
          </cell>
        </row>
        <row r="271">
          <cell r="B271" t="str">
            <v>CCTV</v>
          </cell>
        </row>
        <row r="283">
          <cell r="G283">
            <v>0</v>
          </cell>
          <cell r="H283">
            <v>0</v>
          </cell>
          <cell r="I283">
            <v>0</v>
          </cell>
        </row>
        <row r="285">
          <cell r="B285" t="str">
            <v>PA SYSTEM</v>
          </cell>
        </row>
        <row r="292">
          <cell r="G292">
            <v>0</v>
          </cell>
          <cell r="H292">
            <v>0</v>
          </cell>
          <cell r="I292">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view="pageBreakPreview" topLeftCell="A3" zoomScale="145" zoomScaleNormal="145" zoomScaleSheetLayoutView="145" workbookViewId="0">
      <selection activeCell="E37" sqref="E37"/>
    </sheetView>
  </sheetViews>
  <sheetFormatPr defaultColWidth="10.3984375" defaultRowHeight="13"/>
  <cols>
    <col min="1" max="1" width="6.19921875" customWidth="1"/>
    <col min="2" max="2" width="87.3984375" customWidth="1"/>
    <col min="3" max="3" width="13" customWidth="1"/>
    <col min="4" max="4" width="14.796875" customWidth="1"/>
    <col min="5" max="5" width="8.69921875" customWidth="1"/>
    <col min="6" max="6" width="14.796875" customWidth="1"/>
  </cols>
  <sheetData>
    <row r="1" spans="1:6" ht="39.75" customHeight="1">
      <c r="A1" s="484"/>
      <c r="B1" s="485" t="s">
        <v>0</v>
      </c>
      <c r="C1" s="540"/>
      <c r="D1" s="540"/>
      <c r="E1" s="540"/>
      <c r="F1" s="540"/>
    </row>
    <row r="2" spans="1:6" ht="17.399999999999999" customHeight="1">
      <c r="A2" s="486"/>
      <c r="B2" s="487" t="s">
        <v>1</v>
      </c>
      <c r="C2" s="547"/>
      <c r="D2" s="547"/>
      <c r="E2" s="547"/>
      <c r="F2" s="547"/>
    </row>
    <row r="3" spans="1:6" ht="12" customHeight="1">
      <c r="A3" s="486"/>
      <c r="B3" s="488" t="s">
        <v>2</v>
      </c>
      <c r="C3" s="547"/>
      <c r="D3" s="547"/>
      <c r="E3" s="547"/>
      <c r="F3" s="547"/>
    </row>
    <row r="4" spans="1:6" ht="12" customHeight="1">
      <c r="A4" s="486"/>
      <c r="B4" s="488" t="s">
        <v>3</v>
      </c>
      <c r="C4" s="547"/>
      <c r="D4" s="547"/>
      <c r="E4" s="547"/>
      <c r="F4" s="547"/>
    </row>
    <row r="5" spans="1:6" ht="13.5" customHeight="1">
      <c r="A5" s="486"/>
      <c r="B5" s="489" t="s">
        <v>4</v>
      </c>
      <c r="C5" s="547"/>
      <c r="D5" s="547"/>
      <c r="E5" s="547"/>
      <c r="F5" s="547"/>
    </row>
    <row r="6" spans="1:6" ht="13.5" customHeight="1">
      <c r="A6" s="486"/>
      <c r="B6" s="490" t="s">
        <v>5</v>
      </c>
      <c r="C6" s="547"/>
      <c r="D6" s="547"/>
      <c r="E6" s="547"/>
      <c r="F6" s="547"/>
    </row>
    <row r="7" spans="1:6" ht="16.5" customHeight="1">
      <c r="A7" s="541" t="s">
        <v>6</v>
      </c>
      <c r="B7" s="541"/>
      <c r="C7" s="541"/>
      <c r="D7" s="541"/>
      <c r="E7" s="541"/>
      <c r="F7" s="541"/>
    </row>
    <row r="8" spans="1:6" ht="15.25" customHeight="1">
      <c r="A8" s="491" t="s">
        <v>7</v>
      </c>
      <c r="B8" s="491" t="s">
        <v>8</v>
      </c>
      <c r="C8" s="491" t="s">
        <v>9</v>
      </c>
      <c r="D8" s="491" t="s">
        <v>10</v>
      </c>
      <c r="E8" s="492" t="s">
        <v>11</v>
      </c>
      <c r="F8" s="491" t="s">
        <v>12</v>
      </c>
    </row>
    <row r="9" spans="1:6" ht="48.75" hidden="1" customHeight="1">
      <c r="A9" s="493"/>
      <c r="B9" s="488"/>
      <c r="C9" s="494"/>
      <c r="D9" s="495"/>
      <c r="E9" s="496"/>
      <c r="F9" s="497"/>
    </row>
    <row r="10" spans="1:6" ht="15" customHeight="1">
      <c r="A10" s="498"/>
      <c r="B10" s="499" t="s">
        <v>13</v>
      </c>
      <c r="C10" s="500"/>
      <c r="D10" s="500"/>
      <c r="E10" s="500"/>
      <c r="F10" s="500"/>
    </row>
    <row r="11" spans="1:6" ht="71.650000000000006" customHeight="1">
      <c r="A11" s="501">
        <v>1</v>
      </c>
      <c r="B11" s="502" t="s">
        <v>14</v>
      </c>
      <c r="C11" s="503" t="s">
        <v>15</v>
      </c>
      <c r="D11" s="504">
        <v>1080</v>
      </c>
      <c r="E11" s="505"/>
      <c r="F11" s="506"/>
    </row>
    <row r="12" spans="1:6" ht="62.25" customHeight="1">
      <c r="A12" s="501">
        <v>2</v>
      </c>
      <c r="B12" s="507" t="s">
        <v>16</v>
      </c>
      <c r="C12" s="503" t="s">
        <v>15</v>
      </c>
      <c r="D12" s="504">
        <v>1611</v>
      </c>
      <c r="E12" s="505"/>
      <c r="F12" s="506"/>
    </row>
    <row r="13" spans="1:6" ht="54.5" customHeight="1">
      <c r="A13" s="501">
        <v>3</v>
      </c>
      <c r="B13" s="507" t="s">
        <v>17</v>
      </c>
      <c r="C13" s="503" t="s">
        <v>15</v>
      </c>
      <c r="D13" s="504">
        <v>135</v>
      </c>
      <c r="E13" s="508"/>
      <c r="F13" s="509"/>
    </row>
    <row r="14" spans="1:6" ht="40.5" customHeight="1">
      <c r="A14" s="501">
        <v>4</v>
      </c>
      <c r="B14" s="510" t="s">
        <v>18</v>
      </c>
      <c r="C14" s="503" t="s">
        <v>15</v>
      </c>
      <c r="D14" s="504">
        <v>540</v>
      </c>
      <c r="E14" s="508"/>
      <c r="F14" s="509"/>
    </row>
    <row r="15" spans="1:6" ht="28.5" customHeight="1">
      <c r="A15" s="501">
        <v>5</v>
      </c>
      <c r="B15" s="511" t="s">
        <v>19</v>
      </c>
      <c r="C15" s="512" t="s">
        <v>15</v>
      </c>
      <c r="D15" s="504">
        <v>890</v>
      </c>
      <c r="E15" s="508"/>
      <c r="F15" s="509"/>
    </row>
    <row r="16" spans="1:6" ht="15" customHeight="1">
      <c r="A16" s="498"/>
      <c r="B16" s="499" t="s">
        <v>20</v>
      </c>
      <c r="C16" s="500"/>
      <c r="D16" s="500"/>
      <c r="E16" s="500"/>
      <c r="F16" s="500"/>
    </row>
    <row r="17" spans="1:6" ht="54" customHeight="1">
      <c r="A17" s="513">
        <v>6</v>
      </c>
      <c r="B17" s="511" t="s">
        <v>21</v>
      </c>
      <c r="C17" s="512" t="s">
        <v>15</v>
      </c>
      <c r="D17" s="504">
        <v>550</v>
      </c>
      <c r="E17" s="514"/>
      <c r="F17" s="509"/>
    </row>
    <row r="18" spans="1:6" ht="58.25" customHeight="1">
      <c r="A18" s="513">
        <v>7</v>
      </c>
      <c r="B18" s="511" t="s">
        <v>22</v>
      </c>
      <c r="C18" s="512" t="s">
        <v>15</v>
      </c>
      <c r="D18" s="504">
        <v>130</v>
      </c>
      <c r="E18" s="514"/>
      <c r="F18" s="509"/>
    </row>
    <row r="19" spans="1:6" ht="57.65" customHeight="1">
      <c r="A19" s="513">
        <v>8</v>
      </c>
      <c r="B19" s="515" t="s">
        <v>23</v>
      </c>
      <c r="C19" s="512" t="s">
        <v>15</v>
      </c>
      <c r="D19" s="504">
        <v>380</v>
      </c>
      <c r="E19" s="514"/>
      <c r="F19" s="509"/>
    </row>
    <row r="20" spans="1:6" ht="72.400000000000006" customHeight="1">
      <c r="A20" s="513">
        <v>9</v>
      </c>
      <c r="B20" s="511" t="s">
        <v>24</v>
      </c>
      <c r="C20" s="512" t="s">
        <v>15</v>
      </c>
      <c r="D20" s="504">
        <v>850</v>
      </c>
      <c r="E20" s="514"/>
      <c r="F20" s="509"/>
    </row>
    <row r="21" spans="1:6" ht="15" customHeight="1">
      <c r="A21" s="498"/>
      <c r="B21" s="499" t="s">
        <v>25</v>
      </c>
      <c r="C21" s="500"/>
      <c r="D21" s="500"/>
      <c r="E21" s="500"/>
      <c r="F21" s="500"/>
    </row>
    <row r="22" spans="1:6" s="479" customFormat="1" ht="54" customHeight="1">
      <c r="A22" s="516"/>
      <c r="B22" s="517" t="s">
        <v>26</v>
      </c>
      <c r="C22" s="518" t="s">
        <v>15</v>
      </c>
      <c r="D22" s="504">
        <v>155</v>
      </c>
      <c r="E22" s="519"/>
      <c r="F22" s="519"/>
    </row>
    <row r="23" spans="1:6" s="479" customFormat="1" ht="112" customHeight="1">
      <c r="A23" s="516"/>
      <c r="B23" s="520" t="s">
        <v>27</v>
      </c>
      <c r="C23" s="521" t="s">
        <v>28</v>
      </c>
      <c r="D23" s="504">
        <v>434</v>
      </c>
      <c r="E23" s="519"/>
      <c r="F23" s="519"/>
    </row>
    <row r="24" spans="1:6" ht="15" customHeight="1">
      <c r="A24" s="498"/>
      <c r="B24" s="499" t="s">
        <v>29</v>
      </c>
      <c r="C24" s="500"/>
      <c r="D24" s="500"/>
      <c r="E24" s="500"/>
      <c r="F24" s="500"/>
    </row>
    <row r="25" spans="1:6" s="479" customFormat="1" ht="118" customHeight="1">
      <c r="A25" s="516"/>
      <c r="B25" s="511" t="s">
        <v>30</v>
      </c>
      <c r="C25" s="518" t="s">
        <v>31</v>
      </c>
      <c r="D25" s="522">
        <v>1</v>
      </c>
      <c r="E25" s="519"/>
      <c r="F25" s="519"/>
    </row>
    <row r="26" spans="1:6" s="480" customFormat="1" ht="78" customHeight="1">
      <c r="A26" s="516"/>
      <c r="B26" s="511" t="s">
        <v>32</v>
      </c>
      <c r="C26" s="518" t="s">
        <v>15</v>
      </c>
      <c r="D26" s="522">
        <v>50</v>
      </c>
      <c r="E26" s="519"/>
      <c r="F26" s="519"/>
    </row>
    <row r="27" spans="1:6" s="479" customFormat="1" ht="46" customHeight="1">
      <c r="A27" s="516"/>
      <c r="B27" s="511" t="s">
        <v>33</v>
      </c>
      <c r="C27" s="518" t="s">
        <v>15</v>
      </c>
      <c r="D27" s="522">
        <v>160</v>
      </c>
      <c r="E27" s="519"/>
      <c r="F27" s="519"/>
    </row>
    <row r="28" spans="1:6" s="479" customFormat="1" ht="48" customHeight="1">
      <c r="A28" s="516"/>
      <c r="B28" s="523" t="s">
        <v>34</v>
      </c>
      <c r="C28" s="524" t="s">
        <v>28</v>
      </c>
      <c r="D28" s="522">
        <v>36</v>
      </c>
      <c r="E28" s="519"/>
      <c r="F28" s="519"/>
    </row>
    <row r="29" spans="1:6" s="479" customFormat="1" ht="59" customHeight="1">
      <c r="A29" s="525"/>
      <c r="B29" s="526" t="s">
        <v>35</v>
      </c>
      <c r="C29" s="524" t="s">
        <v>28</v>
      </c>
      <c r="D29" s="522">
        <v>14</v>
      </c>
      <c r="E29" s="519"/>
      <c r="F29" s="519"/>
    </row>
    <row r="30" spans="1:6" s="479" customFormat="1" ht="35.25" customHeight="1">
      <c r="A30" s="525"/>
      <c r="B30" s="527" t="s">
        <v>36</v>
      </c>
      <c r="C30" s="524" t="s">
        <v>28</v>
      </c>
      <c r="D30" s="522">
        <v>5</v>
      </c>
      <c r="E30" s="519"/>
      <c r="F30" s="519"/>
    </row>
    <row r="31" spans="1:6" ht="15" customHeight="1">
      <c r="A31" s="498"/>
      <c r="B31" s="528" t="s">
        <v>37</v>
      </c>
      <c r="C31" s="500"/>
      <c r="D31" s="500"/>
      <c r="E31" s="500"/>
      <c r="F31" s="500"/>
    </row>
    <row r="32" spans="1:6" s="479" customFormat="1" ht="90" customHeight="1">
      <c r="A32" s="516"/>
      <c r="B32" s="511" t="s">
        <v>38</v>
      </c>
      <c r="C32" s="529" t="s">
        <v>28</v>
      </c>
      <c r="D32" s="522">
        <v>830</v>
      </c>
      <c r="E32" s="519"/>
      <c r="F32" s="519"/>
    </row>
    <row r="33" spans="1:18" s="481" customFormat="1" ht="17.25" customHeight="1">
      <c r="A33" s="530"/>
      <c r="B33" s="531" t="s">
        <v>39</v>
      </c>
      <c r="C33" s="542"/>
      <c r="D33" s="542"/>
      <c r="E33" s="542"/>
      <c r="F33" s="542"/>
      <c r="G33" s="532"/>
      <c r="H33" s="532"/>
      <c r="I33" s="532"/>
      <c r="J33" s="532"/>
      <c r="K33" s="532"/>
      <c r="L33" s="532"/>
      <c r="M33" s="532"/>
      <c r="N33" s="532"/>
      <c r="O33" s="532"/>
      <c r="P33" s="532"/>
      <c r="Q33" s="532"/>
      <c r="R33" s="538"/>
    </row>
    <row r="34" spans="1:18" s="481" customFormat="1" ht="17.25" customHeight="1">
      <c r="A34" s="533"/>
      <c r="B34" s="534" t="s">
        <v>40</v>
      </c>
      <c r="C34" s="543"/>
      <c r="D34" s="543"/>
      <c r="E34" s="543"/>
      <c r="F34" s="543"/>
      <c r="G34" s="532"/>
      <c r="H34" s="532"/>
      <c r="I34" s="532"/>
      <c r="J34" s="532"/>
      <c r="K34" s="532"/>
      <c r="L34" s="532"/>
      <c r="M34" s="532"/>
      <c r="N34" s="532"/>
      <c r="O34" s="532"/>
      <c r="P34" s="532"/>
      <c r="Q34" s="532"/>
      <c r="R34" s="538"/>
    </row>
    <row r="35" spans="1:18" s="481" customFormat="1" ht="28.5" customHeight="1">
      <c r="A35" s="486"/>
      <c r="B35" s="535" t="s">
        <v>41</v>
      </c>
      <c r="C35" s="486"/>
      <c r="D35" s="486"/>
      <c r="E35" s="486"/>
      <c r="F35" s="486"/>
      <c r="G35" s="532"/>
      <c r="H35" s="532"/>
      <c r="I35" s="532"/>
      <c r="J35" s="532"/>
      <c r="K35" s="532"/>
      <c r="L35" s="532"/>
      <c r="M35" s="532"/>
      <c r="N35" s="532"/>
      <c r="O35" s="532"/>
      <c r="P35" s="532"/>
      <c r="Q35" s="532"/>
      <c r="R35" s="538"/>
    </row>
    <row r="36" spans="1:18" s="482" customFormat="1" ht="17.25" customHeight="1">
      <c r="A36" s="544" t="s">
        <v>42</v>
      </c>
      <c r="B36" s="545"/>
      <c r="C36" s="545"/>
      <c r="D36" s="545"/>
      <c r="E36" s="545"/>
      <c r="F36" s="546"/>
      <c r="G36" s="532"/>
      <c r="H36" s="532"/>
      <c r="I36" s="532"/>
      <c r="J36" s="532"/>
      <c r="K36" s="532"/>
      <c r="L36" s="532"/>
      <c r="M36" s="532"/>
      <c r="N36" s="532"/>
      <c r="O36" s="532"/>
      <c r="P36" s="532"/>
      <c r="Q36" s="532"/>
    </row>
    <row r="37" spans="1:18" s="482" customFormat="1" ht="30" customHeight="1">
      <c r="A37" s="536"/>
      <c r="B37" s="532"/>
      <c r="C37" s="532"/>
      <c r="D37" s="532"/>
      <c r="E37" s="532"/>
      <c r="F37" s="532"/>
      <c r="G37" s="532"/>
      <c r="H37" s="532"/>
      <c r="I37" s="532"/>
      <c r="J37" s="532"/>
      <c r="K37" s="532"/>
      <c r="L37" s="532"/>
      <c r="M37" s="532"/>
      <c r="N37" s="532"/>
      <c r="O37" s="532"/>
      <c r="P37" s="532"/>
      <c r="Q37" s="532"/>
    </row>
    <row r="38" spans="1:18" s="482" customFormat="1" ht="30" customHeight="1">
      <c r="A38" s="536"/>
      <c r="B38" s="532"/>
      <c r="C38" s="532"/>
      <c r="D38" s="532"/>
      <c r="E38" s="532"/>
      <c r="F38" s="532"/>
      <c r="G38" s="532"/>
      <c r="H38" s="532"/>
      <c r="I38" s="532"/>
      <c r="J38" s="532"/>
      <c r="K38" s="532"/>
      <c r="L38" s="532"/>
      <c r="M38" s="532"/>
      <c r="N38" s="532"/>
      <c r="O38" s="532"/>
      <c r="P38" s="532"/>
      <c r="Q38" s="532"/>
    </row>
    <row r="39" spans="1:18" s="482" customFormat="1" ht="30" customHeight="1">
      <c r="A39" s="536"/>
      <c r="B39" s="532"/>
      <c r="C39" s="532"/>
      <c r="D39" s="532"/>
      <c r="E39" s="532"/>
      <c r="F39" s="532"/>
      <c r="G39" s="532"/>
      <c r="H39" s="532"/>
      <c r="I39" s="532"/>
      <c r="J39" s="532"/>
      <c r="K39" s="532"/>
      <c r="L39" s="532"/>
      <c r="M39" s="532"/>
      <c r="N39" s="532"/>
      <c r="O39" s="532"/>
      <c r="P39" s="532"/>
      <c r="Q39" s="532"/>
    </row>
    <row r="40" spans="1:18" s="482" customFormat="1" ht="30" customHeight="1">
      <c r="A40" s="536"/>
      <c r="B40" s="532"/>
      <c r="C40" s="532"/>
      <c r="D40" s="532"/>
      <c r="E40" s="532"/>
      <c r="F40" s="532"/>
      <c r="G40" s="532"/>
      <c r="H40" s="532"/>
      <c r="I40" s="532"/>
      <c r="J40" s="532"/>
      <c r="K40" s="532"/>
      <c r="L40" s="532"/>
      <c r="M40" s="532"/>
      <c r="N40" s="532"/>
      <c r="O40" s="532"/>
      <c r="P40" s="532"/>
      <c r="Q40" s="532"/>
    </row>
    <row r="41" spans="1:18" s="482" customFormat="1" ht="30" customHeight="1">
      <c r="A41" s="536"/>
      <c r="B41" s="532"/>
      <c r="C41" s="532"/>
      <c r="D41" s="532"/>
      <c r="E41" s="532"/>
      <c r="F41" s="532"/>
      <c r="G41" s="532"/>
      <c r="H41" s="532"/>
      <c r="I41" s="532"/>
      <c r="J41" s="532"/>
      <c r="K41" s="532"/>
      <c r="L41" s="532"/>
      <c r="M41" s="532"/>
      <c r="N41" s="532"/>
      <c r="O41" s="532"/>
      <c r="P41" s="532"/>
      <c r="Q41" s="532"/>
    </row>
    <row r="42" spans="1:18" s="482" customFormat="1" ht="30" customHeight="1">
      <c r="A42" s="536"/>
      <c r="B42" s="532"/>
      <c r="C42" s="532"/>
      <c r="D42" s="532"/>
      <c r="E42" s="532"/>
      <c r="F42" s="532"/>
      <c r="G42" s="532"/>
      <c r="H42" s="532"/>
      <c r="I42" s="532"/>
      <c r="J42" s="532"/>
      <c r="K42" s="532"/>
      <c r="L42" s="532"/>
      <c r="M42" s="532"/>
      <c r="N42" s="532"/>
      <c r="O42" s="532"/>
      <c r="P42" s="532"/>
      <c r="Q42" s="532"/>
    </row>
    <row r="43" spans="1:18" s="482" customFormat="1" ht="30" customHeight="1">
      <c r="A43" s="536"/>
      <c r="B43" s="532"/>
      <c r="C43" s="532"/>
      <c r="D43" s="532"/>
      <c r="E43" s="532"/>
      <c r="F43" s="532"/>
      <c r="G43" s="532"/>
      <c r="H43" s="532"/>
      <c r="I43" s="532"/>
      <c r="J43" s="532"/>
      <c r="K43" s="532"/>
      <c r="L43" s="532"/>
      <c r="M43" s="532"/>
      <c r="N43" s="532"/>
      <c r="O43" s="532"/>
      <c r="P43" s="532"/>
      <c r="Q43" s="532"/>
    </row>
    <row r="44" spans="1:18" s="482" customFormat="1" ht="30" customHeight="1">
      <c r="A44" s="536"/>
      <c r="B44" s="532"/>
      <c r="C44" s="532"/>
      <c r="D44" s="532"/>
      <c r="E44" s="532"/>
      <c r="F44" s="532"/>
      <c r="G44" s="532"/>
      <c r="H44" s="532"/>
      <c r="I44" s="532"/>
      <c r="J44" s="532"/>
      <c r="K44" s="532"/>
      <c r="L44" s="532"/>
      <c r="M44" s="532"/>
      <c r="N44" s="532"/>
      <c r="O44" s="532"/>
      <c r="P44" s="532"/>
      <c r="Q44" s="532"/>
    </row>
    <row r="45" spans="1:18" s="482" customFormat="1" ht="30" customHeight="1">
      <c r="A45" s="536"/>
      <c r="B45" s="532"/>
      <c r="C45" s="532"/>
      <c r="D45" s="532"/>
      <c r="E45" s="532"/>
      <c r="F45" s="532"/>
      <c r="G45" s="532"/>
      <c r="H45" s="532"/>
      <c r="I45" s="532"/>
      <c r="J45" s="532"/>
      <c r="K45" s="532"/>
      <c r="L45" s="532"/>
      <c r="M45" s="532"/>
      <c r="N45" s="532"/>
      <c r="O45" s="532"/>
      <c r="P45" s="532"/>
      <c r="Q45" s="532"/>
    </row>
    <row r="46" spans="1:18" s="482" customFormat="1" ht="30" customHeight="1">
      <c r="A46" s="536"/>
      <c r="B46" s="532"/>
      <c r="C46" s="532"/>
      <c r="D46" s="532"/>
      <c r="E46" s="532"/>
      <c r="F46" s="532"/>
      <c r="G46" s="532"/>
      <c r="H46" s="532"/>
      <c r="I46" s="532"/>
      <c r="J46" s="532"/>
      <c r="K46" s="532"/>
      <c r="L46" s="532"/>
      <c r="M46" s="532"/>
      <c r="N46" s="532"/>
      <c r="O46" s="532"/>
      <c r="P46" s="532"/>
      <c r="Q46" s="532"/>
    </row>
    <row r="47" spans="1:18" s="482" customFormat="1" ht="30" customHeight="1">
      <c r="A47" s="536"/>
      <c r="B47" s="532"/>
      <c r="C47" s="532"/>
      <c r="D47" s="532"/>
      <c r="E47" s="532"/>
      <c r="F47" s="532"/>
      <c r="G47" s="532"/>
      <c r="H47" s="532"/>
      <c r="I47" s="532"/>
      <c r="J47" s="532"/>
      <c r="K47" s="532"/>
      <c r="L47" s="532"/>
      <c r="M47" s="532"/>
      <c r="N47" s="532"/>
      <c r="O47" s="532"/>
      <c r="P47" s="532"/>
      <c r="Q47" s="532"/>
    </row>
    <row r="48" spans="1:18" s="482" customFormat="1" ht="30" customHeight="1">
      <c r="A48" s="536"/>
      <c r="B48" s="532"/>
      <c r="C48" s="532"/>
      <c r="D48" s="532"/>
      <c r="E48" s="532"/>
      <c r="F48" s="532"/>
      <c r="G48" s="532"/>
      <c r="H48" s="532"/>
      <c r="I48" s="532"/>
      <c r="J48" s="532"/>
      <c r="K48" s="532"/>
      <c r="L48" s="532"/>
      <c r="M48" s="532"/>
      <c r="N48" s="532"/>
      <c r="O48" s="532"/>
      <c r="P48" s="532"/>
      <c r="Q48" s="532"/>
    </row>
    <row r="49" spans="1:17" s="482" customFormat="1" ht="30" customHeight="1">
      <c r="A49" s="536"/>
      <c r="B49" s="532"/>
      <c r="C49" s="532"/>
      <c r="D49" s="532"/>
      <c r="E49" s="532"/>
      <c r="F49" s="537"/>
      <c r="G49" s="532"/>
      <c r="H49" s="532"/>
      <c r="I49" s="532"/>
      <c r="J49" s="532"/>
      <c r="K49" s="532"/>
      <c r="L49" s="532"/>
      <c r="M49" s="532"/>
      <c r="N49" s="532"/>
      <c r="O49" s="532"/>
      <c r="P49" s="532"/>
      <c r="Q49" s="532"/>
    </row>
    <row r="50" spans="1:17" s="482" customFormat="1" ht="30" customHeight="1">
      <c r="A50" s="536"/>
      <c r="B50" s="532"/>
      <c r="C50" s="532"/>
      <c r="D50" s="532"/>
      <c r="E50" s="532"/>
      <c r="F50" s="537"/>
      <c r="G50" s="532"/>
      <c r="H50" s="532"/>
      <c r="I50" s="532"/>
      <c r="J50" s="532"/>
      <c r="K50" s="532"/>
      <c r="L50" s="532"/>
      <c r="M50" s="532"/>
      <c r="N50" s="532"/>
      <c r="O50" s="532"/>
      <c r="P50" s="532"/>
      <c r="Q50" s="532"/>
    </row>
    <row r="51" spans="1:17" s="482" customFormat="1" ht="30" customHeight="1">
      <c r="A51" s="536"/>
      <c r="B51" s="532"/>
      <c r="C51" s="532"/>
      <c r="D51" s="532"/>
      <c r="E51" s="532"/>
      <c r="F51" s="537"/>
      <c r="G51" s="532"/>
      <c r="H51" s="532"/>
      <c r="I51" s="532"/>
      <c r="J51" s="532"/>
      <c r="K51" s="532"/>
      <c r="L51" s="532"/>
      <c r="M51" s="532"/>
      <c r="N51" s="532"/>
      <c r="O51" s="532"/>
      <c r="P51" s="532"/>
      <c r="Q51" s="532"/>
    </row>
    <row r="52" spans="1:17" s="482" customFormat="1" ht="30" customHeight="1">
      <c r="A52" s="536"/>
      <c r="B52" s="532"/>
      <c r="C52" s="532"/>
      <c r="D52" s="532"/>
      <c r="E52" s="532"/>
      <c r="F52" s="537"/>
      <c r="G52" s="532"/>
      <c r="H52" s="532"/>
      <c r="I52" s="532"/>
      <c r="J52" s="532"/>
      <c r="K52" s="532"/>
      <c r="L52" s="532"/>
      <c r="M52" s="532"/>
      <c r="N52" s="532"/>
      <c r="O52" s="532"/>
      <c r="P52" s="532"/>
      <c r="Q52" s="532"/>
    </row>
    <row r="53" spans="1:17" s="482" customFormat="1" ht="30" customHeight="1">
      <c r="A53" s="536"/>
      <c r="B53" s="532"/>
      <c r="C53" s="532"/>
      <c r="D53" s="532"/>
      <c r="E53" s="532"/>
      <c r="F53" s="537"/>
      <c r="G53" s="532"/>
      <c r="H53" s="532"/>
      <c r="I53" s="532"/>
      <c r="J53" s="532"/>
      <c r="K53" s="532"/>
      <c r="L53" s="532"/>
      <c r="M53" s="532"/>
      <c r="N53" s="532"/>
      <c r="O53" s="532"/>
      <c r="P53" s="532"/>
      <c r="Q53" s="532"/>
    </row>
    <row r="54" spans="1:17" s="482" customFormat="1" ht="30" customHeight="1">
      <c r="A54" s="536"/>
      <c r="B54" s="532"/>
      <c r="C54" s="532"/>
      <c r="D54" s="532"/>
      <c r="E54" s="532"/>
      <c r="F54" s="537"/>
      <c r="G54" s="532"/>
      <c r="H54" s="532"/>
      <c r="I54" s="532"/>
      <c r="J54" s="532"/>
      <c r="K54" s="532"/>
      <c r="L54" s="532"/>
      <c r="M54" s="532"/>
      <c r="N54" s="532"/>
      <c r="O54" s="532"/>
      <c r="P54" s="532"/>
      <c r="Q54" s="532"/>
    </row>
    <row r="55" spans="1:17" s="482" customFormat="1" ht="30" customHeight="1">
      <c r="A55" s="536"/>
      <c r="B55" s="532"/>
      <c r="C55" s="532"/>
      <c r="D55" s="532"/>
      <c r="E55" s="532"/>
      <c r="F55" s="537"/>
      <c r="G55" s="532"/>
      <c r="H55" s="532"/>
      <c r="I55" s="532"/>
      <c r="J55" s="532"/>
      <c r="K55" s="532"/>
      <c r="L55" s="532"/>
      <c r="M55" s="532"/>
      <c r="N55" s="532"/>
      <c r="O55" s="532"/>
      <c r="P55" s="532"/>
      <c r="Q55" s="532"/>
    </row>
    <row r="56" spans="1:17" s="482" customFormat="1" ht="30" customHeight="1">
      <c r="A56" s="536"/>
      <c r="B56" s="532"/>
      <c r="C56" s="532"/>
      <c r="D56" s="532"/>
      <c r="E56" s="532"/>
      <c r="F56" s="537"/>
      <c r="G56" s="532"/>
      <c r="H56" s="532"/>
      <c r="I56" s="532"/>
      <c r="J56" s="532"/>
      <c r="K56" s="532"/>
      <c r="L56" s="532"/>
      <c r="M56" s="532"/>
      <c r="N56" s="532"/>
      <c r="O56" s="532"/>
      <c r="P56" s="532"/>
      <c r="Q56" s="532"/>
    </row>
    <row r="57" spans="1:17" s="482" customFormat="1" ht="30" customHeight="1">
      <c r="A57" s="536"/>
      <c r="B57" s="532"/>
      <c r="C57" s="532"/>
      <c r="D57" s="532"/>
      <c r="E57" s="532"/>
      <c r="F57" s="537"/>
      <c r="G57" s="532"/>
      <c r="H57" s="532"/>
      <c r="I57" s="532"/>
      <c r="J57" s="532"/>
      <c r="K57" s="532"/>
      <c r="L57" s="532"/>
      <c r="M57" s="532"/>
      <c r="N57" s="532"/>
      <c r="O57" s="532"/>
      <c r="P57" s="532"/>
      <c r="Q57" s="532"/>
    </row>
    <row r="58" spans="1:17" s="482" customFormat="1" ht="30" customHeight="1">
      <c r="A58" s="536"/>
      <c r="B58" s="532"/>
      <c r="C58" s="532"/>
      <c r="D58" s="532"/>
      <c r="E58" s="532"/>
      <c r="F58" s="537"/>
      <c r="G58" s="532"/>
      <c r="H58" s="532"/>
      <c r="I58" s="532"/>
      <c r="J58" s="532"/>
      <c r="K58" s="532"/>
      <c r="L58" s="532"/>
      <c r="M58" s="532"/>
      <c r="N58" s="532"/>
      <c r="O58" s="532"/>
      <c r="P58" s="532"/>
      <c r="Q58" s="532"/>
    </row>
    <row r="59" spans="1:17" s="482" customFormat="1" ht="30" customHeight="1">
      <c r="A59" s="536"/>
      <c r="B59" s="532"/>
      <c r="C59" s="532"/>
      <c r="D59" s="532"/>
      <c r="E59" s="532"/>
      <c r="F59" s="537"/>
      <c r="G59" s="532"/>
      <c r="H59" s="532"/>
      <c r="I59" s="532"/>
      <c r="J59" s="532"/>
      <c r="K59" s="532"/>
      <c r="L59" s="532"/>
      <c r="M59" s="532"/>
      <c r="N59" s="532"/>
      <c r="O59" s="532"/>
      <c r="P59" s="532"/>
      <c r="Q59" s="532"/>
    </row>
    <row r="60" spans="1:17" s="482" customFormat="1" ht="30" customHeight="1">
      <c r="A60" s="536"/>
      <c r="B60" s="532"/>
      <c r="C60" s="532"/>
      <c r="D60" s="532"/>
      <c r="E60" s="532"/>
      <c r="F60" s="537"/>
      <c r="G60" s="532"/>
      <c r="H60" s="532"/>
      <c r="I60" s="532"/>
      <c r="J60" s="532"/>
      <c r="K60" s="532"/>
      <c r="L60" s="532"/>
      <c r="M60" s="532"/>
      <c r="N60" s="532"/>
      <c r="O60" s="532"/>
      <c r="P60" s="532"/>
      <c r="Q60" s="532"/>
    </row>
    <row r="61" spans="1:17" s="482" customFormat="1" ht="30" customHeight="1">
      <c r="A61" s="536"/>
      <c r="B61" s="532"/>
      <c r="C61" s="532"/>
      <c r="D61" s="532"/>
      <c r="E61" s="532"/>
      <c r="F61" s="537"/>
      <c r="G61" s="532"/>
      <c r="H61" s="532"/>
      <c r="I61" s="532"/>
      <c r="J61" s="532"/>
      <c r="K61" s="532"/>
      <c r="L61" s="532"/>
      <c r="M61" s="532"/>
      <c r="N61" s="532"/>
      <c r="O61" s="532"/>
      <c r="P61" s="532"/>
      <c r="Q61" s="532"/>
    </row>
    <row r="62" spans="1:17" s="482" customFormat="1" ht="30" customHeight="1">
      <c r="A62" s="536"/>
      <c r="B62" s="532"/>
      <c r="C62" s="532"/>
      <c r="D62" s="532"/>
      <c r="E62" s="532"/>
      <c r="F62" s="537"/>
      <c r="G62" s="532"/>
      <c r="H62" s="532"/>
      <c r="I62" s="532"/>
      <c r="J62" s="532"/>
      <c r="K62" s="532"/>
      <c r="L62" s="532"/>
      <c r="M62" s="532"/>
      <c r="N62" s="532"/>
      <c r="O62" s="532"/>
      <c r="P62" s="532"/>
      <c r="Q62" s="532"/>
    </row>
    <row r="63" spans="1:17" ht="36.65" customHeight="1"/>
    <row r="64" spans="1:17" s="483" customFormat="1" ht="16.5" customHeight="1"/>
    <row r="65" s="483" customFormat="1" ht="16.5" customHeight="1"/>
    <row r="66" s="483" customFormat="1" ht="16.5" customHeight="1"/>
    <row r="67" ht="20.149999999999999" customHeight="1"/>
    <row r="68" ht="15.65" customHeight="1"/>
    <row r="69" ht="16.149999999999999" customHeight="1"/>
    <row r="70" ht="17.5" customHeight="1"/>
    <row r="71" ht="16.149999999999999" customHeight="1"/>
    <row r="72" ht="16.899999999999999" customHeight="1"/>
    <row r="73" ht="14.5" customHeight="1"/>
    <row r="74" ht="23.5" customHeight="1"/>
    <row r="75" ht="19.899999999999999" customHeight="1"/>
    <row r="76" ht="60" customHeight="1"/>
    <row r="77" ht="96" customHeight="1"/>
    <row r="78" ht="27.75" customHeight="1"/>
  </sheetData>
  <mergeCells count="6">
    <mergeCell ref="C1:F1"/>
    <mergeCell ref="A7:F7"/>
    <mergeCell ref="C33:F33"/>
    <mergeCell ref="C34:F34"/>
    <mergeCell ref="A36:F36"/>
    <mergeCell ref="C2:F6"/>
  </mergeCells>
  <pageMargins left="0.69930555555555596" right="0.69930555555555596" top="0.75" bottom="0.75" header="0.3" footer="0.3"/>
  <pageSetup paperSize="9" scale="56" orientation="portrait" r:id="rId1"/>
  <rowBreaks count="1" manualBreakCount="1">
    <brk id="78"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7"/>
  <sheetViews>
    <sheetView showGridLines="0" tabSelected="1" view="pageBreakPreview" zoomScale="70" zoomScaleNormal="70" workbookViewId="0">
      <selection activeCell="B115" sqref="B115"/>
    </sheetView>
  </sheetViews>
  <sheetFormatPr defaultColWidth="10.09765625" defaultRowHeight="16.5" customHeight="1"/>
  <cols>
    <col min="1" max="1" width="10.19921875" style="395" customWidth="1"/>
    <col min="2" max="2" width="122.59765625" style="396" customWidth="1"/>
    <col min="3" max="3" width="19.59765625" style="396" customWidth="1"/>
    <col min="4" max="4" width="11" style="396" customWidth="1"/>
    <col min="5" max="5" width="10.09765625" style="396" customWidth="1"/>
    <col min="6" max="6" width="15.8984375" style="396" customWidth="1"/>
    <col min="7" max="9" width="10.09765625" style="396" customWidth="1"/>
    <col min="10" max="11" width="10.09765625" style="143" customWidth="1"/>
    <col min="12" max="12" width="14.09765625" style="143" customWidth="1"/>
    <col min="13" max="121" width="10.09765625" style="143" customWidth="1"/>
    <col min="122" max="16384" width="10.09765625" style="143"/>
  </cols>
  <sheetData>
    <row r="1" spans="1:9" ht="33.75" customHeight="1">
      <c r="A1" s="397"/>
      <c r="B1" s="398"/>
      <c r="C1" s="398"/>
      <c r="D1" s="398"/>
      <c r="E1" s="398"/>
      <c r="F1" s="399"/>
    </row>
    <row r="2" spans="1:9" ht="27.75" customHeight="1">
      <c r="A2" s="548" t="s">
        <v>43</v>
      </c>
      <c r="B2" s="548"/>
      <c r="C2" s="548"/>
      <c r="D2" s="548"/>
      <c r="E2" s="548"/>
      <c r="F2" s="548"/>
      <c r="G2" s="400"/>
      <c r="H2" s="400"/>
      <c r="I2" s="400"/>
    </row>
    <row r="3" spans="1:9" ht="28" customHeight="1">
      <c r="A3" s="401" t="s">
        <v>44</v>
      </c>
      <c r="B3" s="402" t="s">
        <v>45</v>
      </c>
      <c r="C3" s="401" t="s">
        <v>46</v>
      </c>
      <c r="D3" s="401" t="s">
        <v>47</v>
      </c>
      <c r="E3" s="401" t="s">
        <v>48</v>
      </c>
      <c r="F3" s="401" t="s">
        <v>49</v>
      </c>
      <c r="G3" s="400"/>
      <c r="H3" s="400"/>
      <c r="I3" s="400"/>
    </row>
    <row r="4" spans="1:9" s="393" customFormat="1" ht="22.75" customHeight="1">
      <c r="A4" s="403"/>
      <c r="B4" s="404"/>
      <c r="C4" s="405"/>
      <c r="D4" s="405"/>
      <c r="E4" s="405"/>
      <c r="F4" s="406"/>
    </row>
    <row r="5" spans="1:9" s="393" customFormat="1" ht="15" customHeight="1">
      <c r="A5" s="407" t="s">
        <v>50</v>
      </c>
      <c r="B5" s="408" t="s">
        <v>51</v>
      </c>
      <c r="C5" s="409"/>
      <c r="D5" s="409"/>
      <c r="E5" s="409"/>
      <c r="F5" s="409"/>
    </row>
    <row r="6" spans="1:9" s="394" customFormat="1" ht="14.5">
      <c r="A6" s="403"/>
      <c r="B6" s="410"/>
      <c r="C6" s="411"/>
      <c r="D6" s="410"/>
      <c r="E6" s="410"/>
      <c r="F6" s="412"/>
    </row>
    <row r="7" spans="1:9" s="394" customFormat="1" ht="74.400000000000006" customHeight="1">
      <c r="A7" s="549">
        <v>1</v>
      </c>
      <c r="B7" s="413" t="s">
        <v>52</v>
      </c>
      <c r="C7" s="414" t="s">
        <v>53</v>
      </c>
      <c r="D7" s="406"/>
      <c r="E7" s="406"/>
      <c r="F7" s="412"/>
    </row>
    <row r="8" spans="1:9" s="394" customFormat="1" ht="15.5">
      <c r="A8" s="550"/>
      <c r="B8" s="413" t="s">
        <v>54</v>
      </c>
      <c r="C8" s="415"/>
      <c r="D8" s="406"/>
      <c r="E8" s="406"/>
      <c r="F8" s="412"/>
    </row>
    <row r="9" spans="1:9" s="394" customFormat="1" ht="15.5">
      <c r="A9" s="550"/>
      <c r="B9" s="416" t="s">
        <v>55</v>
      </c>
      <c r="C9" s="415"/>
      <c r="D9" s="406"/>
      <c r="E9" s="406"/>
      <c r="F9" s="412"/>
    </row>
    <row r="10" spans="1:9" s="394" customFormat="1" ht="15.5">
      <c r="A10" s="550"/>
      <c r="B10" s="413" t="s">
        <v>56</v>
      </c>
      <c r="C10" s="415"/>
      <c r="D10" s="406"/>
      <c r="E10" s="406"/>
      <c r="F10" s="412"/>
    </row>
    <row r="11" spans="1:9" s="394" customFormat="1" ht="15.5">
      <c r="A11" s="550"/>
      <c r="B11" s="416" t="s">
        <v>57</v>
      </c>
      <c r="C11" s="415"/>
      <c r="D11" s="406"/>
      <c r="E11" s="406"/>
      <c r="F11" s="412"/>
    </row>
    <row r="12" spans="1:9" s="394" customFormat="1" ht="15.5">
      <c r="A12" s="550"/>
      <c r="B12" s="413" t="s">
        <v>58</v>
      </c>
      <c r="C12" s="415"/>
      <c r="D12" s="406"/>
      <c r="E12" s="406"/>
      <c r="F12" s="412"/>
    </row>
    <row r="13" spans="1:9" s="394" customFormat="1" ht="15.5">
      <c r="A13" s="550"/>
      <c r="B13" s="413" t="s">
        <v>59</v>
      </c>
      <c r="C13" s="415"/>
      <c r="D13" s="406"/>
      <c r="E13" s="406"/>
      <c r="F13" s="412"/>
    </row>
    <row r="14" spans="1:9" s="394" customFormat="1" ht="15">
      <c r="A14" s="417"/>
      <c r="B14" s="413"/>
      <c r="C14" s="418"/>
      <c r="D14" s="406"/>
      <c r="E14" s="406"/>
      <c r="F14" s="412"/>
    </row>
    <row r="15" spans="1:9" s="394" customFormat="1" ht="15">
      <c r="A15" s="403">
        <f>A7+0.1</f>
        <v>1.1000000000000001</v>
      </c>
      <c r="B15" s="419" t="s">
        <v>60</v>
      </c>
      <c r="C15" s="420"/>
      <c r="D15" s="421">
        <v>1</v>
      </c>
      <c r="E15" s="422" t="s">
        <v>61</v>
      </c>
      <c r="F15" s="423"/>
    </row>
    <row r="16" spans="1:9" s="394" customFormat="1" ht="15">
      <c r="A16" s="403"/>
      <c r="B16" s="419"/>
      <c r="C16" s="410"/>
      <c r="D16" s="421"/>
      <c r="E16" s="422"/>
      <c r="F16" s="423"/>
    </row>
    <row r="17" spans="1:6" s="394" customFormat="1" ht="14.5">
      <c r="A17" s="424">
        <v>2</v>
      </c>
      <c r="B17" s="424" t="s">
        <v>62</v>
      </c>
      <c r="C17" s="424"/>
      <c r="D17" s="425"/>
      <c r="E17" s="425"/>
      <c r="F17" s="424"/>
    </row>
    <row r="18" spans="1:6" s="394" customFormat="1" ht="15">
      <c r="A18" s="426"/>
      <c r="B18" s="419" t="s">
        <v>63</v>
      </c>
      <c r="C18" s="413"/>
      <c r="D18" s="427">
        <v>1</v>
      </c>
      <c r="E18" s="427" t="s">
        <v>64</v>
      </c>
      <c r="F18" s="423"/>
    </row>
    <row r="19" spans="1:6" s="394" customFormat="1" ht="15">
      <c r="A19" s="426"/>
      <c r="B19" s="428" t="s">
        <v>65</v>
      </c>
      <c r="C19" s="429"/>
      <c r="D19" s="430"/>
      <c r="E19" s="430"/>
      <c r="F19" s="423"/>
    </row>
    <row r="20" spans="1:6" s="394" customFormat="1" ht="176.4" customHeight="1">
      <c r="A20" s="426">
        <v>2.1</v>
      </c>
      <c r="B20" s="413" t="s">
        <v>66</v>
      </c>
      <c r="C20" s="431"/>
      <c r="D20" s="431"/>
      <c r="E20" s="432"/>
      <c r="F20" s="423"/>
    </row>
    <row r="21" spans="1:6" s="394" customFormat="1" ht="28">
      <c r="A21" s="426"/>
      <c r="B21" s="433" t="s">
        <v>67</v>
      </c>
      <c r="C21" s="431"/>
      <c r="D21" s="431"/>
      <c r="E21" s="432"/>
      <c r="F21" s="423"/>
    </row>
    <row r="22" spans="1:6" s="394" customFormat="1" ht="15">
      <c r="A22" s="426"/>
      <c r="B22" s="433" t="s">
        <v>68</v>
      </c>
      <c r="C22" s="431"/>
      <c r="D22" s="431"/>
      <c r="E22" s="432"/>
      <c r="F22" s="423"/>
    </row>
    <row r="23" spans="1:6" s="394" customFormat="1" ht="15">
      <c r="A23" s="426"/>
      <c r="B23" s="433" t="s">
        <v>69</v>
      </c>
      <c r="C23" s="431"/>
      <c r="D23" s="431"/>
      <c r="E23" s="432"/>
      <c r="F23" s="423"/>
    </row>
    <row r="24" spans="1:6" s="394" customFormat="1" ht="15">
      <c r="A24" s="426"/>
      <c r="B24" s="433" t="s">
        <v>70</v>
      </c>
      <c r="C24" s="431"/>
      <c r="D24" s="431"/>
      <c r="E24" s="432"/>
      <c r="F24" s="423"/>
    </row>
    <row r="25" spans="1:6" s="394" customFormat="1" ht="15">
      <c r="A25" s="426"/>
      <c r="B25" s="433" t="s">
        <v>71</v>
      </c>
      <c r="C25" s="431"/>
      <c r="D25" s="431"/>
      <c r="E25" s="432"/>
      <c r="F25" s="423"/>
    </row>
    <row r="26" spans="1:6" s="394" customFormat="1" ht="15.5">
      <c r="A26" s="426"/>
      <c r="B26" s="434" t="s">
        <v>72</v>
      </c>
      <c r="C26" s="431"/>
      <c r="D26" s="431"/>
      <c r="E26" s="432"/>
      <c r="F26" s="423"/>
    </row>
    <row r="27" spans="1:6" s="394" customFormat="1" ht="14.5">
      <c r="A27" s="435">
        <v>2.2000000000000002</v>
      </c>
      <c r="B27" s="435" t="s">
        <v>73</v>
      </c>
      <c r="C27" s="435"/>
      <c r="D27" s="436"/>
      <c r="E27" s="436"/>
      <c r="F27" s="435"/>
    </row>
    <row r="28" spans="1:6" s="394" customFormat="1" ht="15">
      <c r="A28" s="426"/>
      <c r="B28" s="428" t="s">
        <v>74</v>
      </c>
      <c r="C28" s="437"/>
      <c r="D28" s="438"/>
      <c r="E28" s="438"/>
      <c r="F28" s="423"/>
    </row>
    <row r="29" spans="1:6" s="394" customFormat="1" ht="15">
      <c r="A29" s="426"/>
      <c r="B29" s="433" t="s">
        <v>75</v>
      </c>
      <c r="C29" s="429"/>
      <c r="D29" s="430"/>
      <c r="E29" s="432"/>
      <c r="F29" s="423"/>
    </row>
    <row r="30" spans="1:6" s="394" customFormat="1" ht="14.5">
      <c r="A30" s="435">
        <v>2.2999999999999998</v>
      </c>
      <c r="B30" s="435" t="s">
        <v>76</v>
      </c>
      <c r="C30" s="435"/>
      <c r="D30" s="436"/>
      <c r="E30" s="436"/>
      <c r="F30" s="435"/>
    </row>
    <row r="31" spans="1:6" s="394" customFormat="1" ht="15">
      <c r="A31" s="426"/>
      <c r="B31" s="428" t="s">
        <v>74</v>
      </c>
      <c r="C31" s="439"/>
      <c r="D31" s="440"/>
      <c r="E31" s="440"/>
      <c r="F31" s="423"/>
    </row>
    <row r="32" spans="1:6" s="394" customFormat="1" ht="62">
      <c r="A32" s="426"/>
      <c r="B32" s="434" t="s">
        <v>77</v>
      </c>
      <c r="C32" s="431"/>
      <c r="D32" s="431"/>
      <c r="E32" s="432"/>
      <c r="F32" s="423"/>
    </row>
    <row r="33" spans="1:6" s="394" customFormat="1" ht="15.5">
      <c r="A33" s="426"/>
      <c r="B33" s="434" t="s">
        <v>78</v>
      </c>
      <c r="C33" s="431"/>
      <c r="D33" s="431"/>
      <c r="E33" s="432"/>
      <c r="F33" s="423"/>
    </row>
    <row r="34" spans="1:6" s="394" customFormat="1" ht="14.5">
      <c r="A34" s="435">
        <v>2.4</v>
      </c>
      <c r="B34" s="435" t="s">
        <v>79</v>
      </c>
      <c r="C34" s="435"/>
      <c r="D34" s="436"/>
      <c r="E34" s="436"/>
      <c r="F34" s="435"/>
    </row>
    <row r="35" spans="1:6" s="394" customFormat="1" ht="31">
      <c r="A35" s="426"/>
      <c r="B35" s="434" t="s">
        <v>80</v>
      </c>
      <c r="C35" s="431"/>
      <c r="D35" s="431"/>
      <c r="E35" s="432"/>
      <c r="F35" s="423"/>
    </row>
    <row r="36" spans="1:6" s="394" customFormat="1" ht="15.5">
      <c r="A36" s="426"/>
      <c r="B36" s="434"/>
      <c r="C36" s="431"/>
      <c r="D36" s="431"/>
      <c r="E36" s="432"/>
      <c r="F36" s="423"/>
    </row>
    <row r="37" spans="1:6" s="394" customFormat="1" ht="15.5">
      <c r="A37" s="426"/>
      <c r="B37" s="434" t="s">
        <v>81</v>
      </c>
      <c r="C37" s="431"/>
      <c r="D37" s="431"/>
      <c r="E37" s="432"/>
      <c r="F37" s="423"/>
    </row>
    <row r="38" spans="1:6" s="394" customFormat="1" ht="15.5">
      <c r="A38" s="426"/>
      <c r="B38" s="434"/>
      <c r="C38" s="431"/>
      <c r="D38" s="431"/>
      <c r="E38" s="432"/>
      <c r="F38" s="423"/>
    </row>
    <row r="39" spans="1:6" s="394" customFormat="1" ht="15">
      <c r="A39" s="435">
        <v>3</v>
      </c>
      <c r="B39" s="435" t="s">
        <v>82</v>
      </c>
      <c r="C39" s="431" t="s">
        <v>83</v>
      </c>
      <c r="D39" s="431">
        <v>1</v>
      </c>
      <c r="E39" s="432"/>
      <c r="F39" s="423"/>
    </row>
    <row r="40" spans="1:6" s="394" customFormat="1" ht="170.5">
      <c r="A40" s="426"/>
      <c r="B40" s="434" t="s">
        <v>84</v>
      </c>
      <c r="C40" s="431"/>
      <c r="D40" s="431"/>
      <c r="E40" s="432"/>
      <c r="F40" s="423"/>
    </row>
    <row r="41" spans="1:6" s="394" customFormat="1" ht="77.5">
      <c r="A41" s="426"/>
      <c r="B41" s="434" t="s">
        <v>85</v>
      </c>
      <c r="C41" s="431"/>
      <c r="D41" s="431"/>
      <c r="E41" s="432"/>
      <c r="F41" s="423"/>
    </row>
    <row r="42" spans="1:6" s="394" customFormat="1" ht="15.5">
      <c r="A42" s="426"/>
      <c r="B42" s="434" t="s">
        <v>86</v>
      </c>
      <c r="C42" s="431"/>
      <c r="D42" s="431"/>
      <c r="E42" s="432"/>
      <c r="F42" s="423"/>
    </row>
    <row r="43" spans="1:6" s="394" customFormat="1" ht="15.5">
      <c r="A43" s="426"/>
      <c r="B43" s="434" t="s">
        <v>87</v>
      </c>
      <c r="C43" s="431"/>
      <c r="D43" s="431"/>
      <c r="E43" s="432"/>
      <c r="F43" s="423"/>
    </row>
    <row r="44" spans="1:6" s="394" customFormat="1" ht="15.5">
      <c r="A44" s="426"/>
      <c r="B44" s="434" t="s">
        <v>88</v>
      </c>
      <c r="C44" s="431"/>
      <c r="D44" s="431"/>
      <c r="E44" s="432"/>
      <c r="F44" s="423"/>
    </row>
    <row r="45" spans="1:6" s="394" customFormat="1" ht="15">
      <c r="A45" s="403"/>
      <c r="B45" s="419"/>
      <c r="C45" s="410"/>
      <c r="D45" s="421"/>
      <c r="E45" s="422"/>
      <c r="F45" s="423"/>
    </row>
    <row r="46" spans="1:6" s="393" customFormat="1" ht="15" customHeight="1">
      <c r="A46" s="407">
        <v>4</v>
      </c>
      <c r="B46" s="408" t="s">
        <v>89</v>
      </c>
      <c r="C46" s="409"/>
      <c r="D46" s="409"/>
      <c r="E46" s="409"/>
      <c r="F46" s="409"/>
    </row>
    <row r="47" spans="1:6" s="394" customFormat="1" ht="14.5">
      <c r="A47" s="403"/>
      <c r="B47" s="410"/>
      <c r="C47" s="411"/>
      <c r="D47" s="406"/>
      <c r="E47" s="406"/>
      <c r="F47" s="412"/>
    </row>
    <row r="48" spans="1:6" s="394" customFormat="1" ht="60" customHeight="1">
      <c r="A48" s="549">
        <v>1</v>
      </c>
      <c r="B48" s="413" t="s">
        <v>90</v>
      </c>
      <c r="C48" s="414" t="s">
        <v>53</v>
      </c>
      <c r="D48" s="406"/>
      <c r="E48" s="406"/>
      <c r="F48" s="412"/>
    </row>
    <row r="49" spans="1:9" s="394" customFormat="1" ht="15.5">
      <c r="A49" s="550"/>
      <c r="B49" s="413" t="s">
        <v>91</v>
      </c>
      <c r="C49" s="415"/>
      <c r="D49" s="406"/>
      <c r="E49" s="406"/>
      <c r="F49" s="412"/>
    </row>
    <row r="50" spans="1:9" s="394" customFormat="1" ht="15.5">
      <c r="A50" s="550"/>
      <c r="B50" s="413" t="s">
        <v>58</v>
      </c>
      <c r="C50" s="415"/>
      <c r="D50" s="406"/>
      <c r="E50" s="406"/>
      <c r="F50" s="412"/>
    </row>
    <row r="51" spans="1:9" s="394" customFormat="1" ht="15.5">
      <c r="A51" s="550"/>
      <c r="B51" s="413" t="s">
        <v>59</v>
      </c>
      <c r="C51" s="415"/>
      <c r="D51" s="406"/>
      <c r="E51" s="406"/>
      <c r="F51" s="412"/>
    </row>
    <row r="52" spans="1:9" s="394" customFormat="1" ht="15">
      <c r="A52" s="417"/>
      <c r="B52" s="413"/>
      <c r="C52" s="418"/>
      <c r="D52" s="406"/>
      <c r="E52" s="406"/>
      <c r="F52" s="412"/>
    </row>
    <row r="53" spans="1:9" s="394" customFormat="1" ht="15">
      <c r="A53" s="403">
        <f>A48+0.1</f>
        <v>1.1000000000000001</v>
      </c>
      <c r="B53" s="419" t="s">
        <v>92</v>
      </c>
      <c r="C53" s="420"/>
      <c r="D53" s="421">
        <v>1</v>
      </c>
      <c r="E53" s="422" t="s">
        <v>61</v>
      </c>
      <c r="F53" s="423"/>
    </row>
    <row r="54" spans="1:9" s="394" customFormat="1" ht="15">
      <c r="A54" s="403"/>
      <c r="B54" s="419"/>
      <c r="C54" s="410"/>
      <c r="D54" s="421"/>
      <c r="E54" s="422"/>
      <c r="F54" s="423"/>
    </row>
    <row r="55" spans="1:9" ht="17" customHeight="1">
      <c r="A55" s="441">
        <v>1.2</v>
      </c>
      <c r="B55" s="442" t="s">
        <v>93</v>
      </c>
      <c r="C55" s="443"/>
      <c r="D55" s="444"/>
      <c r="E55" s="444"/>
      <c r="F55" s="423"/>
      <c r="G55" s="143"/>
      <c r="H55" s="143"/>
      <c r="I55" s="143"/>
    </row>
    <row r="56" spans="1:9" ht="30">
      <c r="A56" s="426"/>
      <c r="B56" s="413" t="s">
        <v>94</v>
      </c>
      <c r="C56" s="426"/>
      <c r="D56" s="444"/>
      <c r="E56" s="427"/>
      <c r="F56" s="423"/>
      <c r="G56" s="143"/>
      <c r="H56" s="143"/>
      <c r="I56" s="143"/>
    </row>
    <row r="57" spans="1:9" ht="17" customHeight="1">
      <c r="A57" s="426" t="s">
        <v>95</v>
      </c>
      <c r="B57" s="445" t="s">
        <v>96</v>
      </c>
      <c r="C57" s="426"/>
      <c r="D57" s="444">
        <v>20</v>
      </c>
      <c r="E57" s="427" t="s">
        <v>97</v>
      </c>
      <c r="F57" s="423"/>
      <c r="G57" s="143"/>
      <c r="H57" s="143"/>
      <c r="I57" s="143"/>
    </row>
    <row r="58" spans="1:9" ht="16.75" customHeight="1">
      <c r="A58" s="426"/>
      <c r="B58" s="446" t="s">
        <v>98</v>
      </c>
      <c r="C58" s="426"/>
      <c r="D58" s="444"/>
      <c r="E58" s="427"/>
      <c r="F58" s="423"/>
      <c r="G58" s="143"/>
      <c r="H58" s="143"/>
      <c r="I58" s="143"/>
    </row>
    <row r="59" spans="1:9" ht="17" customHeight="1">
      <c r="A59" s="426"/>
      <c r="B59" s="447"/>
      <c r="C59" s="426"/>
      <c r="D59" s="444"/>
      <c r="E59" s="427"/>
      <c r="F59" s="423"/>
      <c r="G59" s="143"/>
      <c r="H59" s="143"/>
      <c r="I59" s="143"/>
    </row>
    <row r="60" spans="1:9" ht="17" customHeight="1">
      <c r="A60" s="448" t="s">
        <v>99</v>
      </c>
      <c r="B60" s="449" t="s">
        <v>100</v>
      </c>
      <c r="C60" s="448"/>
      <c r="D60" s="448"/>
      <c r="E60" s="448"/>
      <c r="F60" s="450"/>
      <c r="G60" s="451"/>
      <c r="H60" s="451"/>
      <c r="I60" s="451"/>
    </row>
    <row r="61" spans="1:9" ht="17" customHeight="1">
      <c r="A61" s="452"/>
      <c r="B61" s="453"/>
      <c r="C61" s="452"/>
      <c r="D61" s="454"/>
      <c r="E61" s="454"/>
      <c r="F61" s="455"/>
      <c r="G61" s="451"/>
      <c r="H61" s="451"/>
      <c r="I61" s="451"/>
    </row>
    <row r="62" spans="1:9" ht="17" customHeight="1">
      <c r="A62" s="426">
        <v>1</v>
      </c>
      <c r="B62" s="447" t="s">
        <v>101</v>
      </c>
      <c r="C62" s="456"/>
      <c r="D62" s="427"/>
      <c r="E62" s="427"/>
      <c r="F62" s="457"/>
      <c r="G62" s="143"/>
      <c r="H62" s="143"/>
      <c r="I62" s="143"/>
    </row>
    <row r="63" spans="1:9" ht="52.75" customHeight="1">
      <c r="A63" s="426"/>
      <c r="B63" s="413" t="s">
        <v>102</v>
      </c>
      <c r="C63" s="456" t="s">
        <v>690</v>
      </c>
      <c r="D63" s="458"/>
      <c r="E63" s="458"/>
      <c r="F63" s="459"/>
      <c r="G63" s="143"/>
      <c r="H63" s="143"/>
      <c r="I63" s="143"/>
    </row>
    <row r="64" spans="1:9" ht="15">
      <c r="A64" s="426"/>
      <c r="B64" s="413" t="s">
        <v>688</v>
      </c>
      <c r="C64" s="456"/>
      <c r="D64" s="458"/>
      <c r="E64" s="458"/>
      <c r="F64" s="459"/>
      <c r="G64" s="143"/>
      <c r="H64" s="143"/>
      <c r="I64" s="143"/>
    </row>
    <row r="65" spans="1:9" ht="15">
      <c r="A65" s="426"/>
      <c r="B65" s="413" t="s">
        <v>689</v>
      </c>
      <c r="C65" s="456"/>
      <c r="D65" s="458"/>
      <c r="E65" s="458"/>
      <c r="F65" s="459"/>
      <c r="G65" s="143"/>
      <c r="H65" s="143"/>
      <c r="I65" s="143"/>
    </row>
    <row r="66" spans="1:9" ht="17" customHeight="1">
      <c r="A66" s="426" t="s">
        <v>95</v>
      </c>
      <c r="B66" s="445" t="s">
        <v>103</v>
      </c>
      <c r="C66" s="426"/>
      <c r="D66" s="444">
        <v>450</v>
      </c>
      <c r="E66" s="427" t="s">
        <v>104</v>
      </c>
      <c r="F66" s="423"/>
      <c r="G66" s="143"/>
      <c r="H66" s="143"/>
      <c r="I66" s="143"/>
    </row>
    <row r="67" spans="1:9" ht="16.75" customHeight="1">
      <c r="A67" s="426" t="s">
        <v>105</v>
      </c>
      <c r="B67" s="445" t="s">
        <v>106</v>
      </c>
      <c r="C67" s="426"/>
      <c r="D67" s="444">
        <v>270</v>
      </c>
      <c r="E67" s="427" t="s">
        <v>104</v>
      </c>
      <c r="F67" s="423"/>
      <c r="G67" s="143"/>
      <c r="H67" s="143"/>
      <c r="I67" s="143"/>
    </row>
    <row r="68" spans="1:9" ht="16.75" customHeight="1">
      <c r="A68" s="426"/>
      <c r="B68" s="446" t="s">
        <v>107</v>
      </c>
      <c r="C68" s="426"/>
      <c r="D68" s="444"/>
      <c r="E68" s="427"/>
      <c r="F68" s="423"/>
      <c r="G68" s="143"/>
      <c r="H68" s="143"/>
      <c r="I68" s="143"/>
    </row>
    <row r="69" spans="1:9" ht="17" customHeight="1">
      <c r="A69" s="426"/>
      <c r="B69" s="445"/>
      <c r="C69" s="426"/>
      <c r="D69" s="444"/>
      <c r="E69" s="427"/>
      <c r="F69" s="423"/>
      <c r="G69" s="143"/>
      <c r="H69" s="143"/>
      <c r="I69" s="143"/>
    </row>
    <row r="70" spans="1:9" ht="30">
      <c r="A70" s="426">
        <f>A62+1</f>
        <v>2</v>
      </c>
      <c r="B70" s="447" t="s">
        <v>108</v>
      </c>
      <c r="C70" s="426"/>
      <c r="D70" s="460">
        <v>1000</v>
      </c>
      <c r="E70" s="427" t="s">
        <v>109</v>
      </c>
      <c r="F70" s="423"/>
      <c r="G70" s="143"/>
      <c r="H70" s="143"/>
      <c r="I70" s="143"/>
    </row>
    <row r="71" spans="1:9" ht="17" customHeight="1">
      <c r="A71" s="426"/>
      <c r="B71" s="446" t="s">
        <v>110</v>
      </c>
      <c r="C71" s="426"/>
      <c r="D71" s="444"/>
      <c r="E71" s="427"/>
      <c r="F71" s="423"/>
      <c r="G71" s="143"/>
      <c r="H71" s="143"/>
      <c r="I71" s="143"/>
    </row>
    <row r="72" spans="1:9" ht="17" customHeight="1">
      <c r="A72" s="426"/>
      <c r="B72" s="445"/>
      <c r="C72" s="426"/>
      <c r="D72" s="444"/>
      <c r="E72" s="427"/>
      <c r="F72" s="423"/>
      <c r="G72" s="143"/>
      <c r="H72" s="143"/>
      <c r="I72" s="143"/>
    </row>
    <row r="73" spans="1:9" ht="17" customHeight="1">
      <c r="A73" s="426">
        <f>A70+1</f>
        <v>3</v>
      </c>
      <c r="B73" s="447" t="s">
        <v>111</v>
      </c>
      <c r="C73" s="456"/>
      <c r="D73" s="444"/>
      <c r="E73" s="427"/>
      <c r="F73" s="423"/>
      <c r="G73" s="143"/>
      <c r="H73" s="143"/>
      <c r="I73" s="143"/>
    </row>
    <row r="74" spans="1:9" ht="75">
      <c r="A74" s="426"/>
      <c r="B74" s="413" t="s">
        <v>684</v>
      </c>
      <c r="C74" s="456" t="s">
        <v>687</v>
      </c>
      <c r="D74" s="444"/>
      <c r="E74" s="427"/>
      <c r="F74" s="423"/>
      <c r="G74" s="143"/>
      <c r="H74" s="143"/>
      <c r="I74" s="143"/>
    </row>
    <row r="75" spans="1:9" ht="17" customHeight="1">
      <c r="A75" s="426" t="s">
        <v>95</v>
      </c>
      <c r="B75" s="413" t="s">
        <v>685</v>
      </c>
      <c r="C75" s="456"/>
      <c r="D75" s="444"/>
      <c r="E75" s="427"/>
      <c r="F75" s="423"/>
      <c r="G75" s="143"/>
      <c r="H75" s="143"/>
      <c r="I75" s="143"/>
    </row>
    <row r="76" spans="1:9" ht="17" customHeight="1">
      <c r="A76" s="426" t="s">
        <v>105</v>
      </c>
      <c r="B76" s="413" t="s">
        <v>686</v>
      </c>
      <c r="C76" s="461"/>
      <c r="D76" s="444">
        <v>600</v>
      </c>
      <c r="E76" s="427" t="s">
        <v>104</v>
      </c>
      <c r="F76" s="423"/>
      <c r="G76" s="143"/>
      <c r="H76" s="143"/>
      <c r="I76" s="143"/>
    </row>
    <row r="77" spans="1:9" ht="17.25" customHeight="1">
      <c r="A77" s="426"/>
      <c r="C77" s="426"/>
      <c r="D77" s="444"/>
      <c r="E77" s="427"/>
      <c r="F77" s="423"/>
      <c r="G77" s="143"/>
      <c r="H77" s="143"/>
      <c r="I77" s="143"/>
    </row>
    <row r="78" spans="1:9" ht="17" customHeight="1">
      <c r="A78" s="426"/>
      <c r="B78" s="446" t="s">
        <v>112</v>
      </c>
      <c r="C78" s="426"/>
      <c r="D78" s="444"/>
      <c r="E78" s="427"/>
      <c r="F78" s="423"/>
      <c r="G78" s="143"/>
      <c r="H78" s="143"/>
      <c r="I78" s="143"/>
    </row>
    <row r="79" spans="1:9" ht="15">
      <c r="A79" s="426">
        <v>1</v>
      </c>
      <c r="B79" s="462" t="s">
        <v>113</v>
      </c>
      <c r="C79" s="456"/>
      <c r="D79" s="444"/>
      <c r="E79" s="427"/>
      <c r="F79" s="423"/>
      <c r="G79" s="143"/>
      <c r="H79" s="143"/>
      <c r="I79" s="143"/>
    </row>
    <row r="80" spans="1:9" ht="30">
      <c r="A80" s="426"/>
      <c r="B80" s="413" t="s">
        <v>114</v>
      </c>
      <c r="C80" s="427"/>
      <c r="D80" s="444"/>
      <c r="E80" s="427"/>
      <c r="F80" s="423"/>
      <c r="G80" s="143"/>
      <c r="H80" s="143"/>
      <c r="I80" s="143"/>
    </row>
    <row r="81" spans="1:9" ht="17" customHeight="1">
      <c r="A81" s="426" t="s">
        <v>95</v>
      </c>
      <c r="B81" s="447" t="s">
        <v>115</v>
      </c>
      <c r="C81" s="463"/>
      <c r="D81" s="444">
        <v>14</v>
      </c>
      <c r="E81" s="427" t="s">
        <v>116</v>
      </c>
      <c r="F81" s="423"/>
      <c r="G81" s="143"/>
      <c r="H81" s="143"/>
      <c r="I81" s="143"/>
    </row>
    <row r="82" spans="1:9" ht="17" customHeight="1">
      <c r="A82" s="426"/>
      <c r="B82" s="447"/>
      <c r="C82" s="463"/>
      <c r="D82" s="444"/>
      <c r="E82" s="427"/>
      <c r="F82" s="423"/>
      <c r="G82" s="143"/>
      <c r="H82" s="143"/>
      <c r="I82" s="143"/>
    </row>
    <row r="83" spans="1:9" ht="17" customHeight="1">
      <c r="A83" s="426">
        <v>2</v>
      </c>
      <c r="B83" s="446" t="s">
        <v>700</v>
      </c>
      <c r="C83" s="413"/>
      <c r="D83" s="413"/>
      <c r="E83" s="413"/>
      <c r="F83" s="423"/>
      <c r="G83" s="143"/>
      <c r="H83" s="143"/>
      <c r="I83" s="143"/>
    </row>
    <row r="84" spans="1:9" ht="60">
      <c r="A84" s="426"/>
      <c r="B84" s="413" t="s">
        <v>701</v>
      </c>
      <c r="C84" s="413"/>
      <c r="D84" s="413"/>
      <c r="F84" s="423"/>
      <c r="G84" s="143"/>
      <c r="H84" s="143"/>
      <c r="I84" s="143"/>
    </row>
    <row r="85" spans="1:9" ht="17" customHeight="1">
      <c r="A85" s="426"/>
      <c r="B85" s="413" t="s">
        <v>702</v>
      </c>
      <c r="C85" s="413"/>
      <c r="D85" s="413"/>
      <c r="E85" s="413"/>
      <c r="F85" s="423"/>
      <c r="G85" s="143"/>
      <c r="H85" s="143"/>
      <c r="I85" s="143"/>
    </row>
    <row r="86" spans="1:9" ht="17" customHeight="1">
      <c r="A86" s="426"/>
      <c r="B86" s="413" t="s">
        <v>703</v>
      </c>
      <c r="C86" s="413"/>
      <c r="D86" s="444">
        <v>3</v>
      </c>
      <c r="E86" s="444" t="s">
        <v>704</v>
      </c>
      <c r="F86" s="423"/>
      <c r="G86" s="143"/>
      <c r="H86" s="143"/>
      <c r="I86" s="143"/>
    </row>
    <row r="87" spans="1:9" ht="17" customHeight="1">
      <c r="A87" s="426"/>
      <c r="B87" s="447"/>
      <c r="C87" s="463"/>
      <c r="D87" s="444"/>
      <c r="E87" s="427"/>
      <c r="F87" s="423"/>
      <c r="G87" s="143"/>
      <c r="H87" s="143"/>
      <c r="I87" s="143"/>
    </row>
    <row r="88" spans="1:9" ht="16.649999999999999" customHeight="1">
      <c r="A88" s="426"/>
      <c r="B88" s="447"/>
      <c r="C88" s="463"/>
      <c r="D88" s="444"/>
      <c r="E88" s="427"/>
      <c r="F88" s="423"/>
      <c r="G88" s="143"/>
      <c r="H88" s="143"/>
      <c r="I88" s="143"/>
    </row>
    <row r="89" spans="1:9" ht="17" customHeight="1">
      <c r="A89" s="426">
        <v>4</v>
      </c>
      <c r="B89" s="447" t="s">
        <v>117</v>
      </c>
      <c r="C89" s="463"/>
      <c r="D89" s="444"/>
      <c r="E89" s="427"/>
      <c r="F89" s="423"/>
      <c r="G89" s="143"/>
      <c r="H89" s="143"/>
      <c r="I89" s="143"/>
    </row>
    <row r="90" spans="1:9" ht="40.25" customHeight="1">
      <c r="A90" s="464"/>
      <c r="B90" s="413" t="s">
        <v>118</v>
      </c>
      <c r="C90" s="463"/>
      <c r="D90" s="444">
        <v>1.5</v>
      </c>
      <c r="E90" s="427" t="s">
        <v>119</v>
      </c>
      <c r="F90" s="423"/>
      <c r="G90" s="143"/>
      <c r="H90" s="143"/>
      <c r="I90" s="143"/>
    </row>
    <row r="91" spans="1:9" ht="17" customHeight="1">
      <c r="A91" s="426"/>
      <c r="B91" s="465" t="s">
        <v>120</v>
      </c>
      <c r="C91" s="463"/>
      <c r="D91" s="444"/>
      <c r="E91" s="427"/>
      <c r="F91" s="423"/>
      <c r="G91" s="143"/>
      <c r="H91" s="143"/>
      <c r="I91" s="143"/>
    </row>
    <row r="92" spans="1:9" ht="17" customHeight="1">
      <c r="A92" s="426"/>
      <c r="B92" s="447"/>
      <c r="C92" s="426"/>
      <c r="D92" s="444"/>
      <c r="E92" s="427"/>
      <c r="F92" s="466"/>
      <c r="G92" s="467"/>
      <c r="H92" s="467"/>
      <c r="I92" s="143"/>
    </row>
    <row r="93" spans="1:9" ht="17" customHeight="1">
      <c r="A93" s="426"/>
      <c r="B93" s="413" t="s">
        <v>121</v>
      </c>
      <c r="C93" s="413"/>
      <c r="D93" s="427">
        <v>1</v>
      </c>
      <c r="E93" s="427" t="s">
        <v>119</v>
      </c>
      <c r="F93" s="466"/>
      <c r="G93" s="467"/>
      <c r="H93" s="467"/>
      <c r="I93" s="143"/>
    </row>
    <row r="94" spans="1:9" ht="32.4" customHeight="1">
      <c r="A94" s="426"/>
      <c r="B94" s="413" t="s">
        <v>122</v>
      </c>
      <c r="C94" s="413"/>
      <c r="D94" s="427"/>
      <c r="E94" s="427"/>
      <c r="F94" s="466"/>
      <c r="G94" s="467"/>
      <c r="H94" s="467"/>
      <c r="I94" s="143"/>
    </row>
    <row r="95" spans="1:9" ht="17" customHeight="1">
      <c r="A95" s="426"/>
      <c r="B95" s="413" t="s">
        <v>123</v>
      </c>
      <c r="C95" s="413"/>
      <c r="D95" s="427">
        <v>1.5</v>
      </c>
      <c r="E95" s="427" t="s">
        <v>119</v>
      </c>
      <c r="F95" s="466"/>
      <c r="G95" s="467"/>
      <c r="H95" s="467"/>
      <c r="I95" s="143"/>
    </row>
    <row r="96" spans="1:9" ht="17" customHeight="1">
      <c r="A96" s="426"/>
      <c r="B96" s="447"/>
      <c r="C96" s="426"/>
      <c r="D96" s="444"/>
      <c r="E96" s="427"/>
      <c r="F96" s="466"/>
      <c r="G96" s="467"/>
      <c r="H96" s="467"/>
      <c r="I96" s="143"/>
    </row>
    <row r="97" spans="1:9" ht="16.75" customHeight="1">
      <c r="A97" s="448">
        <v>5</v>
      </c>
      <c r="B97" s="571" t="s">
        <v>124</v>
      </c>
      <c r="C97" s="448"/>
      <c r="D97" s="448"/>
      <c r="E97" s="448"/>
      <c r="F97" s="448"/>
      <c r="G97" s="467"/>
      <c r="H97" s="467"/>
      <c r="I97" s="143"/>
    </row>
    <row r="98" spans="1:9" ht="165">
      <c r="A98" s="426"/>
      <c r="B98" s="413" t="s">
        <v>125</v>
      </c>
      <c r="C98" s="413"/>
      <c r="D98" s="427"/>
      <c r="E98" s="427"/>
      <c r="F98" s="466"/>
      <c r="G98" s="467"/>
      <c r="H98" s="467"/>
      <c r="I98" s="143"/>
    </row>
    <row r="99" spans="1:9" ht="16.75" customHeight="1">
      <c r="A99" s="426"/>
      <c r="B99" s="413" t="s">
        <v>126</v>
      </c>
      <c r="C99" s="413"/>
      <c r="D99" s="427">
        <v>1</v>
      </c>
      <c r="E99" s="427" t="s">
        <v>127</v>
      </c>
      <c r="F99" s="466"/>
      <c r="G99" s="467"/>
      <c r="H99" s="467"/>
      <c r="I99" s="143"/>
    </row>
    <row r="100" spans="1:9" ht="16.75" customHeight="1">
      <c r="A100" s="426"/>
      <c r="B100" s="413" t="s">
        <v>128</v>
      </c>
      <c r="C100" s="413"/>
      <c r="D100" s="427">
        <v>2</v>
      </c>
      <c r="E100" s="427" t="s">
        <v>64</v>
      </c>
      <c r="F100" s="466"/>
      <c r="G100" s="467"/>
      <c r="H100" s="467"/>
      <c r="I100" s="143"/>
    </row>
    <row r="101" spans="1:9" ht="16.75" customHeight="1">
      <c r="A101" s="468"/>
      <c r="B101" s="469"/>
      <c r="C101" s="469"/>
      <c r="D101" s="470"/>
      <c r="E101" s="470"/>
      <c r="F101" s="471"/>
      <c r="G101" s="467"/>
      <c r="H101" s="467"/>
      <c r="I101" s="143"/>
    </row>
    <row r="102" spans="1:9" ht="16.5" customHeight="1">
      <c r="A102" s="448">
        <v>6</v>
      </c>
      <c r="B102" s="571" t="s">
        <v>691</v>
      </c>
      <c r="C102" s="413"/>
      <c r="D102" s="413"/>
      <c r="E102" s="413"/>
      <c r="F102" s="413"/>
    </row>
    <row r="103" spans="1:9" ht="30">
      <c r="A103" s="427"/>
      <c r="B103" s="413" t="s">
        <v>692</v>
      </c>
      <c r="C103" s="413"/>
      <c r="D103" s="413"/>
      <c r="E103" s="413"/>
      <c r="F103" s="413"/>
    </row>
    <row r="104" spans="1:9" ht="16.5" customHeight="1">
      <c r="A104" s="427" t="s">
        <v>693</v>
      </c>
      <c r="B104" s="413" t="s">
        <v>694</v>
      </c>
      <c r="C104" s="570"/>
      <c r="D104" s="413">
        <v>1</v>
      </c>
      <c r="E104" s="413" t="s">
        <v>695</v>
      </c>
      <c r="F104" s="413"/>
    </row>
    <row r="105" spans="1:9" ht="16.5" customHeight="1">
      <c r="A105" s="427" t="s">
        <v>696</v>
      </c>
      <c r="B105" s="413" t="s">
        <v>697</v>
      </c>
      <c r="C105" s="570"/>
      <c r="D105" s="413">
        <v>1</v>
      </c>
      <c r="E105" s="413" t="s">
        <v>695</v>
      </c>
      <c r="F105" s="413"/>
    </row>
    <row r="106" spans="1:9" ht="16.5" customHeight="1">
      <c r="A106" s="427" t="s">
        <v>698</v>
      </c>
      <c r="B106" s="413" t="s">
        <v>699</v>
      </c>
      <c r="C106" s="570"/>
      <c r="D106" s="413">
        <v>1</v>
      </c>
      <c r="E106" s="413" t="s">
        <v>695</v>
      </c>
      <c r="F106" s="413"/>
    </row>
    <row r="107" spans="1:9" ht="16.5" customHeight="1">
      <c r="A107" s="413"/>
      <c r="B107" s="413"/>
      <c r="C107" s="413"/>
      <c r="D107" s="413"/>
      <c r="E107" s="413"/>
      <c r="F107" s="413"/>
    </row>
    <row r="108" spans="1:9" ht="16.5" customHeight="1">
      <c r="A108" s="568">
        <v>7</v>
      </c>
      <c r="B108" s="572" t="s">
        <v>705</v>
      </c>
      <c r="C108" s="569"/>
      <c r="D108" s="569"/>
      <c r="E108" s="469"/>
      <c r="F108" s="469"/>
    </row>
    <row r="109" spans="1:9" ht="16.5" customHeight="1">
      <c r="A109" s="582"/>
      <c r="B109" s="413"/>
      <c r="C109" s="582"/>
      <c r="D109" s="582"/>
      <c r="E109" s="413"/>
      <c r="F109" s="413"/>
    </row>
    <row r="110" spans="1:9" ht="16.5" customHeight="1">
      <c r="A110" s="448">
        <v>7.1</v>
      </c>
      <c r="B110" s="571" t="s">
        <v>706</v>
      </c>
      <c r="C110" s="583"/>
      <c r="D110" s="583"/>
      <c r="E110" s="413"/>
      <c r="F110" s="413"/>
    </row>
    <row r="111" spans="1:9" ht="90">
      <c r="A111" s="583"/>
      <c r="B111" s="413" t="s">
        <v>707</v>
      </c>
      <c r="C111" s="583"/>
      <c r="D111" s="583"/>
      <c r="E111" s="413"/>
      <c r="F111" s="413"/>
    </row>
    <row r="112" spans="1:9" ht="16.5" customHeight="1">
      <c r="A112" s="584" t="s">
        <v>693</v>
      </c>
      <c r="B112" s="413" t="s">
        <v>741</v>
      </c>
      <c r="C112" s="261"/>
      <c r="D112" s="584">
        <v>5</v>
      </c>
      <c r="E112" s="584" t="s">
        <v>708</v>
      </c>
      <c r="F112" s="413"/>
    </row>
    <row r="113" spans="1:6" ht="16.5" customHeight="1">
      <c r="A113" s="584" t="s">
        <v>696</v>
      </c>
      <c r="B113" s="413" t="s">
        <v>742</v>
      </c>
      <c r="C113" s="261"/>
      <c r="D113" s="584">
        <v>5</v>
      </c>
      <c r="E113" s="584" t="s">
        <v>708</v>
      </c>
      <c r="F113" s="570"/>
    </row>
    <row r="114" spans="1:6" ht="16.5" customHeight="1">
      <c r="A114" s="584" t="s">
        <v>698</v>
      </c>
      <c r="B114" s="413" t="s">
        <v>743</v>
      </c>
      <c r="C114" s="261"/>
      <c r="D114" s="584">
        <v>5</v>
      </c>
      <c r="E114" s="584" t="s">
        <v>708</v>
      </c>
      <c r="F114" s="570"/>
    </row>
    <row r="115" spans="1:6" ht="16.5" customHeight="1">
      <c r="A115" s="584" t="s">
        <v>698</v>
      </c>
      <c r="B115" s="413" t="s">
        <v>709</v>
      </c>
      <c r="C115" s="261"/>
      <c r="D115" s="584">
        <v>5</v>
      </c>
      <c r="E115" s="584" t="s">
        <v>708</v>
      </c>
      <c r="F115" s="570"/>
    </row>
    <row r="116" spans="1:6" ht="16.5" customHeight="1">
      <c r="A116" s="584" t="s">
        <v>710</v>
      </c>
      <c r="B116" s="413" t="s">
        <v>711</v>
      </c>
      <c r="C116" s="261"/>
      <c r="D116" s="584">
        <v>10</v>
      </c>
      <c r="E116" s="584" t="s">
        <v>708</v>
      </c>
      <c r="F116" s="570"/>
    </row>
    <row r="117" spans="1:6" ht="16.5" customHeight="1">
      <c r="A117" s="584"/>
      <c r="B117" s="413"/>
      <c r="C117" s="261"/>
      <c r="D117" s="584"/>
      <c r="E117" s="584"/>
      <c r="F117" s="570"/>
    </row>
    <row r="118" spans="1:6" ht="16.5" customHeight="1">
      <c r="A118" s="582">
        <v>7.2</v>
      </c>
      <c r="B118" s="413" t="s">
        <v>712</v>
      </c>
      <c r="C118" s="261"/>
      <c r="D118" s="582"/>
      <c r="E118" s="582"/>
      <c r="F118" s="570"/>
    </row>
    <row r="119" spans="1:6" ht="75">
      <c r="A119" s="583"/>
      <c r="B119" s="413" t="s">
        <v>713</v>
      </c>
      <c r="C119" s="261"/>
      <c r="D119" s="583"/>
      <c r="E119" s="583"/>
      <c r="F119" s="570"/>
    </row>
    <row r="120" spans="1:6" ht="16.5" customHeight="1">
      <c r="A120" s="583" t="str">
        <f t="shared" ref="A120:B122" si="0">+A112</f>
        <v>a</v>
      </c>
      <c r="B120" s="413" t="str">
        <f>+B112</f>
        <v>CU Armoured Cable for Suitable 2400 CFM AHU Fan, 3PH Fan</v>
      </c>
      <c r="C120" s="261"/>
      <c r="D120" s="583">
        <v>2</v>
      </c>
      <c r="E120" s="583" t="s">
        <v>64</v>
      </c>
      <c r="F120" s="570"/>
    </row>
    <row r="121" spans="1:6" ht="16.5" customHeight="1">
      <c r="A121" s="583" t="str">
        <f t="shared" si="0"/>
        <v>b</v>
      </c>
      <c r="B121" s="413" t="str">
        <f t="shared" si="0"/>
        <v>CU XLPE Cable for 4500 CFM EX Fan, 3PH Fan with Industrial Top Plug</v>
      </c>
      <c r="C121" s="261"/>
      <c r="D121" s="583">
        <v>2</v>
      </c>
      <c r="E121" s="583" t="s">
        <v>64</v>
      </c>
      <c r="F121" s="570"/>
    </row>
    <row r="122" spans="1:6" ht="16.5" customHeight="1">
      <c r="A122" s="583" t="str">
        <f t="shared" si="0"/>
        <v>c</v>
      </c>
      <c r="B122" s="413" t="str">
        <f t="shared" si="0"/>
        <v>CU XLPE Cable for 3600 CFM FA Fan, 3PH Fan with Industrial Top Plug</v>
      </c>
      <c r="C122" s="261"/>
      <c r="D122" s="583">
        <v>2</v>
      </c>
      <c r="E122" s="583" t="s">
        <v>64</v>
      </c>
      <c r="F122" s="570"/>
    </row>
    <row r="123" spans="1:6" ht="16.5" customHeight="1">
      <c r="A123" s="583"/>
      <c r="B123" s="413"/>
      <c r="C123" s="261"/>
      <c r="D123" s="583"/>
      <c r="E123" s="583"/>
      <c r="F123" s="570"/>
    </row>
    <row r="124" spans="1:6" ht="16.5" customHeight="1">
      <c r="A124" s="582">
        <v>7.3</v>
      </c>
      <c r="B124" s="413" t="s">
        <v>714</v>
      </c>
      <c r="C124" s="261"/>
      <c r="D124" s="584"/>
      <c r="E124" s="584"/>
      <c r="F124" s="570"/>
    </row>
    <row r="125" spans="1:6" ht="30">
      <c r="A125" s="583"/>
      <c r="B125" s="413" t="s">
        <v>715</v>
      </c>
      <c r="C125" s="261"/>
      <c r="D125" s="584"/>
      <c r="E125" s="584"/>
      <c r="F125" s="570"/>
    </row>
    <row r="126" spans="1:6" ht="16.5" customHeight="1">
      <c r="A126" s="583" t="s">
        <v>693</v>
      </c>
      <c r="B126" s="413" t="s">
        <v>716</v>
      </c>
      <c r="C126" s="261"/>
      <c r="D126" s="583">
        <v>20</v>
      </c>
      <c r="E126" s="583" t="s">
        <v>708</v>
      </c>
      <c r="F126" s="570"/>
    </row>
    <row r="127" spans="1:6" ht="16.5" customHeight="1">
      <c r="A127" s="583" t="s">
        <v>696</v>
      </c>
      <c r="B127" s="413" t="s">
        <v>717</v>
      </c>
      <c r="C127" s="261"/>
      <c r="D127" s="583" t="s">
        <v>142</v>
      </c>
      <c r="E127" s="583" t="s">
        <v>708</v>
      </c>
      <c r="F127" s="570"/>
    </row>
    <row r="128" spans="1:6" ht="16.5" customHeight="1">
      <c r="A128" s="584"/>
      <c r="B128" s="413"/>
      <c r="C128" s="584"/>
      <c r="D128" s="584"/>
      <c r="E128" s="427"/>
      <c r="F128" s="570"/>
    </row>
    <row r="129" spans="1:6" ht="16.5" customHeight="1">
      <c r="A129" s="582"/>
      <c r="B129" s="585" t="s">
        <v>718</v>
      </c>
      <c r="C129" s="582"/>
      <c r="D129" s="582"/>
      <c r="E129" s="427"/>
      <c r="F129" s="570"/>
    </row>
    <row r="130" spans="1:6" ht="16.5" customHeight="1">
      <c r="A130" s="582"/>
      <c r="B130" s="585"/>
      <c r="C130" s="582"/>
      <c r="D130" s="582"/>
      <c r="E130" s="427"/>
      <c r="F130" s="570"/>
    </row>
    <row r="131" spans="1:6" ht="16.5" customHeight="1">
      <c r="A131" s="582"/>
      <c r="B131" s="582" t="s">
        <v>40</v>
      </c>
      <c r="C131" s="582"/>
      <c r="D131" s="582"/>
      <c r="E131" s="427"/>
      <c r="F131" s="570"/>
    </row>
    <row r="132" spans="1:6" ht="16.5" customHeight="1">
      <c r="A132" s="573"/>
      <c r="B132" s="574"/>
      <c r="C132" s="573"/>
      <c r="D132" s="573"/>
      <c r="E132" s="474"/>
      <c r="F132" s="475"/>
    </row>
    <row r="133" spans="1:6" ht="16.5" customHeight="1">
      <c r="A133" s="573"/>
      <c r="B133" s="574"/>
      <c r="C133" s="573"/>
      <c r="D133" s="573"/>
      <c r="E133" s="474"/>
      <c r="F133" s="475"/>
    </row>
    <row r="134" spans="1:6" ht="16.5" customHeight="1">
      <c r="A134" s="575" t="s">
        <v>719</v>
      </c>
      <c r="B134" s="574"/>
      <c r="C134" s="573"/>
      <c r="D134" s="573"/>
      <c r="E134" s="474"/>
      <c r="F134" s="475"/>
    </row>
    <row r="135" spans="1:6" ht="16.5" customHeight="1">
      <c r="A135" s="576" t="s">
        <v>720</v>
      </c>
      <c r="B135" s="574"/>
      <c r="C135" s="573"/>
      <c r="D135" s="573"/>
      <c r="E135" s="474"/>
      <c r="F135" s="475"/>
    </row>
    <row r="136" spans="1:6" ht="15">
      <c r="A136" s="577"/>
      <c r="B136" s="574"/>
      <c r="C136" s="573"/>
      <c r="D136" s="573"/>
      <c r="E136" s="474"/>
      <c r="F136" s="475"/>
    </row>
    <row r="137" spans="1:6" ht="33.5" customHeight="1">
      <c r="A137" s="578" t="s">
        <v>721</v>
      </c>
      <c r="B137" s="586"/>
      <c r="C137" s="573"/>
      <c r="D137" s="573"/>
      <c r="E137" s="474"/>
      <c r="F137" s="475"/>
    </row>
    <row r="138" spans="1:6" ht="16.5" customHeight="1">
      <c r="A138" s="577"/>
      <c r="B138" s="574"/>
      <c r="C138" s="573"/>
      <c r="D138" s="573"/>
      <c r="E138" s="474"/>
      <c r="F138" s="475"/>
    </row>
    <row r="139" spans="1:6" ht="16.5" customHeight="1">
      <c r="A139" s="578" t="s">
        <v>722</v>
      </c>
      <c r="B139" s="574"/>
      <c r="C139" s="573"/>
      <c r="D139" s="573"/>
      <c r="E139" s="474"/>
      <c r="F139" s="475"/>
    </row>
    <row r="140" spans="1:6" ht="15">
      <c r="A140" s="577"/>
      <c r="B140" s="574"/>
      <c r="C140" s="573"/>
      <c r="D140" s="573"/>
      <c r="E140" s="474"/>
      <c r="F140" s="475"/>
    </row>
    <row r="141" spans="1:6" ht="24" customHeight="1">
      <c r="A141" s="578" t="s">
        <v>723</v>
      </c>
      <c r="B141" s="574"/>
      <c r="C141" s="573"/>
      <c r="D141" s="573"/>
      <c r="E141" s="474"/>
      <c r="F141" s="475"/>
    </row>
    <row r="142" spans="1:6" ht="16.5" customHeight="1">
      <c r="A142" s="577"/>
      <c r="B142" s="574"/>
      <c r="C142" s="573"/>
      <c r="D142" s="573"/>
      <c r="E142" s="474"/>
      <c r="F142" s="475"/>
    </row>
    <row r="143" spans="1:6" ht="16.5" customHeight="1">
      <c r="A143" s="578" t="s">
        <v>724</v>
      </c>
      <c r="B143" s="574"/>
      <c r="C143" s="573"/>
      <c r="D143" s="573"/>
      <c r="E143" s="474"/>
      <c r="F143" s="475"/>
    </row>
    <row r="144" spans="1:6" ht="16.5" customHeight="1">
      <c r="A144" s="577"/>
      <c r="B144" s="574"/>
      <c r="C144" s="573"/>
      <c r="D144" s="573"/>
      <c r="E144" s="474"/>
      <c r="F144" s="475"/>
    </row>
    <row r="145" spans="1:6" ht="16.5" customHeight="1">
      <c r="A145" s="578" t="s">
        <v>725</v>
      </c>
      <c r="B145" s="574"/>
      <c r="C145" s="573"/>
      <c r="D145" s="573"/>
      <c r="E145" s="474"/>
      <c r="F145" s="475"/>
    </row>
    <row r="146" spans="1:6" ht="16.5" customHeight="1">
      <c r="A146" s="577"/>
      <c r="B146" s="574"/>
      <c r="C146" s="573"/>
      <c r="D146" s="573"/>
      <c r="E146" s="474"/>
      <c r="F146" s="475"/>
    </row>
    <row r="147" spans="1:6" ht="16.5" customHeight="1">
      <c r="A147" s="578" t="s">
        <v>726</v>
      </c>
      <c r="B147" s="574"/>
      <c r="C147" s="573"/>
      <c r="D147" s="573"/>
      <c r="E147" s="474"/>
      <c r="F147" s="475"/>
    </row>
    <row r="148" spans="1:6" ht="16.5" customHeight="1">
      <c r="A148" s="577"/>
      <c r="B148" s="574"/>
      <c r="C148" s="573"/>
      <c r="D148" s="573"/>
      <c r="E148" s="474"/>
      <c r="F148" s="475"/>
    </row>
    <row r="149" spans="1:6" ht="16.5" customHeight="1">
      <c r="A149" s="578" t="s">
        <v>727</v>
      </c>
      <c r="B149" s="574"/>
      <c r="C149" s="573"/>
      <c r="D149" s="573"/>
      <c r="E149" s="474"/>
      <c r="F149" s="475"/>
    </row>
    <row r="150" spans="1:6" ht="16.5" customHeight="1">
      <c r="A150" s="577"/>
      <c r="B150" s="574"/>
      <c r="C150" s="573"/>
      <c r="D150" s="573"/>
      <c r="E150" s="474"/>
      <c r="F150" s="475"/>
    </row>
    <row r="151" spans="1:6" ht="16.5" customHeight="1">
      <c r="A151" s="578" t="s">
        <v>728</v>
      </c>
      <c r="B151" s="574"/>
      <c r="C151" s="573"/>
      <c r="D151" s="573"/>
      <c r="E151" s="474"/>
      <c r="F151" s="475"/>
    </row>
    <row r="152" spans="1:6" ht="16.5" customHeight="1">
      <c r="A152" s="577"/>
      <c r="B152" s="574"/>
      <c r="C152" s="573"/>
      <c r="D152" s="573"/>
      <c r="E152" s="474"/>
      <c r="F152" s="475"/>
    </row>
    <row r="153" spans="1:6" ht="16.5" customHeight="1">
      <c r="A153" s="579" t="s">
        <v>729</v>
      </c>
      <c r="B153" s="574"/>
      <c r="C153" s="573"/>
      <c r="D153" s="573"/>
      <c r="E153" s="474"/>
      <c r="F153" s="475"/>
    </row>
    <row r="154" spans="1:6" ht="16.5" customHeight="1">
      <c r="A154" s="579" t="s">
        <v>730</v>
      </c>
      <c r="B154" s="574"/>
      <c r="C154" s="573"/>
      <c r="D154" s="573"/>
      <c r="E154" s="474"/>
      <c r="F154" s="475"/>
    </row>
    <row r="155" spans="1:6" ht="16.5" customHeight="1">
      <c r="A155" s="579" t="s">
        <v>731</v>
      </c>
      <c r="B155" s="574"/>
      <c r="C155" s="573"/>
      <c r="D155" s="573"/>
      <c r="E155" s="474"/>
      <c r="F155" s="475"/>
    </row>
    <row r="156" spans="1:6" ht="16.5" customHeight="1">
      <c r="A156" s="579" t="s">
        <v>732</v>
      </c>
      <c r="B156" s="574"/>
      <c r="C156" s="573"/>
      <c r="D156" s="573"/>
      <c r="E156" s="474"/>
      <c r="F156" s="475"/>
    </row>
    <row r="157" spans="1:6" ht="16.5" customHeight="1">
      <c r="A157" s="577"/>
      <c r="B157" s="574"/>
      <c r="C157" s="573"/>
      <c r="D157" s="573"/>
      <c r="E157" s="474"/>
      <c r="F157" s="475"/>
    </row>
    <row r="158" spans="1:6" ht="16.5" customHeight="1">
      <c r="A158" s="580"/>
      <c r="B158" s="574"/>
      <c r="C158" s="573"/>
      <c r="D158" s="573"/>
      <c r="E158" s="474"/>
      <c r="F158" s="475"/>
    </row>
    <row r="159" spans="1:6" ht="16.5" customHeight="1">
      <c r="A159" s="577"/>
      <c r="B159" s="574"/>
      <c r="C159" s="573"/>
      <c r="D159" s="573"/>
      <c r="E159" s="474"/>
      <c r="F159" s="475"/>
    </row>
    <row r="160" spans="1:6" ht="16.5" customHeight="1">
      <c r="A160" s="580" t="s">
        <v>733</v>
      </c>
      <c r="B160" s="574"/>
      <c r="C160" s="573"/>
      <c r="D160" s="573"/>
      <c r="E160" s="474"/>
      <c r="F160" s="475"/>
    </row>
    <row r="161" spans="1:6" ht="16.5" customHeight="1">
      <c r="A161" s="577"/>
      <c r="B161" s="574"/>
      <c r="C161" s="573"/>
      <c r="D161" s="573"/>
      <c r="E161" s="474"/>
      <c r="F161" s="475"/>
    </row>
    <row r="162" spans="1:6" ht="16.5" customHeight="1">
      <c r="A162" s="581" t="s">
        <v>734</v>
      </c>
      <c r="B162" s="574"/>
      <c r="C162" s="573"/>
      <c r="D162" s="573"/>
      <c r="E162" s="474"/>
      <c r="F162" s="475"/>
    </row>
    <row r="163" spans="1:6" ht="16.5" customHeight="1">
      <c r="A163" s="577"/>
      <c r="B163" s="574"/>
      <c r="C163" s="573"/>
      <c r="D163" s="573"/>
      <c r="E163" s="474"/>
      <c r="F163" s="475"/>
    </row>
    <row r="164" spans="1:6" ht="16.5" customHeight="1">
      <c r="A164" s="581" t="s">
        <v>735</v>
      </c>
      <c r="B164" s="574"/>
      <c r="C164" s="573"/>
      <c r="D164" s="573"/>
      <c r="E164" s="474"/>
      <c r="F164" s="475"/>
    </row>
    <row r="165" spans="1:6" ht="16.5" customHeight="1">
      <c r="A165" s="577"/>
      <c r="B165" s="574"/>
      <c r="C165" s="573"/>
      <c r="D165" s="573"/>
      <c r="E165" s="474"/>
      <c r="F165" s="475"/>
    </row>
    <row r="166" spans="1:6" ht="16.5" customHeight="1">
      <c r="A166" s="581" t="s">
        <v>736</v>
      </c>
      <c r="B166" s="574"/>
      <c r="C166" s="573"/>
      <c r="D166" s="573"/>
      <c r="E166" s="474"/>
      <c r="F166" s="475"/>
    </row>
    <row r="167" spans="1:6" ht="16.5" customHeight="1">
      <c r="A167" s="577"/>
      <c r="B167" s="574"/>
      <c r="C167" s="573"/>
      <c r="D167" s="573"/>
      <c r="E167" s="474"/>
      <c r="F167" s="475"/>
    </row>
    <row r="168" spans="1:6" ht="16.5" customHeight="1">
      <c r="A168" s="581" t="s">
        <v>737</v>
      </c>
      <c r="B168" s="574"/>
      <c r="C168" s="573"/>
      <c r="D168" s="573"/>
      <c r="E168" s="474"/>
      <c r="F168" s="475"/>
    </row>
    <row r="169" spans="1:6" ht="16.5" customHeight="1">
      <c r="A169" s="577"/>
      <c r="B169" s="574"/>
      <c r="C169" s="573"/>
      <c r="D169" s="573"/>
      <c r="E169" s="474"/>
      <c r="F169" s="475"/>
    </row>
    <row r="170" spans="1:6" ht="16.5" customHeight="1">
      <c r="A170" s="581" t="s">
        <v>738</v>
      </c>
      <c r="B170" s="574"/>
      <c r="C170" s="573"/>
      <c r="D170" s="573"/>
      <c r="E170" s="474"/>
      <c r="F170" s="475"/>
    </row>
    <row r="171" spans="1:6" ht="16.5" customHeight="1">
      <c r="A171" s="577"/>
      <c r="B171" s="574"/>
      <c r="C171" s="573"/>
      <c r="D171" s="573"/>
      <c r="E171" s="474"/>
      <c r="F171" s="475"/>
    </row>
    <row r="172" spans="1:6" ht="16.5" customHeight="1">
      <c r="A172" s="581" t="s">
        <v>739</v>
      </c>
      <c r="B172" s="574"/>
      <c r="C172" s="573"/>
      <c r="D172" s="573"/>
      <c r="E172" s="474"/>
      <c r="F172" s="475"/>
    </row>
    <row r="173" spans="1:6" ht="16.5" customHeight="1">
      <c r="A173" s="577"/>
      <c r="B173" s="574"/>
      <c r="C173" s="573"/>
      <c r="D173" s="573"/>
      <c r="E173" s="474"/>
      <c r="F173" s="475"/>
    </row>
    <row r="174" spans="1:6" ht="16.5" customHeight="1">
      <c r="A174" s="581" t="s">
        <v>740</v>
      </c>
      <c r="B174" s="574"/>
      <c r="C174" s="573"/>
      <c r="D174" s="573"/>
      <c r="E174" s="474"/>
      <c r="F174" s="475"/>
    </row>
    <row r="175" spans="1:6" ht="16.5" customHeight="1">
      <c r="A175" s="472"/>
      <c r="B175" s="473"/>
      <c r="C175" s="473"/>
      <c r="D175" s="474"/>
      <c r="E175" s="474"/>
      <c r="F175" s="475"/>
    </row>
    <row r="176" spans="1:6" ht="16.5" customHeight="1">
      <c r="A176" s="472"/>
      <c r="B176" s="473"/>
      <c r="C176" s="473"/>
      <c r="D176" s="474"/>
      <c r="E176" s="474"/>
      <c r="F176" s="475"/>
    </row>
    <row r="177" spans="1:6" ht="16.5" customHeight="1">
      <c r="A177" s="472"/>
      <c r="B177" s="473"/>
      <c r="C177" s="473"/>
      <c r="D177" s="474"/>
      <c r="E177" s="474"/>
      <c r="F177" s="475"/>
    </row>
    <row r="178" spans="1:6" ht="16.5" customHeight="1">
      <c r="A178" s="472"/>
      <c r="B178" s="473"/>
      <c r="C178" s="473"/>
      <c r="D178" s="474"/>
      <c r="E178" s="474"/>
      <c r="F178" s="475"/>
    </row>
    <row r="179" spans="1:6" ht="16.5" customHeight="1">
      <c r="A179" s="472"/>
      <c r="B179" s="473"/>
      <c r="C179" s="473"/>
      <c r="D179" s="474"/>
      <c r="E179" s="474"/>
      <c r="F179" s="475"/>
    </row>
    <row r="180" spans="1:6" ht="16.5" customHeight="1">
      <c r="A180" s="472"/>
      <c r="B180" s="473"/>
      <c r="C180" s="473"/>
      <c r="D180" s="474"/>
      <c r="E180" s="474"/>
      <c r="F180" s="475"/>
    </row>
    <row r="181" spans="1:6" ht="16.5" customHeight="1">
      <c r="A181" s="472"/>
      <c r="B181" s="473"/>
      <c r="C181" s="473"/>
      <c r="D181" s="474"/>
      <c r="E181" s="474"/>
      <c r="F181" s="475"/>
    </row>
    <row r="182" spans="1:6" ht="16.5" customHeight="1">
      <c r="A182" s="472"/>
      <c r="B182" s="473"/>
      <c r="C182" s="473"/>
      <c r="D182" s="474"/>
      <c r="E182" s="474"/>
      <c r="F182" s="475"/>
    </row>
    <row r="183" spans="1:6" ht="16.5" customHeight="1">
      <c r="A183" s="472"/>
      <c r="B183" s="473"/>
      <c r="C183" s="473"/>
      <c r="D183" s="474"/>
      <c r="E183" s="474"/>
      <c r="F183" s="475"/>
    </row>
    <row r="184" spans="1:6" ht="16.5" customHeight="1">
      <c r="A184" s="472"/>
      <c r="B184" s="473"/>
      <c r="C184" s="473"/>
      <c r="D184" s="474"/>
      <c r="E184" s="474"/>
      <c r="F184" s="475"/>
    </row>
    <row r="185" spans="1:6" ht="16.5" customHeight="1">
      <c r="A185" s="472"/>
      <c r="B185" s="473"/>
      <c r="C185" s="473"/>
      <c r="D185" s="474"/>
      <c r="E185" s="474"/>
      <c r="F185" s="475"/>
    </row>
    <row r="186" spans="1:6" ht="16.5" customHeight="1">
      <c r="A186" s="472"/>
      <c r="B186" s="473"/>
      <c r="C186" s="473"/>
      <c r="D186" s="474"/>
      <c r="E186" s="474"/>
      <c r="F186" s="475"/>
    </row>
    <row r="187" spans="1:6" ht="16.5" customHeight="1">
      <c r="A187" s="472"/>
      <c r="B187" s="473"/>
      <c r="C187" s="473"/>
      <c r="D187" s="474"/>
      <c r="E187" s="474"/>
      <c r="F187" s="475"/>
    </row>
    <row r="188" spans="1:6" ht="16.5" customHeight="1">
      <c r="A188" s="472"/>
      <c r="B188" s="473"/>
      <c r="C188" s="473"/>
      <c r="D188" s="474"/>
      <c r="E188" s="474"/>
      <c r="F188" s="475"/>
    </row>
    <row r="189" spans="1:6" ht="16.5" customHeight="1">
      <c r="A189" s="472"/>
      <c r="B189" s="473"/>
      <c r="C189" s="473"/>
      <c r="D189" s="474"/>
      <c r="E189" s="474"/>
      <c r="F189" s="475"/>
    </row>
    <row r="190" spans="1:6" ht="16.5" customHeight="1">
      <c r="A190" s="476"/>
      <c r="B190" s="477"/>
      <c r="C190" s="477"/>
      <c r="D190" s="478"/>
      <c r="E190" s="478"/>
    </row>
    <row r="191" spans="1:6" ht="16.5" customHeight="1">
      <c r="A191" s="426"/>
      <c r="B191" s="413"/>
      <c r="C191" s="413"/>
      <c r="D191" s="427"/>
      <c r="E191" s="427"/>
    </row>
    <row r="192" spans="1:6" ht="16.5" customHeight="1">
      <c r="A192" s="426"/>
      <c r="B192" s="413"/>
      <c r="C192" s="413"/>
      <c r="D192" s="427"/>
      <c r="E192" s="427"/>
    </row>
    <row r="193" spans="1:5" ht="16.5" customHeight="1">
      <c r="A193" s="426"/>
      <c r="B193" s="413"/>
      <c r="C193" s="413"/>
      <c r="D193" s="427"/>
      <c r="E193" s="427"/>
    </row>
    <row r="194" spans="1:5" ht="16.5" customHeight="1">
      <c r="A194" s="426"/>
      <c r="B194" s="413"/>
      <c r="C194" s="413"/>
      <c r="D194" s="427"/>
      <c r="E194" s="427"/>
    </row>
    <row r="195" spans="1:5" ht="16.5" customHeight="1">
      <c r="A195" s="426"/>
      <c r="B195" s="413"/>
      <c r="C195" s="413"/>
      <c r="D195" s="427"/>
      <c r="E195" s="427"/>
    </row>
    <row r="196" spans="1:5" ht="16.5" customHeight="1">
      <c r="A196" s="426"/>
      <c r="B196" s="413"/>
      <c r="C196" s="413"/>
      <c r="D196" s="427"/>
      <c r="E196" s="427"/>
    </row>
    <row r="197" spans="1:5" ht="16.5" customHeight="1">
      <c r="A197" s="426"/>
      <c r="B197" s="413"/>
      <c r="C197" s="413"/>
      <c r="D197" s="427"/>
      <c r="E197" s="427"/>
    </row>
    <row r="198" spans="1:5" ht="16.5" customHeight="1">
      <c r="A198" s="426"/>
      <c r="B198" s="413"/>
      <c r="C198" s="413"/>
      <c r="D198" s="427"/>
      <c r="E198" s="427"/>
    </row>
    <row r="199" spans="1:5" ht="16.5" customHeight="1">
      <c r="A199" s="426"/>
      <c r="B199" s="413"/>
      <c r="C199" s="413"/>
      <c r="D199" s="427"/>
      <c r="E199" s="427"/>
    </row>
    <row r="200" spans="1:5" ht="16.5" customHeight="1">
      <c r="A200" s="426"/>
      <c r="B200" s="413"/>
      <c r="C200" s="413"/>
      <c r="D200" s="427"/>
      <c r="E200" s="427"/>
    </row>
    <row r="201" spans="1:5" ht="16.5" customHeight="1">
      <c r="A201" s="426"/>
      <c r="B201" s="413"/>
      <c r="C201" s="413"/>
      <c r="D201" s="427"/>
      <c r="E201" s="427"/>
    </row>
    <row r="202" spans="1:5" ht="16.5" customHeight="1">
      <c r="A202" s="426"/>
      <c r="B202" s="413"/>
      <c r="C202" s="413"/>
      <c r="D202" s="427"/>
      <c r="E202" s="427"/>
    </row>
    <row r="203" spans="1:5" ht="16.5" customHeight="1">
      <c r="A203" s="426"/>
      <c r="B203" s="413"/>
      <c r="C203" s="413"/>
      <c r="D203" s="427"/>
      <c r="E203" s="427"/>
    </row>
    <row r="204" spans="1:5" ht="16.5" customHeight="1">
      <c r="A204" s="426"/>
      <c r="B204" s="413"/>
      <c r="C204" s="413"/>
      <c r="D204" s="427"/>
      <c r="E204" s="427"/>
    </row>
    <row r="205" spans="1:5" ht="16.5" customHeight="1">
      <c r="A205" s="426"/>
      <c r="B205" s="413"/>
      <c r="C205" s="413"/>
      <c r="D205" s="427"/>
      <c r="E205" s="427"/>
    </row>
    <row r="206" spans="1:5" ht="16.5" customHeight="1">
      <c r="A206" s="426"/>
      <c r="B206" s="413"/>
      <c r="C206" s="413"/>
      <c r="D206" s="427"/>
      <c r="E206" s="427"/>
    </row>
    <row r="207" spans="1:5" ht="16.5" customHeight="1">
      <c r="A207" s="426"/>
      <c r="B207" s="413"/>
      <c r="C207" s="413"/>
      <c r="D207" s="427"/>
      <c r="E207" s="427"/>
    </row>
    <row r="208" spans="1:5" ht="16.5" customHeight="1">
      <c r="A208" s="426"/>
      <c r="B208" s="413"/>
      <c r="C208" s="413"/>
      <c r="D208" s="427"/>
      <c r="E208" s="427"/>
    </row>
    <row r="209" spans="1:5" ht="16.5" customHeight="1">
      <c r="A209" s="426"/>
      <c r="B209" s="413"/>
      <c r="C209" s="413"/>
      <c r="D209" s="427"/>
      <c r="E209" s="427"/>
    </row>
    <row r="210" spans="1:5" ht="16.5" customHeight="1">
      <c r="A210" s="426"/>
      <c r="B210" s="413"/>
      <c r="C210" s="413"/>
      <c r="D210" s="427"/>
      <c r="E210" s="427"/>
    </row>
    <row r="211" spans="1:5" ht="16.5" customHeight="1">
      <c r="A211" s="426"/>
      <c r="B211" s="413"/>
      <c r="C211" s="413"/>
      <c r="D211" s="427"/>
      <c r="E211" s="427"/>
    </row>
    <row r="212" spans="1:5" ht="16.5" customHeight="1">
      <c r="A212" s="426"/>
      <c r="B212" s="413"/>
      <c r="C212" s="413"/>
      <c r="D212" s="427"/>
      <c r="E212" s="427"/>
    </row>
    <row r="213" spans="1:5" ht="16.5" customHeight="1">
      <c r="A213" s="426"/>
      <c r="B213" s="413"/>
      <c r="C213" s="413"/>
      <c r="D213" s="427"/>
      <c r="E213" s="427"/>
    </row>
    <row r="214" spans="1:5" ht="16.5" customHeight="1">
      <c r="A214" s="426"/>
      <c r="B214" s="413"/>
      <c r="C214" s="413"/>
      <c r="D214" s="427"/>
      <c r="E214" s="427"/>
    </row>
    <row r="215" spans="1:5" ht="16.5" customHeight="1">
      <c r="A215" s="426"/>
      <c r="B215" s="413"/>
      <c r="C215" s="413"/>
      <c r="D215" s="427"/>
      <c r="E215" s="427"/>
    </row>
    <row r="216" spans="1:5" ht="16.5" customHeight="1">
      <c r="A216" s="426"/>
      <c r="B216" s="413"/>
      <c r="C216" s="413"/>
      <c r="D216" s="427"/>
      <c r="E216" s="427"/>
    </row>
    <row r="217" spans="1:5" ht="16.5" customHeight="1">
      <c r="A217" s="426"/>
      <c r="B217" s="413"/>
      <c r="C217" s="413"/>
      <c r="D217" s="427"/>
      <c r="E217" s="427"/>
    </row>
    <row r="218" spans="1:5" ht="16.5" customHeight="1">
      <c r="A218" s="426"/>
      <c r="B218" s="413"/>
      <c r="C218" s="413"/>
      <c r="D218" s="427"/>
      <c r="E218" s="427"/>
    </row>
    <row r="219" spans="1:5" ht="16.5" customHeight="1">
      <c r="A219" s="426"/>
      <c r="B219" s="413"/>
      <c r="C219" s="413"/>
      <c r="D219" s="427"/>
      <c r="E219" s="427"/>
    </row>
    <row r="220" spans="1:5" ht="16.5" customHeight="1">
      <c r="A220" s="426"/>
      <c r="B220" s="413"/>
      <c r="C220" s="413"/>
      <c r="D220" s="427"/>
      <c r="E220" s="427"/>
    </row>
    <row r="221" spans="1:5" ht="16.5" customHeight="1">
      <c r="A221" s="426"/>
      <c r="B221" s="413"/>
      <c r="C221" s="413"/>
      <c r="D221" s="427"/>
      <c r="E221" s="427"/>
    </row>
    <row r="222" spans="1:5" ht="16.5" customHeight="1">
      <c r="A222" s="426"/>
      <c r="B222" s="413"/>
      <c r="C222" s="413"/>
      <c r="D222" s="427"/>
      <c r="E222" s="427"/>
    </row>
    <row r="223" spans="1:5" ht="16.5" customHeight="1">
      <c r="A223" s="426"/>
      <c r="B223" s="413"/>
      <c r="C223" s="413"/>
      <c r="D223" s="427"/>
      <c r="E223" s="427"/>
    </row>
    <row r="224" spans="1:5" ht="16.5" customHeight="1">
      <c r="A224" s="426"/>
      <c r="B224" s="413"/>
      <c r="C224" s="413"/>
      <c r="D224" s="427"/>
      <c r="E224" s="427"/>
    </row>
    <row r="225" spans="1:5" ht="16.5" customHeight="1">
      <c r="A225" s="426"/>
      <c r="B225" s="413"/>
      <c r="C225" s="413"/>
      <c r="D225" s="427"/>
      <c r="E225" s="427"/>
    </row>
    <row r="226" spans="1:5" ht="16.5" customHeight="1">
      <c r="A226" s="426"/>
      <c r="B226" s="413"/>
      <c r="C226" s="413"/>
      <c r="D226" s="427"/>
      <c r="E226" s="427"/>
    </row>
    <row r="227" spans="1:5" ht="16.5" customHeight="1">
      <c r="A227" s="426"/>
      <c r="B227" s="413"/>
      <c r="C227" s="413"/>
      <c r="D227" s="427"/>
      <c r="E227" s="427"/>
    </row>
    <row r="228" spans="1:5" ht="16.5" customHeight="1">
      <c r="A228" s="426"/>
      <c r="B228" s="413"/>
      <c r="C228" s="413"/>
      <c r="D228" s="427"/>
      <c r="E228" s="427"/>
    </row>
    <row r="229" spans="1:5" ht="16.5" customHeight="1">
      <c r="A229" s="426"/>
      <c r="B229" s="413"/>
      <c r="C229" s="413"/>
      <c r="D229" s="427"/>
      <c r="E229" s="427"/>
    </row>
    <row r="230" spans="1:5" ht="16.5" customHeight="1">
      <c r="A230" s="426"/>
      <c r="B230" s="413"/>
      <c r="C230" s="413"/>
      <c r="D230" s="427"/>
      <c r="E230" s="427"/>
    </row>
    <row r="231" spans="1:5" ht="16.5" customHeight="1">
      <c r="A231" s="426"/>
      <c r="B231" s="413"/>
      <c r="C231" s="413"/>
      <c r="D231" s="427"/>
      <c r="E231" s="427"/>
    </row>
    <row r="232" spans="1:5" ht="16.5" customHeight="1">
      <c r="A232" s="426"/>
      <c r="B232" s="413"/>
      <c r="C232" s="413"/>
      <c r="D232" s="427"/>
      <c r="E232" s="427"/>
    </row>
    <row r="233" spans="1:5" ht="16.5" customHeight="1">
      <c r="A233" s="426"/>
      <c r="B233" s="413"/>
      <c r="C233" s="413"/>
      <c r="D233" s="427"/>
      <c r="E233" s="427"/>
    </row>
    <row r="234" spans="1:5" ht="16.5" customHeight="1">
      <c r="A234" s="426"/>
      <c r="B234" s="413"/>
      <c r="C234" s="413"/>
      <c r="D234" s="427"/>
      <c r="E234" s="427"/>
    </row>
    <row r="235" spans="1:5" ht="16.5" customHeight="1">
      <c r="A235" s="426"/>
      <c r="B235" s="413"/>
      <c r="C235" s="413"/>
      <c r="D235" s="427"/>
      <c r="E235" s="427"/>
    </row>
    <row r="236" spans="1:5" ht="16.5" customHeight="1">
      <c r="A236" s="426"/>
      <c r="B236" s="413"/>
      <c r="C236" s="413"/>
      <c r="D236" s="427"/>
      <c r="E236" s="427"/>
    </row>
    <row r="237" spans="1:5" ht="16.5" customHeight="1">
      <c r="A237" s="426"/>
      <c r="B237" s="413"/>
      <c r="C237" s="413"/>
      <c r="D237" s="427"/>
      <c r="E237" s="427"/>
    </row>
    <row r="238" spans="1:5" ht="16.5" customHeight="1">
      <c r="A238" s="426"/>
      <c r="B238" s="413"/>
      <c r="C238" s="413"/>
      <c r="D238" s="427"/>
      <c r="E238" s="427"/>
    </row>
    <row r="239" spans="1:5" ht="16.5" customHeight="1">
      <c r="A239" s="426"/>
      <c r="B239" s="413"/>
      <c r="C239" s="413"/>
      <c r="D239" s="427"/>
      <c r="E239" s="427"/>
    </row>
    <row r="240" spans="1:5" ht="16.5" customHeight="1">
      <c r="A240" s="426"/>
      <c r="B240" s="413"/>
      <c r="C240" s="413"/>
      <c r="D240" s="427"/>
      <c r="E240" s="427"/>
    </row>
    <row r="241" spans="1:5" ht="16.5" customHeight="1">
      <c r="A241" s="426"/>
      <c r="B241" s="413"/>
      <c r="C241" s="413"/>
      <c r="D241" s="427"/>
      <c r="E241" s="427"/>
    </row>
    <row r="242" spans="1:5" ht="16.5" customHeight="1">
      <c r="A242" s="426"/>
      <c r="B242" s="413"/>
      <c r="C242" s="413"/>
      <c r="D242" s="427"/>
      <c r="E242" s="427"/>
    </row>
    <row r="243" spans="1:5" ht="16.5" customHeight="1">
      <c r="A243" s="426"/>
      <c r="B243" s="413"/>
      <c r="C243" s="413"/>
      <c r="D243" s="427"/>
      <c r="E243" s="427"/>
    </row>
    <row r="244" spans="1:5" ht="16.5" customHeight="1">
      <c r="A244" s="426"/>
      <c r="B244" s="413"/>
      <c r="C244" s="413"/>
      <c r="D244" s="427"/>
      <c r="E244" s="427"/>
    </row>
    <row r="245" spans="1:5" ht="16.5" customHeight="1">
      <c r="A245" s="426"/>
      <c r="B245" s="413"/>
      <c r="C245" s="413"/>
      <c r="D245" s="427"/>
      <c r="E245" s="427"/>
    </row>
    <row r="246" spans="1:5" ht="16.5" customHeight="1">
      <c r="A246" s="426"/>
      <c r="B246" s="413"/>
      <c r="C246" s="413"/>
      <c r="D246" s="427"/>
      <c r="E246" s="427"/>
    </row>
    <row r="247" spans="1:5" ht="16.5" customHeight="1">
      <c r="A247" s="426"/>
      <c r="B247" s="413"/>
      <c r="C247" s="413"/>
      <c r="D247" s="427"/>
      <c r="E247" s="427"/>
    </row>
    <row r="248" spans="1:5" ht="16.5" customHeight="1">
      <c r="A248" s="426"/>
      <c r="B248" s="413"/>
      <c r="C248" s="413"/>
      <c r="D248" s="427"/>
      <c r="E248" s="427"/>
    </row>
    <row r="249" spans="1:5" ht="16.5" customHeight="1">
      <c r="A249" s="426"/>
      <c r="B249" s="413"/>
      <c r="C249" s="413"/>
      <c r="D249" s="427"/>
      <c r="E249" s="427"/>
    </row>
    <row r="250" spans="1:5" ht="16.5" customHeight="1">
      <c r="A250" s="426"/>
      <c r="B250" s="413"/>
      <c r="C250" s="413"/>
      <c r="D250" s="427"/>
      <c r="E250" s="427"/>
    </row>
    <row r="251" spans="1:5" ht="16.5" customHeight="1">
      <c r="A251" s="426"/>
      <c r="B251" s="413"/>
      <c r="C251" s="413"/>
      <c r="D251" s="427"/>
      <c r="E251" s="427"/>
    </row>
    <row r="252" spans="1:5" ht="16.5" customHeight="1">
      <c r="A252" s="426"/>
      <c r="B252" s="413"/>
      <c r="C252" s="413"/>
      <c r="D252" s="427"/>
      <c r="E252" s="427"/>
    </row>
    <row r="253" spans="1:5" ht="16.5" customHeight="1">
      <c r="A253" s="426"/>
      <c r="B253" s="413"/>
      <c r="C253" s="413"/>
      <c r="D253" s="427"/>
      <c r="E253" s="427"/>
    </row>
    <row r="254" spans="1:5" ht="16.5" customHeight="1">
      <c r="A254" s="426"/>
      <c r="B254" s="413"/>
      <c r="C254" s="413"/>
      <c r="D254" s="427"/>
      <c r="E254" s="427"/>
    </row>
    <row r="255" spans="1:5" ht="16.5" customHeight="1">
      <c r="A255" s="426"/>
      <c r="B255" s="413"/>
      <c r="C255" s="413"/>
      <c r="D255" s="427"/>
      <c r="E255" s="427"/>
    </row>
    <row r="256" spans="1:5" ht="16.5" customHeight="1">
      <c r="A256" s="426"/>
      <c r="B256" s="413"/>
      <c r="C256" s="413"/>
      <c r="D256" s="427"/>
      <c r="E256" s="427"/>
    </row>
    <row r="257" spans="1:5" ht="16.5" customHeight="1">
      <c r="A257" s="426"/>
      <c r="B257" s="413"/>
      <c r="C257" s="413"/>
      <c r="D257" s="427"/>
      <c r="E257" s="427"/>
    </row>
    <row r="258" spans="1:5" ht="16.5" customHeight="1">
      <c r="A258" s="426"/>
      <c r="B258" s="413"/>
      <c r="C258" s="413"/>
      <c r="D258" s="427"/>
      <c r="E258" s="427"/>
    </row>
    <row r="259" spans="1:5" ht="16.5" customHeight="1">
      <c r="A259" s="426"/>
      <c r="B259" s="413"/>
      <c r="C259" s="413"/>
      <c r="D259" s="427"/>
      <c r="E259" s="427"/>
    </row>
    <row r="260" spans="1:5" ht="16.5" customHeight="1">
      <c r="A260" s="426"/>
      <c r="B260" s="413"/>
      <c r="C260" s="413"/>
      <c r="D260" s="427"/>
      <c r="E260" s="427"/>
    </row>
    <row r="261" spans="1:5" ht="16.5" customHeight="1">
      <c r="A261" s="426"/>
      <c r="B261" s="413"/>
      <c r="C261" s="413"/>
      <c r="D261" s="427"/>
      <c r="E261" s="427"/>
    </row>
    <row r="262" spans="1:5" ht="16.5" customHeight="1">
      <c r="A262" s="426"/>
      <c r="B262" s="413"/>
      <c r="C262" s="413"/>
      <c r="D262" s="427"/>
      <c r="E262" s="427"/>
    </row>
    <row r="263" spans="1:5" ht="16.5" customHeight="1">
      <c r="A263" s="426"/>
      <c r="B263" s="413"/>
      <c r="C263" s="413"/>
      <c r="D263" s="427"/>
      <c r="E263" s="427"/>
    </row>
    <row r="264" spans="1:5" ht="16.5" customHeight="1">
      <c r="A264" s="426"/>
      <c r="B264" s="413"/>
      <c r="C264" s="413"/>
      <c r="D264" s="427"/>
      <c r="E264" s="427"/>
    </row>
    <row r="265" spans="1:5" ht="16.5" customHeight="1">
      <c r="A265" s="426"/>
      <c r="B265" s="413"/>
      <c r="C265" s="413"/>
      <c r="D265" s="427"/>
      <c r="E265" s="427"/>
    </row>
    <row r="266" spans="1:5" ht="16.5" customHeight="1">
      <c r="A266" s="426"/>
      <c r="B266" s="413"/>
      <c r="C266" s="413"/>
      <c r="D266" s="427"/>
      <c r="E266" s="427"/>
    </row>
    <row r="267" spans="1:5" ht="16.5" customHeight="1">
      <c r="A267" s="426"/>
      <c r="B267" s="413"/>
      <c r="C267" s="413"/>
      <c r="D267" s="427"/>
      <c r="E267" s="427"/>
    </row>
    <row r="268" spans="1:5" ht="16.5" customHeight="1">
      <c r="A268" s="426"/>
      <c r="B268" s="413"/>
      <c r="C268" s="413"/>
      <c r="D268" s="427"/>
      <c r="E268" s="427"/>
    </row>
    <row r="269" spans="1:5" ht="16.5" customHeight="1">
      <c r="A269" s="426"/>
      <c r="B269" s="413"/>
      <c r="C269" s="413"/>
      <c r="D269" s="427"/>
      <c r="E269" s="427"/>
    </row>
    <row r="270" spans="1:5" ht="16.5" customHeight="1">
      <c r="A270" s="426"/>
      <c r="B270" s="413"/>
      <c r="C270" s="413"/>
      <c r="D270" s="427"/>
      <c r="E270" s="427"/>
    </row>
    <row r="271" spans="1:5" ht="16.5" customHeight="1">
      <c r="A271" s="426"/>
      <c r="B271" s="413"/>
      <c r="C271" s="413"/>
      <c r="D271" s="427"/>
      <c r="E271" s="427"/>
    </row>
    <row r="272" spans="1:5" ht="16.5" customHeight="1">
      <c r="A272" s="426"/>
      <c r="B272" s="413"/>
      <c r="C272" s="413"/>
      <c r="D272" s="427"/>
      <c r="E272" s="427"/>
    </row>
    <row r="273" spans="1:5" ht="16.5" customHeight="1">
      <c r="A273" s="426"/>
      <c r="B273" s="413"/>
      <c r="C273" s="413"/>
      <c r="D273" s="427"/>
      <c r="E273" s="427"/>
    </row>
    <row r="274" spans="1:5" ht="16.5" customHeight="1">
      <c r="A274" s="426"/>
      <c r="B274" s="413"/>
      <c r="C274" s="413"/>
      <c r="D274" s="427"/>
      <c r="E274" s="427"/>
    </row>
    <row r="275" spans="1:5" ht="16.5" customHeight="1">
      <c r="A275" s="426"/>
      <c r="B275" s="413"/>
      <c r="C275" s="413"/>
      <c r="D275" s="427"/>
      <c r="E275" s="427"/>
    </row>
    <row r="276" spans="1:5" ht="16.5" customHeight="1">
      <c r="A276" s="426"/>
      <c r="B276" s="413"/>
      <c r="C276" s="413"/>
      <c r="D276" s="427"/>
      <c r="E276" s="427"/>
    </row>
    <row r="277" spans="1:5" ht="16.5" customHeight="1">
      <c r="A277" s="426"/>
      <c r="B277" s="413"/>
      <c r="C277" s="413"/>
      <c r="D277" s="427"/>
      <c r="E277" s="427"/>
    </row>
    <row r="278" spans="1:5" ht="16.5" customHeight="1">
      <c r="A278" s="426"/>
      <c r="B278" s="413"/>
      <c r="C278" s="413"/>
      <c r="D278" s="427"/>
      <c r="E278" s="427"/>
    </row>
    <row r="279" spans="1:5" ht="16.5" customHeight="1">
      <c r="A279" s="426"/>
      <c r="B279" s="413"/>
      <c r="C279" s="413"/>
      <c r="D279" s="427"/>
      <c r="E279" s="427"/>
    </row>
    <row r="280" spans="1:5" ht="16.5" customHeight="1">
      <c r="A280" s="426"/>
      <c r="B280" s="413"/>
      <c r="C280" s="413"/>
      <c r="D280" s="427"/>
      <c r="E280" s="427"/>
    </row>
    <row r="281" spans="1:5" ht="16.5" customHeight="1">
      <c r="A281" s="426"/>
      <c r="B281" s="413"/>
      <c r="C281" s="413"/>
      <c r="D281" s="427"/>
      <c r="E281" s="427"/>
    </row>
    <row r="282" spans="1:5" ht="16.5" customHeight="1">
      <c r="A282" s="426"/>
      <c r="B282" s="413"/>
      <c r="C282" s="413"/>
      <c r="D282" s="427"/>
      <c r="E282" s="427"/>
    </row>
    <row r="283" spans="1:5" ht="16.5" customHeight="1">
      <c r="A283" s="426"/>
      <c r="B283" s="413"/>
      <c r="C283" s="413"/>
      <c r="D283" s="427"/>
      <c r="E283" s="427"/>
    </row>
    <row r="284" spans="1:5" ht="16.5" customHeight="1">
      <c r="A284" s="426"/>
      <c r="B284" s="413"/>
      <c r="C284" s="413"/>
      <c r="D284" s="427"/>
      <c r="E284" s="427"/>
    </row>
    <row r="285" spans="1:5" ht="16.5" customHeight="1">
      <c r="A285" s="426"/>
      <c r="B285" s="413"/>
      <c r="C285" s="413"/>
      <c r="D285" s="427"/>
      <c r="E285" s="427"/>
    </row>
    <row r="286" spans="1:5" ht="16.5" customHeight="1">
      <c r="A286" s="426"/>
      <c r="B286" s="413"/>
      <c r="C286" s="413"/>
      <c r="D286" s="427"/>
      <c r="E286" s="427"/>
    </row>
    <row r="287" spans="1:5" ht="16.5" customHeight="1">
      <c r="A287" s="426"/>
      <c r="B287" s="413"/>
      <c r="C287" s="413"/>
      <c r="D287" s="427"/>
      <c r="E287" s="427"/>
    </row>
    <row r="288" spans="1:5" ht="16.5" customHeight="1">
      <c r="A288" s="426"/>
      <c r="B288" s="413"/>
      <c r="C288" s="413"/>
      <c r="D288" s="427"/>
      <c r="E288" s="427"/>
    </row>
    <row r="289" spans="1:5" ht="16.5" customHeight="1">
      <c r="A289" s="426"/>
      <c r="B289" s="413"/>
      <c r="C289" s="413"/>
      <c r="D289" s="427"/>
      <c r="E289" s="427"/>
    </row>
    <row r="290" spans="1:5" ht="16.5" customHeight="1">
      <c r="A290" s="426"/>
      <c r="B290" s="413"/>
      <c r="C290" s="413"/>
      <c r="D290" s="427"/>
      <c r="E290" s="427"/>
    </row>
    <row r="291" spans="1:5" ht="16.5" customHeight="1">
      <c r="A291" s="426"/>
      <c r="B291" s="413"/>
      <c r="C291" s="413"/>
      <c r="D291" s="427"/>
      <c r="E291" s="427"/>
    </row>
    <row r="292" spans="1:5" ht="16.5" customHeight="1">
      <c r="A292" s="426"/>
      <c r="B292" s="413"/>
      <c r="C292" s="413"/>
      <c r="D292" s="427"/>
      <c r="E292" s="427"/>
    </row>
    <row r="293" spans="1:5" ht="16.5" customHeight="1">
      <c r="A293" s="426"/>
      <c r="B293" s="413"/>
      <c r="C293" s="413"/>
      <c r="D293" s="427"/>
      <c r="E293" s="427"/>
    </row>
    <row r="294" spans="1:5" ht="16.5" customHeight="1">
      <c r="A294" s="426"/>
      <c r="B294" s="413"/>
      <c r="C294" s="413"/>
      <c r="D294" s="427"/>
      <c r="E294" s="427"/>
    </row>
    <row r="295" spans="1:5" ht="16.5" customHeight="1">
      <c r="A295" s="426"/>
      <c r="B295" s="413"/>
      <c r="C295" s="413"/>
      <c r="D295" s="427"/>
      <c r="E295" s="427"/>
    </row>
    <row r="296" spans="1:5" ht="16.5" customHeight="1">
      <c r="A296" s="426"/>
      <c r="B296" s="413"/>
      <c r="C296" s="413"/>
      <c r="D296" s="427"/>
      <c r="E296" s="427"/>
    </row>
    <row r="297" spans="1:5" ht="16.5" customHeight="1">
      <c r="A297" s="426"/>
      <c r="B297" s="413"/>
      <c r="C297" s="413"/>
      <c r="D297" s="427"/>
      <c r="E297" s="427"/>
    </row>
    <row r="298" spans="1:5" ht="16.5" customHeight="1">
      <c r="A298" s="426"/>
      <c r="B298" s="413"/>
      <c r="C298" s="413"/>
      <c r="D298" s="427"/>
      <c r="E298" s="427"/>
    </row>
    <row r="299" spans="1:5" ht="16.5" customHeight="1">
      <c r="A299" s="426"/>
      <c r="B299" s="413"/>
      <c r="C299" s="413"/>
      <c r="D299" s="427"/>
      <c r="E299" s="427"/>
    </row>
    <row r="300" spans="1:5" ht="16.5" customHeight="1">
      <c r="A300" s="426"/>
      <c r="B300" s="413"/>
      <c r="C300" s="413"/>
      <c r="D300" s="427"/>
      <c r="E300" s="427"/>
    </row>
    <row r="301" spans="1:5" ht="16.5" customHeight="1">
      <c r="A301" s="426"/>
      <c r="B301" s="413"/>
      <c r="C301" s="413"/>
      <c r="D301" s="427"/>
      <c r="E301" s="427"/>
    </row>
    <row r="302" spans="1:5" ht="16.5" customHeight="1">
      <c r="A302" s="426"/>
      <c r="B302" s="413"/>
      <c r="C302" s="413"/>
      <c r="D302" s="427"/>
      <c r="E302" s="427"/>
    </row>
    <row r="303" spans="1:5" ht="16.5" customHeight="1">
      <c r="A303" s="426"/>
      <c r="B303" s="413"/>
      <c r="C303" s="413"/>
      <c r="D303" s="427"/>
      <c r="E303" s="427"/>
    </row>
    <row r="304" spans="1:5" ht="16.5" customHeight="1">
      <c r="A304" s="426"/>
      <c r="B304" s="413"/>
      <c r="C304" s="413"/>
      <c r="D304" s="427"/>
      <c r="E304" s="427"/>
    </row>
    <row r="305" spans="1:5" ht="16.5" customHeight="1">
      <c r="A305" s="426"/>
      <c r="B305" s="413"/>
      <c r="C305" s="413"/>
      <c r="D305" s="427"/>
      <c r="E305" s="427"/>
    </row>
    <row r="306" spans="1:5" ht="16.5" customHeight="1">
      <c r="A306" s="426"/>
      <c r="B306" s="413"/>
      <c r="C306" s="413"/>
      <c r="D306" s="427"/>
      <c r="E306" s="427"/>
    </row>
    <row r="307" spans="1:5" ht="16.5" customHeight="1">
      <c r="A307" s="426"/>
      <c r="B307" s="413"/>
      <c r="C307" s="413"/>
      <c r="D307" s="427"/>
      <c r="E307" s="427"/>
    </row>
    <row r="308" spans="1:5" ht="16.5" customHeight="1">
      <c r="A308" s="426"/>
      <c r="B308" s="413"/>
      <c r="C308" s="413"/>
      <c r="D308" s="427"/>
      <c r="E308" s="427"/>
    </row>
    <row r="309" spans="1:5" ht="16.5" customHeight="1">
      <c r="A309" s="426"/>
      <c r="B309" s="413"/>
      <c r="C309" s="413"/>
      <c r="D309" s="427"/>
      <c r="E309" s="427"/>
    </row>
    <row r="310" spans="1:5" ht="16.5" customHeight="1">
      <c r="A310" s="426"/>
      <c r="B310" s="413"/>
      <c r="C310" s="413"/>
      <c r="D310" s="427"/>
      <c r="E310" s="427"/>
    </row>
    <row r="311" spans="1:5" ht="16.5" customHeight="1">
      <c r="A311" s="426"/>
      <c r="B311" s="413"/>
      <c r="C311" s="413"/>
      <c r="D311" s="427"/>
      <c r="E311" s="427"/>
    </row>
    <row r="312" spans="1:5" ht="16.5" customHeight="1">
      <c r="A312" s="426"/>
      <c r="B312" s="413"/>
      <c r="C312" s="413"/>
      <c r="D312" s="427"/>
      <c r="E312" s="427"/>
    </row>
    <row r="313" spans="1:5" ht="16.5" customHeight="1">
      <c r="A313" s="426"/>
      <c r="B313" s="413"/>
      <c r="C313" s="413"/>
      <c r="D313" s="427"/>
      <c r="E313" s="427"/>
    </row>
    <row r="314" spans="1:5" ht="16.5" customHeight="1">
      <c r="A314" s="426"/>
      <c r="B314" s="413"/>
      <c r="C314" s="413"/>
      <c r="D314" s="427"/>
      <c r="E314" s="427"/>
    </row>
    <row r="315" spans="1:5" ht="16.5" customHeight="1">
      <c r="A315" s="426"/>
      <c r="B315" s="413"/>
      <c r="C315" s="413"/>
      <c r="D315" s="427"/>
      <c r="E315" s="427"/>
    </row>
    <row r="316" spans="1:5" ht="16.5" customHeight="1">
      <c r="A316" s="426"/>
      <c r="B316" s="413"/>
      <c r="C316" s="413"/>
      <c r="D316" s="427"/>
      <c r="E316" s="427"/>
    </row>
    <row r="317" spans="1:5" ht="16.5" customHeight="1">
      <c r="A317" s="426"/>
      <c r="B317" s="413"/>
      <c r="C317" s="413"/>
      <c r="D317" s="427"/>
      <c r="E317" s="427"/>
    </row>
    <row r="318" spans="1:5" ht="16.5" customHeight="1">
      <c r="A318" s="426"/>
      <c r="B318" s="413"/>
      <c r="C318" s="413"/>
      <c r="D318" s="427"/>
      <c r="E318" s="427"/>
    </row>
    <row r="319" spans="1:5" ht="16.5" customHeight="1">
      <c r="A319" s="426"/>
      <c r="B319" s="413"/>
      <c r="C319" s="413"/>
      <c r="D319" s="427"/>
      <c r="E319" s="427"/>
    </row>
    <row r="320" spans="1:5" ht="16.5" customHeight="1">
      <c r="A320" s="426"/>
      <c r="B320" s="413"/>
      <c r="C320" s="413"/>
      <c r="D320" s="427"/>
      <c r="E320" s="427"/>
    </row>
    <row r="321" spans="1:5" ht="16.5" customHeight="1">
      <c r="A321" s="426"/>
      <c r="B321" s="413"/>
      <c r="C321" s="413"/>
      <c r="D321" s="427"/>
      <c r="E321" s="427"/>
    </row>
    <row r="322" spans="1:5" ht="16.5" customHeight="1">
      <c r="A322" s="426"/>
      <c r="B322" s="413"/>
      <c r="C322" s="413"/>
      <c r="D322" s="427"/>
      <c r="E322" s="427"/>
    </row>
    <row r="323" spans="1:5" ht="16.5" customHeight="1">
      <c r="A323" s="426"/>
      <c r="B323" s="413"/>
      <c r="C323" s="413"/>
      <c r="D323" s="427"/>
      <c r="E323" s="427"/>
    </row>
    <row r="324" spans="1:5" ht="16.5" customHeight="1">
      <c r="A324" s="426"/>
      <c r="B324" s="413"/>
      <c r="C324" s="413"/>
      <c r="D324" s="427"/>
      <c r="E324" s="427"/>
    </row>
    <row r="325" spans="1:5" ht="16.5" customHeight="1">
      <c r="A325" s="426"/>
      <c r="B325" s="413"/>
      <c r="C325" s="413"/>
      <c r="D325" s="427"/>
      <c r="E325" s="427"/>
    </row>
    <row r="326" spans="1:5" ht="16.5" customHeight="1">
      <c r="A326" s="426"/>
      <c r="B326" s="413"/>
      <c r="C326" s="413"/>
      <c r="D326" s="427"/>
      <c r="E326" s="427"/>
    </row>
    <row r="327" spans="1:5" ht="16.5" customHeight="1">
      <c r="A327" s="426"/>
      <c r="B327" s="413"/>
      <c r="C327" s="413"/>
      <c r="D327" s="427"/>
      <c r="E327" s="427"/>
    </row>
    <row r="328" spans="1:5" ht="16.5" customHeight="1">
      <c r="A328" s="426"/>
      <c r="B328" s="413"/>
      <c r="C328" s="413"/>
      <c r="D328" s="427"/>
      <c r="E328" s="427"/>
    </row>
    <row r="329" spans="1:5" ht="16.5" customHeight="1">
      <c r="A329" s="426"/>
      <c r="B329" s="413"/>
      <c r="C329" s="413"/>
      <c r="D329" s="427"/>
      <c r="E329" s="427"/>
    </row>
    <row r="330" spans="1:5" ht="16.5" customHeight="1">
      <c r="A330" s="426"/>
      <c r="B330" s="413"/>
      <c r="C330" s="413"/>
      <c r="D330" s="427"/>
      <c r="E330" s="427"/>
    </row>
    <row r="331" spans="1:5" ht="16.5" customHeight="1">
      <c r="A331" s="426"/>
      <c r="B331" s="413"/>
      <c r="C331" s="413"/>
      <c r="D331" s="427"/>
      <c r="E331" s="427"/>
    </row>
    <row r="332" spans="1:5" ht="16.5" customHeight="1">
      <c r="A332" s="426"/>
      <c r="B332" s="413"/>
      <c r="C332" s="413"/>
      <c r="D332" s="427"/>
      <c r="E332" s="427"/>
    </row>
    <row r="333" spans="1:5" ht="16.5" customHeight="1">
      <c r="A333" s="426"/>
      <c r="B333" s="413"/>
      <c r="C333" s="413"/>
      <c r="D333" s="427"/>
      <c r="E333" s="427"/>
    </row>
    <row r="334" spans="1:5" ht="16.5" customHeight="1">
      <c r="A334" s="426"/>
      <c r="B334" s="413"/>
      <c r="C334" s="413"/>
      <c r="D334" s="427"/>
      <c r="E334" s="427"/>
    </row>
    <row r="335" spans="1:5" ht="16.5" customHeight="1">
      <c r="A335" s="426"/>
      <c r="B335" s="413"/>
      <c r="C335" s="413"/>
      <c r="D335" s="427"/>
      <c r="E335" s="427"/>
    </row>
    <row r="336" spans="1:5" ht="16.5" customHeight="1">
      <c r="A336" s="426"/>
      <c r="B336" s="413"/>
      <c r="C336" s="413"/>
      <c r="D336" s="427"/>
      <c r="E336" s="427"/>
    </row>
    <row r="337" spans="1:5" ht="16.5" customHeight="1">
      <c r="A337" s="426"/>
      <c r="B337" s="413"/>
      <c r="C337" s="413"/>
      <c r="D337" s="427"/>
      <c r="E337" s="427"/>
    </row>
    <row r="338" spans="1:5" ht="16.5" customHeight="1">
      <c r="A338" s="426"/>
      <c r="B338" s="413"/>
      <c r="C338" s="413"/>
      <c r="D338" s="427"/>
      <c r="E338" s="427"/>
    </row>
    <row r="339" spans="1:5" ht="16.5" customHeight="1">
      <c r="A339" s="426"/>
      <c r="B339" s="413"/>
      <c r="C339" s="413"/>
      <c r="D339" s="427"/>
      <c r="E339" s="427"/>
    </row>
    <row r="340" spans="1:5" ht="16.5" customHeight="1">
      <c r="A340" s="426"/>
      <c r="B340" s="413"/>
      <c r="C340" s="413"/>
      <c r="D340" s="427"/>
      <c r="E340" s="427"/>
    </row>
    <row r="341" spans="1:5" ht="16.5" customHeight="1">
      <c r="A341" s="426"/>
      <c r="B341" s="413"/>
      <c r="C341" s="413"/>
      <c r="D341" s="427"/>
      <c r="E341" s="427"/>
    </row>
    <row r="342" spans="1:5" ht="16.5" customHeight="1">
      <c r="A342" s="426"/>
      <c r="B342" s="413"/>
      <c r="C342" s="413"/>
      <c r="D342" s="427"/>
      <c r="E342" s="427"/>
    </row>
    <row r="343" spans="1:5" ht="16.5" customHeight="1">
      <c r="A343" s="426"/>
      <c r="B343" s="413"/>
      <c r="C343" s="413"/>
      <c r="D343" s="427"/>
      <c r="E343" s="427"/>
    </row>
    <row r="344" spans="1:5" ht="16.5" customHeight="1">
      <c r="A344" s="426"/>
      <c r="B344" s="413"/>
      <c r="C344" s="413"/>
      <c r="D344" s="427"/>
      <c r="E344" s="427"/>
    </row>
    <row r="345" spans="1:5" ht="16.5" customHeight="1">
      <c r="A345" s="426"/>
      <c r="B345" s="413"/>
      <c r="C345" s="413"/>
      <c r="D345" s="427"/>
      <c r="E345" s="427"/>
    </row>
    <row r="346" spans="1:5" ht="16.5" customHeight="1">
      <c r="A346" s="426"/>
      <c r="B346" s="413"/>
      <c r="C346" s="413"/>
      <c r="D346" s="427"/>
      <c r="E346" s="427"/>
    </row>
    <row r="347" spans="1:5" ht="16.5" customHeight="1">
      <c r="A347" s="426"/>
      <c r="B347" s="413"/>
      <c r="C347" s="413"/>
      <c r="D347" s="427"/>
      <c r="E347" s="427"/>
    </row>
    <row r="348" spans="1:5" ht="16.5" customHeight="1">
      <c r="A348" s="426"/>
      <c r="B348" s="413"/>
      <c r="C348" s="413"/>
      <c r="D348" s="427"/>
      <c r="E348" s="427"/>
    </row>
    <row r="349" spans="1:5" ht="16.5" customHeight="1">
      <c r="A349" s="426"/>
      <c r="B349" s="413"/>
      <c r="C349" s="413"/>
      <c r="D349" s="427"/>
      <c r="E349" s="427"/>
    </row>
    <row r="350" spans="1:5" ht="16.5" customHeight="1">
      <c r="A350" s="426"/>
      <c r="B350" s="413"/>
      <c r="C350" s="413"/>
      <c r="D350" s="427"/>
      <c r="E350" s="427"/>
    </row>
    <row r="351" spans="1:5" ht="16.5" customHeight="1">
      <c r="A351" s="426"/>
      <c r="B351" s="413"/>
      <c r="C351" s="413"/>
      <c r="D351" s="427"/>
      <c r="E351" s="427"/>
    </row>
    <row r="352" spans="1:5" ht="16.5" customHeight="1">
      <c r="A352" s="426"/>
      <c r="B352" s="413"/>
      <c r="C352" s="413"/>
      <c r="D352" s="427"/>
      <c r="E352" s="427"/>
    </row>
    <row r="353" spans="1:5" ht="16.5" customHeight="1">
      <c r="A353" s="426"/>
      <c r="B353" s="413"/>
      <c r="C353" s="413"/>
      <c r="D353" s="427"/>
      <c r="E353" s="427"/>
    </row>
    <row r="354" spans="1:5" ht="16.5" customHeight="1">
      <c r="A354" s="426"/>
      <c r="B354" s="413"/>
      <c r="C354" s="413"/>
      <c r="D354" s="427"/>
      <c r="E354" s="427"/>
    </row>
    <row r="355" spans="1:5" ht="16.5" customHeight="1">
      <c r="A355" s="426"/>
      <c r="B355" s="413"/>
      <c r="C355" s="413"/>
      <c r="D355" s="427"/>
      <c r="E355" s="427"/>
    </row>
    <row r="356" spans="1:5" ht="16.5" customHeight="1">
      <c r="A356" s="426"/>
      <c r="B356" s="413"/>
      <c r="C356" s="413"/>
      <c r="D356" s="427"/>
      <c r="E356" s="427"/>
    </row>
    <row r="357" spans="1:5" ht="16.5" customHeight="1">
      <c r="A357" s="426"/>
      <c r="B357" s="413"/>
      <c r="C357" s="413"/>
      <c r="D357" s="427"/>
      <c r="E357" s="427"/>
    </row>
    <row r="358" spans="1:5" ht="16.5" customHeight="1">
      <c r="A358" s="426"/>
      <c r="B358" s="413"/>
      <c r="C358" s="413"/>
      <c r="D358" s="427"/>
      <c r="E358" s="427"/>
    </row>
    <row r="359" spans="1:5" ht="16.5" customHeight="1">
      <c r="A359" s="426"/>
      <c r="B359" s="413"/>
      <c r="C359" s="413"/>
      <c r="D359" s="427"/>
      <c r="E359" s="427"/>
    </row>
    <row r="360" spans="1:5" ht="16.5" customHeight="1">
      <c r="A360" s="426"/>
      <c r="B360" s="413"/>
      <c r="C360" s="413"/>
      <c r="D360" s="427"/>
      <c r="E360" s="427"/>
    </row>
    <row r="361" spans="1:5" ht="16.5" customHeight="1">
      <c r="A361" s="426"/>
      <c r="B361" s="413"/>
      <c r="C361" s="413"/>
      <c r="D361" s="427"/>
      <c r="E361" s="427"/>
    </row>
    <row r="362" spans="1:5" ht="16.5" customHeight="1">
      <c r="A362" s="426"/>
      <c r="B362" s="413"/>
      <c r="C362" s="413"/>
      <c r="D362" s="427"/>
      <c r="E362" s="427"/>
    </row>
    <row r="363" spans="1:5" ht="16.5" customHeight="1">
      <c r="A363" s="426"/>
      <c r="B363" s="413"/>
      <c r="C363" s="413"/>
      <c r="D363" s="427"/>
      <c r="E363" s="427"/>
    </row>
    <row r="364" spans="1:5" ht="16.5" customHeight="1">
      <c r="A364" s="426"/>
      <c r="B364" s="413"/>
      <c r="C364" s="413"/>
      <c r="D364" s="427"/>
      <c r="E364" s="427"/>
    </row>
    <row r="365" spans="1:5" ht="16.5" customHeight="1">
      <c r="A365" s="426"/>
      <c r="B365" s="413"/>
      <c r="C365" s="413"/>
      <c r="D365" s="427"/>
      <c r="E365" s="427"/>
    </row>
    <row r="366" spans="1:5" ht="16.5" customHeight="1">
      <c r="A366" s="426"/>
      <c r="B366" s="413"/>
      <c r="C366" s="413"/>
      <c r="D366" s="427"/>
      <c r="E366" s="427"/>
    </row>
    <row r="367" spans="1:5" ht="16.5" customHeight="1">
      <c r="A367" s="426"/>
      <c r="B367" s="413"/>
      <c r="C367" s="413"/>
      <c r="D367" s="427"/>
      <c r="E367" s="427"/>
    </row>
    <row r="368" spans="1:5" ht="16.5" customHeight="1">
      <c r="A368" s="426"/>
      <c r="B368" s="413"/>
      <c r="C368" s="413"/>
      <c r="D368" s="427"/>
      <c r="E368" s="427"/>
    </row>
    <row r="369" spans="1:5" ht="16.5" customHeight="1">
      <c r="A369" s="426"/>
      <c r="B369" s="413"/>
      <c r="C369" s="413"/>
      <c r="D369" s="427"/>
      <c r="E369" s="427"/>
    </row>
    <row r="370" spans="1:5" ht="16.5" customHeight="1">
      <c r="A370" s="426"/>
      <c r="B370" s="413"/>
      <c r="C370" s="413"/>
      <c r="D370" s="427"/>
      <c r="E370" s="427"/>
    </row>
    <row r="371" spans="1:5" ht="16.5" customHeight="1">
      <c r="A371" s="426"/>
      <c r="B371" s="413"/>
      <c r="C371" s="413"/>
      <c r="D371" s="427"/>
      <c r="E371" s="427"/>
    </row>
    <row r="372" spans="1:5" ht="16.5" customHeight="1">
      <c r="A372" s="426"/>
      <c r="B372" s="413"/>
      <c r="C372" s="413"/>
      <c r="D372" s="427"/>
      <c r="E372" s="427"/>
    </row>
    <row r="373" spans="1:5" ht="16.5" customHeight="1">
      <c r="A373" s="426"/>
      <c r="B373" s="413"/>
      <c r="C373" s="413"/>
      <c r="D373" s="427"/>
      <c r="E373" s="427"/>
    </row>
    <row r="374" spans="1:5" ht="16.5" customHeight="1">
      <c r="A374" s="426"/>
      <c r="B374" s="413"/>
      <c r="C374" s="413"/>
      <c r="D374" s="427"/>
      <c r="E374" s="427"/>
    </row>
    <row r="375" spans="1:5" ht="16.5" customHeight="1">
      <c r="A375" s="426"/>
      <c r="B375" s="413"/>
      <c r="C375" s="413"/>
      <c r="D375" s="427"/>
      <c r="E375" s="427"/>
    </row>
    <row r="376" spans="1:5" ht="16.5" customHeight="1">
      <c r="A376" s="426"/>
      <c r="B376" s="413"/>
      <c r="C376" s="413"/>
      <c r="D376" s="427"/>
      <c r="E376" s="427"/>
    </row>
    <row r="377" spans="1:5" ht="16.5" customHeight="1">
      <c r="A377" s="426"/>
      <c r="B377" s="413"/>
      <c r="C377" s="413"/>
      <c r="D377" s="427"/>
      <c r="E377" s="427"/>
    </row>
    <row r="378" spans="1:5" ht="16.5" customHeight="1">
      <c r="A378" s="426"/>
      <c r="B378" s="413"/>
      <c r="C378" s="413"/>
      <c r="D378" s="427"/>
      <c r="E378" s="427"/>
    </row>
    <row r="379" spans="1:5" ht="16.5" customHeight="1">
      <c r="A379" s="426"/>
      <c r="B379" s="413"/>
      <c r="C379" s="413"/>
      <c r="D379" s="427"/>
      <c r="E379" s="427"/>
    </row>
    <row r="380" spans="1:5" ht="16.5" customHeight="1">
      <c r="A380" s="426"/>
      <c r="B380" s="413"/>
      <c r="C380" s="413"/>
      <c r="D380" s="427"/>
      <c r="E380" s="427"/>
    </row>
    <row r="381" spans="1:5" ht="16.5" customHeight="1">
      <c r="A381" s="426"/>
      <c r="B381" s="413"/>
      <c r="C381" s="413"/>
      <c r="D381" s="427"/>
      <c r="E381" s="427"/>
    </row>
    <row r="382" spans="1:5" ht="16.5" customHeight="1">
      <c r="A382" s="426"/>
      <c r="B382" s="413"/>
      <c r="C382" s="413"/>
      <c r="D382" s="427"/>
      <c r="E382" s="427"/>
    </row>
    <row r="383" spans="1:5" ht="16.5" customHeight="1">
      <c r="A383" s="426"/>
      <c r="B383" s="413"/>
      <c r="C383" s="413"/>
      <c r="D383" s="427"/>
      <c r="E383" s="427"/>
    </row>
    <row r="384" spans="1:5" ht="16.5" customHeight="1">
      <c r="A384" s="426"/>
      <c r="B384" s="413"/>
      <c r="C384" s="413"/>
      <c r="D384" s="427"/>
      <c r="E384" s="427"/>
    </row>
    <row r="385" spans="1:5" ht="16.5" customHeight="1">
      <c r="A385" s="426"/>
      <c r="B385" s="413"/>
      <c r="C385" s="413"/>
      <c r="D385" s="427"/>
      <c r="E385" s="427"/>
    </row>
    <row r="386" spans="1:5" ht="16.5" customHeight="1">
      <c r="A386" s="426"/>
      <c r="B386" s="413"/>
      <c r="C386" s="413"/>
      <c r="D386" s="427"/>
      <c r="E386" s="427"/>
    </row>
    <row r="387" spans="1:5" ht="16.5" customHeight="1">
      <c r="A387" s="426"/>
      <c r="B387" s="413"/>
      <c r="C387" s="413"/>
      <c r="D387" s="427"/>
      <c r="E387" s="427"/>
    </row>
    <row r="388" spans="1:5" ht="16.5" customHeight="1">
      <c r="A388" s="426"/>
      <c r="B388" s="413"/>
      <c r="C388" s="413"/>
      <c r="D388" s="427"/>
      <c r="E388" s="427"/>
    </row>
    <row r="389" spans="1:5" ht="16.5" customHeight="1">
      <c r="A389" s="426"/>
      <c r="B389" s="413"/>
      <c r="C389" s="413"/>
      <c r="D389" s="427"/>
      <c r="E389" s="427"/>
    </row>
    <row r="390" spans="1:5" ht="16.5" customHeight="1">
      <c r="A390" s="426"/>
      <c r="B390" s="413"/>
      <c r="C390" s="413"/>
      <c r="D390" s="427"/>
      <c r="E390" s="427"/>
    </row>
    <row r="391" spans="1:5" ht="16.5" customHeight="1">
      <c r="A391" s="426"/>
      <c r="B391" s="413"/>
      <c r="C391" s="413"/>
      <c r="D391" s="427"/>
      <c r="E391" s="427"/>
    </row>
    <row r="392" spans="1:5" ht="16.5" customHeight="1">
      <c r="A392" s="426"/>
      <c r="B392" s="413"/>
      <c r="C392" s="413"/>
      <c r="D392" s="427"/>
      <c r="E392" s="427"/>
    </row>
    <row r="393" spans="1:5" ht="16.5" customHeight="1">
      <c r="A393" s="426"/>
      <c r="B393" s="413"/>
      <c r="C393" s="413"/>
      <c r="D393" s="427"/>
      <c r="E393" s="427"/>
    </row>
    <row r="394" spans="1:5" ht="16.5" customHeight="1">
      <c r="A394" s="426"/>
      <c r="B394" s="413"/>
      <c r="C394" s="413"/>
      <c r="D394" s="427"/>
      <c r="E394" s="427"/>
    </row>
    <row r="395" spans="1:5" ht="16.5" customHeight="1">
      <c r="A395" s="426"/>
      <c r="B395" s="413"/>
      <c r="C395" s="413"/>
      <c r="D395" s="427"/>
      <c r="E395" s="427"/>
    </row>
    <row r="396" spans="1:5" ht="16.5" customHeight="1">
      <c r="A396" s="426"/>
      <c r="B396" s="413"/>
      <c r="C396" s="413"/>
      <c r="D396" s="427"/>
      <c r="E396" s="427"/>
    </row>
    <row r="397" spans="1:5" ht="16.5" customHeight="1">
      <c r="A397" s="426"/>
      <c r="B397" s="413"/>
      <c r="C397" s="413"/>
      <c r="D397" s="427"/>
      <c r="E397" s="427"/>
    </row>
    <row r="398" spans="1:5" ht="16.5" customHeight="1">
      <c r="A398" s="426"/>
      <c r="B398" s="413"/>
      <c r="C398" s="413"/>
      <c r="D398" s="427"/>
      <c r="E398" s="427"/>
    </row>
    <row r="399" spans="1:5" ht="16.5" customHeight="1">
      <c r="A399" s="426"/>
      <c r="B399" s="413"/>
      <c r="C399" s="413"/>
      <c r="D399" s="427"/>
      <c r="E399" s="427"/>
    </row>
    <row r="400" spans="1:5" ht="16.5" customHeight="1">
      <c r="A400" s="426"/>
      <c r="B400" s="413"/>
      <c r="C400" s="413"/>
      <c r="D400" s="427"/>
      <c r="E400" s="427"/>
    </row>
    <row r="401" spans="1:5" ht="16.5" customHeight="1">
      <c r="A401" s="426"/>
      <c r="B401" s="413"/>
      <c r="C401" s="413"/>
      <c r="D401" s="427"/>
      <c r="E401" s="427"/>
    </row>
    <row r="402" spans="1:5" ht="16.5" customHeight="1">
      <c r="A402" s="426"/>
      <c r="B402" s="413"/>
      <c r="C402" s="413"/>
      <c r="D402" s="427"/>
      <c r="E402" s="427"/>
    </row>
    <row r="403" spans="1:5" ht="16.5" customHeight="1">
      <c r="A403" s="426"/>
      <c r="B403" s="413"/>
      <c r="C403" s="413"/>
      <c r="D403" s="427"/>
      <c r="E403" s="427"/>
    </row>
    <row r="404" spans="1:5" ht="16.5" customHeight="1">
      <c r="A404" s="426"/>
      <c r="B404" s="413"/>
      <c r="C404" s="413"/>
      <c r="D404" s="427"/>
      <c r="E404" s="427"/>
    </row>
    <row r="405" spans="1:5" ht="16.5" customHeight="1">
      <c r="A405" s="426"/>
      <c r="B405" s="413"/>
      <c r="C405" s="413"/>
      <c r="D405" s="427"/>
      <c r="E405" s="427"/>
    </row>
    <row r="406" spans="1:5" ht="16.5" customHeight="1">
      <c r="A406" s="426"/>
      <c r="B406" s="413"/>
      <c r="C406" s="413"/>
      <c r="D406" s="427"/>
      <c r="E406" s="427"/>
    </row>
    <row r="407" spans="1:5" ht="16.5" customHeight="1">
      <c r="A407" s="426"/>
      <c r="B407" s="413"/>
      <c r="C407" s="413"/>
      <c r="D407" s="427"/>
      <c r="E407" s="427"/>
    </row>
    <row r="408" spans="1:5" ht="16.5" customHeight="1">
      <c r="A408" s="426"/>
      <c r="B408" s="413"/>
      <c r="C408" s="413"/>
      <c r="D408" s="427"/>
      <c r="E408" s="427"/>
    </row>
    <row r="409" spans="1:5" ht="16.5" customHeight="1">
      <c r="A409" s="426"/>
      <c r="B409" s="413"/>
      <c r="C409" s="413"/>
      <c r="D409" s="427"/>
      <c r="E409" s="427"/>
    </row>
    <row r="410" spans="1:5" ht="16.5" customHeight="1">
      <c r="A410" s="426"/>
      <c r="B410" s="413"/>
      <c r="C410" s="413"/>
      <c r="D410" s="427"/>
      <c r="E410" s="427"/>
    </row>
    <row r="411" spans="1:5" ht="16.5" customHeight="1">
      <c r="A411" s="426"/>
      <c r="B411" s="413"/>
      <c r="C411" s="413"/>
      <c r="D411" s="427"/>
      <c r="E411" s="427"/>
    </row>
    <row r="412" spans="1:5" ht="16.5" customHeight="1">
      <c r="A412" s="426"/>
      <c r="B412" s="413"/>
      <c r="C412" s="413"/>
      <c r="D412" s="427"/>
      <c r="E412" s="427"/>
    </row>
    <row r="413" spans="1:5" ht="16.5" customHeight="1">
      <c r="A413" s="426"/>
      <c r="B413" s="413"/>
      <c r="C413" s="413"/>
      <c r="D413" s="427"/>
      <c r="E413" s="427"/>
    </row>
    <row r="414" spans="1:5" ht="16.5" customHeight="1">
      <c r="A414" s="426"/>
      <c r="B414" s="413"/>
      <c r="C414" s="413"/>
      <c r="D414" s="427"/>
      <c r="E414" s="427"/>
    </row>
    <row r="415" spans="1:5" ht="16.5" customHeight="1">
      <c r="A415" s="426"/>
      <c r="B415" s="413"/>
      <c r="C415" s="413"/>
      <c r="D415" s="427"/>
      <c r="E415" s="427"/>
    </row>
    <row r="416" spans="1:5" ht="16.5" customHeight="1">
      <c r="A416" s="426"/>
      <c r="B416" s="413"/>
      <c r="C416" s="413"/>
      <c r="D416" s="427"/>
      <c r="E416" s="427"/>
    </row>
    <row r="417" spans="1:5" ht="16.5" customHeight="1">
      <c r="A417" s="426"/>
      <c r="B417" s="413"/>
      <c r="C417" s="413"/>
      <c r="D417" s="427"/>
      <c r="E417" s="427"/>
    </row>
  </sheetData>
  <mergeCells count="3">
    <mergeCell ref="A2:F2"/>
    <mergeCell ref="A7:A13"/>
    <mergeCell ref="A48:A51"/>
  </mergeCells>
  <printOptions horizontalCentered="1"/>
  <pageMargins left="0.196850393700787" right="0.196850393700787" top="0.35433070866141703" bottom="0.15748031496063" header="0.31496062992126" footer="0.31496062992126"/>
  <pageSetup paperSize="9" scale="59" fitToHeight="0" orientation="portrait" r:id="rId1"/>
  <rowBreaks count="2" manualBreakCount="2">
    <brk id="59" max="5" man="1"/>
    <brk id="8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38"/>
  <sheetViews>
    <sheetView topLeftCell="A31" workbookViewId="0">
      <selection activeCell="B3" sqref="B3"/>
    </sheetView>
  </sheetViews>
  <sheetFormatPr defaultColWidth="10.59765625" defaultRowHeight="14.5"/>
  <cols>
    <col min="1" max="1" width="8.296875" style="357" customWidth="1"/>
    <col min="2" max="2" width="78.796875" style="358" customWidth="1"/>
    <col min="3" max="3" width="9.19921875" style="359" customWidth="1"/>
    <col min="4" max="4" width="13.296875" style="358" customWidth="1"/>
    <col min="5" max="5" width="13.19921875" style="358" customWidth="1"/>
    <col min="6" max="16353" width="10.59765625" style="358"/>
    <col min="16354" max="16354" width="13.5" style="358" customWidth="1"/>
    <col min="16355" max="16384" width="13.5" style="360" customWidth="1"/>
  </cols>
  <sheetData>
    <row r="1" spans="1:34 16353:16354" ht="15" customHeight="1">
      <c r="A1" s="361"/>
      <c r="B1" s="362"/>
      <c r="C1" s="363"/>
      <c r="D1" s="362"/>
      <c r="E1" s="362"/>
    </row>
    <row r="2" spans="1:34 16353:16354" s="354" customFormat="1" ht="15" customHeight="1">
      <c r="A2" s="364"/>
      <c r="B2" s="365" t="s">
        <v>129</v>
      </c>
      <c r="C2" s="366"/>
      <c r="D2" s="365"/>
      <c r="E2" s="365"/>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row>
    <row r="3" spans="1:34 16353:16354" ht="87">
      <c r="A3" s="361">
        <v>1</v>
      </c>
      <c r="B3" s="362" t="s">
        <v>130</v>
      </c>
      <c r="C3" s="368"/>
      <c r="D3" s="369"/>
      <c r="E3" s="362"/>
    </row>
    <row r="4" spans="1:34 16353:16354" ht="15" customHeight="1">
      <c r="A4" s="361" t="s">
        <v>131</v>
      </c>
      <c r="B4" s="362" t="s">
        <v>132</v>
      </c>
      <c r="C4" s="368" t="s">
        <v>133</v>
      </c>
      <c r="D4" s="369">
        <v>15</v>
      </c>
      <c r="E4" s="362"/>
    </row>
    <row r="5" spans="1:34 16353:16354" ht="15" customHeight="1">
      <c r="A5" s="361" t="s">
        <v>134</v>
      </c>
      <c r="B5" s="362" t="s">
        <v>135</v>
      </c>
      <c r="C5" s="368" t="s">
        <v>133</v>
      </c>
      <c r="D5" s="369">
        <v>3</v>
      </c>
      <c r="E5" s="362"/>
    </row>
    <row r="6" spans="1:34 16353:16354" ht="15" customHeight="1">
      <c r="A6" s="361" t="s">
        <v>136</v>
      </c>
      <c r="B6" s="362" t="s">
        <v>137</v>
      </c>
      <c r="C6" s="368" t="s">
        <v>133</v>
      </c>
      <c r="D6" s="369">
        <v>3</v>
      </c>
      <c r="E6" s="362"/>
    </row>
    <row r="7" spans="1:34 16353:16354" ht="15" customHeight="1">
      <c r="A7" s="361" t="s">
        <v>138</v>
      </c>
      <c r="B7" s="362" t="s">
        <v>139</v>
      </c>
      <c r="C7" s="368" t="s">
        <v>133</v>
      </c>
      <c r="D7" s="369">
        <v>4</v>
      </c>
      <c r="E7" s="362"/>
    </row>
    <row r="8" spans="1:34 16353:16354" ht="15" customHeight="1">
      <c r="A8" s="361" t="s">
        <v>140</v>
      </c>
      <c r="B8" s="362" t="s">
        <v>141</v>
      </c>
      <c r="C8" s="368" t="s">
        <v>133</v>
      </c>
      <c r="D8" s="369" t="s">
        <v>142</v>
      </c>
      <c r="E8" s="362"/>
    </row>
    <row r="9" spans="1:34 16353:16354" ht="15" customHeight="1">
      <c r="A9" s="361" t="s">
        <v>143</v>
      </c>
      <c r="B9" s="362" t="s">
        <v>144</v>
      </c>
      <c r="C9" s="368" t="s">
        <v>133</v>
      </c>
      <c r="D9" s="369" t="s">
        <v>142</v>
      </c>
      <c r="E9" s="362"/>
    </row>
    <row r="10" spans="1:34 16353:16354" ht="15" customHeight="1">
      <c r="A10" s="361" t="s">
        <v>145</v>
      </c>
      <c r="B10" s="362" t="s">
        <v>146</v>
      </c>
      <c r="C10" s="368" t="s">
        <v>133</v>
      </c>
      <c r="D10" s="369" t="s">
        <v>142</v>
      </c>
      <c r="E10" s="362"/>
    </row>
    <row r="11" spans="1:34 16353:16354" ht="15" customHeight="1">
      <c r="A11" s="361"/>
      <c r="B11" s="362"/>
      <c r="C11" s="368"/>
      <c r="D11" s="369"/>
      <c r="E11" s="362"/>
    </row>
    <row r="12" spans="1:34 16353:16354" ht="72.5">
      <c r="A12" s="361">
        <v>2</v>
      </c>
      <c r="B12" s="362" t="s">
        <v>147</v>
      </c>
      <c r="C12" s="368"/>
      <c r="D12" s="369"/>
      <c r="E12" s="362"/>
    </row>
    <row r="13" spans="1:34 16353:16354">
      <c r="A13" s="361" t="s">
        <v>131</v>
      </c>
      <c r="B13" s="362" t="s">
        <v>148</v>
      </c>
      <c r="C13" s="368" t="s">
        <v>149</v>
      </c>
      <c r="D13" s="369">
        <v>7</v>
      </c>
      <c r="E13" s="362"/>
    </row>
    <row r="14" spans="1:34 16353:16354">
      <c r="A14" s="361" t="s">
        <v>134</v>
      </c>
      <c r="B14" s="362" t="s">
        <v>150</v>
      </c>
      <c r="C14" s="368" t="s">
        <v>149</v>
      </c>
      <c r="D14" s="369" t="s">
        <v>151</v>
      </c>
      <c r="E14" s="362"/>
    </row>
    <row r="15" spans="1:34 16353:16354" ht="15" customHeight="1">
      <c r="A15" s="361" t="s">
        <v>136</v>
      </c>
      <c r="B15" s="370" t="s">
        <v>152</v>
      </c>
      <c r="C15" s="368" t="s">
        <v>149</v>
      </c>
      <c r="D15" s="369" t="s">
        <v>151</v>
      </c>
      <c r="E15" s="371"/>
      <c r="XDY15" s="360"/>
      <c r="XDZ15" s="360"/>
    </row>
    <row r="16" spans="1:34 16353:16354" ht="15" customHeight="1">
      <c r="A16" s="361"/>
      <c r="B16" s="362"/>
      <c r="C16" s="368"/>
      <c r="D16" s="369"/>
      <c r="E16" s="362"/>
    </row>
    <row r="17" spans="1:5" ht="101.5">
      <c r="A17" s="361">
        <v>3</v>
      </c>
      <c r="B17" s="362" t="s">
        <v>153</v>
      </c>
      <c r="C17" s="368"/>
      <c r="D17" s="369"/>
      <c r="E17" s="362"/>
    </row>
    <row r="18" spans="1:5" ht="15" customHeight="1">
      <c r="A18" s="361" t="s">
        <v>131</v>
      </c>
      <c r="B18" s="362" t="s">
        <v>154</v>
      </c>
      <c r="C18" s="368" t="s">
        <v>149</v>
      </c>
      <c r="D18" s="369" t="s">
        <v>142</v>
      </c>
      <c r="E18" s="362"/>
    </row>
    <row r="19" spans="1:5" ht="15" customHeight="1">
      <c r="A19" s="361" t="s">
        <v>134</v>
      </c>
      <c r="B19" s="362" t="s">
        <v>155</v>
      </c>
      <c r="C19" s="368" t="s">
        <v>149</v>
      </c>
      <c r="D19" s="369">
        <v>7</v>
      </c>
      <c r="E19" s="362"/>
    </row>
    <row r="20" spans="1:5" ht="15" customHeight="1">
      <c r="A20" s="361" t="s">
        <v>136</v>
      </c>
      <c r="B20" s="362" t="s">
        <v>156</v>
      </c>
      <c r="C20" s="368" t="s">
        <v>149</v>
      </c>
      <c r="D20" s="369" t="s">
        <v>142</v>
      </c>
      <c r="E20" s="362"/>
    </row>
    <row r="21" spans="1:5" ht="15" customHeight="1">
      <c r="A21" s="361" t="s">
        <v>138</v>
      </c>
      <c r="B21" s="362" t="s">
        <v>157</v>
      </c>
      <c r="C21" s="368" t="s">
        <v>149</v>
      </c>
      <c r="D21" s="372" t="s">
        <v>142</v>
      </c>
      <c r="E21" s="362"/>
    </row>
    <row r="22" spans="1:5" ht="15" customHeight="1">
      <c r="A22" s="361"/>
      <c r="B22" s="362"/>
      <c r="C22" s="368"/>
      <c r="D22" s="369"/>
      <c r="E22" s="362"/>
    </row>
    <row r="23" spans="1:5" ht="29">
      <c r="A23" s="361">
        <v>4</v>
      </c>
      <c r="B23" s="362" t="s">
        <v>158</v>
      </c>
      <c r="C23" s="368" t="s">
        <v>149</v>
      </c>
      <c r="D23" s="373" t="s">
        <v>151</v>
      </c>
      <c r="E23" s="362"/>
    </row>
    <row r="24" spans="1:5" ht="58">
      <c r="A24" s="361">
        <v>5</v>
      </c>
      <c r="B24" s="374" t="s">
        <v>159</v>
      </c>
      <c r="C24" s="375"/>
      <c r="D24" s="376"/>
      <c r="E24" s="377"/>
    </row>
    <row r="25" spans="1:5">
      <c r="A25" s="361" t="s">
        <v>131</v>
      </c>
      <c r="B25" s="378" t="s">
        <v>160</v>
      </c>
      <c r="C25" s="368" t="s">
        <v>149</v>
      </c>
      <c r="D25" s="369">
        <v>1</v>
      </c>
      <c r="E25" s="377"/>
    </row>
    <row r="26" spans="1:5">
      <c r="A26" s="361" t="s">
        <v>134</v>
      </c>
      <c r="B26" s="378" t="s">
        <v>161</v>
      </c>
      <c r="C26" s="368" t="s">
        <v>149</v>
      </c>
      <c r="D26" s="369" t="s">
        <v>142</v>
      </c>
      <c r="E26" s="377"/>
    </row>
    <row r="27" spans="1:5" ht="43.5">
      <c r="A27" s="361">
        <v>6</v>
      </c>
      <c r="B27" s="379" t="s">
        <v>162</v>
      </c>
      <c r="C27" s="368" t="s">
        <v>149</v>
      </c>
      <c r="D27" s="369" t="s">
        <v>142</v>
      </c>
      <c r="E27" s="362"/>
    </row>
    <row r="28" spans="1:5" ht="43.5">
      <c r="A28" s="361">
        <v>7</v>
      </c>
      <c r="B28" s="378" t="s">
        <v>163</v>
      </c>
      <c r="C28" s="368" t="s">
        <v>149</v>
      </c>
      <c r="D28" s="369">
        <v>1</v>
      </c>
      <c r="E28" s="377"/>
    </row>
    <row r="29" spans="1:5" ht="58">
      <c r="A29" s="361">
        <v>8</v>
      </c>
      <c r="B29" s="378" t="s">
        <v>164</v>
      </c>
      <c r="C29" s="368" t="s">
        <v>149</v>
      </c>
      <c r="D29" s="369" t="s">
        <v>142</v>
      </c>
      <c r="E29" s="377"/>
    </row>
    <row r="30" spans="1:5">
      <c r="A30" s="361"/>
      <c r="B30" s="362"/>
      <c r="C30" s="368"/>
      <c r="D30" s="369"/>
      <c r="E30" s="362"/>
    </row>
    <row r="31" spans="1:5" ht="15" customHeight="1">
      <c r="A31" s="361"/>
      <c r="B31" s="362"/>
      <c r="C31" s="368"/>
      <c r="D31" s="369"/>
      <c r="E31" s="362"/>
    </row>
    <row r="32" spans="1:5" s="355" customFormat="1" ht="15" customHeight="1">
      <c r="A32" s="380">
        <v>5</v>
      </c>
      <c r="B32" s="381" t="s">
        <v>165</v>
      </c>
      <c r="C32" s="382"/>
      <c r="D32" s="383"/>
      <c r="E32" s="381"/>
    </row>
    <row r="33" spans="1:16" ht="87">
      <c r="A33" s="361" t="s">
        <v>131</v>
      </c>
      <c r="B33" s="379" t="s">
        <v>166</v>
      </c>
      <c r="C33" s="384" t="s">
        <v>149</v>
      </c>
      <c r="D33" s="373">
        <v>2</v>
      </c>
      <c r="E33" s="362"/>
    </row>
    <row r="34" spans="1:16" ht="87">
      <c r="A34" s="361" t="s">
        <v>136</v>
      </c>
      <c r="B34" s="379" t="s">
        <v>167</v>
      </c>
      <c r="C34" s="384" t="s">
        <v>149</v>
      </c>
      <c r="D34" s="373">
        <v>2</v>
      </c>
      <c r="E34" s="362"/>
      <c r="F34" s="385"/>
      <c r="G34" s="385"/>
      <c r="H34" s="385"/>
      <c r="I34" s="385"/>
      <c r="J34" s="385"/>
      <c r="K34" s="385"/>
      <c r="L34" s="385"/>
      <c r="M34" s="385"/>
      <c r="N34" s="385"/>
      <c r="O34" s="385"/>
      <c r="P34" s="385"/>
    </row>
    <row r="35" spans="1:16" s="356" customFormat="1" ht="15" customHeight="1">
      <c r="A35" s="386"/>
      <c r="B35" s="387"/>
      <c r="C35" s="388"/>
      <c r="D35" s="389"/>
      <c r="E35" s="389"/>
      <c r="F35" s="385"/>
      <c r="G35" s="385"/>
      <c r="H35" s="385"/>
      <c r="I35" s="385"/>
      <c r="J35" s="385"/>
      <c r="K35" s="385"/>
      <c r="L35" s="385"/>
      <c r="M35" s="385"/>
      <c r="N35" s="385"/>
      <c r="O35" s="385"/>
      <c r="P35" s="385"/>
    </row>
    <row r="36" spans="1:16" s="355" customFormat="1" ht="15" customHeight="1">
      <c r="A36" s="390"/>
      <c r="B36" s="391"/>
      <c r="C36" s="392"/>
      <c r="D36" s="391"/>
      <c r="E36" s="391"/>
    </row>
    <row r="37" spans="1:16" ht="15.65" customHeight="1"/>
    <row r="38" spans="1:16" ht="15" customHeight="1"/>
  </sheetData>
  <pageMargins left="0.7" right="0.7" top="0.75" bottom="0.75" header="0.3" footer="0.3"/>
  <pageSetup orientation="portrait"/>
  <colBreaks count="1" manualBreakCount="1">
    <brk id="4"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workbookViewId="0">
      <selection activeCell="F3" sqref="F3"/>
    </sheetView>
  </sheetViews>
  <sheetFormatPr defaultColWidth="10.59765625" defaultRowHeight="14"/>
  <cols>
    <col min="1" max="1" width="8.296875" style="336" customWidth="1"/>
    <col min="2" max="2" width="100.296875" style="337" customWidth="1"/>
    <col min="3" max="3" width="10.59765625" style="337"/>
    <col min="4" max="4" width="14.796875" style="338" customWidth="1"/>
    <col min="5" max="16384" width="10.59765625" style="337"/>
  </cols>
  <sheetData>
    <row r="1" spans="1:4" ht="17.5">
      <c r="A1" s="339"/>
      <c r="B1" s="340" t="s">
        <v>168</v>
      </c>
      <c r="C1" s="341"/>
      <c r="D1" s="342"/>
    </row>
    <row r="2" spans="1:4" s="335" customFormat="1">
      <c r="A2" s="343" t="s">
        <v>169</v>
      </c>
      <c r="B2" s="343" t="s">
        <v>45</v>
      </c>
      <c r="C2" s="343" t="s">
        <v>48</v>
      </c>
      <c r="D2" s="344" t="s">
        <v>170</v>
      </c>
    </row>
    <row r="3" spans="1:4" ht="154">
      <c r="A3" s="345">
        <v>2</v>
      </c>
      <c r="B3" s="346" t="s">
        <v>171</v>
      </c>
      <c r="C3" s="347" t="s">
        <v>149</v>
      </c>
      <c r="D3" s="348">
        <v>1</v>
      </c>
    </row>
    <row r="4" spans="1:4" ht="28">
      <c r="A4" s="345">
        <f t="shared" ref="A4:A22" si="0">A3+1</f>
        <v>3</v>
      </c>
      <c r="B4" s="346" t="s">
        <v>172</v>
      </c>
      <c r="C4" s="345" t="s">
        <v>149</v>
      </c>
      <c r="D4" s="349">
        <v>1</v>
      </c>
    </row>
    <row r="5" spans="1:4" ht="28">
      <c r="A5" s="345">
        <f t="shared" si="0"/>
        <v>4</v>
      </c>
      <c r="B5" s="346" t="s">
        <v>173</v>
      </c>
      <c r="C5" s="345" t="s">
        <v>149</v>
      </c>
      <c r="D5" s="349">
        <v>1</v>
      </c>
    </row>
    <row r="6" spans="1:4" ht="28">
      <c r="A6" s="345">
        <f t="shared" si="0"/>
        <v>5</v>
      </c>
      <c r="B6" s="346" t="s">
        <v>174</v>
      </c>
      <c r="C6" s="345" t="s">
        <v>149</v>
      </c>
      <c r="D6" s="349">
        <v>8</v>
      </c>
    </row>
    <row r="7" spans="1:4" ht="28">
      <c r="A7" s="345">
        <f t="shared" si="0"/>
        <v>6</v>
      </c>
      <c r="B7" s="346" t="s">
        <v>175</v>
      </c>
      <c r="C7" s="345" t="s">
        <v>149</v>
      </c>
      <c r="D7" s="349">
        <v>2</v>
      </c>
    </row>
    <row r="8" spans="1:4">
      <c r="A8" s="345">
        <f t="shared" si="0"/>
        <v>7</v>
      </c>
      <c r="B8" s="346" t="s">
        <v>176</v>
      </c>
      <c r="C8" s="345" t="s">
        <v>149</v>
      </c>
      <c r="D8" s="349">
        <v>2</v>
      </c>
    </row>
    <row r="9" spans="1:4" ht="28">
      <c r="A9" s="345">
        <f t="shared" si="0"/>
        <v>8</v>
      </c>
      <c r="B9" s="346" t="s">
        <v>177</v>
      </c>
      <c r="C9" s="345" t="s">
        <v>149</v>
      </c>
      <c r="D9" s="349">
        <v>2</v>
      </c>
    </row>
    <row r="10" spans="1:4" ht="28">
      <c r="A10" s="345">
        <f t="shared" si="0"/>
        <v>9</v>
      </c>
      <c r="B10" s="346" t="s">
        <v>178</v>
      </c>
      <c r="C10" s="345" t="s">
        <v>149</v>
      </c>
      <c r="D10" s="349">
        <v>1</v>
      </c>
    </row>
    <row r="11" spans="1:4" ht="28">
      <c r="A11" s="345">
        <f t="shared" si="0"/>
        <v>10</v>
      </c>
      <c r="B11" s="346" t="s">
        <v>179</v>
      </c>
      <c r="C11" s="345" t="s">
        <v>149</v>
      </c>
      <c r="D11" s="349">
        <v>2</v>
      </c>
    </row>
    <row r="12" spans="1:4">
      <c r="A12" s="345">
        <f t="shared" si="0"/>
        <v>11</v>
      </c>
      <c r="B12" s="346" t="s">
        <v>180</v>
      </c>
      <c r="C12" s="345" t="s">
        <v>149</v>
      </c>
      <c r="D12" s="349">
        <v>2</v>
      </c>
    </row>
    <row r="13" spans="1:4" ht="28">
      <c r="A13" s="345">
        <f t="shared" si="0"/>
        <v>12</v>
      </c>
      <c r="B13" s="346" t="s">
        <v>181</v>
      </c>
      <c r="C13" s="345" t="s">
        <v>149</v>
      </c>
      <c r="D13" s="349">
        <v>1</v>
      </c>
    </row>
    <row r="14" spans="1:4" ht="42">
      <c r="A14" s="345">
        <f t="shared" si="0"/>
        <v>13</v>
      </c>
      <c r="B14" s="346" t="s">
        <v>182</v>
      </c>
      <c r="C14" s="345" t="s">
        <v>149</v>
      </c>
      <c r="D14" s="349">
        <v>30</v>
      </c>
    </row>
    <row r="15" spans="1:4" ht="28">
      <c r="A15" s="345">
        <f t="shared" si="0"/>
        <v>14</v>
      </c>
      <c r="B15" s="346" t="s">
        <v>183</v>
      </c>
      <c r="C15" s="345" t="s">
        <v>149</v>
      </c>
      <c r="D15" s="349">
        <v>8</v>
      </c>
    </row>
    <row r="16" spans="1:4" ht="28">
      <c r="A16" s="345">
        <f t="shared" si="0"/>
        <v>15</v>
      </c>
      <c r="B16" s="346" t="s">
        <v>184</v>
      </c>
      <c r="C16" s="345" t="s">
        <v>149</v>
      </c>
      <c r="D16" s="349">
        <v>1</v>
      </c>
    </row>
    <row r="17" spans="1:4" ht="42">
      <c r="A17" s="345">
        <f t="shared" si="0"/>
        <v>16</v>
      </c>
      <c r="B17" s="346" t="s">
        <v>185</v>
      </c>
      <c r="C17" s="345" t="s">
        <v>186</v>
      </c>
      <c r="D17" s="349">
        <v>25</v>
      </c>
    </row>
    <row r="18" spans="1:4">
      <c r="A18" s="345">
        <f t="shared" si="0"/>
        <v>17</v>
      </c>
      <c r="B18" s="346" t="s">
        <v>187</v>
      </c>
      <c r="C18" s="345" t="s">
        <v>186</v>
      </c>
      <c r="D18" s="349">
        <v>25</v>
      </c>
    </row>
    <row r="19" spans="1:4" ht="42">
      <c r="A19" s="345">
        <f t="shared" si="0"/>
        <v>18</v>
      </c>
      <c r="B19" s="346" t="s">
        <v>188</v>
      </c>
      <c r="C19" s="345" t="s">
        <v>149</v>
      </c>
      <c r="D19" s="349">
        <v>9</v>
      </c>
    </row>
    <row r="20" spans="1:4" ht="42">
      <c r="A20" s="345">
        <f t="shared" si="0"/>
        <v>19</v>
      </c>
      <c r="B20" s="346" t="s">
        <v>189</v>
      </c>
      <c r="C20" s="345" t="s">
        <v>149</v>
      </c>
      <c r="D20" s="349">
        <v>9</v>
      </c>
    </row>
    <row r="21" spans="1:4" ht="42">
      <c r="A21" s="345">
        <f t="shared" si="0"/>
        <v>20</v>
      </c>
      <c r="B21" s="346" t="s">
        <v>190</v>
      </c>
      <c r="C21" s="345" t="s">
        <v>149</v>
      </c>
      <c r="D21" s="349">
        <v>2</v>
      </c>
    </row>
    <row r="22" spans="1:4" ht="56">
      <c r="A22" s="345">
        <f t="shared" si="0"/>
        <v>21</v>
      </c>
      <c r="B22" s="346" t="s">
        <v>191</v>
      </c>
      <c r="C22" s="345" t="s">
        <v>149</v>
      </c>
      <c r="D22" s="349">
        <v>2</v>
      </c>
    </row>
    <row r="23" spans="1:4">
      <c r="A23" s="345"/>
      <c r="B23" s="346"/>
      <c r="C23" s="346"/>
      <c r="D23" s="350"/>
    </row>
    <row r="24" spans="1:4">
      <c r="A24" s="351"/>
      <c r="B24" s="352"/>
      <c r="C24" s="352"/>
      <c r="D24" s="353"/>
    </row>
    <row r="25" spans="1:4">
      <c r="A25" s="351"/>
      <c r="B25" s="352"/>
      <c r="C25" s="352"/>
      <c r="D25" s="353"/>
    </row>
    <row r="26" spans="1:4">
      <c r="A26" s="351"/>
      <c r="B26" s="352"/>
      <c r="C26" s="352"/>
      <c r="D26" s="353"/>
    </row>
    <row r="27" spans="1:4">
      <c r="A27" s="351"/>
      <c r="B27" s="352"/>
      <c r="C27" s="352"/>
      <c r="D27" s="353"/>
    </row>
    <row r="28" spans="1:4">
      <c r="A28" s="351"/>
      <c r="B28" s="352"/>
      <c r="C28" s="352"/>
      <c r="D28" s="353"/>
    </row>
    <row r="29" spans="1:4">
      <c r="A29" s="351"/>
      <c r="B29" s="352"/>
      <c r="C29" s="352"/>
      <c r="D29" s="353"/>
    </row>
    <row r="30" spans="1:4">
      <c r="A30" s="351"/>
      <c r="B30" s="352"/>
      <c r="C30" s="352"/>
      <c r="D30" s="353"/>
    </row>
    <row r="31" spans="1:4">
      <c r="A31" s="351"/>
      <c r="B31" s="352"/>
      <c r="C31" s="352"/>
      <c r="D31" s="353"/>
    </row>
    <row r="32" spans="1:4">
      <c r="A32" s="351"/>
      <c r="B32" s="352"/>
      <c r="C32" s="352"/>
      <c r="D32" s="353"/>
    </row>
    <row r="33" spans="1:4">
      <c r="A33" s="351"/>
      <c r="B33" s="352"/>
      <c r="C33" s="352"/>
      <c r="D33" s="353"/>
    </row>
    <row r="34" spans="1:4">
      <c r="A34" s="351"/>
      <c r="B34" s="352"/>
      <c r="C34" s="352"/>
      <c r="D34" s="353"/>
    </row>
    <row r="35" spans="1:4">
      <c r="A35" s="351"/>
      <c r="B35" s="352"/>
      <c r="C35" s="352"/>
      <c r="D35" s="353"/>
    </row>
    <row r="36" spans="1:4">
      <c r="A36" s="351"/>
      <c r="B36" s="352"/>
      <c r="C36" s="352"/>
      <c r="D36" s="353"/>
    </row>
    <row r="37" spans="1:4">
      <c r="A37" s="351"/>
      <c r="B37" s="352"/>
      <c r="C37" s="352"/>
      <c r="D37" s="353"/>
    </row>
    <row r="38" spans="1:4">
      <c r="A38" s="351"/>
      <c r="B38" s="352"/>
      <c r="C38" s="352"/>
      <c r="D38" s="353"/>
    </row>
    <row r="39" spans="1:4">
      <c r="A39" s="351"/>
      <c r="B39" s="352"/>
      <c r="C39" s="352"/>
      <c r="D39" s="353"/>
    </row>
    <row r="40" spans="1:4">
      <c r="A40" s="351"/>
      <c r="B40" s="352"/>
      <c r="C40" s="352"/>
      <c r="D40" s="353"/>
    </row>
    <row r="41" spans="1:4">
      <c r="A41" s="351"/>
      <c r="B41" s="352"/>
      <c r="C41" s="352"/>
      <c r="D41" s="353"/>
    </row>
    <row r="42" spans="1:4">
      <c r="A42" s="351"/>
      <c r="B42" s="352"/>
      <c r="C42" s="352"/>
      <c r="D42" s="353"/>
    </row>
    <row r="43" spans="1:4">
      <c r="A43" s="351"/>
      <c r="B43" s="352"/>
      <c r="C43" s="352"/>
      <c r="D43" s="353"/>
    </row>
    <row r="44" spans="1:4">
      <c r="A44" s="351"/>
      <c r="B44" s="352"/>
      <c r="C44" s="352"/>
      <c r="D44" s="353"/>
    </row>
    <row r="45" spans="1:4">
      <c r="A45" s="351"/>
      <c r="B45" s="352"/>
      <c r="C45" s="352"/>
      <c r="D45" s="353"/>
    </row>
    <row r="46" spans="1:4">
      <c r="A46" s="351"/>
      <c r="B46" s="352"/>
      <c r="C46" s="352"/>
      <c r="D46" s="353"/>
    </row>
    <row r="47" spans="1:4">
      <c r="A47" s="351"/>
      <c r="B47" s="352"/>
      <c r="C47" s="352"/>
      <c r="D47" s="353"/>
    </row>
    <row r="48" spans="1:4">
      <c r="A48" s="351"/>
      <c r="B48" s="352"/>
      <c r="C48" s="352"/>
      <c r="D48" s="353"/>
    </row>
    <row r="49" spans="1:4">
      <c r="A49" s="351"/>
      <c r="B49" s="352"/>
      <c r="C49" s="352"/>
      <c r="D49" s="353"/>
    </row>
    <row r="50" spans="1:4">
      <c r="A50" s="351"/>
      <c r="B50" s="352"/>
      <c r="C50" s="352"/>
      <c r="D50" s="353"/>
    </row>
    <row r="51" spans="1:4">
      <c r="A51" s="351"/>
      <c r="B51" s="352"/>
      <c r="C51" s="352"/>
      <c r="D51" s="353"/>
    </row>
    <row r="52" spans="1:4">
      <c r="A52" s="351"/>
      <c r="B52" s="352"/>
      <c r="C52" s="352"/>
      <c r="D52" s="353"/>
    </row>
    <row r="53" spans="1:4">
      <c r="A53" s="351"/>
      <c r="B53" s="352"/>
      <c r="C53" s="352"/>
      <c r="D53" s="35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opLeftCell="A153" workbookViewId="0">
      <selection activeCell="B126" sqref="B126"/>
    </sheetView>
  </sheetViews>
  <sheetFormatPr defaultColWidth="10.5" defaultRowHeight="14.5"/>
  <cols>
    <col min="1" max="1" width="8.5" style="149" customWidth="1"/>
    <col min="2" max="2" width="61.69921875" style="149" customWidth="1"/>
    <col min="3" max="3" width="10.69921875" style="150"/>
    <col min="4" max="4" width="11.796875" style="149" customWidth="1"/>
    <col min="5" max="5" width="13.19921875" style="149" customWidth="1"/>
    <col min="6" max="6" width="16.296875" style="149" customWidth="1"/>
    <col min="7" max="7" width="13.796875" style="149" customWidth="1"/>
    <col min="8" max="252" width="10.69921875" style="149"/>
    <col min="253" max="253" width="55.5" style="149" customWidth="1"/>
    <col min="254" max="256" width="10.69921875" style="149"/>
    <col min="257" max="257" width="13.796875" style="149" customWidth="1"/>
    <col min="258" max="508" width="10.69921875" style="149"/>
    <col min="509" max="509" width="55.5" style="149" customWidth="1"/>
    <col min="510" max="512" width="10.69921875" style="149"/>
    <col min="513" max="513" width="13.796875" style="149" customWidth="1"/>
    <col min="514" max="764" width="10.69921875" style="149"/>
    <col min="765" max="765" width="55.5" style="149" customWidth="1"/>
    <col min="766" max="768" width="10.69921875" style="149"/>
    <col min="769" max="769" width="13.796875" style="149" customWidth="1"/>
    <col min="770" max="1020" width="10.69921875" style="149"/>
    <col min="1021" max="1021" width="55.5" style="149" customWidth="1"/>
    <col min="1022" max="1024" width="10.69921875" style="149"/>
    <col min="1025" max="1025" width="13.796875" style="149" customWidth="1"/>
    <col min="1026" max="1276" width="10.69921875" style="149"/>
    <col min="1277" max="1277" width="55.5" style="149" customWidth="1"/>
    <col min="1278" max="1280" width="10.69921875" style="149"/>
    <col min="1281" max="1281" width="13.796875" style="149" customWidth="1"/>
    <col min="1282" max="1532" width="10.69921875" style="149"/>
    <col min="1533" max="1533" width="55.5" style="149" customWidth="1"/>
    <col min="1534" max="1536" width="10.69921875" style="149"/>
    <col min="1537" max="1537" width="13.796875" style="149" customWidth="1"/>
    <col min="1538" max="1788" width="10.69921875" style="149"/>
    <col min="1789" max="1789" width="55.5" style="149" customWidth="1"/>
    <col min="1790" max="1792" width="10.69921875" style="149"/>
    <col min="1793" max="1793" width="13.796875" style="149" customWidth="1"/>
    <col min="1794" max="2044" width="10.69921875" style="149"/>
    <col min="2045" max="2045" width="55.5" style="149" customWidth="1"/>
    <col min="2046" max="2048" width="10.69921875" style="149"/>
    <col min="2049" max="2049" width="13.796875" style="149" customWidth="1"/>
    <col min="2050" max="2300" width="10.69921875" style="149"/>
    <col min="2301" max="2301" width="55.5" style="149" customWidth="1"/>
    <col min="2302" max="2304" width="10.69921875" style="149"/>
    <col min="2305" max="2305" width="13.796875" style="149" customWidth="1"/>
    <col min="2306" max="2556" width="10.69921875" style="149"/>
    <col min="2557" max="2557" width="55.5" style="149" customWidth="1"/>
    <col min="2558" max="2560" width="10.69921875" style="149"/>
    <col min="2561" max="2561" width="13.796875" style="149" customWidth="1"/>
    <col min="2562" max="2812" width="10.69921875" style="149"/>
    <col min="2813" max="2813" width="55.5" style="149" customWidth="1"/>
    <col min="2814" max="2816" width="10.69921875" style="149"/>
    <col min="2817" max="2817" width="13.796875" style="149" customWidth="1"/>
    <col min="2818" max="3068" width="10.69921875" style="149"/>
    <col min="3069" max="3069" width="55.5" style="149" customWidth="1"/>
    <col min="3070" max="3072" width="10.69921875" style="149"/>
    <col min="3073" max="3073" width="13.796875" style="149" customWidth="1"/>
    <col min="3074" max="3324" width="10.69921875" style="149"/>
    <col min="3325" max="3325" width="55.5" style="149" customWidth="1"/>
    <col min="3326" max="3328" width="10.69921875" style="149"/>
    <col min="3329" max="3329" width="13.796875" style="149" customWidth="1"/>
    <col min="3330" max="3580" width="10.69921875" style="149"/>
    <col min="3581" max="3581" width="55.5" style="149" customWidth="1"/>
    <col min="3582" max="3584" width="10.69921875" style="149"/>
    <col min="3585" max="3585" width="13.796875" style="149" customWidth="1"/>
    <col min="3586" max="3836" width="10.69921875" style="149"/>
    <col min="3837" max="3837" width="55.5" style="149" customWidth="1"/>
    <col min="3838" max="3840" width="10.69921875" style="149"/>
    <col min="3841" max="3841" width="13.796875" style="149" customWidth="1"/>
    <col min="3842" max="4092" width="10.69921875" style="149"/>
    <col min="4093" max="4093" width="55.5" style="149" customWidth="1"/>
    <col min="4094" max="4096" width="10.69921875" style="149"/>
    <col min="4097" max="4097" width="13.796875" style="149" customWidth="1"/>
    <col min="4098" max="4348" width="10.69921875" style="149"/>
    <col min="4349" max="4349" width="55.5" style="149" customWidth="1"/>
    <col min="4350" max="4352" width="10.69921875" style="149"/>
    <col min="4353" max="4353" width="13.796875" style="149" customWidth="1"/>
    <col min="4354" max="4604" width="10.69921875" style="149"/>
    <col min="4605" max="4605" width="55.5" style="149" customWidth="1"/>
    <col min="4606" max="4608" width="10.69921875" style="149"/>
    <col min="4609" max="4609" width="13.796875" style="149" customWidth="1"/>
    <col min="4610" max="4860" width="10.69921875" style="149"/>
    <col min="4861" max="4861" width="55.5" style="149" customWidth="1"/>
    <col min="4862" max="4864" width="10.69921875" style="149"/>
    <col min="4865" max="4865" width="13.796875" style="149" customWidth="1"/>
    <col min="4866" max="5116" width="10.69921875" style="149"/>
    <col min="5117" max="5117" width="55.5" style="149" customWidth="1"/>
    <col min="5118" max="5120" width="10.69921875" style="149"/>
    <col min="5121" max="5121" width="13.796875" style="149" customWidth="1"/>
    <col min="5122" max="5372" width="10.69921875" style="149"/>
    <col min="5373" max="5373" width="55.5" style="149" customWidth="1"/>
    <col min="5374" max="5376" width="10.69921875" style="149"/>
    <col min="5377" max="5377" width="13.796875" style="149" customWidth="1"/>
    <col min="5378" max="5628" width="10.69921875" style="149"/>
    <col min="5629" max="5629" width="55.5" style="149" customWidth="1"/>
    <col min="5630" max="5632" width="10.69921875" style="149"/>
    <col min="5633" max="5633" width="13.796875" style="149" customWidth="1"/>
    <col min="5634" max="5884" width="10.69921875" style="149"/>
    <col min="5885" max="5885" width="55.5" style="149" customWidth="1"/>
    <col min="5886" max="5888" width="10.69921875" style="149"/>
    <col min="5889" max="5889" width="13.796875" style="149" customWidth="1"/>
    <col min="5890" max="6140" width="10.69921875" style="149"/>
    <col min="6141" max="6141" width="55.5" style="149" customWidth="1"/>
    <col min="6142" max="6144" width="10.69921875" style="149"/>
    <col min="6145" max="6145" width="13.796875" style="149" customWidth="1"/>
    <col min="6146" max="6396" width="10.69921875" style="149"/>
    <col min="6397" max="6397" width="55.5" style="149" customWidth="1"/>
    <col min="6398" max="6400" width="10.69921875" style="149"/>
    <col min="6401" max="6401" width="13.796875" style="149" customWidth="1"/>
    <col min="6402" max="6652" width="10.69921875" style="149"/>
    <col min="6653" max="6653" width="55.5" style="149" customWidth="1"/>
    <col min="6654" max="6656" width="10.69921875" style="149"/>
    <col min="6657" max="6657" width="13.796875" style="149" customWidth="1"/>
    <col min="6658" max="6908" width="10.69921875" style="149"/>
    <col min="6909" max="6909" width="55.5" style="149" customWidth="1"/>
    <col min="6910" max="6912" width="10.69921875" style="149"/>
    <col min="6913" max="6913" width="13.796875" style="149" customWidth="1"/>
    <col min="6914" max="7164" width="10.69921875" style="149"/>
    <col min="7165" max="7165" width="55.5" style="149" customWidth="1"/>
    <col min="7166" max="7168" width="10.69921875" style="149"/>
    <col min="7169" max="7169" width="13.796875" style="149" customWidth="1"/>
    <col min="7170" max="7420" width="10.69921875" style="149"/>
    <col min="7421" max="7421" width="55.5" style="149" customWidth="1"/>
    <col min="7422" max="7424" width="10.69921875" style="149"/>
    <col min="7425" max="7425" width="13.796875" style="149" customWidth="1"/>
    <col min="7426" max="7676" width="10.69921875" style="149"/>
    <col min="7677" max="7677" width="55.5" style="149" customWidth="1"/>
    <col min="7678" max="7680" width="10.69921875" style="149"/>
    <col min="7681" max="7681" width="13.796875" style="149" customWidth="1"/>
    <col min="7682" max="7932" width="10.69921875" style="149"/>
    <col min="7933" max="7933" width="55.5" style="149" customWidth="1"/>
    <col min="7934" max="7936" width="10.69921875" style="149"/>
    <col min="7937" max="7937" width="13.796875" style="149" customWidth="1"/>
    <col min="7938" max="8188" width="10.69921875" style="149"/>
    <col min="8189" max="8189" width="55.5" style="149" customWidth="1"/>
    <col min="8190" max="8192" width="10.69921875" style="149"/>
    <col min="8193" max="8193" width="13.796875" style="149" customWidth="1"/>
    <col min="8194" max="8444" width="10.69921875" style="149"/>
    <col min="8445" max="8445" width="55.5" style="149" customWidth="1"/>
    <col min="8446" max="8448" width="10.69921875" style="149"/>
    <col min="8449" max="8449" width="13.796875" style="149" customWidth="1"/>
    <col min="8450" max="8700" width="10.69921875" style="149"/>
    <col min="8701" max="8701" width="55.5" style="149" customWidth="1"/>
    <col min="8702" max="8704" width="10.69921875" style="149"/>
    <col min="8705" max="8705" width="13.796875" style="149" customWidth="1"/>
    <col min="8706" max="8956" width="10.69921875" style="149"/>
    <col min="8957" max="8957" width="55.5" style="149" customWidth="1"/>
    <col min="8958" max="8960" width="10.69921875" style="149"/>
    <col min="8961" max="8961" width="13.796875" style="149" customWidth="1"/>
    <col min="8962" max="9212" width="10.69921875" style="149"/>
    <col min="9213" max="9213" width="55.5" style="149" customWidth="1"/>
    <col min="9214" max="9216" width="10.69921875" style="149"/>
    <col min="9217" max="9217" width="13.796875" style="149" customWidth="1"/>
    <col min="9218" max="9468" width="10.69921875" style="149"/>
    <col min="9469" max="9469" width="55.5" style="149" customWidth="1"/>
    <col min="9470" max="9472" width="10.69921875" style="149"/>
    <col min="9473" max="9473" width="13.796875" style="149" customWidth="1"/>
    <col min="9474" max="9724" width="10.69921875" style="149"/>
    <col min="9725" max="9725" width="55.5" style="149" customWidth="1"/>
    <col min="9726" max="9728" width="10.69921875" style="149"/>
    <col min="9729" max="9729" width="13.796875" style="149" customWidth="1"/>
    <col min="9730" max="9980" width="10.69921875" style="149"/>
    <col min="9981" max="9981" width="55.5" style="149" customWidth="1"/>
    <col min="9982" max="9984" width="10.69921875" style="149"/>
    <col min="9985" max="9985" width="13.796875" style="149" customWidth="1"/>
    <col min="9986" max="10236" width="10.69921875" style="149"/>
    <col min="10237" max="10237" width="55.5" style="149" customWidth="1"/>
    <col min="10238" max="10240" width="10.69921875" style="149"/>
    <col min="10241" max="10241" width="13.796875" style="149" customWidth="1"/>
    <col min="10242" max="10492" width="10.69921875" style="149"/>
    <col min="10493" max="10493" width="55.5" style="149" customWidth="1"/>
    <col min="10494" max="10496" width="10.69921875" style="149"/>
    <col min="10497" max="10497" width="13.796875" style="149" customWidth="1"/>
    <col min="10498" max="10748" width="10.69921875" style="149"/>
    <col min="10749" max="10749" width="55.5" style="149" customWidth="1"/>
    <col min="10750" max="10752" width="10.69921875" style="149"/>
    <col min="10753" max="10753" width="13.796875" style="149" customWidth="1"/>
    <col min="10754" max="11004" width="10.69921875" style="149"/>
    <col min="11005" max="11005" width="55.5" style="149" customWidth="1"/>
    <col min="11006" max="11008" width="10.69921875" style="149"/>
    <col min="11009" max="11009" width="13.796875" style="149" customWidth="1"/>
    <col min="11010" max="11260" width="10.69921875" style="149"/>
    <col min="11261" max="11261" width="55.5" style="149" customWidth="1"/>
    <col min="11262" max="11264" width="10.69921875" style="149"/>
    <col min="11265" max="11265" width="13.796875" style="149" customWidth="1"/>
    <col min="11266" max="11516" width="10.69921875" style="149"/>
    <col min="11517" max="11517" width="55.5" style="149" customWidth="1"/>
    <col min="11518" max="11520" width="10.69921875" style="149"/>
    <col min="11521" max="11521" width="13.796875" style="149" customWidth="1"/>
    <col min="11522" max="11772" width="10.69921875" style="149"/>
    <col min="11773" max="11773" width="55.5" style="149" customWidth="1"/>
    <col min="11774" max="11776" width="10.69921875" style="149"/>
    <col min="11777" max="11777" width="13.796875" style="149" customWidth="1"/>
    <col min="11778" max="12028" width="10.69921875" style="149"/>
    <col min="12029" max="12029" width="55.5" style="149" customWidth="1"/>
    <col min="12030" max="12032" width="10.69921875" style="149"/>
    <col min="12033" max="12033" width="13.796875" style="149" customWidth="1"/>
    <col min="12034" max="12284" width="10.69921875" style="149"/>
    <col min="12285" max="12285" width="55.5" style="149" customWidth="1"/>
    <col min="12286" max="12288" width="10.69921875" style="149"/>
    <col min="12289" max="12289" width="13.796875" style="149" customWidth="1"/>
    <col min="12290" max="12540" width="10.69921875" style="149"/>
    <col min="12541" max="12541" width="55.5" style="149" customWidth="1"/>
    <col min="12542" max="12544" width="10.69921875" style="149"/>
    <col min="12545" max="12545" width="13.796875" style="149" customWidth="1"/>
    <col min="12546" max="12796" width="10.69921875" style="149"/>
    <col min="12797" max="12797" width="55.5" style="149" customWidth="1"/>
    <col min="12798" max="12800" width="10.69921875" style="149"/>
    <col min="12801" max="12801" width="13.796875" style="149" customWidth="1"/>
    <col min="12802" max="13052" width="10.69921875" style="149"/>
    <col min="13053" max="13053" width="55.5" style="149" customWidth="1"/>
    <col min="13054" max="13056" width="10.69921875" style="149"/>
    <col min="13057" max="13057" width="13.796875" style="149" customWidth="1"/>
    <col min="13058" max="13308" width="10.69921875" style="149"/>
    <col min="13309" max="13309" width="55.5" style="149" customWidth="1"/>
    <col min="13310" max="13312" width="10.69921875" style="149"/>
    <col min="13313" max="13313" width="13.796875" style="149" customWidth="1"/>
    <col min="13314" max="13564" width="10.69921875" style="149"/>
    <col min="13565" max="13565" width="55.5" style="149" customWidth="1"/>
    <col min="13566" max="13568" width="10.69921875" style="149"/>
    <col min="13569" max="13569" width="13.796875" style="149" customWidth="1"/>
    <col min="13570" max="13820" width="10.69921875" style="149"/>
    <col min="13821" max="13821" width="55.5" style="149" customWidth="1"/>
    <col min="13822" max="13824" width="10.69921875" style="149"/>
    <col min="13825" max="13825" width="13.796875" style="149" customWidth="1"/>
    <col min="13826" max="14076" width="10.69921875" style="149"/>
    <col min="14077" max="14077" width="55.5" style="149" customWidth="1"/>
    <col min="14078" max="14080" width="10.69921875" style="149"/>
    <col min="14081" max="14081" width="13.796875" style="149" customWidth="1"/>
    <col min="14082" max="14332" width="10.69921875" style="149"/>
    <col min="14333" max="14333" width="55.5" style="149" customWidth="1"/>
    <col min="14334" max="14336" width="10.69921875" style="149"/>
    <col min="14337" max="14337" width="13.796875" style="149" customWidth="1"/>
    <col min="14338" max="14588" width="10.69921875" style="149"/>
    <col min="14589" max="14589" width="55.5" style="149" customWidth="1"/>
    <col min="14590" max="14592" width="10.69921875" style="149"/>
    <col min="14593" max="14593" width="13.796875" style="149" customWidth="1"/>
    <col min="14594" max="14844" width="10.69921875" style="149"/>
    <col min="14845" max="14845" width="55.5" style="149" customWidth="1"/>
    <col min="14846" max="14848" width="10.69921875" style="149"/>
    <col min="14849" max="14849" width="13.796875" style="149" customWidth="1"/>
    <col min="14850" max="15100" width="10.69921875" style="149"/>
    <col min="15101" max="15101" width="55.5" style="149" customWidth="1"/>
    <col min="15102" max="15104" width="10.69921875" style="149"/>
    <col min="15105" max="15105" width="13.796875" style="149" customWidth="1"/>
    <col min="15106" max="15356" width="10.69921875" style="149"/>
    <col min="15357" max="15357" width="55.5" style="149" customWidth="1"/>
    <col min="15358" max="15360" width="10.69921875" style="149"/>
    <col min="15361" max="15361" width="13.796875" style="149" customWidth="1"/>
    <col min="15362" max="15612" width="10.69921875" style="149"/>
    <col min="15613" max="15613" width="55.5" style="149" customWidth="1"/>
    <col min="15614" max="15616" width="10.69921875" style="149"/>
    <col min="15617" max="15617" width="13.796875" style="149" customWidth="1"/>
    <col min="15618" max="15868" width="10.69921875" style="149"/>
    <col min="15869" max="15869" width="55.5" style="149" customWidth="1"/>
    <col min="15870" max="15872" width="10.69921875" style="149"/>
    <col min="15873" max="15873" width="13.796875" style="149" customWidth="1"/>
    <col min="15874" max="16124" width="10.69921875" style="149"/>
    <col min="16125" max="16125" width="55.5" style="149" customWidth="1"/>
    <col min="16126" max="16128" width="10.69921875" style="149"/>
    <col min="16129" max="16129" width="13.796875" style="149" customWidth="1"/>
    <col min="16130" max="16384" width="10.69921875" style="149"/>
  </cols>
  <sheetData>
    <row r="1" spans="1:7" s="141" customFormat="1" ht="27" customHeight="1">
      <c r="A1" s="551" t="s">
        <v>192</v>
      </c>
      <c r="B1" s="552"/>
      <c r="C1" s="552"/>
      <c r="D1" s="151"/>
      <c r="E1" s="152" t="s">
        <v>193</v>
      </c>
      <c r="F1" s="153" t="s">
        <v>194</v>
      </c>
      <c r="G1" s="152"/>
    </row>
    <row r="2" spans="1:7" s="141" customFormat="1">
      <c r="A2" s="553"/>
      <c r="B2" s="553"/>
      <c r="C2" s="153"/>
      <c r="D2" s="152"/>
      <c r="E2" s="152" t="s">
        <v>195</v>
      </c>
      <c r="F2" s="154" t="s">
        <v>196</v>
      </c>
      <c r="G2" s="154"/>
    </row>
    <row r="3" spans="1:7">
      <c r="A3" s="155"/>
      <c r="B3" s="155"/>
      <c r="C3" s="156"/>
      <c r="D3" s="155"/>
      <c r="E3" s="155"/>
      <c r="F3" s="155"/>
      <c r="G3" s="155"/>
    </row>
    <row r="4" spans="1:7" s="141" customFormat="1" ht="15" customHeight="1">
      <c r="A4" s="554" t="s">
        <v>197</v>
      </c>
      <c r="B4" s="556" t="s">
        <v>45</v>
      </c>
      <c r="C4" s="556" t="s">
        <v>48</v>
      </c>
      <c r="D4" s="556" t="s">
        <v>198</v>
      </c>
      <c r="E4" s="556" t="s">
        <v>199</v>
      </c>
      <c r="F4" s="556" t="s">
        <v>200</v>
      </c>
      <c r="G4" s="556" t="s">
        <v>201</v>
      </c>
    </row>
    <row r="5" spans="1:7" s="141" customFormat="1" ht="2" customHeight="1">
      <c r="A5" s="555"/>
      <c r="B5" s="557"/>
      <c r="C5" s="557"/>
      <c r="D5" s="557"/>
      <c r="E5" s="557"/>
      <c r="F5" s="557"/>
      <c r="G5" s="557"/>
    </row>
    <row r="6" spans="1:7" s="141" customFormat="1">
      <c r="A6" s="157"/>
      <c r="B6" s="158"/>
      <c r="C6" s="159"/>
      <c r="D6" s="160"/>
      <c r="E6" s="161"/>
      <c r="F6" s="161"/>
      <c r="G6" s="161"/>
    </row>
    <row r="7" spans="1:7" s="141" customFormat="1">
      <c r="A7" s="162" t="s">
        <v>50</v>
      </c>
      <c r="B7" s="163" t="s">
        <v>202</v>
      </c>
      <c r="C7" s="164"/>
      <c r="D7" s="165"/>
      <c r="E7" s="166"/>
      <c r="F7" s="166"/>
      <c r="G7" s="166"/>
    </row>
    <row r="8" spans="1:7" s="141" customFormat="1" ht="15.75" customHeight="1">
      <c r="A8" s="167"/>
      <c r="B8" s="168"/>
      <c r="C8" s="169"/>
      <c r="D8" s="170"/>
      <c r="E8" s="156"/>
      <c r="F8" s="156"/>
      <c r="G8" s="156"/>
    </row>
    <row r="9" spans="1:7" s="141" customFormat="1" ht="246.5">
      <c r="A9" s="171">
        <v>1</v>
      </c>
      <c r="B9" s="168" t="s">
        <v>203</v>
      </c>
      <c r="C9" s="172"/>
      <c r="D9" s="173"/>
      <c r="E9" s="161"/>
      <c r="F9" s="161"/>
      <c r="G9" s="174" t="s">
        <v>204</v>
      </c>
    </row>
    <row r="10" spans="1:7" s="141" customFormat="1">
      <c r="A10" s="167">
        <v>1.1000000000000001</v>
      </c>
      <c r="B10" s="168" t="s">
        <v>205</v>
      </c>
      <c r="C10" s="169" t="s">
        <v>206</v>
      </c>
      <c r="D10" s="170">
        <v>35</v>
      </c>
      <c r="E10" s="175"/>
      <c r="F10" s="176">
        <f t="shared" ref="F10:F14" si="0">D10*E10</f>
        <v>0</v>
      </c>
      <c r="G10" s="176"/>
    </row>
    <row r="11" spans="1:7" s="141" customFormat="1">
      <c r="A11" s="167">
        <v>1.2</v>
      </c>
      <c r="B11" s="168" t="s">
        <v>207</v>
      </c>
      <c r="C11" s="169" t="s">
        <v>206</v>
      </c>
      <c r="D11" s="170">
        <v>30</v>
      </c>
      <c r="E11" s="175"/>
      <c r="F11" s="176">
        <f t="shared" si="0"/>
        <v>0</v>
      </c>
      <c r="G11" s="176"/>
    </row>
    <row r="12" spans="1:7" s="141" customFormat="1" ht="15.75" customHeight="1">
      <c r="A12" s="167">
        <v>1.3</v>
      </c>
      <c r="B12" s="168" t="s">
        <v>208</v>
      </c>
      <c r="C12" s="169" t="s">
        <v>206</v>
      </c>
      <c r="D12" s="170">
        <v>6</v>
      </c>
      <c r="E12" s="175"/>
      <c r="F12" s="176">
        <f t="shared" si="0"/>
        <v>0</v>
      </c>
      <c r="G12" s="176"/>
    </row>
    <row r="13" spans="1:7" s="141" customFormat="1" ht="15.75" customHeight="1">
      <c r="A13" s="167">
        <v>1.4</v>
      </c>
      <c r="B13" s="168" t="s">
        <v>209</v>
      </c>
      <c r="C13" s="169" t="s">
        <v>206</v>
      </c>
      <c r="D13" s="170">
        <v>0</v>
      </c>
      <c r="E13" s="175"/>
      <c r="F13" s="176">
        <f t="shared" si="0"/>
        <v>0</v>
      </c>
      <c r="G13" s="176"/>
    </row>
    <row r="14" spans="1:7" s="141" customFormat="1" ht="15.75" customHeight="1">
      <c r="A14" s="167">
        <v>1.5</v>
      </c>
      <c r="B14" s="168" t="s">
        <v>210</v>
      </c>
      <c r="C14" s="169" t="s">
        <v>206</v>
      </c>
      <c r="D14" s="170">
        <v>0</v>
      </c>
      <c r="E14" s="175"/>
      <c r="F14" s="176">
        <f t="shared" si="0"/>
        <v>0</v>
      </c>
      <c r="G14" s="176"/>
    </row>
    <row r="15" spans="1:7" s="141" customFormat="1">
      <c r="A15" s="167"/>
      <c r="B15" s="168"/>
      <c r="C15" s="169"/>
      <c r="D15" s="177"/>
      <c r="E15" s="156"/>
      <c r="F15" s="156"/>
      <c r="G15" s="156"/>
    </row>
    <row r="16" spans="1:7" s="141" customFormat="1" ht="186">
      <c r="A16" s="178">
        <v>2</v>
      </c>
      <c r="B16" s="179" t="s">
        <v>211</v>
      </c>
      <c r="C16" s="180"/>
      <c r="D16" s="181"/>
      <c r="E16" s="156"/>
      <c r="F16" s="156"/>
      <c r="G16" s="156"/>
    </row>
    <row r="17" spans="1:7" s="141" customFormat="1" ht="15.5">
      <c r="A17" s="180">
        <v>2.1</v>
      </c>
      <c r="B17" s="179" t="s">
        <v>212</v>
      </c>
      <c r="C17" s="180" t="s">
        <v>206</v>
      </c>
      <c r="D17" s="180">
        <v>35</v>
      </c>
      <c r="E17" s="156"/>
      <c r="F17" s="156"/>
      <c r="G17" s="156"/>
    </row>
    <row r="18" spans="1:7" s="141" customFormat="1" ht="15.5">
      <c r="A18" s="180">
        <v>2.2000000000000002</v>
      </c>
      <c r="B18" s="179" t="s">
        <v>213</v>
      </c>
      <c r="C18" s="180" t="s">
        <v>206</v>
      </c>
      <c r="D18" s="180">
        <v>15</v>
      </c>
      <c r="E18" s="156"/>
      <c r="F18" s="156"/>
      <c r="G18" s="156"/>
    </row>
    <row r="19" spans="1:7" s="141" customFormat="1">
      <c r="A19" s="167"/>
      <c r="B19" s="168"/>
      <c r="C19" s="169"/>
      <c r="D19" s="177"/>
      <c r="E19" s="156"/>
      <c r="F19" s="156"/>
      <c r="G19" s="156"/>
    </row>
    <row r="20" spans="1:7" s="141" customFormat="1" ht="58">
      <c r="A20" s="167">
        <v>2</v>
      </c>
      <c r="B20" s="179" t="s">
        <v>214</v>
      </c>
      <c r="C20" s="169"/>
      <c r="D20" s="173"/>
      <c r="E20" s="156"/>
      <c r="F20" s="156"/>
      <c r="G20" s="182" t="s">
        <v>215</v>
      </c>
    </row>
    <row r="21" spans="1:7" s="141" customFormat="1">
      <c r="A21" s="167">
        <v>2.1</v>
      </c>
      <c r="B21" s="168" t="s">
        <v>212</v>
      </c>
      <c r="C21" s="183" t="s">
        <v>64</v>
      </c>
      <c r="D21" s="184">
        <v>4</v>
      </c>
      <c r="E21" s="185"/>
      <c r="F21" s="176">
        <f t="shared" ref="F21:F25" si="1">D21*E21</f>
        <v>0</v>
      </c>
      <c r="G21" s="176"/>
    </row>
    <row r="22" spans="1:7" s="141" customFormat="1">
      <c r="A22" s="167">
        <v>2.2000000000000002</v>
      </c>
      <c r="B22" s="168" t="s">
        <v>216</v>
      </c>
      <c r="C22" s="183" t="s">
        <v>64</v>
      </c>
      <c r="D22" s="184">
        <v>0</v>
      </c>
      <c r="E22" s="185"/>
      <c r="F22" s="176">
        <f t="shared" si="1"/>
        <v>0</v>
      </c>
      <c r="G22" s="176"/>
    </row>
    <row r="23" spans="1:7" s="141" customFormat="1">
      <c r="A23" s="167">
        <v>2.2999999999999998</v>
      </c>
      <c r="B23" s="186" t="s">
        <v>208</v>
      </c>
      <c r="C23" s="183" t="s">
        <v>64</v>
      </c>
      <c r="D23" s="184">
        <v>1</v>
      </c>
      <c r="E23" s="185"/>
      <c r="F23" s="176">
        <f t="shared" si="1"/>
        <v>0</v>
      </c>
      <c r="G23" s="176"/>
    </row>
    <row r="24" spans="1:7" s="141" customFormat="1">
      <c r="A24" s="167">
        <v>2.4</v>
      </c>
      <c r="B24" s="186" t="s">
        <v>209</v>
      </c>
      <c r="C24" s="183" t="s">
        <v>64</v>
      </c>
      <c r="D24" s="184">
        <v>0</v>
      </c>
      <c r="E24" s="187"/>
      <c r="F24" s="176">
        <f t="shared" si="1"/>
        <v>0</v>
      </c>
      <c r="G24" s="156"/>
    </row>
    <row r="25" spans="1:7" s="141" customFormat="1">
      <c r="A25" s="167">
        <v>2.5</v>
      </c>
      <c r="B25" s="186" t="s">
        <v>210</v>
      </c>
      <c r="C25" s="183" t="s">
        <v>64</v>
      </c>
      <c r="D25" s="184">
        <v>0</v>
      </c>
      <c r="E25" s="187"/>
      <c r="F25" s="176">
        <f t="shared" si="1"/>
        <v>0</v>
      </c>
      <c r="G25" s="156"/>
    </row>
    <row r="26" spans="1:7" s="141" customFormat="1">
      <c r="A26" s="167"/>
      <c r="B26" s="186"/>
      <c r="C26" s="183"/>
      <c r="D26" s="173"/>
      <c r="E26" s="156"/>
      <c r="F26" s="156"/>
      <c r="G26" s="156"/>
    </row>
    <row r="27" spans="1:7" s="142" customFormat="1" ht="58">
      <c r="A27" s="188">
        <v>3</v>
      </c>
      <c r="B27" s="189" t="s">
        <v>217</v>
      </c>
      <c r="C27" s="190"/>
      <c r="D27" s="191"/>
      <c r="E27" s="192"/>
      <c r="F27" s="192"/>
      <c r="G27" s="193" t="s">
        <v>218</v>
      </c>
    </row>
    <row r="28" spans="1:7" s="141" customFormat="1">
      <c r="A28" s="167">
        <v>3.1</v>
      </c>
      <c r="B28" s="168" t="s">
        <v>219</v>
      </c>
      <c r="C28" s="183" t="s">
        <v>64</v>
      </c>
      <c r="D28" s="170">
        <v>1</v>
      </c>
      <c r="E28" s="156"/>
      <c r="F28" s="176">
        <f t="shared" ref="F28:F31" si="2">D28*E28</f>
        <v>0</v>
      </c>
      <c r="G28" s="176"/>
    </row>
    <row r="29" spans="1:7" s="141" customFormat="1">
      <c r="A29" s="167">
        <v>3.2</v>
      </c>
      <c r="B29" s="168" t="s">
        <v>220</v>
      </c>
      <c r="C29" s="183" t="s">
        <v>64</v>
      </c>
      <c r="D29" s="170">
        <v>0</v>
      </c>
      <c r="E29" s="156"/>
      <c r="F29" s="176">
        <f t="shared" si="2"/>
        <v>0</v>
      </c>
      <c r="G29" s="176"/>
    </row>
    <row r="30" spans="1:7" s="141" customFormat="1">
      <c r="A30" s="167">
        <v>3.3</v>
      </c>
      <c r="B30" s="168" t="s">
        <v>221</v>
      </c>
      <c r="C30" s="183" t="s">
        <v>64</v>
      </c>
      <c r="D30" s="170">
        <v>0</v>
      </c>
      <c r="E30" s="156"/>
      <c r="F30" s="176">
        <f t="shared" si="2"/>
        <v>0</v>
      </c>
      <c r="G30" s="176"/>
    </row>
    <row r="31" spans="1:7" s="141" customFormat="1">
      <c r="A31" s="167">
        <v>3.4</v>
      </c>
      <c r="B31" s="168" t="s">
        <v>222</v>
      </c>
      <c r="C31" s="183" t="s">
        <v>64</v>
      </c>
      <c r="D31" s="170">
        <v>0</v>
      </c>
      <c r="E31" s="156"/>
      <c r="F31" s="176">
        <f t="shared" si="2"/>
        <v>0</v>
      </c>
      <c r="G31" s="176"/>
    </row>
    <row r="32" spans="1:7" s="141" customFormat="1">
      <c r="A32" s="167"/>
      <c r="B32" s="168"/>
      <c r="C32" s="183"/>
      <c r="D32" s="173"/>
      <c r="E32" s="156"/>
      <c r="F32" s="156"/>
      <c r="G32" s="156"/>
    </row>
    <row r="33" spans="1:7" s="141" customFormat="1" ht="72.5">
      <c r="A33" s="167">
        <v>4</v>
      </c>
      <c r="B33" s="194" t="s">
        <v>223</v>
      </c>
      <c r="C33" s="183" t="s">
        <v>224</v>
      </c>
      <c r="D33" s="173"/>
      <c r="E33" s="156"/>
      <c r="F33" s="156"/>
      <c r="G33" s="174" t="s">
        <v>225</v>
      </c>
    </row>
    <row r="34" spans="1:7" s="141" customFormat="1">
      <c r="A34" s="167">
        <v>4.0999999999999996</v>
      </c>
      <c r="B34" s="195" t="s">
        <v>226</v>
      </c>
      <c r="C34" s="183" t="s">
        <v>64</v>
      </c>
      <c r="D34" s="170">
        <v>0</v>
      </c>
      <c r="E34" s="185"/>
      <c r="F34" s="176">
        <f t="shared" ref="F34:F36" si="3">D34*E34</f>
        <v>0</v>
      </c>
      <c r="G34" s="156"/>
    </row>
    <row r="35" spans="1:7" s="141" customFormat="1">
      <c r="A35" s="167">
        <v>4.2</v>
      </c>
      <c r="B35" s="195" t="s">
        <v>227</v>
      </c>
      <c r="C35" s="183" t="s">
        <v>64</v>
      </c>
      <c r="D35" s="170">
        <v>1</v>
      </c>
      <c r="E35" s="185"/>
      <c r="F35" s="176">
        <f t="shared" si="3"/>
        <v>0</v>
      </c>
      <c r="G35" s="156"/>
    </row>
    <row r="36" spans="1:7" s="141" customFormat="1">
      <c r="A36" s="167">
        <v>4.3</v>
      </c>
      <c r="B36" s="195" t="s">
        <v>228</v>
      </c>
      <c r="C36" s="183" t="s">
        <v>64</v>
      </c>
      <c r="D36" s="170">
        <v>0</v>
      </c>
      <c r="E36" s="185"/>
      <c r="F36" s="176">
        <f t="shared" si="3"/>
        <v>0</v>
      </c>
      <c r="G36" s="156"/>
    </row>
    <row r="37" spans="1:7" s="141" customFormat="1">
      <c r="A37" s="167"/>
      <c r="B37" s="194"/>
      <c r="C37" s="183"/>
      <c r="D37" s="173"/>
      <c r="E37" s="156"/>
      <c r="F37" s="156"/>
      <c r="G37" s="156"/>
    </row>
    <row r="38" spans="1:7" s="141" customFormat="1" ht="87">
      <c r="A38" s="167">
        <v>5</v>
      </c>
      <c r="B38" s="194" t="s">
        <v>229</v>
      </c>
      <c r="C38" s="183"/>
      <c r="D38" s="173"/>
      <c r="E38" s="156"/>
      <c r="F38" s="156"/>
      <c r="G38" s="174" t="s">
        <v>230</v>
      </c>
    </row>
    <row r="39" spans="1:7" s="141" customFormat="1">
      <c r="A39" s="167">
        <v>5.0999999999999996</v>
      </c>
      <c r="B39" s="195" t="s">
        <v>231</v>
      </c>
      <c r="C39" s="183" t="s">
        <v>64</v>
      </c>
      <c r="D39" s="170">
        <v>0</v>
      </c>
      <c r="E39" s="156"/>
      <c r="F39" s="176">
        <f t="shared" ref="F39:F41" si="4">D39*E39</f>
        <v>0</v>
      </c>
      <c r="G39" s="176"/>
    </row>
    <row r="40" spans="1:7" s="141" customFormat="1">
      <c r="A40" s="167">
        <v>5.2</v>
      </c>
      <c r="B40" s="195" t="s">
        <v>232</v>
      </c>
      <c r="C40" s="183" t="s">
        <v>64</v>
      </c>
      <c r="D40" s="170">
        <v>0</v>
      </c>
      <c r="E40" s="156"/>
      <c r="F40" s="176">
        <f t="shared" si="4"/>
        <v>0</v>
      </c>
      <c r="G40" s="156"/>
    </row>
    <row r="41" spans="1:7" s="141" customFormat="1">
      <c r="A41" s="167">
        <v>5.3</v>
      </c>
      <c r="B41" s="195" t="s">
        <v>233</v>
      </c>
      <c r="C41" s="183" t="s">
        <v>64</v>
      </c>
      <c r="D41" s="170">
        <v>0</v>
      </c>
      <c r="E41" s="156"/>
      <c r="F41" s="176">
        <f t="shared" si="4"/>
        <v>0</v>
      </c>
      <c r="G41" s="176"/>
    </row>
    <row r="42" spans="1:7" s="141" customFormat="1">
      <c r="A42" s="167"/>
      <c r="B42" s="196"/>
      <c r="C42" s="197"/>
      <c r="D42" s="173"/>
      <c r="E42" s="156"/>
      <c r="F42" s="156"/>
      <c r="G42" s="156"/>
    </row>
    <row r="43" spans="1:7" s="141" customFormat="1">
      <c r="A43" s="167"/>
      <c r="B43" s="198"/>
      <c r="C43" s="199"/>
      <c r="D43" s="200"/>
      <c r="E43" s="156"/>
      <c r="F43" s="156"/>
      <c r="G43" s="156"/>
    </row>
    <row r="44" spans="1:7" s="143" customFormat="1" ht="43.5">
      <c r="A44" s="201">
        <v>6</v>
      </c>
      <c r="B44" s="202" t="s">
        <v>234</v>
      </c>
      <c r="C44" s="201" t="s">
        <v>235</v>
      </c>
      <c r="D44" s="203">
        <v>0</v>
      </c>
      <c r="E44" s="204"/>
      <c r="F44" s="176">
        <f>D44*E44</f>
        <v>0</v>
      </c>
      <c r="G44" s="205" t="s">
        <v>236</v>
      </c>
    </row>
    <row r="45" spans="1:7" s="144" customFormat="1" ht="15.5">
      <c r="A45" s="206"/>
      <c r="B45" s="207"/>
      <c r="C45" s="208"/>
      <c r="D45" s="206"/>
      <c r="E45" s="209"/>
      <c r="F45" s="210"/>
      <c r="G45" s="210"/>
    </row>
    <row r="46" spans="1:7" s="145" customFormat="1" ht="120" customHeight="1">
      <c r="A46" s="211">
        <v>7</v>
      </c>
      <c r="B46" s="212" t="s">
        <v>237</v>
      </c>
      <c r="C46" s="213"/>
      <c r="D46" s="214"/>
      <c r="E46" s="214"/>
      <c r="F46" s="215"/>
      <c r="G46" s="216" t="s">
        <v>238</v>
      </c>
    </row>
    <row r="47" spans="1:7" s="145" customFormat="1">
      <c r="A47" s="217">
        <v>7.1</v>
      </c>
      <c r="B47" s="218" t="s">
        <v>239</v>
      </c>
      <c r="C47" s="190" t="s">
        <v>64</v>
      </c>
      <c r="D47" s="170">
        <v>1</v>
      </c>
      <c r="E47" s="191"/>
      <c r="F47" s="176">
        <f t="shared" ref="F47:F52" si="5">D47*E47</f>
        <v>0</v>
      </c>
      <c r="G47" s="219"/>
    </row>
    <row r="48" spans="1:7" s="145" customFormat="1">
      <c r="A48" s="217">
        <v>7.2</v>
      </c>
      <c r="B48" s="218" t="s">
        <v>240</v>
      </c>
      <c r="C48" s="190" t="s">
        <v>64</v>
      </c>
      <c r="D48" s="170">
        <v>0</v>
      </c>
      <c r="E48" s="191"/>
      <c r="F48" s="220"/>
      <c r="G48" s="219"/>
    </row>
    <row r="49" spans="1:7" s="145" customFormat="1">
      <c r="A49" s="217"/>
      <c r="B49" s="218"/>
      <c r="C49" s="190"/>
      <c r="D49" s="191"/>
      <c r="E49" s="191"/>
      <c r="F49" s="220"/>
      <c r="G49" s="219"/>
    </row>
    <row r="50" spans="1:7" s="145" customFormat="1">
      <c r="A50" s="217">
        <v>8</v>
      </c>
      <c r="B50" s="218" t="s">
        <v>241</v>
      </c>
      <c r="C50" s="221" t="s">
        <v>64</v>
      </c>
      <c r="D50" s="170">
        <v>0</v>
      </c>
      <c r="E50" s="222"/>
      <c r="F50" s="176">
        <f t="shared" si="5"/>
        <v>0</v>
      </c>
      <c r="G50" s="223" t="s">
        <v>242</v>
      </c>
    </row>
    <row r="51" spans="1:7" s="145" customFormat="1">
      <c r="A51" s="211"/>
      <c r="B51" s="212"/>
      <c r="C51" s="224"/>
      <c r="D51" s="225"/>
      <c r="E51" s="225"/>
      <c r="F51" s="215"/>
      <c r="G51" s="226"/>
    </row>
    <row r="52" spans="1:7" s="145" customFormat="1" ht="43.5">
      <c r="A52" s="188">
        <v>9</v>
      </c>
      <c r="B52" s="227" t="s">
        <v>243</v>
      </c>
      <c r="C52" s="228" t="s">
        <v>64</v>
      </c>
      <c r="D52" s="170">
        <v>0</v>
      </c>
      <c r="E52" s="229"/>
      <c r="F52" s="176">
        <f t="shared" si="5"/>
        <v>0</v>
      </c>
      <c r="G52" s="219"/>
    </row>
    <row r="53" spans="1:7" s="145" customFormat="1">
      <c r="A53" s="222"/>
      <c r="B53" s="230"/>
      <c r="C53" s="231"/>
      <c r="D53" s="232"/>
      <c r="E53" s="232"/>
      <c r="F53" s="219"/>
      <c r="G53" s="219"/>
    </row>
    <row r="54" spans="1:7" s="145" customFormat="1">
      <c r="A54" s="188"/>
      <c r="B54" s="218"/>
      <c r="C54" s="190"/>
      <c r="D54" s="191"/>
      <c r="E54" s="191"/>
      <c r="F54" s="219"/>
      <c r="G54" s="219"/>
    </row>
    <row r="55" spans="1:7" s="145" customFormat="1" ht="72.5">
      <c r="A55" s="188">
        <v>10</v>
      </c>
      <c r="B55" s="218" t="s">
        <v>244</v>
      </c>
      <c r="C55" s="190"/>
      <c r="D55" s="191"/>
      <c r="E55" s="191"/>
      <c r="F55" s="219"/>
      <c r="G55" s="182" t="s">
        <v>245</v>
      </c>
    </row>
    <row r="56" spans="1:7" s="145" customFormat="1">
      <c r="A56" s="188">
        <v>12.1</v>
      </c>
      <c r="B56" s="218" t="s">
        <v>246</v>
      </c>
      <c r="C56" s="190" t="s">
        <v>83</v>
      </c>
      <c r="D56" s="191">
        <v>2</v>
      </c>
      <c r="E56" s="191"/>
      <c r="F56" s="219"/>
      <c r="G56" s="219"/>
    </row>
    <row r="57" spans="1:7" s="145" customFormat="1">
      <c r="A57" s="188">
        <v>12.2</v>
      </c>
      <c r="B57" s="218" t="s">
        <v>247</v>
      </c>
      <c r="C57" s="190" t="s">
        <v>83</v>
      </c>
      <c r="D57" s="170">
        <v>2</v>
      </c>
      <c r="E57" s="191"/>
      <c r="F57" s="176">
        <f t="shared" ref="F57:F62" si="6">D57*E57</f>
        <v>0</v>
      </c>
      <c r="G57" s="219"/>
    </row>
    <row r="58" spans="1:7" s="145" customFormat="1">
      <c r="A58" s="188">
        <v>12.3</v>
      </c>
      <c r="B58" s="218" t="s">
        <v>248</v>
      </c>
      <c r="C58" s="228" t="s">
        <v>64</v>
      </c>
      <c r="D58" s="229">
        <v>0</v>
      </c>
      <c r="E58" s="229"/>
      <c r="F58" s="219"/>
      <c r="G58" s="219"/>
    </row>
    <row r="59" spans="1:7" s="145" customFormat="1">
      <c r="A59" s="188"/>
      <c r="B59" s="233"/>
      <c r="C59" s="231"/>
      <c r="D59" s="232"/>
      <c r="E59" s="232"/>
      <c r="F59" s="219"/>
      <c r="G59" s="219"/>
    </row>
    <row r="60" spans="1:7" ht="58">
      <c r="A60" s="167">
        <v>11</v>
      </c>
      <c r="B60" s="168" t="s">
        <v>249</v>
      </c>
      <c r="C60" s="234" t="s">
        <v>83</v>
      </c>
      <c r="D60" s="170">
        <v>0</v>
      </c>
      <c r="E60" s="156"/>
      <c r="F60" s="176">
        <f t="shared" si="6"/>
        <v>0</v>
      </c>
      <c r="G60" s="235" t="s">
        <v>250</v>
      </c>
    </row>
    <row r="61" spans="1:7" ht="25.9" customHeight="1">
      <c r="A61" s="167"/>
      <c r="B61" s="168"/>
      <c r="C61" s="234"/>
      <c r="D61" s="236"/>
      <c r="E61" s="156"/>
      <c r="F61" s="176"/>
      <c r="G61" s="235"/>
    </row>
    <row r="62" spans="1:7" ht="58">
      <c r="A62" s="167">
        <v>12</v>
      </c>
      <c r="B62" s="168" t="s">
        <v>251</v>
      </c>
      <c r="C62" s="234" t="s">
        <v>83</v>
      </c>
      <c r="D62" s="170">
        <v>0</v>
      </c>
      <c r="E62" s="156"/>
      <c r="F62" s="176">
        <f t="shared" si="6"/>
        <v>0</v>
      </c>
      <c r="G62" s="235" t="s">
        <v>250</v>
      </c>
    </row>
    <row r="63" spans="1:7" ht="43.5">
      <c r="A63" s="167">
        <v>13</v>
      </c>
      <c r="B63" s="168" t="s">
        <v>252</v>
      </c>
      <c r="C63" s="234" t="s">
        <v>83</v>
      </c>
      <c r="D63" s="170">
        <v>0</v>
      </c>
      <c r="E63" s="156"/>
      <c r="F63" s="176">
        <f>E63*D63</f>
        <v>0</v>
      </c>
      <c r="G63" s="235" t="s">
        <v>253</v>
      </c>
    </row>
    <row r="64" spans="1:7">
      <c r="A64" s="167"/>
      <c r="B64" s="168"/>
      <c r="C64" s="234"/>
      <c r="D64" s="236"/>
      <c r="E64" s="156"/>
      <c r="F64" s="176"/>
      <c r="G64" s="235"/>
    </row>
    <row r="65" spans="1:7" ht="43.5">
      <c r="A65" s="167">
        <v>14</v>
      </c>
      <c r="B65" s="168" t="s">
        <v>254</v>
      </c>
      <c r="C65" s="234" t="s">
        <v>83</v>
      </c>
      <c r="D65" s="170">
        <v>0</v>
      </c>
      <c r="E65" s="156"/>
      <c r="F65" s="176">
        <f>D65*E65</f>
        <v>0</v>
      </c>
      <c r="G65" s="235" t="s">
        <v>253</v>
      </c>
    </row>
    <row r="66" spans="1:7">
      <c r="A66" s="150"/>
      <c r="B66" s="237"/>
      <c r="C66" s="234"/>
      <c r="D66" s="238"/>
      <c r="E66" s="156"/>
      <c r="F66" s="176"/>
      <c r="G66" s="235"/>
    </row>
    <row r="67" spans="1:7" ht="31">
      <c r="A67" s="180">
        <v>15</v>
      </c>
      <c r="B67" s="239" t="s">
        <v>255</v>
      </c>
      <c r="C67" s="240" t="s">
        <v>64</v>
      </c>
      <c r="D67" s="180">
        <v>1</v>
      </c>
      <c r="E67" s="156"/>
      <c r="F67" s="176"/>
      <c r="G67" s="235"/>
    </row>
    <row r="68" spans="1:7" ht="35" customHeight="1">
      <c r="A68" s="180">
        <v>16</v>
      </c>
      <c r="B68" s="239" t="s">
        <v>256</v>
      </c>
      <c r="C68" s="240" t="s">
        <v>64</v>
      </c>
      <c r="D68" s="180">
        <v>1</v>
      </c>
      <c r="E68" s="156"/>
      <c r="F68" s="176"/>
      <c r="G68" s="235"/>
    </row>
    <row r="69" spans="1:7" ht="31">
      <c r="A69" s="180">
        <v>17</v>
      </c>
      <c r="B69" s="239" t="s">
        <v>257</v>
      </c>
      <c r="C69" s="240" t="s">
        <v>64</v>
      </c>
      <c r="D69" s="180">
        <v>1</v>
      </c>
      <c r="E69" s="156"/>
      <c r="F69" s="176"/>
      <c r="G69" s="235"/>
    </row>
    <row r="70" spans="1:7" s="141" customFormat="1">
      <c r="A70" s="167"/>
      <c r="B70" s="196"/>
      <c r="C70" s="169"/>
      <c r="D70" s="173"/>
      <c r="E70" s="156"/>
      <c r="F70" s="156"/>
      <c r="G70" s="156"/>
    </row>
    <row r="71" spans="1:7" s="141" customFormat="1">
      <c r="A71" s="162" t="s">
        <v>50</v>
      </c>
      <c r="B71" s="241" t="s">
        <v>258</v>
      </c>
      <c r="C71" s="242"/>
      <c r="D71" s="243"/>
      <c r="E71" s="244"/>
      <c r="F71" s="245">
        <f>SUM(F10:F70)</f>
        <v>0</v>
      </c>
      <c r="G71" s="245"/>
    </row>
    <row r="72" spans="1:7" s="141" customFormat="1">
      <c r="A72" s="167"/>
      <c r="B72" s="246"/>
      <c r="C72" s="172"/>
      <c r="D72" s="173"/>
      <c r="E72" s="156"/>
      <c r="F72" s="156"/>
      <c r="G72" s="156"/>
    </row>
    <row r="73" spans="1:7" s="141" customFormat="1">
      <c r="A73" s="162" t="s">
        <v>259</v>
      </c>
      <c r="B73" s="163" t="s">
        <v>260</v>
      </c>
      <c r="C73" s="163"/>
      <c r="D73" s="165"/>
      <c r="E73" s="244"/>
      <c r="F73" s="244"/>
      <c r="G73" s="244"/>
    </row>
    <row r="74" spans="1:7" s="141" customFormat="1" ht="201.5">
      <c r="A74" s="167">
        <v>1</v>
      </c>
      <c r="B74" s="247" t="s">
        <v>261</v>
      </c>
      <c r="C74" s="172"/>
      <c r="D74" s="173"/>
      <c r="E74" s="156"/>
      <c r="F74" s="156"/>
      <c r="G74" s="182" t="s">
        <v>262</v>
      </c>
    </row>
    <row r="75" spans="1:7" s="141" customFormat="1">
      <c r="A75" s="167">
        <v>1.1000000000000001</v>
      </c>
      <c r="B75" s="186" t="s">
        <v>263</v>
      </c>
      <c r="C75" s="169" t="s">
        <v>206</v>
      </c>
      <c r="D75" s="170">
        <v>0</v>
      </c>
      <c r="E75" s="248"/>
      <c r="F75" s="176">
        <f t="shared" ref="F75:F80" si="7">D75*E75</f>
        <v>0</v>
      </c>
      <c r="G75" s="156"/>
    </row>
    <row r="76" spans="1:7" s="141" customFormat="1">
      <c r="A76" s="167">
        <v>1.2</v>
      </c>
      <c r="B76" s="186" t="s">
        <v>210</v>
      </c>
      <c r="C76" s="169" t="s">
        <v>206</v>
      </c>
      <c r="D76" s="170">
        <v>6</v>
      </c>
      <c r="E76" s="248"/>
      <c r="F76" s="176">
        <f t="shared" si="7"/>
        <v>0</v>
      </c>
      <c r="G76" s="156"/>
    </row>
    <row r="77" spans="1:7" s="141" customFormat="1">
      <c r="A77" s="167">
        <v>1.3</v>
      </c>
      <c r="B77" s="186" t="s">
        <v>264</v>
      </c>
      <c r="C77" s="169" t="s">
        <v>206</v>
      </c>
      <c r="D77" s="170">
        <v>0</v>
      </c>
      <c r="E77" s="248"/>
      <c r="F77" s="176">
        <f t="shared" si="7"/>
        <v>0</v>
      </c>
      <c r="G77" s="156"/>
    </row>
    <row r="78" spans="1:7" s="141" customFormat="1">
      <c r="A78" s="167">
        <v>1.4</v>
      </c>
      <c r="B78" s="186" t="s">
        <v>265</v>
      </c>
      <c r="C78" s="169" t="s">
        <v>206</v>
      </c>
      <c r="D78" s="170">
        <v>0</v>
      </c>
      <c r="E78" s="248"/>
      <c r="F78" s="176">
        <f t="shared" si="7"/>
        <v>0</v>
      </c>
      <c r="G78" s="176"/>
    </row>
    <row r="79" spans="1:7" s="141" customFormat="1">
      <c r="A79" s="167">
        <v>1.5</v>
      </c>
      <c r="B79" s="186" t="s">
        <v>266</v>
      </c>
      <c r="C79" s="183" t="s">
        <v>206</v>
      </c>
      <c r="D79" s="170">
        <v>28</v>
      </c>
      <c r="E79" s="248"/>
      <c r="F79" s="176">
        <f t="shared" si="7"/>
        <v>0</v>
      </c>
      <c r="G79" s="176"/>
    </row>
    <row r="80" spans="1:7" s="141" customFormat="1">
      <c r="A80" s="167">
        <v>1.6</v>
      </c>
      <c r="B80" s="186" t="s">
        <v>267</v>
      </c>
      <c r="C80" s="183" t="s">
        <v>206</v>
      </c>
      <c r="D80" s="170">
        <v>0</v>
      </c>
      <c r="E80" s="248"/>
      <c r="F80" s="176">
        <f t="shared" si="7"/>
        <v>0</v>
      </c>
      <c r="G80" s="176"/>
    </row>
    <row r="81" spans="1:7" s="141" customFormat="1">
      <c r="A81" s="167"/>
      <c r="B81" s="186"/>
      <c r="C81" s="183"/>
      <c r="D81" s="173"/>
      <c r="E81" s="156"/>
      <c r="F81" s="156"/>
      <c r="G81" s="156"/>
    </row>
    <row r="82" spans="1:7" s="141" customFormat="1">
      <c r="A82" s="167"/>
      <c r="B82" s="186"/>
      <c r="C82" s="169"/>
      <c r="D82" s="173"/>
      <c r="E82" s="150"/>
      <c r="F82" s="156"/>
      <c r="G82" s="156"/>
    </row>
    <row r="83" spans="1:7" s="141" customFormat="1" ht="58">
      <c r="A83" s="167">
        <v>2</v>
      </c>
      <c r="B83" s="249" t="s">
        <v>268</v>
      </c>
      <c r="C83" s="183" t="s">
        <v>64</v>
      </c>
      <c r="D83" s="170">
        <v>1</v>
      </c>
      <c r="E83" s="248"/>
      <c r="F83" s="176">
        <f t="shared" ref="F83:F87" si="8">D83*E83</f>
        <v>0</v>
      </c>
      <c r="G83" s="176"/>
    </row>
    <row r="84" spans="1:7" s="141" customFormat="1" ht="18.75" customHeight="1">
      <c r="A84" s="167"/>
      <c r="B84" s="249"/>
      <c r="C84" s="183"/>
      <c r="D84" s="173"/>
      <c r="E84" s="156"/>
      <c r="F84" s="156"/>
      <c r="G84" s="156"/>
    </row>
    <row r="85" spans="1:7" s="141" customFormat="1" ht="58">
      <c r="A85" s="167">
        <v>3</v>
      </c>
      <c r="B85" s="249" t="s">
        <v>269</v>
      </c>
      <c r="C85" s="183" t="s">
        <v>64</v>
      </c>
      <c r="D85" s="170">
        <v>5</v>
      </c>
      <c r="E85" s="248"/>
      <c r="F85" s="176">
        <f t="shared" si="8"/>
        <v>0</v>
      </c>
      <c r="G85" s="176"/>
    </row>
    <row r="86" spans="1:7" s="141" customFormat="1" ht="17.25" customHeight="1">
      <c r="A86" s="167"/>
      <c r="B86" s="168"/>
      <c r="C86" s="183"/>
      <c r="D86" s="173"/>
      <c r="E86" s="156"/>
      <c r="F86" s="156"/>
      <c r="G86" s="156"/>
    </row>
    <row r="87" spans="1:7" ht="43.5">
      <c r="A87" s="167">
        <v>4</v>
      </c>
      <c r="B87" s="249" t="s">
        <v>270</v>
      </c>
      <c r="C87" s="250" t="s">
        <v>64</v>
      </c>
      <c r="D87" s="170">
        <v>0</v>
      </c>
      <c r="E87" s="156"/>
      <c r="F87" s="176">
        <f t="shared" si="8"/>
        <v>0</v>
      </c>
      <c r="G87" s="156"/>
    </row>
    <row r="88" spans="1:7">
      <c r="A88" s="167"/>
      <c r="B88" s="249"/>
      <c r="C88" s="250"/>
      <c r="D88" s="173"/>
      <c r="E88" s="156"/>
      <c r="F88" s="156"/>
      <c r="G88" s="156"/>
    </row>
    <row r="89" spans="1:7" ht="43.5">
      <c r="A89" s="167">
        <v>5</v>
      </c>
      <c r="B89" s="249" t="s">
        <v>271</v>
      </c>
      <c r="C89" s="250" t="s">
        <v>64</v>
      </c>
      <c r="D89" s="170">
        <v>0</v>
      </c>
      <c r="E89" s="156"/>
      <c r="F89" s="176">
        <f>D89*E89</f>
        <v>0</v>
      </c>
      <c r="G89" s="156"/>
    </row>
    <row r="90" spans="1:7">
      <c r="A90" s="167"/>
      <c r="B90" s="249"/>
      <c r="C90" s="250"/>
      <c r="D90" s="170"/>
      <c r="E90" s="156"/>
      <c r="F90" s="176"/>
      <c r="G90" s="156"/>
    </row>
    <row r="91" spans="1:7" ht="43.5">
      <c r="A91" s="167">
        <v>6</v>
      </c>
      <c r="B91" s="249" t="s">
        <v>272</v>
      </c>
      <c r="C91" s="250" t="s">
        <v>64</v>
      </c>
      <c r="D91" s="170">
        <v>0</v>
      </c>
      <c r="E91" s="156"/>
      <c r="F91" s="176">
        <f>D91*E91</f>
        <v>0</v>
      </c>
      <c r="G91" s="156"/>
    </row>
    <row r="92" spans="1:7">
      <c r="A92" s="167"/>
      <c r="B92" s="251"/>
      <c r="C92" s="183"/>
      <c r="D92" s="173"/>
      <c r="E92" s="155"/>
      <c r="F92" s="155"/>
      <c r="G92" s="155"/>
    </row>
    <row r="93" spans="1:7">
      <c r="A93" s="252"/>
      <c r="B93" s="253" t="s">
        <v>273</v>
      </c>
      <c r="C93" s="254"/>
      <c r="D93" s="255"/>
      <c r="E93" s="256"/>
      <c r="F93" s="257">
        <f>SUM(F75:F92)</f>
        <v>0</v>
      </c>
      <c r="G93" s="257"/>
    </row>
    <row r="94" spans="1:7">
      <c r="A94" s="161"/>
      <c r="B94" s="258"/>
      <c r="C94" s="259"/>
      <c r="D94" s="260"/>
      <c r="E94" s="155"/>
      <c r="F94" s="161"/>
      <c r="G94" s="161"/>
    </row>
    <row r="95" spans="1:7" s="141" customFormat="1">
      <c r="A95" s="156"/>
      <c r="B95" s="261"/>
      <c r="C95" s="262"/>
      <c r="D95" s="263"/>
      <c r="E95" s="156"/>
      <c r="F95" s="156"/>
      <c r="G95" s="156"/>
    </row>
    <row r="96" spans="1:7" s="146" customFormat="1" ht="15.5">
      <c r="A96" s="264" t="s">
        <v>274</v>
      </c>
      <c r="B96" s="265" t="s">
        <v>275</v>
      </c>
      <c r="C96" s="266"/>
      <c r="D96" s="267"/>
      <c r="E96" s="268"/>
      <c r="F96" s="268"/>
      <c r="G96" s="268"/>
    </row>
    <row r="97" spans="1:7" s="147" customFormat="1" ht="43.5">
      <c r="A97" s="269"/>
      <c r="B97" s="270" t="s">
        <v>276</v>
      </c>
      <c r="C97" s="271"/>
      <c r="D97" s="272"/>
      <c r="E97" s="273"/>
      <c r="F97" s="273"/>
      <c r="G97" s="273"/>
    </row>
    <row r="98" spans="1:7" s="147" customFormat="1">
      <c r="A98" s="274"/>
      <c r="B98" s="275"/>
      <c r="C98" s="276"/>
      <c r="D98" s="277"/>
      <c r="E98" s="278"/>
      <c r="F98" s="278"/>
      <c r="G98" s="278"/>
    </row>
    <row r="99" spans="1:7" s="147" customFormat="1">
      <c r="A99" s="279">
        <v>1.1000000000000001</v>
      </c>
      <c r="B99" s="280" t="s">
        <v>277</v>
      </c>
      <c r="C99" s="281" t="s">
        <v>83</v>
      </c>
      <c r="D99" s="170">
        <v>0</v>
      </c>
      <c r="E99" s="278"/>
      <c r="F99" s="176">
        <f t="shared" ref="F99:F116" si="9">D99*E99</f>
        <v>0</v>
      </c>
      <c r="G99" s="278"/>
    </row>
    <row r="100" spans="1:7" s="147" customFormat="1">
      <c r="A100" s="279">
        <v>1.2</v>
      </c>
      <c r="B100" s="282" t="s">
        <v>278</v>
      </c>
      <c r="C100" s="281" t="s">
        <v>83</v>
      </c>
      <c r="D100" s="170">
        <v>0</v>
      </c>
      <c r="E100" s="278"/>
      <c r="F100" s="176">
        <f t="shared" si="9"/>
        <v>0</v>
      </c>
      <c r="G100" s="278"/>
    </row>
    <row r="101" spans="1:7" s="147" customFormat="1">
      <c r="A101" s="279">
        <v>1.3</v>
      </c>
      <c r="B101" s="282" t="s">
        <v>279</v>
      </c>
      <c r="C101" s="281" t="s">
        <v>83</v>
      </c>
      <c r="D101" s="170">
        <v>0</v>
      </c>
      <c r="E101" s="278"/>
      <c r="F101" s="176">
        <f t="shared" si="9"/>
        <v>0</v>
      </c>
      <c r="G101" s="278"/>
    </row>
    <row r="102" spans="1:7" s="147" customFormat="1">
      <c r="A102" s="279">
        <v>1.4</v>
      </c>
      <c r="B102" s="280" t="s">
        <v>280</v>
      </c>
      <c r="C102" s="281" t="s">
        <v>83</v>
      </c>
      <c r="D102" s="170">
        <v>0</v>
      </c>
      <c r="E102" s="278"/>
      <c r="F102" s="176">
        <f t="shared" si="9"/>
        <v>0</v>
      </c>
      <c r="G102" s="278"/>
    </row>
    <row r="103" spans="1:7" s="147" customFormat="1">
      <c r="A103" s="279">
        <v>1.5</v>
      </c>
      <c r="B103" s="280" t="s">
        <v>281</v>
      </c>
      <c r="C103" s="281" t="s">
        <v>83</v>
      </c>
      <c r="D103" s="170">
        <v>0</v>
      </c>
      <c r="E103" s="278"/>
      <c r="F103" s="176">
        <f t="shared" si="9"/>
        <v>0</v>
      </c>
      <c r="G103" s="278"/>
    </row>
    <row r="104" spans="1:7" s="147" customFormat="1">
      <c r="A104" s="279">
        <v>1.6</v>
      </c>
      <c r="B104" s="282" t="s">
        <v>282</v>
      </c>
      <c r="C104" s="281" t="s">
        <v>83</v>
      </c>
      <c r="D104" s="170">
        <v>0</v>
      </c>
      <c r="E104" s="278"/>
      <c r="F104" s="176">
        <f t="shared" si="9"/>
        <v>0</v>
      </c>
      <c r="G104" s="278"/>
    </row>
    <row r="105" spans="1:7" s="147" customFormat="1">
      <c r="A105" s="279">
        <v>1.7</v>
      </c>
      <c r="B105" s="280" t="s">
        <v>283</v>
      </c>
      <c r="C105" s="281" t="s">
        <v>83</v>
      </c>
      <c r="D105" s="170">
        <v>0</v>
      </c>
      <c r="E105" s="278"/>
      <c r="F105" s="176">
        <f t="shared" si="9"/>
        <v>0</v>
      </c>
      <c r="G105" s="278"/>
    </row>
    <row r="106" spans="1:7" s="147" customFormat="1">
      <c r="A106" s="279">
        <v>1.8</v>
      </c>
      <c r="B106" s="280" t="s">
        <v>284</v>
      </c>
      <c r="C106" s="281" t="s">
        <v>83</v>
      </c>
      <c r="D106" s="170">
        <v>0</v>
      </c>
      <c r="E106" s="278"/>
      <c r="F106" s="176">
        <f t="shared" si="9"/>
        <v>0</v>
      </c>
      <c r="G106" s="278"/>
    </row>
    <row r="107" spans="1:7" s="147" customFormat="1">
      <c r="A107" s="279">
        <v>1.9</v>
      </c>
      <c r="B107" s="280" t="s">
        <v>285</v>
      </c>
      <c r="C107" s="281" t="s">
        <v>83</v>
      </c>
      <c r="D107" s="170">
        <v>0</v>
      </c>
      <c r="E107" s="278"/>
      <c r="F107" s="176">
        <f t="shared" si="9"/>
        <v>0</v>
      </c>
      <c r="G107" s="278"/>
    </row>
    <row r="108" spans="1:7" s="147" customFormat="1">
      <c r="A108" s="283">
        <v>1.1000000000000001</v>
      </c>
      <c r="B108" s="280" t="s">
        <v>286</v>
      </c>
      <c r="C108" s="281" t="s">
        <v>83</v>
      </c>
      <c r="D108" s="170">
        <v>0</v>
      </c>
      <c r="E108" s="278"/>
      <c r="F108" s="176">
        <f t="shared" si="9"/>
        <v>0</v>
      </c>
      <c r="G108" s="278"/>
    </row>
    <row r="109" spans="1:7" s="147" customFormat="1">
      <c r="A109" s="279">
        <v>1.1100000000000001</v>
      </c>
      <c r="B109" s="280" t="s">
        <v>287</v>
      </c>
      <c r="C109" s="281" t="s">
        <v>83</v>
      </c>
      <c r="D109" s="170">
        <v>0</v>
      </c>
      <c r="E109" s="278"/>
      <c r="F109" s="176">
        <f t="shared" si="9"/>
        <v>0</v>
      </c>
      <c r="G109" s="278"/>
    </row>
    <row r="110" spans="1:7" s="147" customFormat="1">
      <c r="A110" s="279">
        <v>1.1200000000000001</v>
      </c>
      <c r="B110" s="280" t="s">
        <v>288</v>
      </c>
      <c r="C110" s="281" t="s">
        <v>83</v>
      </c>
      <c r="D110" s="170">
        <v>3</v>
      </c>
      <c r="E110" s="278"/>
      <c r="F110" s="176">
        <f t="shared" si="9"/>
        <v>0</v>
      </c>
      <c r="G110" s="278"/>
    </row>
    <row r="111" spans="1:7" s="147" customFormat="1">
      <c r="A111" s="279">
        <v>1.1299999999999999</v>
      </c>
      <c r="B111" s="280" t="s">
        <v>289</v>
      </c>
      <c r="C111" s="281" t="s">
        <v>83</v>
      </c>
      <c r="D111" s="170">
        <v>3</v>
      </c>
      <c r="E111" s="278"/>
      <c r="F111" s="176">
        <f t="shared" si="9"/>
        <v>0</v>
      </c>
      <c r="G111" s="278"/>
    </row>
    <row r="112" spans="1:7" s="147" customFormat="1">
      <c r="A112" s="279">
        <v>1.1399999999999999</v>
      </c>
      <c r="B112" s="280" t="s">
        <v>290</v>
      </c>
      <c r="C112" s="281" t="s">
        <v>83</v>
      </c>
      <c r="D112" s="170">
        <v>0</v>
      </c>
      <c r="E112" s="278"/>
      <c r="F112" s="176">
        <f t="shared" si="9"/>
        <v>0</v>
      </c>
      <c r="G112" s="278"/>
    </row>
    <row r="113" spans="1:7" s="147" customFormat="1" ht="29">
      <c r="A113" s="279">
        <v>1.1499999999999999</v>
      </c>
      <c r="B113" s="280" t="s">
        <v>291</v>
      </c>
      <c r="C113" s="281" t="s">
        <v>83</v>
      </c>
      <c r="D113" s="170">
        <v>4</v>
      </c>
      <c r="E113" s="278"/>
      <c r="F113" s="176">
        <f t="shared" si="9"/>
        <v>0</v>
      </c>
      <c r="G113" s="278"/>
    </row>
    <row r="114" spans="1:7" s="147" customFormat="1">
      <c r="A114" s="279">
        <v>1.1599999999999999</v>
      </c>
      <c r="B114" s="280" t="s">
        <v>292</v>
      </c>
      <c r="C114" s="281" t="s">
        <v>83</v>
      </c>
      <c r="D114" s="170">
        <v>0</v>
      </c>
      <c r="E114" s="278"/>
      <c r="F114" s="176">
        <f t="shared" si="9"/>
        <v>0</v>
      </c>
      <c r="G114" s="278"/>
    </row>
    <row r="115" spans="1:7" s="147" customFormat="1" ht="29">
      <c r="A115" s="279">
        <v>1.17</v>
      </c>
      <c r="B115" s="280" t="s">
        <v>293</v>
      </c>
      <c r="C115" s="281" t="s">
        <v>83</v>
      </c>
      <c r="D115" s="170">
        <v>0</v>
      </c>
      <c r="E115" s="278"/>
      <c r="F115" s="176">
        <f t="shared" si="9"/>
        <v>0</v>
      </c>
      <c r="G115" s="278"/>
    </row>
    <row r="116" spans="1:7" s="147" customFormat="1">
      <c r="A116" s="274"/>
      <c r="B116" s="275"/>
      <c r="C116" s="276"/>
      <c r="D116" s="277"/>
      <c r="E116" s="278"/>
      <c r="F116" s="278">
        <f t="shared" si="9"/>
        <v>0</v>
      </c>
      <c r="G116" s="278"/>
    </row>
    <row r="117" spans="1:7" s="147" customFormat="1">
      <c r="A117" s="284"/>
      <c r="B117" s="275"/>
      <c r="C117" s="276"/>
      <c r="D117" s="277"/>
      <c r="E117" s="285"/>
      <c r="F117" s="285"/>
      <c r="G117" s="285"/>
    </row>
    <row r="118" spans="1:7" s="148" customFormat="1" ht="29">
      <c r="A118" s="286"/>
      <c r="B118" s="287" t="s">
        <v>294</v>
      </c>
      <c r="C118" s="288"/>
      <c r="D118" s="289"/>
      <c r="E118" s="290"/>
      <c r="F118" s="291">
        <f>SUM(F117:F117)</f>
        <v>0</v>
      </c>
      <c r="G118" s="291"/>
    </row>
    <row r="119" spans="1:7" s="148" customFormat="1">
      <c r="A119" s="292"/>
      <c r="B119" s="293"/>
      <c r="C119" s="294"/>
      <c r="D119" s="295"/>
      <c r="E119" s="296"/>
      <c r="F119" s="296"/>
      <c r="G119" s="296"/>
    </row>
    <row r="120" spans="1:7" s="146" customFormat="1" ht="15.5">
      <c r="A120" s="264" t="s">
        <v>295</v>
      </c>
      <c r="B120" s="265" t="s">
        <v>296</v>
      </c>
      <c r="C120" s="266"/>
      <c r="D120" s="267"/>
      <c r="E120" s="268"/>
      <c r="F120" s="268"/>
      <c r="G120" s="268"/>
    </row>
    <row r="121" spans="1:7" s="147" customFormat="1">
      <c r="A121" s="269"/>
      <c r="B121" s="270" t="s">
        <v>297</v>
      </c>
      <c r="C121" s="271"/>
      <c r="D121" s="272"/>
      <c r="E121" s="273"/>
      <c r="F121" s="273"/>
      <c r="G121" s="273"/>
    </row>
    <row r="122" spans="1:7" s="147" customFormat="1">
      <c r="A122" s="274"/>
      <c r="B122" s="275"/>
      <c r="C122" s="276"/>
      <c r="D122" s="277"/>
      <c r="E122" s="278"/>
      <c r="F122" s="278"/>
      <c r="G122" s="278"/>
    </row>
    <row r="123" spans="1:7" s="147" customFormat="1">
      <c r="A123" s="297"/>
      <c r="B123" s="298"/>
      <c r="C123" s="299"/>
      <c r="D123" s="173"/>
      <c r="E123" s="278"/>
      <c r="F123" s="278"/>
      <c r="G123" s="278"/>
    </row>
    <row r="124" spans="1:7" s="147" customFormat="1">
      <c r="A124" s="300"/>
      <c r="B124" s="301"/>
      <c r="C124" s="302"/>
      <c r="D124" s="303"/>
      <c r="E124" s="285"/>
      <c r="F124" s="176"/>
      <c r="G124" s="278"/>
    </row>
    <row r="125" spans="1:7" s="147" customFormat="1" ht="155">
      <c r="A125" s="304">
        <v>1</v>
      </c>
      <c r="B125" s="305" t="s">
        <v>298</v>
      </c>
      <c r="C125" s="306" t="s">
        <v>64</v>
      </c>
      <c r="D125" s="307">
        <v>3</v>
      </c>
      <c r="E125" s="285"/>
      <c r="F125" s="176"/>
      <c r="G125" s="278"/>
    </row>
    <row r="126" spans="1:7" s="147" customFormat="1" ht="155">
      <c r="A126" s="304">
        <v>2</v>
      </c>
      <c r="B126" s="305" t="s">
        <v>299</v>
      </c>
      <c r="C126" s="306" t="s">
        <v>64</v>
      </c>
      <c r="D126" s="304">
        <v>0</v>
      </c>
      <c r="E126" s="285"/>
      <c r="F126" s="176"/>
      <c r="G126" s="278"/>
    </row>
    <row r="127" spans="1:7" s="147" customFormat="1" ht="108.5">
      <c r="A127" s="304">
        <v>3</v>
      </c>
      <c r="B127" s="305" t="s">
        <v>300</v>
      </c>
      <c r="C127" s="306" t="s">
        <v>64</v>
      </c>
      <c r="D127" s="307">
        <v>1</v>
      </c>
      <c r="E127" s="285"/>
      <c r="F127" s="176"/>
      <c r="G127" s="278"/>
    </row>
    <row r="128" spans="1:7" s="147" customFormat="1">
      <c r="A128" s="300"/>
      <c r="B128" s="301"/>
      <c r="C128" s="302"/>
      <c r="D128" s="203"/>
      <c r="E128" s="285"/>
      <c r="F128" s="176"/>
      <c r="G128" s="278"/>
    </row>
    <row r="129" spans="1:7" s="147" customFormat="1">
      <c r="A129" s="300"/>
      <c r="B129" s="301"/>
      <c r="C129" s="302"/>
      <c r="D129" s="203"/>
      <c r="E129" s="285"/>
      <c r="F129" s="176"/>
      <c r="G129" s="278"/>
    </row>
    <row r="130" spans="1:7" s="147" customFormat="1">
      <c r="A130" s="297"/>
      <c r="B130" s="298"/>
      <c r="C130" s="299"/>
      <c r="D130" s="173"/>
      <c r="E130" s="278"/>
      <c r="F130" s="278"/>
      <c r="G130" s="278"/>
    </row>
    <row r="131" spans="1:7" s="148" customFormat="1">
      <c r="A131" s="286"/>
      <c r="B131" s="287" t="s">
        <v>301</v>
      </c>
      <c r="C131" s="288"/>
      <c r="D131" s="289"/>
      <c r="E131" s="290"/>
      <c r="F131" s="291"/>
      <c r="G131" s="291"/>
    </row>
    <row r="132" spans="1:7" s="141" customFormat="1">
      <c r="A132" s="167"/>
      <c r="B132" s="186"/>
      <c r="C132" s="183"/>
      <c r="D132" s="173"/>
      <c r="E132" s="308"/>
      <c r="F132" s="156"/>
      <c r="G132" s="156"/>
    </row>
    <row r="133" spans="1:7">
      <c r="A133" s="162"/>
      <c r="B133" s="163" t="s">
        <v>302</v>
      </c>
      <c r="C133" s="309"/>
      <c r="D133" s="310"/>
      <c r="E133" s="311"/>
      <c r="F133" s="245"/>
      <c r="G133" s="245"/>
    </row>
    <row r="134" spans="1:7">
      <c r="A134" s="171"/>
      <c r="B134" s="312"/>
      <c r="C134" s="313"/>
      <c r="D134" s="314"/>
      <c r="E134" s="315"/>
      <c r="F134" s="316"/>
      <c r="G134" s="316"/>
    </row>
    <row r="135" spans="1:7">
      <c r="A135" s="317"/>
      <c r="B135" s="318" t="s">
        <v>303</v>
      </c>
      <c r="C135" s="259"/>
      <c r="D135" s="319"/>
      <c r="E135" s="155"/>
      <c r="F135" s="155"/>
      <c r="G135" s="155"/>
    </row>
    <row r="136" spans="1:7">
      <c r="A136" s="171"/>
      <c r="B136" s="320" t="s">
        <v>304</v>
      </c>
      <c r="C136" s="321"/>
      <c r="D136" s="322"/>
      <c r="E136" s="323"/>
      <c r="F136" s="324"/>
      <c r="G136" s="324"/>
    </row>
    <row r="137" spans="1:7">
      <c r="A137" s="325"/>
    </row>
    <row r="138" spans="1:7">
      <c r="A138" s="326" t="s">
        <v>305</v>
      </c>
      <c r="B138" s="327"/>
    </row>
    <row r="139" spans="1:7">
      <c r="A139" s="328"/>
      <c r="B139" s="327"/>
    </row>
    <row r="140" spans="1:7">
      <c r="A140" s="329" t="s">
        <v>306</v>
      </c>
      <c r="B140" s="327"/>
    </row>
    <row r="141" spans="1:7">
      <c r="A141" s="329" t="s">
        <v>307</v>
      </c>
      <c r="B141" s="327"/>
    </row>
    <row r="142" spans="1:7">
      <c r="A142" s="330" t="s">
        <v>308</v>
      </c>
      <c r="B142" s="327"/>
    </row>
    <row r="143" spans="1:7">
      <c r="A143" s="329" t="s">
        <v>309</v>
      </c>
      <c r="B143" s="327"/>
    </row>
    <row r="144" spans="1:7">
      <c r="A144" s="329" t="s">
        <v>310</v>
      </c>
      <c r="B144" s="327"/>
    </row>
    <row r="145" spans="1:2">
      <c r="A145" s="329" t="s">
        <v>311</v>
      </c>
      <c r="B145" s="327"/>
    </row>
    <row r="146" spans="1:2">
      <c r="A146" s="329" t="s">
        <v>312</v>
      </c>
      <c r="B146" s="327"/>
    </row>
    <row r="147" spans="1:2">
      <c r="A147" s="329" t="s">
        <v>313</v>
      </c>
      <c r="B147" s="327"/>
    </row>
    <row r="148" spans="1:2">
      <c r="A148" s="329" t="s">
        <v>314</v>
      </c>
      <c r="B148" s="327"/>
    </row>
    <row r="149" spans="1:2">
      <c r="A149" s="329" t="s">
        <v>315</v>
      </c>
      <c r="B149" s="327"/>
    </row>
    <row r="150" spans="1:2">
      <c r="A150" s="329" t="s">
        <v>316</v>
      </c>
      <c r="B150" s="327"/>
    </row>
    <row r="151" spans="1:2">
      <c r="A151" s="331" t="s">
        <v>317</v>
      </c>
      <c r="B151" s="327"/>
    </row>
    <row r="152" spans="1:2">
      <c r="A152" s="331" t="s">
        <v>318</v>
      </c>
      <c r="B152" s="327"/>
    </row>
    <row r="153" spans="1:2">
      <c r="A153" s="331" t="s">
        <v>319</v>
      </c>
      <c r="B153" s="327"/>
    </row>
    <row r="154" spans="1:2">
      <c r="A154" s="332"/>
      <c r="B154" s="327"/>
    </row>
    <row r="155" spans="1:2">
      <c r="A155" s="329" t="s">
        <v>320</v>
      </c>
      <c r="B155" s="327"/>
    </row>
    <row r="156" spans="1:2">
      <c r="A156" s="329" t="s">
        <v>321</v>
      </c>
      <c r="B156" s="327"/>
    </row>
    <row r="157" spans="1:2">
      <c r="A157" s="329" t="s">
        <v>306</v>
      </c>
      <c r="B157" s="327"/>
    </row>
    <row r="159" spans="1:2">
      <c r="A159" s="333"/>
      <c r="B159" s="327"/>
    </row>
    <row r="160" spans="1:2">
      <c r="A160" s="330" t="s">
        <v>322</v>
      </c>
      <c r="B160" s="327"/>
    </row>
    <row r="161" spans="1:2">
      <c r="A161" s="329" t="s">
        <v>323</v>
      </c>
      <c r="B161" s="327"/>
    </row>
    <row r="162" spans="1:2">
      <c r="A162" s="329" t="s">
        <v>324</v>
      </c>
      <c r="B162" s="327"/>
    </row>
    <row r="163" spans="1:2">
      <c r="A163" s="329" t="s">
        <v>325</v>
      </c>
      <c r="B163" s="327"/>
    </row>
    <row r="164" spans="1:2">
      <c r="A164" s="329" t="s">
        <v>326</v>
      </c>
      <c r="B164" s="327"/>
    </row>
    <row r="165" spans="1:2">
      <c r="A165" s="329" t="s">
        <v>327</v>
      </c>
      <c r="B165" s="327"/>
    </row>
    <row r="166" spans="1:2">
      <c r="A166" s="329" t="s">
        <v>328</v>
      </c>
      <c r="B166" s="327"/>
    </row>
    <row r="167" spans="1:2">
      <c r="A167" s="329" t="s">
        <v>329</v>
      </c>
      <c r="B167" s="327"/>
    </row>
    <row r="168" spans="1:2">
      <c r="A168" s="329" t="s">
        <v>330</v>
      </c>
      <c r="B168" s="327"/>
    </row>
    <row r="169" spans="1:2">
      <c r="A169" s="329" t="s">
        <v>331</v>
      </c>
      <c r="B169" s="327"/>
    </row>
    <row r="170" spans="1:2">
      <c r="A170" s="329" t="s">
        <v>332</v>
      </c>
      <c r="B170" s="327"/>
    </row>
    <row r="171" spans="1:2">
      <c r="A171" s="329" t="s">
        <v>333</v>
      </c>
      <c r="B171" s="327"/>
    </row>
    <row r="172" spans="1:2">
      <c r="A172" s="329" t="s">
        <v>334</v>
      </c>
      <c r="B172" s="327"/>
    </row>
    <row r="173" spans="1:2">
      <c r="A173" s="334"/>
      <c r="B173" s="327"/>
    </row>
    <row r="174" spans="1:2">
      <c r="A174" s="330" t="s">
        <v>335</v>
      </c>
      <c r="B174" s="327"/>
    </row>
    <row r="175" spans="1:2">
      <c r="A175" s="329" t="s">
        <v>336</v>
      </c>
      <c r="B175" s="327"/>
    </row>
    <row r="176" spans="1:2">
      <c r="A176" s="329" t="s">
        <v>337</v>
      </c>
      <c r="B176" s="327"/>
    </row>
    <row r="177" spans="1:2">
      <c r="A177" s="329" t="s">
        <v>338</v>
      </c>
      <c r="B177" s="327"/>
    </row>
    <row r="178" spans="1:2">
      <c r="A178" s="329" t="s">
        <v>339</v>
      </c>
      <c r="B178" s="327"/>
    </row>
    <row r="179" spans="1:2">
      <c r="A179" s="327"/>
      <c r="B179" s="327"/>
    </row>
  </sheetData>
  <mergeCells count="9">
    <mergeCell ref="D4:D5"/>
    <mergeCell ref="E4:E5"/>
    <mergeCell ref="F4:F5"/>
    <mergeCell ref="G4:G5"/>
    <mergeCell ref="A1:C1"/>
    <mergeCell ref="A2:B2"/>
    <mergeCell ref="A4:A5"/>
    <mergeCell ref="B4:B5"/>
    <mergeCell ref="C4:C5"/>
  </mergeCells>
  <pageMargins left="0.7" right="0.7" top="0.75" bottom="0.75" header="0.3" footer="0.3"/>
  <pageSetup scale="7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topLeftCell="A16" zoomScale="85" zoomScaleNormal="85" workbookViewId="0">
      <selection activeCell="I11" sqref="I11"/>
    </sheetView>
  </sheetViews>
  <sheetFormatPr defaultColWidth="10.5" defaultRowHeight="14"/>
  <cols>
    <col min="1" max="1" width="10" style="125" customWidth="1"/>
    <col min="2" max="2" width="65.69921875" style="125" customWidth="1"/>
    <col min="3" max="3" width="7.19921875" style="125" customWidth="1"/>
    <col min="4" max="4" width="21.5" style="125" customWidth="1"/>
    <col min="5" max="5" width="18.796875" style="125" customWidth="1"/>
    <col min="6" max="6" width="21" style="125" customWidth="1"/>
    <col min="7" max="7" width="10.69921875" style="125"/>
    <col min="8" max="8" width="12.5" style="125" customWidth="1"/>
    <col min="9" max="230" width="10.69921875" style="125"/>
    <col min="231" max="231" width="10" style="125" customWidth="1"/>
    <col min="232" max="232" width="47" style="125" customWidth="1"/>
    <col min="233" max="233" width="7.19921875" style="125" customWidth="1"/>
    <col min="234" max="234" width="15.796875" style="125" customWidth="1"/>
    <col min="235" max="235" width="15.5" style="125" customWidth="1"/>
    <col min="236" max="236" width="15" style="125" customWidth="1"/>
    <col min="237" max="237" width="10.69921875" style="125"/>
    <col min="238" max="238" width="13.69921875" style="125" customWidth="1"/>
    <col min="239" max="486" width="10.69921875" style="125"/>
    <col min="487" max="487" width="10" style="125" customWidth="1"/>
    <col min="488" max="488" width="47" style="125" customWidth="1"/>
    <col min="489" max="489" width="7.19921875" style="125" customWidth="1"/>
    <col min="490" max="490" width="15.796875" style="125" customWidth="1"/>
    <col min="491" max="491" width="15.5" style="125" customWidth="1"/>
    <col min="492" max="492" width="15" style="125" customWidth="1"/>
    <col min="493" max="493" width="10.69921875" style="125"/>
    <col min="494" max="494" width="13.69921875" style="125" customWidth="1"/>
    <col min="495" max="742" width="10.69921875" style="125"/>
    <col min="743" max="743" width="10" style="125" customWidth="1"/>
    <col min="744" max="744" width="47" style="125" customWidth="1"/>
    <col min="745" max="745" width="7.19921875" style="125" customWidth="1"/>
    <col min="746" max="746" width="15.796875" style="125" customWidth="1"/>
    <col min="747" max="747" width="15.5" style="125" customWidth="1"/>
    <col min="748" max="748" width="15" style="125" customWidth="1"/>
    <col min="749" max="749" width="10.69921875" style="125"/>
    <col min="750" max="750" width="13.69921875" style="125" customWidth="1"/>
    <col min="751" max="998" width="10.69921875" style="125"/>
    <col min="999" max="999" width="10" style="125" customWidth="1"/>
    <col min="1000" max="1000" width="47" style="125" customWidth="1"/>
    <col min="1001" max="1001" width="7.19921875" style="125" customWidth="1"/>
    <col min="1002" max="1002" width="15.796875" style="125" customWidth="1"/>
    <col min="1003" max="1003" width="15.5" style="125" customWidth="1"/>
    <col min="1004" max="1004" width="15" style="125" customWidth="1"/>
    <col min="1005" max="1005" width="10.69921875" style="125"/>
    <col min="1006" max="1006" width="13.69921875" style="125" customWidth="1"/>
    <col min="1007" max="1254" width="10.69921875" style="125"/>
    <col min="1255" max="1255" width="10" style="125" customWidth="1"/>
    <col min="1256" max="1256" width="47" style="125" customWidth="1"/>
    <col min="1257" max="1257" width="7.19921875" style="125" customWidth="1"/>
    <col min="1258" max="1258" width="15.796875" style="125" customWidth="1"/>
    <col min="1259" max="1259" width="15.5" style="125" customWidth="1"/>
    <col min="1260" max="1260" width="15" style="125" customWidth="1"/>
    <col min="1261" max="1261" width="10.69921875" style="125"/>
    <col min="1262" max="1262" width="13.69921875" style="125" customWidth="1"/>
    <col min="1263" max="1510" width="10.69921875" style="125"/>
    <col min="1511" max="1511" width="10" style="125" customWidth="1"/>
    <col min="1512" max="1512" width="47" style="125" customWidth="1"/>
    <col min="1513" max="1513" width="7.19921875" style="125" customWidth="1"/>
    <col min="1514" max="1514" width="15.796875" style="125" customWidth="1"/>
    <col min="1515" max="1515" width="15.5" style="125" customWidth="1"/>
    <col min="1516" max="1516" width="15" style="125" customWidth="1"/>
    <col min="1517" max="1517" width="10.69921875" style="125"/>
    <col min="1518" max="1518" width="13.69921875" style="125" customWidth="1"/>
    <col min="1519" max="1766" width="10.69921875" style="125"/>
    <col min="1767" max="1767" width="10" style="125" customWidth="1"/>
    <col min="1768" max="1768" width="47" style="125" customWidth="1"/>
    <col min="1769" max="1769" width="7.19921875" style="125" customWidth="1"/>
    <col min="1770" max="1770" width="15.796875" style="125" customWidth="1"/>
    <col min="1771" max="1771" width="15.5" style="125" customWidth="1"/>
    <col min="1772" max="1772" width="15" style="125" customWidth="1"/>
    <col min="1773" max="1773" width="10.69921875" style="125"/>
    <col min="1774" max="1774" width="13.69921875" style="125" customWidth="1"/>
    <col min="1775" max="2022" width="10.69921875" style="125"/>
    <col min="2023" max="2023" width="10" style="125" customWidth="1"/>
    <col min="2024" max="2024" width="47" style="125" customWidth="1"/>
    <col min="2025" max="2025" width="7.19921875" style="125" customWidth="1"/>
    <col min="2026" max="2026" width="15.796875" style="125" customWidth="1"/>
    <col min="2027" max="2027" width="15.5" style="125" customWidth="1"/>
    <col min="2028" max="2028" width="15" style="125" customWidth="1"/>
    <col min="2029" max="2029" width="10.69921875" style="125"/>
    <col min="2030" max="2030" width="13.69921875" style="125" customWidth="1"/>
    <col min="2031" max="2278" width="10.69921875" style="125"/>
    <col min="2279" max="2279" width="10" style="125" customWidth="1"/>
    <col min="2280" max="2280" width="47" style="125" customWidth="1"/>
    <col min="2281" max="2281" width="7.19921875" style="125" customWidth="1"/>
    <col min="2282" max="2282" width="15.796875" style="125" customWidth="1"/>
    <col min="2283" max="2283" width="15.5" style="125" customWidth="1"/>
    <col min="2284" max="2284" width="15" style="125" customWidth="1"/>
    <col min="2285" max="2285" width="10.69921875" style="125"/>
    <col min="2286" max="2286" width="13.69921875" style="125" customWidth="1"/>
    <col min="2287" max="2534" width="10.69921875" style="125"/>
    <col min="2535" max="2535" width="10" style="125" customWidth="1"/>
    <col min="2536" max="2536" width="47" style="125" customWidth="1"/>
    <col min="2537" max="2537" width="7.19921875" style="125" customWidth="1"/>
    <col min="2538" max="2538" width="15.796875" style="125" customWidth="1"/>
    <col min="2539" max="2539" width="15.5" style="125" customWidth="1"/>
    <col min="2540" max="2540" width="15" style="125" customWidth="1"/>
    <col min="2541" max="2541" width="10.69921875" style="125"/>
    <col min="2542" max="2542" width="13.69921875" style="125" customWidth="1"/>
    <col min="2543" max="2790" width="10.69921875" style="125"/>
    <col min="2791" max="2791" width="10" style="125" customWidth="1"/>
    <col min="2792" max="2792" width="47" style="125" customWidth="1"/>
    <col min="2793" max="2793" width="7.19921875" style="125" customWidth="1"/>
    <col min="2794" max="2794" width="15.796875" style="125" customWidth="1"/>
    <col min="2795" max="2795" width="15.5" style="125" customWidth="1"/>
    <col min="2796" max="2796" width="15" style="125" customWidth="1"/>
    <col min="2797" max="2797" width="10.69921875" style="125"/>
    <col min="2798" max="2798" width="13.69921875" style="125" customWidth="1"/>
    <col min="2799" max="3046" width="10.69921875" style="125"/>
    <col min="3047" max="3047" width="10" style="125" customWidth="1"/>
    <col min="3048" max="3048" width="47" style="125" customWidth="1"/>
    <col min="3049" max="3049" width="7.19921875" style="125" customWidth="1"/>
    <col min="3050" max="3050" width="15.796875" style="125" customWidth="1"/>
    <col min="3051" max="3051" width="15.5" style="125" customWidth="1"/>
    <col min="3052" max="3052" width="15" style="125" customWidth="1"/>
    <col min="3053" max="3053" width="10.69921875" style="125"/>
    <col min="3054" max="3054" width="13.69921875" style="125" customWidth="1"/>
    <col min="3055" max="3302" width="10.69921875" style="125"/>
    <col min="3303" max="3303" width="10" style="125" customWidth="1"/>
    <col min="3304" max="3304" width="47" style="125" customWidth="1"/>
    <col min="3305" max="3305" width="7.19921875" style="125" customWidth="1"/>
    <col min="3306" max="3306" width="15.796875" style="125" customWidth="1"/>
    <col min="3307" max="3307" width="15.5" style="125" customWidth="1"/>
    <col min="3308" max="3308" width="15" style="125" customWidth="1"/>
    <col min="3309" max="3309" width="10.69921875" style="125"/>
    <col min="3310" max="3310" width="13.69921875" style="125" customWidth="1"/>
    <col min="3311" max="3558" width="10.69921875" style="125"/>
    <col min="3559" max="3559" width="10" style="125" customWidth="1"/>
    <col min="3560" max="3560" width="47" style="125" customWidth="1"/>
    <col min="3561" max="3561" width="7.19921875" style="125" customWidth="1"/>
    <col min="3562" max="3562" width="15.796875" style="125" customWidth="1"/>
    <col min="3563" max="3563" width="15.5" style="125" customWidth="1"/>
    <col min="3564" max="3564" width="15" style="125" customWidth="1"/>
    <col min="3565" max="3565" width="10.69921875" style="125"/>
    <col min="3566" max="3566" width="13.69921875" style="125" customWidth="1"/>
    <col min="3567" max="3814" width="10.69921875" style="125"/>
    <col min="3815" max="3815" width="10" style="125" customWidth="1"/>
    <col min="3816" max="3816" width="47" style="125" customWidth="1"/>
    <col min="3817" max="3817" width="7.19921875" style="125" customWidth="1"/>
    <col min="3818" max="3818" width="15.796875" style="125" customWidth="1"/>
    <col min="3819" max="3819" width="15.5" style="125" customWidth="1"/>
    <col min="3820" max="3820" width="15" style="125" customWidth="1"/>
    <col min="3821" max="3821" width="10.69921875" style="125"/>
    <col min="3822" max="3822" width="13.69921875" style="125" customWidth="1"/>
    <col min="3823" max="4070" width="10.69921875" style="125"/>
    <col min="4071" max="4071" width="10" style="125" customWidth="1"/>
    <col min="4072" max="4072" width="47" style="125" customWidth="1"/>
    <col min="4073" max="4073" width="7.19921875" style="125" customWidth="1"/>
    <col min="4074" max="4074" width="15.796875" style="125" customWidth="1"/>
    <col min="4075" max="4075" width="15.5" style="125" customWidth="1"/>
    <col min="4076" max="4076" width="15" style="125" customWidth="1"/>
    <col min="4077" max="4077" width="10.69921875" style="125"/>
    <col min="4078" max="4078" width="13.69921875" style="125" customWidth="1"/>
    <col min="4079" max="4326" width="10.69921875" style="125"/>
    <col min="4327" max="4327" width="10" style="125" customWidth="1"/>
    <col min="4328" max="4328" width="47" style="125" customWidth="1"/>
    <col min="4329" max="4329" width="7.19921875" style="125" customWidth="1"/>
    <col min="4330" max="4330" width="15.796875" style="125" customWidth="1"/>
    <col min="4331" max="4331" width="15.5" style="125" customWidth="1"/>
    <col min="4332" max="4332" width="15" style="125" customWidth="1"/>
    <col min="4333" max="4333" width="10.69921875" style="125"/>
    <col min="4334" max="4334" width="13.69921875" style="125" customWidth="1"/>
    <col min="4335" max="4582" width="10.69921875" style="125"/>
    <col min="4583" max="4583" width="10" style="125" customWidth="1"/>
    <col min="4584" max="4584" width="47" style="125" customWidth="1"/>
    <col min="4585" max="4585" width="7.19921875" style="125" customWidth="1"/>
    <col min="4586" max="4586" width="15.796875" style="125" customWidth="1"/>
    <col min="4587" max="4587" width="15.5" style="125" customWidth="1"/>
    <col min="4588" max="4588" width="15" style="125" customWidth="1"/>
    <col min="4589" max="4589" width="10.69921875" style="125"/>
    <col min="4590" max="4590" width="13.69921875" style="125" customWidth="1"/>
    <col min="4591" max="4838" width="10.69921875" style="125"/>
    <col min="4839" max="4839" width="10" style="125" customWidth="1"/>
    <col min="4840" max="4840" width="47" style="125" customWidth="1"/>
    <col min="4841" max="4841" width="7.19921875" style="125" customWidth="1"/>
    <col min="4842" max="4842" width="15.796875" style="125" customWidth="1"/>
    <col min="4843" max="4843" width="15.5" style="125" customWidth="1"/>
    <col min="4844" max="4844" width="15" style="125" customWidth="1"/>
    <col min="4845" max="4845" width="10.69921875" style="125"/>
    <col min="4846" max="4846" width="13.69921875" style="125" customWidth="1"/>
    <col min="4847" max="5094" width="10.69921875" style="125"/>
    <col min="5095" max="5095" width="10" style="125" customWidth="1"/>
    <col min="5096" max="5096" width="47" style="125" customWidth="1"/>
    <col min="5097" max="5097" width="7.19921875" style="125" customWidth="1"/>
    <col min="5098" max="5098" width="15.796875" style="125" customWidth="1"/>
    <col min="5099" max="5099" width="15.5" style="125" customWidth="1"/>
    <col min="5100" max="5100" width="15" style="125" customWidth="1"/>
    <col min="5101" max="5101" width="10.69921875" style="125"/>
    <col min="5102" max="5102" width="13.69921875" style="125" customWidth="1"/>
    <col min="5103" max="5350" width="10.69921875" style="125"/>
    <col min="5351" max="5351" width="10" style="125" customWidth="1"/>
    <col min="5352" max="5352" width="47" style="125" customWidth="1"/>
    <col min="5353" max="5353" width="7.19921875" style="125" customWidth="1"/>
    <col min="5354" max="5354" width="15.796875" style="125" customWidth="1"/>
    <col min="5355" max="5355" width="15.5" style="125" customWidth="1"/>
    <col min="5356" max="5356" width="15" style="125" customWidth="1"/>
    <col min="5357" max="5357" width="10.69921875" style="125"/>
    <col min="5358" max="5358" width="13.69921875" style="125" customWidth="1"/>
    <col min="5359" max="5606" width="10.69921875" style="125"/>
    <col min="5607" max="5607" width="10" style="125" customWidth="1"/>
    <col min="5608" max="5608" width="47" style="125" customWidth="1"/>
    <col min="5609" max="5609" width="7.19921875" style="125" customWidth="1"/>
    <col min="5610" max="5610" width="15.796875" style="125" customWidth="1"/>
    <col min="5611" max="5611" width="15.5" style="125" customWidth="1"/>
    <col min="5612" max="5612" width="15" style="125" customWidth="1"/>
    <col min="5613" max="5613" width="10.69921875" style="125"/>
    <col min="5614" max="5614" width="13.69921875" style="125" customWidth="1"/>
    <col min="5615" max="5862" width="10.69921875" style="125"/>
    <col min="5863" max="5863" width="10" style="125" customWidth="1"/>
    <col min="5864" max="5864" width="47" style="125" customWidth="1"/>
    <col min="5865" max="5865" width="7.19921875" style="125" customWidth="1"/>
    <col min="5866" max="5866" width="15.796875" style="125" customWidth="1"/>
    <col min="5867" max="5867" width="15.5" style="125" customWidth="1"/>
    <col min="5868" max="5868" width="15" style="125" customWidth="1"/>
    <col min="5869" max="5869" width="10.69921875" style="125"/>
    <col min="5870" max="5870" width="13.69921875" style="125" customWidth="1"/>
    <col min="5871" max="6118" width="10.69921875" style="125"/>
    <col min="6119" max="6119" width="10" style="125" customWidth="1"/>
    <col min="6120" max="6120" width="47" style="125" customWidth="1"/>
    <col min="6121" max="6121" width="7.19921875" style="125" customWidth="1"/>
    <col min="6122" max="6122" width="15.796875" style="125" customWidth="1"/>
    <col min="6123" max="6123" width="15.5" style="125" customWidth="1"/>
    <col min="6124" max="6124" width="15" style="125" customWidth="1"/>
    <col min="6125" max="6125" width="10.69921875" style="125"/>
    <col min="6126" max="6126" width="13.69921875" style="125" customWidth="1"/>
    <col min="6127" max="6374" width="10.69921875" style="125"/>
    <col min="6375" max="6375" width="10" style="125" customWidth="1"/>
    <col min="6376" max="6376" width="47" style="125" customWidth="1"/>
    <col min="6377" max="6377" width="7.19921875" style="125" customWidth="1"/>
    <col min="6378" max="6378" width="15.796875" style="125" customWidth="1"/>
    <col min="6379" max="6379" width="15.5" style="125" customWidth="1"/>
    <col min="6380" max="6380" width="15" style="125" customWidth="1"/>
    <col min="6381" max="6381" width="10.69921875" style="125"/>
    <col min="6382" max="6382" width="13.69921875" style="125" customWidth="1"/>
    <col min="6383" max="6630" width="10.69921875" style="125"/>
    <col min="6631" max="6631" width="10" style="125" customWidth="1"/>
    <col min="6632" max="6632" width="47" style="125" customWidth="1"/>
    <col min="6633" max="6633" width="7.19921875" style="125" customWidth="1"/>
    <col min="6634" max="6634" width="15.796875" style="125" customWidth="1"/>
    <col min="6635" max="6635" width="15.5" style="125" customWidth="1"/>
    <col min="6636" max="6636" width="15" style="125" customWidth="1"/>
    <col min="6637" max="6637" width="10.69921875" style="125"/>
    <col min="6638" max="6638" width="13.69921875" style="125" customWidth="1"/>
    <col min="6639" max="6886" width="10.69921875" style="125"/>
    <col min="6887" max="6887" width="10" style="125" customWidth="1"/>
    <col min="6888" max="6888" width="47" style="125" customWidth="1"/>
    <col min="6889" max="6889" width="7.19921875" style="125" customWidth="1"/>
    <col min="6890" max="6890" width="15.796875" style="125" customWidth="1"/>
    <col min="6891" max="6891" width="15.5" style="125" customWidth="1"/>
    <col min="6892" max="6892" width="15" style="125" customWidth="1"/>
    <col min="6893" max="6893" width="10.69921875" style="125"/>
    <col min="6894" max="6894" width="13.69921875" style="125" customWidth="1"/>
    <col min="6895" max="7142" width="10.69921875" style="125"/>
    <col min="7143" max="7143" width="10" style="125" customWidth="1"/>
    <col min="7144" max="7144" width="47" style="125" customWidth="1"/>
    <col min="7145" max="7145" width="7.19921875" style="125" customWidth="1"/>
    <col min="7146" max="7146" width="15.796875" style="125" customWidth="1"/>
    <col min="7147" max="7147" width="15.5" style="125" customWidth="1"/>
    <col min="7148" max="7148" width="15" style="125" customWidth="1"/>
    <col min="7149" max="7149" width="10.69921875" style="125"/>
    <col min="7150" max="7150" width="13.69921875" style="125" customWidth="1"/>
    <col min="7151" max="7398" width="10.69921875" style="125"/>
    <col min="7399" max="7399" width="10" style="125" customWidth="1"/>
    <col min="7400" max="7400" width="47" style="125" customWidth="1"/>
    <col min="7401" max="7401" width="7.19921875" style="125" customWidth="1"/>
    <col min="7402" max="7402" width="15.796875" style="125" customWidth="1"/>
    <col min="7403" max="7403" width="15.5" style="125" customWidth="1"/>
    <col min="7404" max="7404" width="15" style="125" customWidth="1"/>
    <col min="7405" max="7405" width="10.69921875" style="125"/>
    <col min="7406" max="7406" width="13.69921875" style="125" customWidth="1"/>
    <col min="7407" max="7654" width="10.69921875" style="125"/>
    <col min="7655" max="7655" width="10" style="125" customWidth="1"/>
    <col min="7656" max="7656" width="47" style="125" customWidth="1"/>
    <col min="7657" max="7657" width="7.19921875" style="125" customWidth="1"/>
    <col min="7658" max="7658" width="15.796875" style="125" customWidth="1"/>
    <col min="7659" max="7659" width="15.5" style="125" customWidth="1"/>
    <col min="7660" max="7660" width="15" style="125" customWidth="1"/>
    <col min="7661" max="7661" width="10.69921875" style="125"/>
    <col min="7662" max="7662" width="13.69921875" style="125" customWidth="1"/>
    <col min="7663" max="7910" width="10.69921875" style="125"/>
    <col min="7911" max="7911" width="10" style="125" customWidth="1"/>
    <col min="7912" max="7912" width="47" style="125" customWidth="1"/>
    <col min="7913" max="7913" width="7.19921875" style="125" customWidth="1"/>
    <col min="7914" max="7914" width="15.796875" style="125" customWidth="1"/>
    <col min="7915" max="7915" width="15.5" style="125" customWidth="1"/>
    <col min="7916" max="7916" width="15" style="125" customWidth="1"/>
    <col min="7917" max="7917" width="10.69921875" style="125"/>
    <col min="7918" max="7918" width="13.69921875" style="125" customWidth="1"/>
    <col min="7919" max="8166" width="10.69921875" style="125"/>
    <col min="8167" max="8167" width="10" style="125" customWidth="1"/>
    <col min="8168" max="8168" width="47" style="125" customWidth="1"/>
    <col min="8169" max="8169" width="7.19921875" style="125" customWidth="1"/>
    <col min="8170" max="8170" width="15.796875" style="125" customWidth="1"/>
    <col min="8171" max="8171" width="15.5" style="125" customWidth="1"/>
    <col min="8172" max="8172" width="15" style="125" customWidth="1"/>
    <col min="8173" max="8173" width="10.69921875" style="125"/>
    <col min="8174" max="8174" width="13.69921875" style="125" customWidth="1"/>
    <col min="8175" max="8422" width="10.69921875" style="125"/>
    <col min="8423" max="8423" width="10" style="125" customWidth="1"/>
    <col min="8424" max="8424" width="47" style="125" customWidth="1"/>
    <col min="8425" max="8425" width="7.19921875" style="125" customWidth="1"/>
    <col min="8426" max="8426" width="15.796875" style="125" customWidth="1"/>
    <col min="8427" max="8427" width="15.5" style="125" customWidth="1"/>
    <col min="8428" max="8428" width="15" style="125" customWidth="1"/>
    <col min="8429" max="8429" width="10.69921875" style="125"/>
    <col min="8430" max="8430" width="13.69921875" style="125" customWidth="1"/>
    <col min="8431" max="8678" width="10.69921875" style="125"/>
    <col min="8679" max="8679" width="10" style="125" customWidth="1"/>
    <col min="8680" max="8680" width="47" style="125" customWidth="1"/>
    <col min="8681" max="8681" width="7.19921875" style="125" customWidth="1"/>
    <col min="8682" max="8682" width="15.796875" style="125" customWidth="1"/>
    <col min="8683" max="8683" width="15.5" style="125" customWidth="1"/>
    <col min="8684" max="8684" width="15" style="125" customWidth="1"/>
    <col min="8685" max="8685" width="10.69921875" style="125"/>
    <col min="8686" max="8686" width="13.69921875" style="125" customWidth="1"/>
    <col min="8687" max="8934" width="10.69921875" style="125"/>
    <col min="8935" max="8935" width="10" style="125" customWidth="1"/>
    <col min="8936" max="8936" width="47" style="125" customWidth="1"/>
    <col min="8937" max="8937" width="7.19921875" style="125" customWidth="1"/>
    <col min="8938" max="8938" width="15.796875" style="125" customWidth="1"/>
    <col min="8939" max="8939" width="15.5" style="125" customWidth="1"/>
    <col min="8940" max="8940" width="15" style="125" customWidth="1"/>
    <col min="8941" max="8941" width="10.69921875" style="125"/>
    <col min="8942" max="8942" width="13.69921875" style="125" customWidth="1"/>
    <col min="8943" max="9190" width="10.69921875" style="125"/>
    <col min="9191" max="9191" width="10" style="125" customWidth="1"/>
    <col min="9192" max="9192" width="47" style="125" customWidth="1"/>
    <col min="9193" max="9193" width="7.19921875" style="125" customWidth="1"/>
    <col min="9194" max="9194" width="15.796875" style="125" customWidth="1"/>
    <col min="9195" max="9195" width="15.5" style="125" customWidth="1"/>
    <col min="9196" max="9196" width="15" style="125" customWidth="1"/>
    <col min="9197" max="9197" width="10.69921875" style="125"/>
    <col min="9198" max="9198" width="13.69921875" style="125" customWidth="1"/>
    <col min="9199" max="9446" width="10.69921875" style="125"/>
    <col min="9447" max="9447" width="10" style="125" customWidth="1"/>
    <col min="9448" max="9448" width="47" style="125" customWidth="1"/>
    <col min="9449" max="9449" width="7.19921875" style="125" customWidth="1"/>
    <col min="9450" max="9450" width="15.796875" style="125" customWidth="1"/>
    <col min="9451" max="9451" width="15.5" style="125" customWidth="1"/>
    <col min="9452" max="9452" width="15" style="125" customWidth="1"/>
    <col min="9453" max="9453" width="10.69921875" style="125"/>
    <col min="9454" max="9454" width="13.69921875" style="125" customWidth="1"/>
    <col min="9455" max="9702" width="10.69921875" style="125"/>
    <col min="9703" max="9703" width="10" style="125" customWidth="1"/>
    <col min="9704" max="9704" width="47" style="125" customWidth="1"/>
    <col min="9705" max="9705" width="7.19921875" style="125" customWidth="1"/>
    <col min="9706" max="9706" width="15.796875" style="125" customWidth="1"/>
    <col min="9707" max="9707" width="15.5" style="125" customWidth="1"/>
    <col min="9708" max="9708" width="15" style="125" customWidth="1"/>
    <col min="9709" max="9709" width="10.69921875" style="125"/>
    <col min="9710" max="9710" width="13.69921875" style="125" customWidth="1"/>
    <col min="9711" max="9958" width="10.69921875" style="125"/>
    <col min="9959" max="9959" width="10" style="125" customWidth="1"/>
    <col min="9960" max="9960" width="47" style="125" customWidth="1"/>
    <col min="9961" max="9961" width="7.19921875" style="125" customWidth="1"/>
    <col min="9962" max="9962" width="15.796875" style="125" customWidth="1"/>
    <col min="9963" max="9963" width="15.5" style="125" customWidth="1"/>
    <col min="9964" max="9964" width="15" style="125" customWidth="1"/>
    <col min="9965" max="9965" width="10.69921875" style="125"/>
    <col min="9966" max="9966" width="13.69921875" style="125" customWidth="1"/>
    <col min="9967" max="10214" width="10.69921875" style="125"/>
    <col min="10215" max="10215" width="10" style="125" customWidth="1"/>
    <col min="10216" max="10216" width="47" style="125" customWidth="1"/>
    <col min="10217" max="10217" width="7.19921875" style="125" customWidth="1"/>
    <col min="10218" max="10218" width="15.796875" style="125" customWidth="1"/>
    <col min="10219" max="10219" width="15.5" style="125" customWidth="1"/>
    <col min="10220" max="10220" width="15" style="125" customWidth="1"/>
    <col min="10221" max="10221" width="10.69921875" style="125"/>
    <col min="10222" max="10222" width="13.69921875" style="125" customWidth="1"/>
    <col min="10223" max="10470" width="10.69921875" style="125"/>
    <col min="10471" max="10471" width="10" style="125" customWidth="1"/>
    <col min="10472" max="10472" width="47" style="125" customWidth="1"/>
    <col min="10473" max="10473" width="7.19921875" style="125" customWidth="1"/>
    <col min="10474" max="10474" width="15.796875" style="125" customWidth="1"/>
    <col min="10475" max="10475" width="15.5" style="125" customWidth="1"/>
    <col min="10476" max="10476" width="15" style="125" customWidth="1"/>
    <col min="10477" max="10477" width="10.69921875" style="125"/>
    <col min="10478" max="10478" width="13.69921875" style="125" customWidth="1"/>
    <col min="10479" max="10726" width="10.69921875" style="125"/>
    <col min="10727" max="10727" width="10" style="125" customWidth="1"/>
    <col min="10728" max="10728" width="47" style="125" customWidth="1"/>
    <col min="10729" max="10729" width="7.19921875" style="125" customWidth="1"/>
    <col min="10730" max="10730" width="15.796875" style="125" customWidth="1"/>
    <col min="10731" max="10731" width="15.5" style="125" customWidth="1"/>
    <col min="10732" max="10732" width="15" style="125" customWidth="1"/>
    <col min="10733" max="10733" width="10.69921875" style="125"/>
    <col min="10734" max="10734" width="13.69921875" style="125" customWidth="1"/>
    <col min="10735" max="10982" width="10.69921875" style="125"/>
    <col min="10983" max="10983" width="10" style="125" customWidth="1"/>
    <col min="10984" max="10984" width="47" style="125" customWidth="1"/>
    <col min="10985" max="10985" width="7.19921875" style="125" customWidth="1"/>
    <col min="10986" max="10986" width="15.796875" style="125" customWidth="1"/>
    <col min="10987" max="10987" width="15.5" style="125" customWidth="1"/>
    <col min="10988" max="10988" width="15" style="125" customWidth="1"/>
    <col min="10989" max="10989" width="10.69921875" style="125"/>
    <col min="10990" max="10990" width="13.69921875" style="125" customWidth="1"/>
    <col min="10991" max="11238" width="10.69921875" style="125"/>
    <col min="11239" max="11239" width="10" style="125" customWidth="1"/>
    <col min="11240" max="11240" width="47" style="125" customWidth="1"/>
    <col min="11241" max="11241" width="7.19921875" style="125" customWidth="1"/>
    <col min="11242" max="11242" width="15.796875" style="125" customWidth="1"/>
    <col min="11243" max="11243" width="15.5" style="125" customWidth="1"/>
    <col min="11244" max="11244" width="15" style="125" customWidth="1"/>
    <col min="11245" max="11245" width="10.69921875" style="125"/>
    <col min="11246" max="11246" width="13.69921875" style="125" customWidth="1"/>
    <col min="11247" max="11494" width="10.69921875" style="125"/>
    <col min="11495" max="11495" width="10" style="125" customWidth="1"/>
    <col min="11496" max="11496" width="47" style="125" customWidth="1"/>
    <col min="11497" max="11497" width="7.19921875" style="125" customWidth="1"/>
    <col min="11498" max="11498" width="15.796875" style="125" customWidth="1"/>
    <col min="11499" max="11499" width="15.5" style="125" customWidth="1"/>
    <col min="11500" max="11500" width="15" style="125" customWidth="1"/>
    <col min="11501" max="11501" width="10.69921875" style="125"/>
    <col min="11502" max="11502" width="13.69921875" style="125" customWidth="1"/>
    <col min="11503" max="11750" width="10.69921875" style="125"/>
    <col min="11751" max="11751" width="10" style="125" customWidth="1"/>
    <col min="11752" max="11752" width="47" style="125" customWidth="1"/>
    <col min="11753" max="11753" width="7.19921875" style="125" customWidth="1"/>
    <col min="11754" max="11754" width="15.796875" style="125" customWidth="1"/>
    <col min="11755" max="11755" width="15.5" style="125" customWidth="1"/>
    <col min="11756" max="11756" width="15" style="125" customWidth="1"/>
    <col min="11757" max="11757" width="10.69921875" style="125"/>
    <col min="11758" max="11758" width="13.69921875" style="125" customWidth="1"/>
    <col min="11759" max="12006" width="10.69921875" style="125"/>
    <col min="12007" max="12007" width="10" style="125" customWidth="1"/>
    <col min="12008" max="12008" width="47" style="125" customWidth="1"/>
    <col min="12009" max="12009" width="7.19921875" style="125" customWidth="1"/>
    <col min="12010" max="12010" width="15.796875" style="125" customWidth="1"/>
    <col min="12011" max="12011" width="15.5" style="125" customWidth="1"/>
    <col min="12012" max="12012" width="15" style="125" customWidth="1"/>
    <col min="12013" max="12013" width="10.69921875" style="125"/>
    <col min="12014" max="12014" width="13.69921875" style="125" customWidth="1"/>
    <col min="12015" max="12262" width="10.69921875" style="125"/>
    <col min="12263" max="12263" width="10" style="125" customWidth="1"/>
    <col min="12264" max="12264" width="47" style="125" customWidth="1"/>
    <col min="12265" max="12265" width="7.19921875" style="125" customWidth="1"/>
    <col min="12266" max="12266" width="15.796875" style="125" customWidth="1"/>
    <col min="12267" max="12267" width="15.5" style="125" customWidth="1"/>
    <col min="12268" max="12268" width="15" style="125" customWidth="1"/>
    <col min="12269" max="12269" width="10.69921875" style="125"/>
    <col min="12270" max="12270" width="13.69921875" style="125" customWidth="1"/>
    <col min="12271" max="12518" width="10.69921875" style="125"/>
    <col min="12519" max="12519" width="10" style="125" customWidth="1"/>
    <col min="12520" max="12520" width="47" style="125" customWidth="1"/>
    <col min="12521" max="12521" width="7.19921875" style="125" customWidth="1"/>
    <col min="12522" max="12522" width="15.796875" style="125" customWidth="1"/>
    <col min="12523" max="12523" width="15.5" style="125" customWidth="1"/>
    <col min="12524" max="12524" width="15" style="125" customWidth="1"/>
    <col min="12525" max="12525" width="10.69921875" style="125"/>
    <col min="12526" max="12526" width="13.69921875" style="125" customWidth="1"/>
    <col min="12527" max="12774" width="10.69921875" style="125"/>
    <col min="12775" max="12775" width="10" style="125" customWidth="1"/>
    <col min="12776" max="12776" width="47" style="125" customWidth="1"/>
    <col min="12777" max="12777" width="7.19921875" style="125" customWidth="1"/>
    <col min="12778" max="12778" width="15.796875" style="125" customWidth="1"/>
    <col min="12779" max="12779" width="15.5" style="125" customWidth="1"/>
    <col min="12780" max="12780" width="15" style="125" customWidth="1"/>
    <col min="12781" max="12781" width="10.69921875" style="125"/>
    <col min="12782" max="12782" width="13.69921875" style="125" customWidth="1"/>
    <col min="12783" max="13030" width="10.69921875" style="125"/>
    <col min="13031" max="13031" width="10" style="125" customWidth="1"/>
    <col min="13032" max="13032" width="47" style="125" customWidth="1"/>
    <col min="13033" max="13033" width="7.19921875" style="125" customWidth="1"/>
    <col min="13034" max="13034" width="15.796875" style="125" customWidth="1"/>
    <col min="13035" max="13035" width="15.5" style="125" customWidth="1"/>
    <col min="13036" max="13036" width="15" style="125" customWidth="1"/>
    <col min="13037" max="13037" width="10.69921875" style="125"/>
    <col min="13038" max="13038" width="13.69921875" style="125" customWidth="1"/>
    <col min="13039" max="13286" width="10.69921875" style="125"/>
    <col min="13287" max="13287" width="10" style="125" customWidth="1"/>
    <col min="13288" max="13288" width="47" style="125" customWidth="1"/>
    <col min="13289" max="13289" width="7.19921875" style="125" customWidth="1"/>
    <col min="13290" max="13290" width="15.796875" style="125" customWidth="1"/>
    <col min="13291" max="13291" width="15.5" style="125" customWidth="1"/>
    <col min="13292" max="13292" width="15" style="125" customWidth="1"/>
    <col min="13293" max="13293" width="10.69921875" style="125"/>
    <col min="13294" max="13294" width="13.69921875" style="125" customWidth="1"/>
    <col min="13295" max="13542" width="10.69921875" style="125"/>
    <col min="13543" max="13543" width="10" style="125" customWidth="1"/>
    <col min="13544" max="13544" width="47" style="125" customWidth="1"/>
    <col min="13545" max="13545" width="7.19921875" style="125" customWidth="1"/>
    <col min="13546" max="13546" width="15.796875" style="125" customWidth="1"/>
    <col min="13547" max="13547" width="15.5" style="125" customWidth="1"/>
    <col min="13548" max="13548" width="15" style="125" customWidth="1"/>
    <col min="13549" max="13549" width="10.69921875" style="125"/>
    <col min="13550" max="13550" width="13.69921875" style="125" customWidth="1"/>
    <col min="13551" max="13798" width="10.69921875" style="125"/>
    <col min="13799" max="13799" width="10" style="125" customWidth="1"/>
    <col min="13800" max="13800" width="47" style="125" customWidth="1"/>
    <col min="13801" max="13801" width="7.19921875" style="125" customWidth="1"/>
    <col min="13802" max="13802" width="15.796875" style="125" customWidth="1"/>
    <col min="13803" max="13803" width="15.5" style="125" customWidth="1"/>
    <col min="13804" max="13804" width="15" style="125" customWidth="1"/>
    <col min="13805" max="13805" width="10.69921875" style="125"/>
    <col min="13806" max="13806" width="13.69921875" style="125" customWidth="1"/>
    <col min="13807" max="14054" width="10.69921875" style="125"/>
    <col min="14055" max="14055" width="10" style="125" customWidth="1"/>
    <col min="14056" max="14056" width="47" style="125" customWidth="1"/>
    <col min="14057" max="14057" width="7.19921875" style="125" customWidth="1"/>
    <col min="14058" max="14058" width="15.796875" style="125" customWidth="1"/>
    <col min="14059" max="14059" width="15.5" style="125" customWidth="1"/>
    <col min="14060" max="14060" width="15" style="125" customWidth="1"/>
    <col min="14061" max="14061" width="10.69921875" style="125"/>
    <col min="14062" max="14062" width="13.69921875" style="125" customWidth="1"/>
    <col min="14063" max="14310" width="10.69921875" style="125"/>
    <col min="14311" max="14311" width="10" style="125" customWidth="1"/>
    <col min="14312" max="14312" width="47" style="125" customWidth="1"/>
    <col min="14313" max="14313" width="7.19921875" style="125" customWidth="1"/>
    <col min="14314" max="14314" width="15.796875" style="125" customWidth="1"/>
    <col min="14315" max="14315" width="15.5" style="125" customWidth="1"/>
    <col min="14316" max="14316" width="15" style="125" customWidth="1"/>
    <col min="14317" max="14317" width="10.69921875" style="125"/>
    <col min="14318" max="14318" width="13.69921875" style="125" customWidth="1"/>
    <col min="14319" max="14566" width="10.69921875" style="125"/>
    <col min="14567" max="14567" width="10" style="125" customWidth="1"/>
    <col min="14568" max="14568" width="47" style="125" customWidth="1"/>
    <col min="14569" max="14569" width="7.19921875" style="125" customWidth="1"/>
    <col min="14570" max="14570" width="15.796875" style="125" customWidth="1"/>
    <col min="14571" max="14571" width="15.5" style="125" customWidth="1"/>
    <col min="14572" max="14572" width="15" style="125" customWidth="1"/>
    <col min="14573" max="14573" width="10.69921875" style="125"/>
    <col min="14574" max="14574" width="13.69921875" style="125" customWidth="1"/>
    <col min="14575" max="14822" width="10.69921875" style="125"/>
    <col min="14823" max="14823" width="10" style="125" customWidth="1"/>
    <col min="14824" max="14824" width="47" style="125" customWidth="1"/>
    <col min="14825" max="14825" width="7.19921875" style="125" customWidth="1"/>
    <col min="14826" max="14826" width="15.796875" style="125" customWidth="1"/>
    <col min="14827" max="14827" width="15.5" style="125" customWidth="1"/>
    <col min="14828" max="14828" width="15" style="125" customWidth="1"/>
    <col min="14829" max="14829" width="10.69921875" style="125"/>
    <col min="14830" max="14830" width="13.69921875" style="125" customWidth="1"/>
    <col min="14831" max="15078" width="10.69921875" style="125"/>
    <col min="15079" max="15079" width="10" style="125" customWidth="1"/>
    <col min="15080" max="15080" width="47" style="125" customWidth="1"/>
    <col min="15081" max="15081" width="7.19921875" style="125" customWidth="1"/>
    <col min="15082" max="15082" width="15.796875" style="125" customWidth="1"/>
    <col min="15083" max="15083" width="15.5" style="125" customWidth="1"/>
    <col min="15084" max="15084" width="15" style="125" customWidth="1"/>
    <col min="15085" max="15085" width="10.69921875" style="125"/>
    <col min="15086" max="15086" width="13.69921875" style="125" customWidth="1"/>
    <col min="15087" max="15334" width="10.69921875" style="125"/>
    <col min="15335" max="15335" width="10" style="125" customWidth="1"/>
    <col min="15336" max="15336" width="47" style="125" customWidth="1"/>
    <col min="15337" max="15337" width="7.19921875" style="125" customWidth="1"/>
    <col min="15338" max="15338" width="15.796875" style="125" customWidth="1"/>
    <col min="15339" max="15339" width="15.5" style="125" customWidth="1"/>
    <col min="15340" max="15340" width="15" style="125" customWidth="1"/>
    <col min="15341" max="15341" width="10.69921875" style="125"/>
    <col min="15342" max="15342" width="13.69921875" style="125" customWidth="1"/>
    <col min="15343" max="15590" width="10.69921875" style="125"/>
    <col min="15591" max="15591" width="10" style="125" customWidth="1"/>
    <col min="15592" max="15592" width="47" style="125" customWidth="1"/>
    <col min="15593" max="15593" width="7.19921875" style="125" customWidth="1"/>
    <col min="15594" max="15594" width="15.796875" style="125" customWidth="1"/>
    <col min="15595" max="15595" width="15.5" style="125" customWidth="1"/>
    <col min="15596" max="15596" width="15" style="125" customWidth="1"/>
    <col min="15597" max="15597" width="10.69921875" style="125"/>
    <col min="15598" max="15598" width="13.69921875" style="125" customWidth="1"/>
    <col min="15599" max="15846" width="10.69921875" style="125"/>
    <col min="15847" max="15847" width="10" style="125" customWidth="1"/>
    <col min="15848" max="15848" width="47" style="125" customWidth="1"/>
    <col min="15849" max="15849" width="7.19921875" style="125" customWidth="1"/>
    <col min="15850" max="15850" width="15.796875" style="125" customWidth="1"/>
    <col min="15851" max="15851" width="15.5" style="125" customWidth="1"/>
    <col min="15852" max="15852" width="15" style="125" customWidth="1"/>
    <col min="15853" max="15853" width="10.69921875" style="125"/>
    <col min="15854" max="15854" width="13.69921875" style="125" customWidth="1"/>
    <col min="15855" max="16102" width="10.69921875" style="125"/>
    <col min="16103" max="16103" width="10" style="125" customWidth="1"/>
    <col min="16104" max="16104" width="47" style="125" customWidth="1"/>
    <col min="16105" max="16105" width="7.19921875" style="125" customWidth="1"/>
    <col min="16106" max="16106" width="15.796875" style="125" customWidth="1"/>
    <col min="16107" max="16107" width="15.5" style="125" customWidth="1"/>
    <col min="16108" max="16108" width="15" style="125" customWidth="1"/>
    <col min="16109" max="16109" width="10.69921875" style="125"/>
    <col min="16110" max="16110" width="13.69921875" style="125" customWidth="1"/>
    <col min="16111" max="16370" width="10.69921875" style="125"/>
    <col min="16371" max="16383" width="10.69921875" style="125" customWidth="1"/>
    <col min="16384" max="16384" width="10.69921875" style="125"/>
  </cols>
  <sheetData>
    <row r="1" spans="1:14" s="123" customFormat="1" ht="17.25" customHeight="1">
      <c r="A1" s="558" t="s">
        <v>340</v>
      </c>
      <c r="B1" s="558"/>
      <c r="C1" s="558"/>
      <c r="D1" s="558"/>
      <c r="E1" s="558"/>
      <c r="F1" s="558"/>
    </row>
    <row r="2" spans="1:14" s="123" customFormat="1" ht="15" customHeight="1">
      <c r="A2" s="126" t="s">
        <v>341</v>
      </c>
      <c r="B2" s="126" t="s">
        <v>342</v>
      </c>
      <c r="C2" s="558" t="s">
        <v>343</v>
      </c>
      <c r="D2" s="558"/>
      <c r="E2" s="558"/>
      <c r="F2" s="558"/>
    </row>
    <row r="3" spans="1:14" s="123" customFormat="1" ht="15" customHeight="1">
      <c r="A3" s="126" t="s">
        <v>344</v>
      </c>
      <c r="B3" s="126" t="s">
        <v>345</v>
      </c>
      <c r="C3" s="126"/>
      <c r="D3" s="126" t="s">
        <v>346</v>
      </c>
      <c r="E3" s="126" t="s">
        <v>347</v>
      </c>
      <c r="F3" s="126" t="s">
        <v>39</v>
      </c>
    </row>
    <row r="4" spans="1:14" s="123" customFormat="1">
      <c r="A4" s="127"/>
      <c r="B4" s="127"/>
      <c r="C4" s="127"/>
      <c r="D4" s="128"/>
      <c r="E4" s="128"/>
      <c r="F4" s="128"/>
    </row>
    <row r="5" spans="1:14" s="124" customFormat="1" ht="15" customHeight="1">
      <c r="A5" s="129">
        <v>1</v>
      </c>
      <c r="B5" s="130" t="str">
        <f>[1]Electrical!B5</f>
        <v>PANELS / DBs</v>
      </c>
      <c r="C5" s="539" t="s">
        <v>348</v>
      </c>
      <c r="D5" s="132">
        <f>[1]Electrical!G51</f>
        <v>0</v>
      </c>
      <c r="E5" s="132">
        <f>[1]Electrical!H51</f>
        <v>0</v>
      </c>
      <c r="F5" s="132">
        <f>[1]Electrical!I51</f>
        <v>0</v>
      </c>
      <c r="K5" s="140"/>
      <c r="N5" s="140"/>
    </row>
    <row r="6" spans="1:14" s="124" customFormat="1" ht="15" customHeight="1">
      <c r="A6" s="129"/>
      <c r="B6" s="130"/>
      <c r="C6" s="131"/>
      <c r="D6" s="132"/>
      <c r="E6" s="132"/>
      <c r="F6" s="132"/>
      <c r="K6" s="140"/>
      <c r="N6" s="140"/>
    </row>
    <row r="7" spans="1:14" s="124" customFormat="1" ht="15" customHeight="1">
      <c r="A7" s="129">
        <v>2</v>
      </c>
      <c r="B7" s="133" t="str">
        <f>[1]Electrical!B53</f>
        <v>CABLES :</v>
      </c>
      <c r="C7" s="539" t="s">
        <v>348</v>
      </c>
      <c r="D7" s="132">
        <f>[1]Electrical!G102</f>
        <v>0</v>
      </c>
      <c r="E7" s="132">
        <f>[1]Electrical!H102</f>
        <v>0</v>
      </c>
      <c r="F7" s="132">
        <f>[1]Electrical!I102</f>
        <v>0</v>
      </c>
      <c r="K7" s="140"/>
      <c r="N7" s="140"/>
    </row>
    <row r="8" spans="1:14" s="124" customFormat="1" ht="15" customHeight="1">
      <c r="A8" s="129"/>
      <c r="B8" s="133"/>
      <c r="C8" s="131"/>
      <c r="D8" s="132"/>
      <c r="E8" s="132"/>
      <c r="F8" s="132"/>
      <c r="K8" s="140"/>
      <c r="N8" s="140"/>
    </row>
    <row r="9" spans="1:14" s="124" customFormat="1" ht="15" customHeight="1">
      <c r="A9" s="129">
        <v>3</v>
      </c>
      <c r="B9" s="133" t="str">
        <f>[1]Electrical!B104</f>
        <v>POINT WIRING :</v>
      </c>
      <c r="C9" s="539" t="s">
        <v>348</v>
      </c>
      <c r="D9" s="132">
        <f>[1]Electrical!G154</f>
        <v>0</v>
      </c>
      <c r="E9" s="132">
        <f>[1]Electrical!H154</f>
        <v>0</v>
      </c>
      <c r="F9" s="132">
        <f>[1]Electrical!I154</f>
        <v>0</v>
      </c>
      <c r="K9" s="140"/>
      <c r="M9" s="140"/>
    </row>
    <row r="10" spans="1:14" s="124" customFormat="1" ht="15" customHeight="1">
      <c r="A10" s="129"/>
      <c r="B10" s="133"/>
      <c r="C10" s="131"/>
      <c r="D10" s="132"/>
      <c r="E10" s="132"/>
      <c r="F10" s="132"/>
      <c r="K10" s="140"/>
      <c r="M10" s="140"/>
    </row>
    <row r="11" spans="1:14" s="124" customFormat="1" ht="15" customHeight="1">
      <c r="A11" s="129">
        <v>4</v>
      </c>
      <c r="B11" s="133" t="str">
        <f>[1]Electrical!B156</f>
        <v>RACEWAYS, CABLE TRAYS &amp; JUNCTION BOX</v>
      </c>
      <c r="C11" s="539" t="s">
        <v>348</v>
      </c>
      <c r="D11" s="132">
        <f>[1]Electrical!G189</f>
        <v>0</v>
      </c>
      <c r="E11" s="132">
        <f>[1]Electrical!H189</f>
        <v>0</v>
      </c>
      <c r="F11" s="132">
        <f>[1]Electrical!I189</f>
        <v>0</v>
      </c>
      <c r="K11" s="140"/>
      <c r="N11" s="140"/>
    </row>
    <row r="12" spans="1:14" s="124" customFormat="1" ht="15" customHeight="1">
      <c r="A12" s="129"/>
      <c r="B12" s="133"/>
      <c r="C12" s="131"/>
      <c r="D12" s="132"/>
      <c r="E12" s="132"/>
      <c r="F12" s="132"/>
      <c r="K12" s="140"/>
      <c r="N12" s="140"/>
    </row>
    <row r="13" spans="1:14" s="124" customFormat="1" ht="15" customHeight="1">
      <c r="A13" s="129">
        <v>5</v>
      </c>
      <c r="B13" s="133" t="str">
        <f>[1]Electrical!B190</f>
        <v>LIGHT FIXTURES INSTALLATION</v>
      </c>
      <c r="C13" s="539" t="s">
        <v>348</v>
      </c>
      <c r="D13" s="132">
        <f>[1]Electrical!G197</f>
        <v>0</v>
      </c>
      <c r="E13" s="132">
        <f>[1]Electrical!H197</f>
        <v>0</v>
      </c>
      <c r="F13" s="132">
        <f>[1]Electrical!I197</f>
        <v>0</v>
      </c>
      <c r="N13" s="140"/>
    </row>
    <row r="14" spans="1:14" s="124" customFormat="1" ht="15" customHeight="1">
      <c r="A14" s="129"/>
      <c r="B14" s="133"/>
      <c r="C14" s="131"/>
      <c r="D14" s="132"/>
      <c r="E14" s="132"/>
      <c r="F14" s="132"/>
      <c r="N14" s="140"/>
    </row>
    <row r="15" spans="1:14" s="124" customFormat="1" ht="15" customHeight="1">
      <c r="A15" s="129">
        <v>6</v>
      </c>
      <c r="B15" s="134" t="str">
        <f>[1]Electrical!B198</f>
        <v>EARTHING :</v>
      </c>
      <c r="C15" s="539" t="s">
        <v>348</v>
      </c>
      <c r="D15" s="132">
        <f>[1]Electrical!G217</f>
        <v>0</v>
      </c>
      <c r="E15" s="132">
        <f>[1]Electrical!H217</f>
        <v>0</v>
      </c>
      <c r="F15" s="132">
        <f>[1]Electrical!I217</f>
        <v>0</v>
      </c>
      <c r="G15" s="132"/>
      <c r="K15" s="140"/>
      <c r="N15" s="140"/>
    </row>
    <row r="16" spans="1:14" s="124" customFormat="1" ht="15" customHeight="1">
      <c r="A16" s="129"/>
      <c r="B16" s="134"/>
      <c r="C16" s="131"/>
      <c r="D16" s="132"/>
      <c r="E16" s="132"/>
      <c r="F16" s="132"/>
      <c r="K16" s="140"/>
      <c r="N16" s="140"/>
    </row>
    <row r="17" spans="1:12" s="124" customFormat="1" ht="15" customHeight="1">
      <c r="A17" s="129">
        <v>7</v>
      </c>
      <c r="B17" s="134" t="str">
        <f>[1]Electrical!B219</f>
        <v>Miscellaneous Item</v>
      </c>
      <c r="C17" s="539" t="s">
        <v>348</v>
      </c>
      <c r="D17" s="132">
        <f>[1]Electrical!G227</f>
        <v>0</v>
      </c>
      <c r="E17" s="132">
        <f>[1]Electrical!H227</f>
        <v>0</v>
      </c>
      <c r="F17" s="132">
        <f>[1]Electrical!I227</f>
        <v>0</v>
      </c>
    </row>
    <row r="18" spans="1:12" s="124" customFormat="1" ht="15" customHeight="1">
      <c r="A18" s="129"/>
      <c r="B18" s="134"/>
      <c r="C18" s="131"/>
      <c r="D18" s="132"/>
      <c r="E18" s="132"/>
      <c r="F18" s="132"/>
    </row>
    <row r="19" spans="1:12" s="124" customFormat="1" ht="15" customHeight="1">
      <c r="A19" s="129">
        <v>8</v>
      </c>
      <c r="B19" s="134" t="str">
        <f>[1]Electrical!B229</f>
        <v>DATA DISTRIBUTION</v>
      </c>
      <c r="C19" s="539" t="s">
        <v>348</v>
      </c>
      <c r="D19" s="132">
        <f>[1]Electrical!G251</f>
        <v>0</v>
      </c>
      <c r="E19" s="132">
        <f>[1]Electrical!H251</f>
        <v>0</v>
      </c>
      <c r="F19" s="132">
        <f>[1]Electrical!I251</f>
        <v>0</v>
      </c>
    </row>
    <row r="20" spans="1:12" s="124" customFormat="1" ht="15" customHeight="1">
      <c r="A20" s="129"/>
      <c r="B20" s="134"/>
      <c r="C20" s="131"/>
      <c r="D20" s="132"/>
      <c r="E20" s="132"/>
      <c r="F20" s="132"/>
    </row>
    <row r="21" spans="1:12" s="124" customFormat="1" ht="15" customHeight="1">
      <c r="A21" s="129">
        <v>9</v>
      </c>
      <c r="B21" s="134" t="str">
        <f>[1]Electrical!B253</f>
        <v>SUPPLY &amp; INSTALLATION OF SAFETY ITEMS</v>
      </c>
      <c r="C21" s="539" t="s">
        <v>348</v>
      </c>
      <c r="D21" s="132">
        <f>[1]Electrical!G264</f>
        <v>0</v>
      </c>
      <c r="E21" s="132">
        <f>[1]Electrical!H264</f>
        <v>0</v>
      </c>
      <c r="F21" s="132">
        <f>[1]Electrical!I264</f>
        <v>0</v>
      </c>
    </row>
    <row r="22" spans="1:12" s="124" customFormat="1" ht="15" customHeight="1">
      <c r="A22" s="129"/>
      <c r="B22" s="134"/>
      <c r="C22" s="131"/>
      <c r="D22" s="132"/>
      <c r="E22" s="132"/>
      <c r="F22" s="132"/>
    </row>
    <row r="23" spans="1:12" s="124" customFormat="1" ht="15" customHeight="1">
      <c r="A23" s="129">
        <v>10</v>
      </c>
      <c r="B23" s="134" t="str">
        <f>[1]Electrical!B266</f>
        <v>UPS/ INVERTER System:</v>
      </c>
      <c r="C23" s="539" t="s">
        <v>348</v>
      </c>
      <c r="D23" s="132">
        <f>[1]Electrical!G269</f>
        <v>0</v>
      </c>
      <c r="E23" s="132">
        <f>[1]Electrical!H269</f>
        <v>0</v>
      </c>
      <c r="F23" s="132">
        <f>[1]Electrical!I269</f>
        <v>0</v>
      </c>
    </row>
    <row r="24" spans="1:12" s="124" customFormat="1" ht="15" customHeight="1">
      <c r="A24" s="129"/>
      <c r="B24" s="134"/>
      <c r="C24" s="131"/>
      <c r="D24" s="132"/>
      <c r="E24" s="132"/>
      <c r="F24" s="132"/>
    </row>
    <row r="25" spans="1:12" s="124" customFormat="1" ht="15" customHeight="1">
      <c r="A25" s="129">
        <v>11</v>
      </c>
      <c r="B25" s="134" t="str">
        <f>[1]Electrical!B271</f>
        <v>CCTV</v>
      </c>
      <c r="C25" s="539" t="s">
        <v>348</v>
      </c>
      <c r="D25" s="132">
        <f>[1]Electrical!G283</f>
        <v>0</v>
      </c>
      <c r="E25" s="132">
        <f>[1]Electrical!H283</f>
        <v>0</v>
      </c>
      <c r="F25" s="132">
        <f>[1]Electrical!I283</f>
        <v>0</v>
      </c>
    </row>
    <row r="26" spans="1:12" s="124" customFormat="1" ht="15" customHeight="1">
      <c r="A26" s="129"/>
      <c r="B26" s="134"/>
      <c r="C26" s="131"/>
      <c r="D26" s="132"/>
      <c r="E26" s="132"/>
      <c r="F26" s="132"/>
    </row>
    <row r="27" spans="1:12" s="124" customFormat="1" ht="15" customHeight="1">
      <c r="A27" s="129">
        <v>12</v>
      </c>
      <c r="B27" s="134" t="str">
        <f>[1]Electrical!B285</f>
        <v>PA SYSTEM</v>
      </c>
      <c r="C27" s="539" t="s">
        <v>348</v>
      </c>
      <c r="D27" s="132">
        <f>[1]Electrical!G292</f>
        <v>0</v>
      </c>
      <c r="E27" s="132">
        <f>[1]Electrical!H292</f>
        <v>0</v>
      </c>
      <c r="F27" s="132">
        <f>[1]Electrical!I292</f>
        <v>0</v>
      </c>
    </row>
    <row r="28" spans="1:12" s="124" customFormat="1" ht="15" customHeight="1">
      <c r="A28" s="129"/>
      <c r="B28" s="134"/>
      <c r="C28" s="131"/>
      <c r="D28" s="132"/>
      <c r="E28" s="132"/>
      <c r="F28" s="132"/>
    </row>
    <row r="29" spans="1:12" s="124" customFormat="1" ht="15" customHeight="1">
      <c r="A29" s="129">
        <v>13</v>
      </c>
      <c r="B29" s="134" t="e">
        <f>[1]Electrical!#REF!</f>
        <v>#REF!</v>
      </c>
      <c r="C29" s="539" t="s">
        <v>348</v>
      </c>
      <c r="D29" s="132" t="e">
        <f>[1]Electrical!#REF!</f>
        <v>#REF!</v>
      </c>
      <c r="E29" s="132" t="e">
        <f>[1]Electrical!#REF!</f>
        <v>#REF!</v>
      </c>
      <c r="F29" s="132" t="e">
        <f>[1]Electrical!#REF!</f>
        <v>#REF!</v>
      </c>
    </row>
    <row r="30" spans="1:12" s="124" customFormat="1" ht="15" customHeight="1">
      <c r="A30" s="129"/>
      <c r="B30" s="134"/>
      <c r="C30" s="131"/>
      <c r="D30" s="132"/>
      <c r="E30" s="132"/>
      <c r="F30" s="132"/>
    </row>
    <row r="31" spans="1:12" s="123" customFormat="1" ht="15" customHeight="1">
      <c r="A31" s="135"/>
      <c r="B31" s="136" t="s">
        <v>349</v>
      </c>
      <c r="C31" s="135" t="s">
        <v>348</v>
      </c>
      <c r="D31" s="137">
        <f t="shared" ref="D31:F31" si="0">SUM(D5:D27)</f>
        <v>0</v>
      </c>
      <c r="E31" s="137">
        <f t="shared" si="0"/>
        <v>0</v>
      </c>
      <c r="F31" s="137">
        <f t="shared" si="0"/>
        <v>0</v>
      </c>
    </row>
    <row r="32" spans="1:12">
      <c r="A32" s="138" t="s">
        <v>350</v>
      </c>
      <c r="B32" s="138" t="s">
        <v>351</v>
      </c>
      <c r="E32" s="139"/>
      <c r="L32" s="139"/>
    </row>
    <row r="33" spans="2:11">
      <c r="J33" s="139"/>
    </row>
    <row r="34" spans="2:11">
      <c r="B34" s="125" t="s">
        <v>352</v>
      </c>
      <c r="F34" s="139"/>
    </row>
    <row r="35" spans="2:11">
      <c r="B35" s="125" t="s">
        <v>353</v>
      </c>
      <c r="F35" s="139"/>
      <c r="G35" s="139"/>
    </row>
    <row r="36" spans="2:11">
      <c r="B36" s="125" t="s">
        <v>354</v>
      </c>
      <c r="F36" s="139"/>
      <c r="G36" s="139"/>
      <c r="K36" s="139"/>
    </row>
    <row r="37" spans="2:11">
      <c r="B37" s="139" t="s">
        <v>355</v>
      </c>
      <c r="C37" s="139"/>
      <c r="F37" s="139"/>
      <c r="J37" s="139"/>
    </row>
    <row r="38" spans="2:11">
      <c r="B38" s="125" t="s">
        <v>356</v>
      </c>
      <c r="F38" s="139"/>
      <c r="J38" s="139"/>
    </row>
    <row r="39" spans="2:11">
      <c r="C39" s="139"/>
      <c r="F39" s="139"/>
    </row>
    <row r="40" spans="2:11">
      <c r="F40" s="139"/>
    </row>
    <row r="41" spans="2:11">
      <c r="D41" s="139"/>
      <c r="E41" s="139"/>
      <c r="F41" s="139"/>
    </row>
  </sheetData>
  <mergeCells count="2">
    <mergeCell ref="A1:F1"/>
    <mergeCell ref="C2:F2"/>
  </mergeCells>
  <printOptions horizontalCentered="1" gridLines="1"/>
  <pageMargins left="0.25" right="0.25" top="0.75" bottom="0.75" header="0.3" footer="0.3"/>
  <pageSetup paperSize="9" scale="76" orientation="portrait" verticalDpi="300" r:id="rId1"/>
  <headerFooter alignWithMargins="0">
    <oddHeader>&amp;LMEPTEK CONSULTANTS</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4"/>
  <sheetViews>
    <sheetView showZeros="0" zoomScale="85" zoomScaleNormal="85" zoomScaleSheetLayoutView="115" workbookViewId="0">
      <pane ySplit="4" topLeftCell="A314" activePane="bottomLeft" state="frozen"/>
      <selection pane="bottomLeft" activeCell="D240" sqref="D240"/>
    </sheetView>
  </sheetViews>
  <sheetFormatPr defaultColWidth="10.5" defaultRowHeight="13"/>
  <cols>
    <col min="1" max="1" width="9.5" style="7" customWidth="1"/>
    <col min="2" max="2" width="81.296875" style="8" customWidth="1"/>
    <col min="3" max="3" width="8.69921875" style="7" customWidth="1"/>
    <col min="4" max="4" width="15.296875" style="9" customWidth="1"/>
    <col min="5" max="6" width="13.796875" style="10" customWidth="1"/>
    <col min="7" max="8" width="15.296875" style="10" customWidth="1"/>
    <col min="9" max="9" width="16.796875" style="10" customWidth="1"/>
    <col min="10" max="215" width="10.69921875" style="11"/>
    <col min="216" max="216" width="8.19921875" style="11" customWidth="1"/>
    <col min="217" max="217" width="60.796875" style="11" customWidth="1"/>
    <col min="218" max="218" width="10.296875" style="11" customWidth="1"/>
    <col min="219" max="219" width="8.296875" style="11" customWidth="1"/>
    <col min="220" max="220" width="11.796875" style="11" customWidth="1"/>
    <col min="221" max="221" width="10.19921875" style="11" customWidth="1"/>
    <col min="222" max="222" width="11" style="11" customWidth="1"/>
    <col min="223" max="223" width="16" style="11" customWidth="1"/>
    <col min="224" max="224" width="14.19921875" style="11" customWidth="1"/>
    <col min="225" max="225" width="15.69921875" style="11" customWidth="1"/>
    <col min="226" max="471" width="10.69921875" style="11"/>
    <col min="472" max="472" width="8.19921875" style="11" customWidth="1"/>
    <col min="473" max="473" width="60.796875" style="11" customWidth="1"/>
    <col min="474" max="474" width="10.296875" style="11" customWidth="1"/>
    <col min="475" max="475" width="8.296875" style="11" customWidth="1"/>
    <col min="476" max="476" width="11.796875" style="11" customWidth="1"/>
    <col min="477" max="477" width="10.19921875" style="11" customWidth="1"/>
    <col min="478" max="478" width="11" style="11" customWidth="1"/>
    <col min="479" max="479" width="16" style="11" customWidth="1"/>
    <col min="480" max="480" width="14.19921875" style="11" customWidth="1"/>
    <col min="481" max="481" width="15.69921875" style="11" customWidth="1"/>
    <col min="482" max="727" width="10.69921875" style="11"/>
    <col min="728" max="728" width="8.19921875" style="11" customWidth="1"/>
    <col min="729" max="729" width="60.796875" style="11" customWidth="1"/>
    <col min="730" max="730" width="10.296875" style="11" customWidth="1"/>
    <col min="731" max="731" width="8.296875" style="11" customWidth="1"/>
    <col min="732" max="732" width="11.796875" style="11" customWidth="1"/>
    <col min="733" max="733" width="10.19921875" style="11" customWidth="1"/>
    <col min="734" max="734" width="11" style="11" customWidth="1"/>
    <col min="735" max="735" width="16" style="11" customWidth="1"/>
    <col min="736" max="736" width="14.19921875" style="11" customWidth="1"/>
    <col min="737" max="737" width="15.69921875" style="11" customWidth="1"/>
    <col min="738" max="983" width="10.69921875" style="11"/>
    <col min="984" max="984" width="8.19921875" style="11" customWidth="1"/>
    <col min="985" max="985" width="60.796875" style="11" customWidth="1"/>
    <col min="986" max="986" width="10.296875" style="11" customWidth="1"/>
    <col min="987" max="987" width="8.296875" style="11" customWidth="1"/>
    <col min="988" max="988" width="11.796875" style="11" customWidth="1"/>
    <col min="989" max="989" width="10.19921875" style="11" customWidth="1"/>
    <col min="990" max="990" width="11" style="11" customWidth="1"/>
    <col min="991" max="991" width="16" style="11" customWidth="1"/>
    <col min="992" max="992" width="14.19921875" style="11" customWidth="1"/>
    <col min="993" max="993" width="15.69921875" style="11" customWidth="1"/>
    <col min="994" max="1239" width="10.69921875" style="11"/>
    <col min="1240" max="1240" width="8.19921875" style="11" customWidth="1"/>
    <col min="1241" max="1241" width="60.796875" style="11" customWidth="1"/>
    <col min="1242" max="1242" width="10.296875" style="11" customWidth="1"/>
    <col min="1243" max="1243" width="8.296875" style="11" customWidth="1"/>
    <col min="1244" max="1244" width="11.796875" style="11" customWidth="1"/>
    <col min="1245" max="1245" width="10.19921875" style="11" customWidth="1"/>
    <col min="1246" max="1246" width="11" style="11" customWidth="1"/>
    <col min="1247" max="1247" width="16" style="11" customWidth="1"/>
    <col min="1248" max="1248" width="14.19921875" style="11" customWidth="1"/>
    <col min="1249" max="1249" width="15.69921875" style="11" customWidth="1"/>
    <col min="1250" max="1495" width="10.69921875" style="11"/>
    <col min="1496" max="1496" width="8.19921875" style="11" customWidth="1"/>
    <col min="1497" max="1497" width="60.796875" style="11" customWidth="1"/>
    <col min="1498" max="1498" width="10.296875" style="11" customWidth="1"/>
    <col min="1499" max="1499" width="8.296875" style="11" customWidth="1"/>
    <col min="1500" max="1500" width="11.796875" style="11" customWidth="1"/>
    <col min="1501" max="1501" width="10.19921875" style="11" customWidth="1"/>
    <col min="1502" max="1502" width="11" style="11" customWidth="1"/>
    <col min="1503" max="1503" width="16" style="11" customWidth="1"/>
    <col min="1504" max="1504" width="14.19921875" style="11" customWidth="1"/>
    <col min="1505" max="1505" width="15.69921875" style="11" customWidth="1"/>
    <col min="1506" max="1751" width="10.69921875" style="11"/>
    <col min="1752" max="1752" width="8.19921875" style="11" customWidth="1"/>
    <col min="1753" max="1753" width="60.796875" style="11" customWidth="1"/>
    <col min="1754" max="1754" width="10.296875" style="11" customWidth="1"/>
    <col min="1755" max="1755" width="8.296875" style="11" customWidth="1"/>
    <col min="1756" max="1756" width="11.796875" style="11" customWidth="1"/>
    <col min="1757" max="1757" width="10.19921875" style="11" customWidth="1"/>
    <col min="1758" max="1758" width="11" style="11" customWidth="1"/>
    <col min="1759" max="1759" width="16" style="11" customWidth="1"/>
    <col min="1760" max="1760" width="14.19921875" style="11" customWidth="1"/>
    <col min="1761" max="1761" width="15.69921875" style="11" customWidth="1"/>
    <col min="1762" max="2007" width="10.69921875" style="11"/>
    <col min="2008" max="2008" width="8.19921875" style="11" customWidth="1"/>
    <col min="2009" max="2009" width="60.796875" style="11" customWidth="1"/>
    <col min="2010" max="2010" width="10.296875" style="11" customWidth="1"/>
    <col min="2011" max="2011" width="8.296875" style="11" customWidth="1"/>
    <col min="2012" max="2012" width="11.796875" style="11" customWidth="1"/>
    <col min="2013" max="2013" width="10.19921875" style="11" customWidth="1"/>
    <col min="2014" max="2014" width="11" style="11" customWidth="1"/>
    <col min="2015" max="2015" width="16" style="11" customWidth="1"/>
    <col min="2016" max="2016" width="14.19921875" style="11" customWidth="1"/>
    <col min="2017" max="2017" width="15.69921875" style="11" customWidth="1"/>
    <col min="2018" max="2263" width="10.69921875" style="11"/>
    <col min="2264" max="2264" width="8.19921875" style="11" customWidth="1"/>
    <col min="2265" max="2265" width="60.796875" style="11" customWidth="1"/>
    <col min="2266" max="2266" width="10.296875" style="11" customWidth="1"/>
    <col min="2267" max="2267" width="8.296875" style="11" customWidth="1"/>
    <col min="2268" max="2268" width="11.796875" style="11" customWidth="1"/>
    <col min="2269" max="2269" width="10.19921875" style="11" customWidth="1"/>
    <col min="2270" max="2270" width="11" style="11" customWidth="1"/>
    <col min="2271" max="2271" width="16" style="11" customWidth="1"/>
    <col min="2272" max="2272" width="14.19921875" style="11" customWidth="1"/>
    <col min="2273" max="2273" width="15.69921875" style="11" customWidth="1"/>
    <col min="2274" max="2519" width="10.69921875" style="11"/>
    <col min="2520" max="2520" width="8.19921875" style="11" customWidth="1"/>
    <col min="2521" max="2521" width="60.796875" style="11" customWidth="1"/>
    <col min="2522" max="2522" width="10.296875" style="11" customWidth="1"/>
    <col min="2523" max="2523" width="8.296875" style="11" customWidth="1"/>
    <col min="2524" max="2524" width="11.796875" style="11" customWidth="1"/>
    <col min="2525" max="2525" width="10.19921875" style="11" customWidth="1"/>
    <col min="2526" max="2526" width="11" style="11" customWidth="1"/>
    <col min="2527" max="2527" width="16" style="11" customWidth="1"/>
    <col min="2528" max="2528" width="14.19921875" style="11" customWidth="1"/>
    <col min="2529" max="2529" width="15.69921875" style="11" customWidth="1"/>
    <col min="2530" max="2775" width="10.69921875" style="11"/>
    <col min="2776" max="2776" width="8.19921875" style="11" customWidth="1"/>
    <col min="2777" max="2777" width="60.796875" style="11" customWidth="1"/>
    <col min="2778" max="2778" width="10.296875" style="11" customWidth="1"/>
    <col min="2779" max="2779" width="8.296875" style="11" customWidth="1"/>
    <col min="2780" max="2780" width="11.796875" style="11" customWidth="1"/>
    <col min="2781" max="2781" width="10.19921875" style="11" customWidth="1"/>
    <col min="2782" max="2782" width="11" style="11" customWidth="1"/>
    <col min="2783" max="2783" width="16" style="11" customWidth="1"/>
    <col min="2784" max="2784" width="14.19921875" style="11" customWidth="1"/>
    <col min="2785" max="2785" width="15.69921875" style="11" customWidth="1"/>
    <col min="2786" max="3031" width="10.69921875" style="11"/>
    <col min="3032" max="3032" width="8.19921875" style="11" customWidth="1"/>
    <col min="3033" max="3033" width="60.796875" style="11" customWidth="1"/>
    <col min="3034" max="3034" width="10.296875" style="11" customWidth="1"/>
    <col min="3035" max="3035" width="8.296875" style="11" customWidth="1"/>
    <col min="3036" max="3036" width="11.796875" style="11" customWidth="1"/>
    <col min="3037" max="3037" width="10.19921875" style="11" customWidth="1"/>
    <col min="3038" max="3038" width="11" style="11" customWidth="1"/>
    <col min="3039" max="3039" width="16" style="11" customWidth="1"/>
    <col min="3040" max="3040" width="14.19921875" style="11" customWidth="1"/>
    <col min="3041" max="3041" width="15.69921875" style="11" customWidth="1"/>
    <col min="3042" max="3287" width="10.69921875" style="11"/>
    <col min="3288" max="3288" width="8.19921875" style="11" customWidth="1"/>
    <col min="3289" max="3289" width="60.796875" style="11" customWidth="1"/>
    <col min="3290" max="3290" width="10.296875" style="11" customWidth="1"/>
    <col min="3291" max="3291" width="8.296875" style="11" customWidth="1"/>
    <col min="3292" max="3292" width="11.796875" style="11" customWidth="1"/>
    <col min="3293" max="3293" width="10.19921875" style="11" customWidth="1"/>
    <col min="3294" max="3294" width="11" style="11" customWidth="1"/>
    <col min="3295" max="3295" width="16" style="11" customWidth="1"/>
    <col min="3296" max="3296" width="14.19921875" style="11" customWidth="1"/>
    <col min="3297" max="3297" width="15.69921875" style="11" customWidth="1"/>
    <col min="3298" max="3543" width="10.69921875" style="11"/>
    <col min="3544" max="3544" width="8.19921875" style="11" customWidth="1"/>
    <col min="3545" max="3545" width="60.796875" style="11" customWidth="1"/>
    <col min="3546" max="3546" width="10.296875" style="11" customWidth="1"/>
    <col min="3547" max="3547" width="8.296875" style="11" customWidth="1"/>
    <col min="3548" max="3548" width="11.796875" style="11" customWidth="1"/>
    <col min="3549" max="3549" width="10.19921875" style="11" customWidth="1"/>
    <col min="3550" max="3550" width="11" style="11" customWidth="1"/>
    <col min="3551" max="3551" width="16" style="11" customWidth="1"/>
    <col min="3552" max="3552" width="14.19921875" style="11" customWidth="1"/>
    <col min="3553" max="3553" width="15.69921875" style="11" customWidth="1"/>
    <col min="3554" max="3799" width="10.69921875" style="11"/>
    <col min="3800" max="3800" width="8.19921875" style="11" customWidth="1"/>
    <col min="3801" max="3801" width="60.796875" style="11" customWidth="1"/>
    <col min="3802" max="3802" width="10.296875" style="11" customWidth="1"/>
    <col min="3803" max="3803" width="8.296875" style="11" customWidth="1"/>
    <col min="3804" max="3804" width="11.796875" style="11" customWidth="1"/>
    <col min="3805" max="3805" width="10.19921875" style="11" customWidth="1"/>
    <col min="3806" max="3806" width="11" style="11" customWidth="1"/>
    <col min="3807" max="3807" width="16" style="11" customWidth="1"/>
    <col min="3808" max="3808" width="14.19921875" style="11" customWidth="1"/>
    <col min="3809" max="3809" width="15.69921875" style="11" customWidth="1"/>
    <col min="3810" max="4055" width="10.69921875" style="11"/>
    <col min="4056" max="4056" width="8.19921875" style="11" customWidth="1"/>
    <col min="4057" max="4057" width="60.796875" style="11" customWidth="1"/>
    <col min="4058" max="4058" width="10.296875" style="11" customWidth="1"/>
    <col min="4059" max="4059" width="8.296875" style="11" customWidth="1"/>
    <col min="4060" max="4060" width="11.796875" style="11" customWidth="1"/>
    <col min="4061" max="4061" width="10.19921875" style="11" customWidth="1"/>
    <col min="4062" max="4062" width="11" style="11" customWidth="1"/>
    <col min="4063" max="4063" width="16" style="11" customWidth="1"/>
    <col min="4064" max="4064" width="14.19921875" style="11" customWidth="1"/>
    <col min="4065" max="4065" width="15.69921875" style="11" customWidth="1"/>
    <col min="4066" max="4311" width="10.69921875" style="11"/>
    <col min="4312" max="4312" width="8.19921875" style="11" customWidth="1"/>
    <col min="4313" max="4313" width="60.796875" style="11" customWidth="1"/>
    <col min="4314" max="4314" width="10.296875" style="11" customWidth="1"/>
    <col min="4315" max="4315" width="8.296875" style="11" customWidth="1"/>
    <col min="4316" max="4316" width="11.796875" style="11" customWidth="1"/>
    <col min="4317" max="4317" width="10.19921875" style="11" customWidth="1"/>
    <col min="4318" max="4318" width="11" style="11" customWidth="1"/>
    <col min="4319" max="4319" width="16" style="11" customWidth="1"/>
    <col min="4320" max="4320" width="14.19921875" style="11" customWidth="1"/>
    <col min="4321" max="4321" width="15.69921875" style="11" customWidth="1"/>
    <col min="4322" max="4567" width="10.69921875" style="11"/>
    <col min="4568" max="4568" width="8.19921875" style="11" customWidth="1"/>
    <col min="4569" max="4569" width="60.796875" style="11" customWidth="1"/>
    <col min="4570" max="4570" width="10.296875" style="11" customWidth="1"/>
    <col min="4571" max="4571" width="8.296875" style="11" customWidth="1"/>
    <col min="4572" max="4572" width="11.796875" style="11" customWidth="1"/>
    <col min="4573" max="4573" width="10.19921875" style="11" customWidth="1"/>
    <col min="4574" max="4574" width="11" style="11" customWidth="1"/>
    <col min="4575" max="4575" width="16" style="11" customWidth="1"/>
    <col min="4576" max="4576" width="14.19921875" style="11" customWidth="1"/>
    <col min="4577" max="4577" width="15.69921875" style="11" customWidth="1"/>
    <col min="4578" max="4823" width="10.69921875" style="11"/>
    <col min="4824" max="4824" width="8.19921875" style="11" customWidth="1"/>
    <col min="4825" max="4825" width="60.796875" style="11" customWidth="1"/>
    <col min="4826" max="4826" width="10.296875" style="11" customWidth="1"/>
    <col min="4827" max="4827" width="8.296875" style="11" customWidth="1"/>
    <col min="4828" max="4828" width="11.796875" style="11" customWidth="1"/>
    <col min="4829" max="4829" width="10.19921875" style="11" customWidth="1"/>
    <col min="4830" max="4830" width="11" style="11" customWidth="1"/>
    <col min="4831" max="4831" width="16" style="11" customWidth="1"/>
    <col min="4832" max="4832" width="14.19921875" style="11" customWidth="1"/>
    <col min="4833" max="4833" width="15.69921875" style="11" customWidth="1"/>
    <col min="4834" max="5079" width="10.69921875" style="11"/>
    <col min="5080" max="5080" width="8.19921875" style="11" customWidth="1"/>
    <col min="5081" max="5081" width="60.796875" style="11" customWidth="1"/>
    <col min="5082" max="5082" width="10.296875" style="11" customWidth="1"/>
    <col min="5083" max="5083" width="8.296875" style="11" customWidth="1"/>
    <col min="5084" max="5084" width="11.796875" style="11" customWidth="1"/>
    <col min="5085" max="5085" width="10.19921875" style="11" customWidth="1"/>
    <col min="5086" max="5086" width="11" style="11" customWidth="1"/>
    <col min="5087" max="5087" width="16" style="11" customWidth="1"/>
    <col min="5088" max="5088" width="14.19921875" style="11" customWidth="1"/>
    <col min="5089" max="5089" width="15.69921875" style="11" customWidth="1"/>
    <col min="5090" max="5335" width="10.69921875" style="11"/>
    <col min="5336" max="5336" width="8.19921875" style="11" customWidth="1"/>
    <col min="5337" max="5337" width="60.796875" style="11" customWidth="1"/>
    <col min="5338" max="5338" width="10.296875" style="11" customWidth="1"/>
    <col min="5339" max="5339" width="8.296875" style="11" customWidth="1"/>
    <col min="5340" max="5340" width="11.796875" style="11" customWidth="1"/>
    <col min="5341" max="5341" width="10.19921875" style="11" customWidth="1"/>
    <col min="5342" max="5342" width="11" style="11" customWidth="1"/>
    <col min="5343" max="5343" width="16" style="11" customWidth="1"/>
    <col min="5344" max="5344" width="14.19921875" style="11" customWidth="1"/>
    <col min="5345" max="5345" width="15.69921875" style="11" customWidth="1"/>
    <col min="5346" max="5591" width="10.69921875" style="11"/>
    <col min="5592" max="5592" width="8.19921875" style="11" customWidth="1"/>
    <col min="5593" max="5593" width="60.796875" style="11" customWidth="1"/>
    <col min="5594" max="5594" width="10.296875" style="11" customWidth="1"/>
    <col min="5595" max="5595" width="8.296875" style="11" customWidth="1"/>
    <col min="5596" max="5596" width="11.796875" style="11" customWidth="1"/>
    <col min="5597" max="5597" width="10.19921875" style="11" customWidth="1"/>
    <col min="5598" max="5598" width="11" style="11" customWidth="1"/>
    <col min="5599" max="5599" width="16" style="11" customWidth="1"/>
    <col min="5600" max="5600" width="14.19921875" style="11" customWidth="1"/>
    <col min="5601" max="5601" width="15.69921875" style="11" customWidth="1"/>
    <col min="5602" max="5847" width="10.69921875" style="11"/>
    <col min="5848" max="5848" width="8.19921875" style="11" customWidth="1"/>
    <col min="5849" max="5849" width="60.796875" style="11" customWidth="1"/>
    <col min="5850" max="5850" width="10.296875" style="11" customWidth="1"/>
    <col min="5851" max="5851" width="8.296875" style="11" customWidth="1"/>
    <col min="5852" max="5852" width="11.796875" style="11" customWidth="1"/>
    <col min="5853" max="5853" width="10.19921875" style="11" customWidth="1"/>
    <col min="5854" max="5854" width="11" style="11" customWidth="1"/>
    <col min="5855" max="5855" width="16" style="11" customWidth="1"/>
    <col min="5856" max="5856" width="14.19921875" style="11" customWidth="1"/>
    <col min="5857" max="5857" width="15.69921875" style="11" customWidth="1"/>
    <col min="5858" max="6103" width="10.69921875" style="11"/>
    <col min="6104" max="6104" width="8.19921875" style="11" customWidth="1"/>
    <col min="6105" max="6105" width="60.796875" style="11" customWidth="1"/>
    <col min="6106" max="6106" width="10.296875" style="11" customWidth="1"/>
    <col min="6107" max="6107" width="8.296875" style="11" customWidth="1"/>
    <col min="6108" max="6108" width="11.796875" style="11" customWidth="1"/>
    <col min="6109" max="6109" width="10.19921875" style="11" customWidth="1"/>
    <col min="6110" max="6110" width="11" style="11" customWidth="1"/>
    <col min="6111" max="6111" width="16" style="11" customWidth="1"/>
    <col min="6112" max="6112" width="14.19921875" style="11" customWidth="1"/>
    <col min="6113" max="6113" width="15.69921875" style="11" customWidth="1"/>
    <col min="6114" max="6359" width="10.69921875" style="11"/>
    <col min="6360" max="6360" width="8.19921875" style="11" customWidth="1"/>
    <col min="6361" max="6361" width="60.796875" style="11" customWidth="1"/>
    <col min="6362" max="6362" width="10.296875" style="11" customWidth="1"/>
    <col min="6363" max="6363" width="8.296875" style="11" customWidth="1"/>
    <col min="6364" max="6364" width="11.796875" style="11" customWidth="1"/>
    <col min="6365" max="6365" width="10.19921875" style="11" customWidth="1"/>
    <col min="6366" max="6366" width="11" style="11" customWidth="1"/>
    <col min="6367" max="6367" width="16" style="11" customWidth="1"/>
    <col min="6368" max="6368" width="14.19921875" style="11" customWidth="1"/>
    <col min="6369" max="6369" width="15.69921875" style="11" customWidth="1"/>
    <col min="6370" max="6615" width="10.69921875" style="11"/>
    <col min="6616" max="6616" width="8.19921875" style="11" customWidth="1"/>
    <col min="6617" max="6617" width="60.796875" style="11" customWidth="1"/>
    <col min="6618" max="6618" width="10.296875" style="11" customWidth="1"/>
    <col min="6619" max="6619" width="8.296875" style="11" customWidth="1"/>
    <col min="6620" max="6620" width="11.796875" style="11" customWidth="1"/>
    <col min="6621" max="6621" width="10.19921875" style="11" customWidth="1"/>
    <col min="6622" max="6622" width="11" style="11" customWidth="1"/>
    <col min="6623" max="6623" width="16" style="11" customWidth="1"/>
    <col min="6624" max="6624" width="14.19921875" style="11" customWidth="1"/>
    <col min="6625" max="6625" width="15.69921875" style="11" customWidth="1"/>
    <col min="6626" max="6871" width="10.69921875" style="11"/>
    <col min="6872" max="6872" width="8.19921875" style="11" customWidth="1"/>
    <col min="6873" max="6873" width="60.796875" style="11" customWidth="1"/>
    <col min="6874" max="6874" width="10.296875" style="11" customWidth="1"/>
    <col min="6875" max="6875" width="8.296875" style="11" customWidth="1"/>
    <col min="6876" max="6876" width="11.796875" style="11" customWidth="1"/>
    <col min="6877" max="6877" width="10.19921875" style="11" customWidth="1"/>
    <col min="6878" max="6878" width="11" style="11" customWidth="1"/>
    <col min="6879" max="6879" width="16" style="11" customWidth="1"/>
    <col min="6880" max="6880" width="14.19921875" style="11" customWidth="1"/>
    <col min="6881" max="6881" width="15.69921875" style="11" customWidth="1"/>
    <col min="6882" max="7127" width="10.69921875" style="11"/>
    <col min="7128" max="7128" width="8.19921875" style="11" customWidth="1"/>
    <col min="7129" max="7129" width="60.796875" style="11" customWidth="1"/>
    <col min="7130" max="7130" width="10.296875" style="11" customWidth="1"/>
    <col min="7131" max="7131" width="8.296875" style="11" customWidth="1"/>
    <col min="7132" max="7132" width="11.796875" style="11" customWidth="1"/>
    <col min="7133" max="7133" width="10.19921875" style="11" customWidth="1"/>
    <col min="7134" max="7134" width="11" style="11" customWidth="1"/>
    <col min="7135" max="7135" width="16" style="11" customWidth="1"/>
    <col min="7136" max="7136" width="14.19921875" style="11" customWidth="1"/>
    <col min="7137" max="7137" width="15.69921875" style="11" customWidth="1"/>
    <col min="7138" max="7383" width="10.69921875" style="11"/>
    <col min="7384" max="7384" width="8.19921875" style="11" customWidth="1"/>
    <col min="7385" max="7385" width="60.796875" style="11" customWidth="1"/>
    <col min="7386" max="7386" width="10.296875" style="11" customWidth="1"/>
    <col min="7387" max="7387" width="8.296875" style="11" customWidth="1"/>
    <col min="7388" max="7388" width="11.796875" style="11" customWidth="1"/>
    <col min="7389" max="7389" width="10.19921875" style="11" customWidth="1"/>
    <col min="7390" max="7390" width="11" style="11" customWidth="1"/>
    <col min="7391" max="7391" width="16" style="11" customWidth="1"/>
    <col min="7392" max="7392" width="14.19921875" style="11" customWidth="1"/>
    <col min="7393" max="7393" width="15.69921875" style="11" customWidth="1"/>
    <col min="7394" max="7639" width="10.69921875" style="11"/>
    <col min="7640" max="7640" width="8.19921875" style="11" customWidth="1"/>
    <col min="7641" max="7641" width="60.796875" style="11" customWidth="1"/>
    <col min="7642" max="7642" width="10.296875" style="11" customWidth="1"/>
    <col min="7643" max="7643" width="8.296875" style="11" customWidth="1"/>
    <col min="7644" max="7644" width="11.796875" style="11" customWidth="1"/>
    <col min="7645" max="7645" width="10.19921875" style="11" customWidth="1"/>
    <col min="7646" max="7646" width="11" style="11" customWidth="1"/>
    <col min="7647" max="7647" width="16" style="11" customWidth="1"/>
    <col min="7648" max="7648" width="14.19921875" style="11" customWidth="1"/>
    <col min="7649" max="7649" width="15.69921875" style="11" customWidth="1"/>
    <col min="7650" max="7895" width="10.69921875" style="11"/>
    <col min="7896" max="7896" width="8.19921875" style="11" customWidth="1"/>
    <col min="7897" max="7897" width="60.796875" style="11" customWidth="1"/>
    <col min="7898" max="7898" width="10.296875" style="11" customWidth="1"/>
    <col min="7899" max="7899" width="8.296875" style="11" customWidth="1"/>
    <col min="7900" max="7900" width="11.796875" style="11" customWidth="1"/>
    <col min="7901" max="7901" width="10.19921875" style="11" customWidth="1"/>
    <col min="7902" max="7902" width="11" style="11" customWidth="1"/>
    <col min="7903" max="7903" width="16" style="11" customWidth="1"/>
    <col min="7904" max="7904" width="14.19921875" style="11" customWidth="1"/>
    <col min="7905" max="7905" width="15.69921875" style="11" customWidth="1"/>
    <col min="7906" max="8151" width="10.69921875" style="11"/>
    <col min="8152" max="8152" width="8.19921875" style="11" customWidth="1"/>
    <col min="8153" max="8153" width="60.796875" style="11" customWidth="1"/>
    <col min="8154" max="8154" width="10.296875" style="11" customWidth="1"/>
    <col min="8155" max="8155" width="8.296875" style="11" customWidth="1"/>
    <col min="8156" max="8156" width="11.796875" style="11" customWidth="1"/>
    <col min="8157" max="8157" width="10.19921875" style="11" customWidth="1"/>
    <col min="8158" max="8158" width="11" style="11" customWidth="1"/>
    <col min="8159" max="8159" width="16" style="11" customWidth="1"/>
    <col min="8160" max="8160" width="14.19921875" style="11" customWidth="1"/>
    <col min="8161" max="8161" width="15.69921875" style="11" customWidth="1"/>
    <col min="8162" max="8407" width="10.69921875" style="11"/>
    <col min="8408" max="8408" width="8.19921875" style="11" customWidth="1"/>
    <col min="8409" max="8409" width="60.796875" style="11" customWidth="1"/>
    <col min="8410" max="8410" width="10.296875" style="11" customWidth="1"/>
    <col min="8411" max="8411" width="8.296875" style="11" customWidth="1"/>
    <col min="8412" max="8412" width="11.796875" style="11" customWidth="1"/>
    <col min="8413" max="8413" width="10.19921875" style="11" customWidth="1"/>
    <col min="8414" max="8414" width="11" style="11" customWidth="1"/>
    <col min="8415" max="8415" width="16" style="11" customWidth="1"/>
    <col min="8416" max="8416" width="14.19921875" style="11" customWidth="1"/>
    <col min="8417" max="8417" width="15.69921875" style="11" customWidth="1"/>
    <col min="8418" max="8663" width="10.69921875" style="11"/>
    <col min="8664" max="8664" width="8.19921875" style="11" customWidth="1"/>
    <col min="8665" max="8665" width="60.796875" style="11" customWidth="1"/>
    <col min="8666" max="8666" width="10.296875" style="11" customWidth="1"/>
    <col min="8667" max="8667" width="8.296875" style="11" customWidth="1"/>
    <col min="8668" max="8668" width="11.796875" style="11" customWidth="1"/>
    <col min="8669" max="8669" width="10.19921875" style="11" customWidth="1"/>
    <col min="8670" max="8670" width="11" style="11" customWidth="1"/>
    <col min="8671" max="8671" width="16" style="11" customWidth="1"/>
    <col min="8672" max="8672" width="14.19921875" style="11" customWidth="1"/>
    <col min="8673" max="8673" width="15.69921875" style="11" customWidth="1"/>
    <col min="8674" max="8919" width="10.69921875" style="11"/>
    <col min="8920" max="8920" width="8.19921875" style="11" customWidth="1"/>
    <col min="8921" max="8921" width="60.796875" style="11" customWidth="1"/>
    <col min="8922" max="8922" width="10.296875" style="11" customWidth="1"/>
    <col min="8923" max="8923" width="8.296875" style="11" customWidth="1"/>
    <col min="8924" max="8924" width="11.796875" style="11" customWidth="1"/>
    <col min="8925" max="8925" width="10.19921875" style="11" customWidth="1"/>
    <col min="8926" max="8926" width="11" style="11" customWidth="1"/>
    <col min="8927" max="8927" width="16" style="11" customWidth="1"/>
    <col min="8928" max="8928" width="14.19921875" style="11" customWidth="1"/>
    <col min="8929" max="8929" width="15.69921875" style="11" customWidth="1"/>
    <col min="8930" max="9175" width="10.69921875" style="11"/>
    <col min="9176" max="9176" width="8.19921875" style="11" customWidth="1"/>
    <col min="9177" max="9177" width="60.796875" style="11" customWidth="1"/>
    <col min="9178" max="9178" width="10.296875" style="11" customWidth="1"/>
    <col min="9179" max="9179" width="8.296875" style="11" customWidth="1"/>
    <col min="9180" max="9180" width="11.796875" style="11" customWidth="1"/>
    <col min="9181" max="9181" width="10.19921875" style="11" customWidth="1"/>
    <col min="9182" max="9182" width="11" style="11" customWidth="1"/>
    <col min="9183" max="9183" width="16" style="11" customWidth="1"/>
    <col min="9184" max="9184" width="14.19921875" style="11" customWidth="1"/>
    <col min="9185" max="9185" width="15.69921875" style="11" customWidth="1"/>
    <col min="9186" max="9431" width="10.69921875" style="11"/>
    <col min="9432" max="9432" width="8.19921875" style="11" customWidth="1"/>
    <col min="9433" max="9433" width="60.796875" style="11" customWidth="1"/>
    <col min="9434" max="9434" width="10.296875" style="11" customWidth="1"/>
    <col min="9435" max="9435" width="8.296875" style="11" customWidth="1"/>
    <col min="9436" max="9436" width="11.796875" style="11" customWidth="1"/>
    <col min="9437" max="9437" width="10.19921875" style="11" customWidth="1"/>
    <col min="9438" max="9438" width="11" style="11" customWidth="1"/>
    <col min="9439" max="9439" width="16" style="11" customWidth="1"/>
    <col min="9440" max="9440" width="14.19921875" style="11" customWidth="1"/>
    <col min="9441" max="9441" width="15.69921875" style="11" customWidth="1"/>
    <col min="9442" max="9687" width="10.69921875" style="11"/>
    <col min="9688" max="9688" width="8.19921875" style="11" customWidth="1"/>
    <col min="9689" max="9689" width="60.796875" style="11" customWidth="1"/>
    <col min="9690" max="9690" width="10.296875" style="11" customWidth="1"/>
    <col min="9691" max="9691" width="8.296875" style="11" customWidth="1"/>
    <col min="9692" max="9692" width="11.796875" style="11" customWidth="1"/>
    <col min="9693" max="9693" width="10.19921875" style="11" customWidth="1"/>
    <col min="9694" max="9694" width="11" style="11" customWidth="1"/>
    <col min="9695" max="9695" width="16" style="11" customWidth="1"/>
    <col min="9696" max="9696" width="14.19921875" style="11" customWidth="1"/>
    <col min="9697" max="9697" width="15.69921875" style="11" customWidth="1"/>
    <col min="9698" max="9943" width="10.69921875" style="11"/>
    <col min="9944" max="9944" width="8.19921875" style="11" customWidth="1"/>
    <col min="9945" max="9945" width="60.796875" style="11" customWidth="1"/>
    <col min="9946" max="9946" width="10.296875" style="11" customWidth="1"/>
    <col min="9947" max="9947" width="8.296875" style="11" customWidth="1"/>
    <col min="9948" max="9948" width="11.796875" style="11" customWidth="1"/>
    <col min="9949" max="9949" width="10.19921875" style="11" customWidth="1"/>
    <col min="9950" max="9950" width="11" style="11" customWidth="1"/>
    <col min="9951" max="9951" width="16" style="11" customWidth="1"/>
    <col min="9952" max="9952" width="14.19921875" style="11" customWidth="1"/>
    <col min="9953" max="9953" width="15.69921875" style="11" customWidth="1"/>
    <col min="9954" max="10199" width="10.69921875" style="11"/>
    <col min="10200" max="10200" width="8.19921875" style="11" customWidth="1"/>
    <col min="10201" max="10201" width="60.796875" style="11" customWidth="1"/>
    <col min="10202" max="10202" width="10.296875" style="11" customWidth="1"/>
    <col min="10203" max="10203" width="8.296875" style="11" customWidth="1"/>
    <col min="10204" max="10204" width="11.796875" style="11" customWidth="1"/>
    <col min="10205" max="10205" width="10.19921875" style="11" customWidth="1"/>
    <col min="10206" max="10206" width="11" style="11" customWidth="1"/>
    <col min="10207" max="10207" width="16" style="11" customWidth="1"/>
    <col min="10208" max="10208" width="14.19921875" style="11" customWidth="1"/>
    <col min="10209" max="10209" width="15.69921875" style="11" customWidth="1"/>
    <col min="10210" max="10455" width="10.69921875" style="11"/>
    <col min="10456" max="10456" width="8.19921875" style="11" customWidth="1"/>
    <col min="10457" max="10457" width="60.796875" style="11" customWidth="1"/>
    <col min="10458" max="10458" width="10.296875" style="11" customWidth="1"/>
    <col min="10459" max="10459" width="8.296875" style="11" customWidth="1"/>
    <col min="10460" max="10460" width="11.796875" style="11" customWidth="1"/>
    <col min="10461" max="10461" width="10.19921875" style="11" customWidth="1"/>
    <col min="10462" max="10462" width="11" style="11" customWidth="1"/>
    <col min="10463" max="10463" width="16" style="11" customWidth="1"/>
    <col min="10464" max="10464" width="14.19921875" style="11" customWidth="1"/>
    <col min="10465" max="10465" width="15.69921875" style="11" customWidth="1"/>
    <col min="10466" max="10711" width="10.69921875" style="11"/>
    <col min="10712" max="10712" width="8.19921875" style="11" customWidth="1"/>
    <col min="10713" max="10713" width="60.796875" style="11" customWidth="1"/>
    <col min="10714" max="10714" width="10.296875" style="11" customWidth="1"/>
    <col min="10715" max="10715" width="8.296875" style="11" customWidth="1"/>
    <col min="10716" max="10716" width="11.796875" style="11" customWidth="1"/>
    <col min="10717" max="10717" width="10.19921875" style="11" customWidth="1"/>
    <col min="10718" max="10718" width="11" style="11" customWidth="1"/>
    <col min="10719" max="10719" width="16" style="11" customWidth="1"/>
    <col min="10720" max="10720" width="14.19921875" style="11" customWidth="1"/>
    <col min="10721" max="10721" width="15.69921875" style="11" customWidth="1"/>
    <col min="10722" max="10967" width="10.69921875" style="11"/>
    <col min="10968" max="10968" width="8.19921875" style="11" customWidth="1"/>
    <col min="10969" max="10969" width="60.796875" style="11" customWidth="1"/>
    <col min="10970" max="10970" width="10.296875" style="11" customWidth="1"/>
    <col min="10971" max="10971" width="8.296875" style="11" customWidth="1"/>
    <col min="10972" max="10972" width="11.796875" style="11" customWidth="1"/>
    <col min="10973" max="10973" width="10.19921875" style="11" customWidth="1"/>
    <col min="10974" max="10974" width="11" style="11" customWidth="1"/>
    <col min="10975" max="10975" width="16" style="11" customWidth="1"/>
    <col min="10976" max="10976" width="14.19921875" style="11" customWidth="1"/>
    <col min="10977" max="10977" width="15.69921875" style="11" customWidth="1"/>
    <col min="10978" max="11223" width="10.69921875" style="11"/>
    <col min="11224" max="11224" width="8.19921875" style="11" customWidth="1"/>
    <col min="11225" max="11225" width="60.796875" style="11" customWidth="1"/>
    <col min="11226" max="11226" width="10.296875" style="11" customWidth="1"/>
    <col min="11227" max="11227" width="8.296875" style="11" customWidth="1"/>
    <col min="11228" max="11228" width="11.796875" style="11" customWidth="1"/>
    <col min="11229" max="11229" width="10.19921875" style="11" customWidth="1"/>
    <col min="11230" max="11230" width="11" style="11" customWidth="1"/>
    <col min="11231" max="11231" width="16" style="11" customWidth="1"/>
    <col min="11232" max="11232" width="14.19921875" style="11" customWidth="1"/>
    <col min="11233" max="11233" width="15.69921875" style="11" customWidth="1"/>
    <col min="11234" max="11479" width="10.69921875" style="11"/>
    <col min="11480" max="11480" width="8.19921875" style="11" customWidth="1"/>
    <col min="11481" max="11481" width="60.796875" style="11" customWidth="1"/>
    <col min="11482" max="11482" width="10.296875" style="11" customWidth="1"/>
    <col min="11483" max="11483" width="8.296875" style="11" customWidth="1"/>
    <col min="11484" max="11484" width="11.796875" style="11" customWidth="1"/>
    <col min="11485" max="11485" width="10.19921875" style="11" customWidth="1"/>
    <col min="11486" max="11486" width="11" style="11" customWidth="1"/>
    <col min="11487" max="11487" width="16" style="11" customWidth="1"/>
    <col min="11488" max="11488" width="14.19921875" style="11" customWidth="1"/>
    <col min="11489" max="11489" width="15.69921875" style="11" customWidth="1"/>
    <col min="11490" max="11735" width="10.69921875" style="11"/>
    <col min="11736" max="11736" width="8.19921875" style="11" customWidth="1"/>
    <col min="11737" max="11737" width="60.796875" style="11" customWidth="1"/>
    <col min="11738" max="11738" width="10.296875" style="11" customWidth="1"/>
    <col min="11739" max="11739" width="8.296875" style="11" customWidth="1"/>
    <col min="11740" max="11740" width="11.796875" style="11" customWidth="1"/>
    <col min="11741" max="11741" width="10.19921875" style="11" customWidth="1"/>
    <col min="11742" max="11742" width="11" style="11" customWidth="1"/>
    <col min="11743" max="11743" width="16" style="11" customWidth="1"/>
    <col min="11744" max="11744" width="14.19921875" style="11" customWidth="1"/>
    <col min="11745" max="11745" width="15.69921875" style="11" customWidth="1"/>
    <col min="11746" max="11991" width="10.69921875" style="11"/>
    <col min="11992" max="11992" width="8.19921875" style="11" customWidth="1"/>
    <col min="11993" max="11993" width="60.796875" style="11" customWidth="1"/>
    <col min="11994" max="11994" width="10.296875" style="11" customWidth="1"/>
    <col min="11995" max="11995" width="8.296875" style="11" customWidth="1"/>
    <col min="11996" max="11996" width="11.796875" style="11" customWidth="1"/>
    <col min="11997" max="11997" width="10.19921875" style="11" customWidth="1"/>
    <col min="11998" max="11998" width="11" style="11" customWidth="1"/>
    <col min="11999" max="11999" width="16" style="11" customWidth="1"/>
    <col min="12000" max="12000" width="14.19921875" style="11" customWidth="1"/>
    <col min="12001" max="12001" width="15.69921875" style="11" customWidth="1"/>
    <col min="12002" max="12247" width="10.69921875" style="11"/>
    <col min="12248" max="12248" width="8.19921875" style="11" customWidth="1"/>
    <col min="12249" max="12249" width="60.796875" style="11" customWidth="1"/>
    <col min="12250" max="12250" width="10.296875" style="11" customWidth="1"/>
    <col min="12251" max="12251" width="8.296875" style="11" customWidth="1"/>
    <col min="12252" max="12252" width="11.796875" style="11" customWidth="1"/>
    <col min="12253" max="12253" width="10.19921875" style="11" customWidth="1"/>
    <col min="12254" max="12254" width="11" style="11" customWidth="1"/>
    <col min="12255" max="12255" width="16" style="11" customWidth="1"/>
    <col min="12256" max="12256" width="14.19921875" style="11" customWidth="1"/>
    <col min="12257" max="12257" width="15.69921875" style="11" customWidth="1"/>
    <col min="12258" max="12503" width="10.69921875" style="11"/>
    <col min="12504" max="12504" width="8.19921875" style="11" customWidth="1"/>
    <col min="12505" max="12505" width="60.796875" style="11" customWidth="1"/>
    <col min="12506" max="12506" width="10.296875" style="11" customWidth="1"/>
    <col min="12507" max="12507" width="8.296875" style="11" customWidth="1"/>
    <col min="12508" max="12508" width="11.796875" style="11" customWidth="1"/>
    <col min="12509" max="12509" width="10.19921875" style="11" customWidth="1"/>
    <col min="12510" max="12510" width="11" style="11" customWidth="1"/>
    <col min="12511" max="12511" width="16" style="11" customWidth="1"/>
    <col min="12512" max="12512" width="14.19921875" style="11" customWidth="1"/>
    <col min="12513" max="12513" width="15.69921875" style="11" customWidth="1"/>
    <col min="12514" max="12759" width="10.69921875" style="11"/>
    <col min="12760" max="12760" width="8.19921875" style="11" customWidth="1"/>
    <col min="12761" max="12761" width="60.796875" style="11" customWidth="1"/>
    <col min="12762" max="12762" width="10.296875" style="11" customWidth="1"/>
    <col min="12763" max="12763" width="8.296875" style="11" customWidth="1"/>
    <col min="12764" max="12764" width="11.796875" style="11" customWidth="1"/>
    <col min="12765" max="12765" width="10.19921875" style="11" customWidth="1"/>
    <col min="12766" max="12766" width="11" style="11" customWidth="1"/>
    <col min="12767" max="12767" width="16" style="11" customWidth="1"/>
    <col min="12768" max="12768" width="14.19921875" style="11" customWidth="1"/>
    <col min="12769" max="12769" width="15.69921875" style="11" customWidth="1"/>
    <col min="12770" max="13015" width="10.69921875" style="11"/>
    <col min="13016" max="13016" width="8.19921875" style="11" customWidth="1"/>
    <col min="13017" max="13017" width="60.796875" style="11" customWidth="1"/>
    <col min="13018" max="13018" width="10.296875" style="11" customWidth="1"/>
    <col min="13019" max="13019" width="8.296875" style="11" customWidth="1"/>
    <col min="13020" max="13020" width="11.796875" style="11" customWidth="1"/>
    <col min="13021" max="13021" width="10.19921875" style="11" customWidth="1"/>
    <col min="13022" max="13022" width="11" style="11" customWidth="1"/>
    <col min="13023" max="13023" width="16" style="11" customWidth="1"/>
    <col min="13024" max="13024" width="14.19921875" style="11" customWidth="1"/>
    <col min="13025" max="13025" width="15.69921875" style="11" customWidth="1"/>
    <col min="13026" max="13271" width="10.69921875" style="11"/>
    <col min="13272" max="13272" width="8.19921875" style="11" customWidth="1"/>
    <col min="13273" max="13273" width="60.796875" style="11" customWidth="1"/>
    <col min="13274" max="13274" width="10.296875" style="11" customWidth="1"/>
    <col min="13275" max="13275" width="8.296875" style="11" customWidth="1"/>
    <col min="13276" max="13276" width="11.796875" style="11" customWidth="1"/>
    <col min="13277" max="13277" width="10.19921875" style="11" customWidth="1"/>
    <col min="13278" max="13278" width="11" style="11" customWidth="1"/>
    <col min="13279" max="13279" width="16" style="11" customWidth="1"/>
    <col min="13280" max="13280" width="14.19921875" style="11" customWidth="1"/>
    <col min="13281" max="13281" width="15.69921875" style="11" customWidth="1"/>
    <col min="13282" max="13527" width="10.69921875" style="11"/>
    <col min="13528" max="13528" width="8.19921875" style="11" customWidth="1"/>
    <col min="13529" max="13529" width="60.796875" style="11" customWidth="1"/>
    <col min="13530" max="13530" width="10.296875" style="11" customWidth="1"/>
    <col min="13531" max="13531" width="8.296875" style="11" customWidth="1"/>
    <col min="13532" max="13532" width="11.796875" style="11" customWidth="1"/>
    <col min="13533" max="13533" width="10.19921875" style="11" customWidth="1"/>
    <col min="13534" max="13534" width="11" style="11" customWidth="1"/>
    <col min="13535" max="13535" width="16" style="11" customWidth="1"/>
    <col min="13536" max="13536" width="14.19921875" style="11" customWidth="1"/>
    <col min="13537" max="13537" width="15.69921875" style="11" customWidth="1"/>
    <col min="13538" max="13783" width="10.69921875" style="11"/>
    <col min="13784" max="13784" width="8.19921875" style="11" customWidth="1"/>
    <col min="13785" max="13785" width="60.796875" style="11" customWidth="1"/>
    <col min="13786" max="13786" width="10.296875" style="11" customWidth="1"/>
    <col min="13787" max="13787" width="8.296875" style="11" customWidth="1"/>
    <col min="13788" max="13788" width="11.796875" style="11" customWidth="1"/>
    <col min="13789" max="13789" width="10.19921875" style="11" customWidth="1"/>
    <col min="13790" max="13790" width="11" style="11" customWidth="1"/>
    <col min="13791" max="13791" width="16" style="11" customWidth="1"/>
    <col min="13792" max="13792" width="14.19921875" style="11" customWidth="1"/>
    <col min="13793" max="13793" width="15.69921875" style="11" customWidth="1"/>
    <col min="13794" max="14039" width="10.69921875" style="11"/>
    <col min="14040" max="14040" width="8.19921875" style="11" customWidth="1"/>
    <col min="14041" max="14041" width="60.796875" style="11" customWidth="1"/>
    <col min="14042" max="14042" width="10.296875" style="11" customWidth="1"/>
    <col min="14043" max="14043" width="8.296875" style="11" customWidth="1"/>
    <col min="14044" max="14044" width="11.796875" style="11" customWidth="1"/>
    <col min="14045" max="14045" width="10.19921875" style="11" customWidth="1"/>
    <col min="14046" max="14046" width="11" style="11" customWidth="1"/>
    <col min="14047" max="14047" width="16" style="11" customWidth="1"/>
    <col min="14048" max="14048" width="14.19921875" style="11" customWidth="1"/>
    <col min="14049" max="14049" width="15.69921875" style="11" customWidth="1"/>
    <col min="14050" max="14295" width="10.69921875" style="11"/>
    <col min="14296" max="14296" width="8.19921875" style="11" customWidth="1"/>
    <col min="14297" max="14297" width="60.796875" style="11" customWidth="1"/>
    <col min="14298" max="14298" width="10.296875" style="11" customWidth="1"/>
    <col min="14299" max="14299" width="8.296875" style="11" customWidth="1"/>
    <col min="14300" max="14300" width="11.796875" style="11" customWidth="1"/>
    <col min="14301" max="14301" width="10.19921875" style="11" customWidth="1"/>
    <col min="14302" max="14302" width="11" style="11" customWidth="1"/>
    <col min="14303" max="14303" width="16" style="11" customWidth="1"/>
    <col min="14304" max="14304" width="14.19921875" style="11" customWidth="1"/>
    <col min="14305" max="14305" width="15.69921875" style="11" customWidth="1"/>
    <col min="14306" max="14551" width="10.69921875" style="11"/>
    <col min="14552" max="14552" width="8.19921875" style="11" customWidth="1"/>
    <col min="14553" max="14553" width="60.796875" style="11" customWidth="1"/>
    <col min="14554" max="14554" width="10.296875" style="11" customWidth="1"/>
    <col min="14555" max="14555" width="8.296875" style="11" customWidth="1"/>
    <col min="14556" max="14556" width="11.796875" style="11" customWidth="1"/>
    <col min="14557" max="14557" width="10.19921875" style="11" customWidth="1"/>
    <col min="14558" max="14558" width="11" style="11" customWidth="1"/>
    <col min="14559" max="14559" width="16" style="11" customWidth="1"/>
    <col min="14560" max="14560" width="14.19921875" style="11" customWidth="1"/>
    <col min="14561" max="14561" width="15.69921875" style="11" customWidth="1"/>
    <col min="14562" max="14807" width="10.69921875" style="11"/>
    <col min="14808" max="14808" width="8.19921875" style="11" customWidth="1"/>
    <col min="14809" max="14809" width="60.796875" style="11" customWidth="1"/>
    <col min="14810" max="14810" width="10.296875" style="11" customWidth="1"/>
    <col min="14811" max="14811" width="8.296875" style="11" customWidth="1"/>
    <col min="14812" max="14812" width="11.796875" style="11" customWidth="1"/>
    <col min="14813" max="14813" width="10.19921875" style="11" customWidth="1"/>
    <col min="14814" max="14814" width="11" style="11" customWidth="1"/>
    <col min="14815" max="14815" width="16" style="11" customWidth="1"/>
    <col min="14816" max="14816" width="14.19921875" style="11" customWidth="1"/>
    <col min="14817" max="14817" width="15.69921875" style="11" customWidth="1"/>
    <col min="14818" max="15063" width="10.69921875" style="11"/>
    <col min="15064" max="15064" width="8.19921875" style="11" customWidth="1"/>
    <col min="15065" max="15065" width="60.796875" style="11" customWidth="1"/>
    <col min="15066" max="15066" width="10.296875" style="11" customWidth="1"/>
    <col min="15067" max="15067" width="8.296875" style="11" customWidth="1"/>
    <col min="15068" max="15068" width="11.796875" style="11" customWidth="1"/>
    <col min="15069" max="15069" width="10.19921875" style="11" customWidth="1"/>
    <col min="15070" max="15070" width="11" style="11" customWidth="1"/>
    <col min="15071" max="15071" width="16" style="11" customWidth="1"/>
    <col min="15072" max="15072" width="14.19921875" style="11" customWidth="1"/>
    <col min="15073" max="15073" width="15.69921875" style="11" customWidth="1"/>
    <col min="15074" max="15319" width="10.69921875" style="11"/>
    <col min="15320" max="15320" width="8.19921875" style="11" customWidth="1"/>
    <col min="15321" max="15321" width="60.796875" style="11" customWidth="1"/>
    <col min="15322" max="15322" width="10.296875" style="11" customWidth="1"/>
    <col min="15323" max="15323" width="8.296875" style="11" customWidth="1"/>
    <col min="15324" max="15324" width="11.796875" style="11" customWidth="1"/>
    <col min="15325" max="15325" width="10.19921875" style="11" customWidth="1"/>
    <col min="15326" max="15326" width="11" style="11" customWidth="1"/>
    <col min="15327" max="15327" width="16" style="11" customWidth="1"/>
    <col min="15328" max="15328" width="14.19921875" style="11" customWidth="1"/>
    <col min="15329" max="15329" width="15.69921875" style="11" customWidth="1"/>
    <col min="15330" max="15575" width="10.69921875" style="11"/>
    <col min="15576" max="15576" width="8.19921875" style="11" customWidth="1"/>
    <col min="15577" max="15577" width="60.796875" style="11" customWidth="1"/>
    <col min="15578" max="15578" width="10.296875" style="11" customWidth="1"/>
    <col min="15579" max="15579" width="8.296875" style="11" customWidth="1"/>
    <col min="15580" max="15580" width="11.796875" style="11" customWidth="1"/>
    <col min="15581" max="15581" width="10.19921875" style="11" customWidth="1"/>
    <col min="15582" max="15582" width="11" style="11" customWidth="1"/>
    <col min="15583" max="15583" width="16" style="11" customWidth="1"/>
    <col min="15584" max="15584" width="14.19921875" style="11" customWidth="1"/>
    <col min="15585" max="15585" width="15.69921875" style="11" customWidth="1"/>
    <col min="15586" max="15831" width="10.69921875" style="11"/>
    <col min="15832" max="15832" width="8.19921875" style="11" customWidth="1"/>
    <col min="15833" max="15833" width="60.796875" style="11" customWidth="1"/>
    <col min="15834" max="15834" width="10.296875" style="11" customWidth="1"/>
    <col min="15835" max="15835" width="8.296875" style="11" customWidth="1"/>
    <col min="15836" max="15836" width="11.796875" style="11" customWidth="1"/>
    <col min="15837" max="15837" width="10.19921875" style="11" customWidth="1"/>
    <col min="15838" max="15838" width="11" style="11" customWidth="1"/>
    <col min="15839" max="15839" width="16" style="11" customWidth="1"/>
    <col min="15840" max="15840" width="14.19921875" style="11" customWidth="1"/>
    <col min="15841" max="15841" width="15.69921875" style="11" customWidth="1"/>
    <col min="15842" max="16087" width="10.69921875" style="11"/>
    <col min="16088" max="16088" width="8.19921875" style="11" customWidth="1"/>
    <col min="16089" max="16089" width="60.796875" style="11" customWidth="1"/>
    <col min="16090" max="16090" width="10.296875" style="11" customWidth="1"/>
    <col min="16091" max="16091" width="8.296875" style="11" customWidth="1"/>
    <col min="16092" max="16092" width="11.796875" style="11" customWidth="1"/>
    <col min="16093" max="16093" width="10.19921875" style="11" customWidth="1"/>
    <col min="16094" max="16094" width="11" style="11" customWidth="1"/>
    <col min="16095" max="16095" width="16" style="11" customWidth="1"/>
    <col min="16096" max="16096" width="14.19921875" style="11" customWidth="1"/>
    <col min="16097" max="16097" width="15.69921875" style="11" customWidth="1"/>
    <col min="16098" max="16344" width="10.69921875" style="11"/>
    <col min="16345" max="16362" width="10.69921875" style="11" customWidth="1"/>
    <col min="16363" max="16384" width="10.69921875" style="11"/>
  </cols>
  <sheetData>
    <row r="1" spans="1:9" s="1" customFormat="1" ht="21" customHeight="1">
      <c r="A1" s="559" t="s">
        <v>357</v>
      </c>
      <c r="B1" s="559"/>
      <c r="C1" s="559"/>
      <c r="D1" s="559"/>
      <c r="E1" s="559"/>
      <c r="F1" s="559"/>
      <c r="G1" s="559"/>
      <c r="H1" s="559"/>
      <c r="I1" s="559"/>
    </row>
    <row r="2" spans="1:9" s="1" customFormat="1" ht="21" customHeight="1">
      <c r="A2" s="12"/>
      <c r="B2" s="13"/>
      <c r="C2" s="560" t="s">
        <v>358</v>
      </c>
      <c r="D2" s="560"/>
      <c r="E2" s="560"/>
      <c r="F2" s="560"/>
      <c r="G2" s="560"/>
      <c r="H2" s="560"/>
      <c r="I2" s="560"/>
    </row>
    <row r="3" spans="1:9">
      <c r="A3" s="12" t="s">
        <v>341</v>
      </c>
      <c r="B3" s="562" t="s">
        <v>359</v>
      </c>
      <c r="C3" s="564" t="s">
        <v>360</v>
      </c>
      <c r="D3" s="566" t="s">
        <v>361</v>
      </c>
      <c r="E3" s="561" t="s">
        <v>362</v>
      </c>
      <c r="F3" s="561"/>
      <c r="G3" s="561" t="s">
        <v>363</v>
      </c>
      <c r="H3" s="561"/>
      <c r="I3" s="561"/>
    </row>
    <row r="4" spans="1:9">
      <c r="A4" s="12" t="s">
        <v>344</v>
      </c>
      <c r="B4" s="563"/>
      <c r="C4" s="565"/>
      <c r="D4" s="567"/>
      <c r="E4" s="14" t="s">
        <v>346</v>
      </c>
      <c r="F4" s="14" t="s">
        <v>347</v>
      </c>
      <c r="G4" s="14" t="s">
        <v>346</v>
      </c>
      <c r="H4" s="14" t="s">
        <v>347</v>
      </c>
      <c r="I4" s="14" t="s">
        <v>39</v>
      </c>
    </row>
    <row r="5" spans="1:9" s="2" customFormat="1">
      <c r="A5" s="15">
        <v>1</v>
      </c>
      <c r="B5" s="16" t="s">
        <v>364</v>
      </c>
      <c r="C5" s="12"/>
      <c r="D5" s="17"/>
      <c r="E5" s="18"/>
      <c r="F5" s="18"/>
      <c r="G5" s="18"/>
      <c r="H5" s="18"/>
      <c r="I5" s="18"/>
    </row>
    <row r="6" spans="1:9" s="2" customFormat="1" ht="168" customHeight="1">
      <c r="A6" s="15"/>
      <c r="B6" s="19" t="s">
        <v>365</v>
      </c>
      <c r="C6" s="12"/>
      <c r="D6" s="17"/>
      <c r="E6" s="18"/>
      <c r="F6" s="18"/>
      <c r="G6" s="18"/>
      <c r="H6" s="18"/>
      <c r="I6" s="18"/>
    </row>
    <row r="7" spans="1:9" s="2" customFormat="1">
      <c r="A7" s="15"/>
      <c r="B7" s="20" t="s">
        <v>366</v>
      </c>
      <c r="C7" s="12"/>
      <c r="D7" s="17"/>
      <c r="E7" s="18"/>
      <c r="F7" s="18"/>
      <c r="G7" s="18"/>
      <c r="H7" s="18"/>
      <c r="I7" s="18"/>
    </row>
    <row r="8" spans="1:9" s="2" customFormat="1">
      <c r="A8" s="15"/>
      <c r="B8" s="20" t="s">
        <v>367</v>
      </c>
      <c r="C8" s="12"/>
      <c r="D8" s="17"/>
      <c r="E8" s="18"/>
      <c r="F8" s="18"/>
      <c r="G8" s="18"/>
      <c r="H8" s="18"/>
      <c r="I8" s="18"/>
    </row>
    <row r="9" spans="1:9" s="2" customFormat="1">
      <c r="A9" s="15"/>
      <c r="B9" s="20" t="s">
        <v>368</v>
      </c>
      <c r="C9" s="12"/>
      <c r="D9" s="17"/>
      <c r="E9" s="18"/>
      <c r="F9" s="18"/>
      <c r="G9" s="18"/>
      <c r="H9" s="18"/>
      <c r="I9" s="18"/>
    </row>
    <row r="10" spans="1:9" s="2" customFormat="1">
      <c r="A10" s="15"/>
      <c r="B10" s="20" t="s">
        <v>369</v>
      </c>
      <c r="C10" s="12"/>
      <c r="D10" s="17"/>
      <c r="E10" s="18"/>
      <c r="F10" s="18"/>
      <c r="G10" s="18"/>
      <c r="H10" s="18"/>
      <c r="I10" s="18"/>
    </row>
    <row r="11" spans="1:9" s="2" customFormat="1" ht="26">
      <c r="A11" s="15"/>
      <c r="B11" s="20" t="s">
        <v>370</v>
      </c>
      <c r="C11" s="12"/>
      <c r="D11" s="17"/>
      <c r="E11" s="18"/>
      <c r="F11" s="18"/>
      <c r="G11" s="18"/>
      <c r="H11" s="18"/>
      <c r="I11" s="18"/>
    </row>
    <row r="12" spans="1:9" s="2" customFormat="1">
      <c r="A12" s="15"/>
      <c r="B12" s="20" t="s">
        <v>371</v>
      </c>
      <c r="C12" s="12"/>
      <c r="D12" s="17"/>
      <c r="E12" s="18"/>
      <c r="F12" s="18"/>
      <c r="G12" s="18"/>
      <c r="H12" s="18"/>
      <c r="I12" s="18"/>
    </row>
    <row r="13" spans="1:9" s="2" customFormat="1">
      <c r="A13" s="15"/>
      <c r="B13" s="20" t="s">
        <v>372</v>
      </c>
      <c r="C13" s="12"/>
      <c r="D13" s="17"/>
      <c r="E13" s="18"/>
      <c r="F13" s="18"/>
      <c r="G13" s="18"/>
      <c r="H13" s="18"/>
      <c r="I13" s="18"/>
    </row>
    <row r="14" spans="1:9" s="2" customFormat="1">
      <c r="A14" s="15"/>
      <c r="B14" s="20" t="s">
        <v>373</v>
      </c>
      <c r="C14" s="12"/>
      <c r="D14" s="17"/>
      <c r="E14" s="18"/>
      <c r="F14" s="18"/>
      <c r="G14" s="18"/>
      <c r="H14" s="18"/>
      <c r="I14" s="18"/>
    </row>
    <row r="15" spans="1:9" s="2" customFormat="1">
      <c r="A15" s="15"/>
      <c r="B15" s="20" t="s">
        <v>374</v>
      </c>
      <c r="C15" s="12"/>
      <c r="D15" s="17"/>
      <c r="E15" s="18"/>
      <c r="F15" s="18"/>
      <c r="G15" s="18"/>
      <c r="H15" s="18"/>
      <c r="I15" s="18"/>
    </row>
    <row r="16" spans="1:9" s="2" customFormat="1">
      <c r="A16" s="15"/>
      <c r="B16" s="20" t="s">
        <v>375</v>
      </c>
      <c r="C16" s="12"/>
      <c r="D16" s="17"/>
      <c r="E16" s="18"/>
      <c r="F16" s="18"/>
      <c r="G16" s="18"/>
      <c r="H16" s="18"/>
      <c r="I16" s="18"/>
    </row>
    <row r="17" spans="1:9" s="2" customFormat="1">
      <c r="A17" s="15"/>
      <c r="B17" s="20" t="s">
        <v>376</v>
      </c>
      <c r="C17" s="12"/>
      <c r="D17" s="17"/>
      <c r="E17" s="18"/>
      <c r="F17" s="18"/>
      <c r="G17" s="18"/>
      <c r="H17" s="18"/>
      <c r="I17" s="18"/>
    </row>
    <row r="18" spans="1:9" s="2" customFormat="1">
      <c r="A18" s="15"/>
      <c r="B18" s="20" t="s">
        <v>377</v>
      </c>
      <c r="C18" s="12"/>
      <c r="D18" s="17"/>
      <c r="E18" s="18"/>
      <c r="F18" s="18"/>
      <c r="G18" s="18"/>
      <c r="H18" s="18"/>
      <c r="I18" s="18"/>
    </row>
    <row r="19" spans="1:9" s="2" customFormat="1" ht="26">
      <c r="A19" s="15"/>
      <c r="B19" s="20" t="s">
        <v>378</v>
      </c>
      <c r="C19" s="12"/>
      <c r="D19" s="17"/>
      <c r="E19" s="18"/>
      <c r="F19" s="18"/>
      <c r="G19" s="18"/>
      <c r="H19" s="18"/>
      <c r="I19" s="18"/>
    </row>
    <row r="20" spans="1:9" s="2" customFormat="1">
      <c r="A20" s="15"/>
      <c r="B20" s="20" t="s">
        <v>379</v>
      </c>
      <c r="C20" s="12"/>
      <c r="D20" s="17"/>
      <c r="E20" s="18"/>
      <c r="F20" s="18"/>
      <c r="G20" s="18"/>
      <c r="H20" s="18"/>
      <c r="I20" s="18"/>
    </row>
    <row r="21" spans="1:9">
      <c r="A21" s="21" t="s">
        <v>380</v>
      </c>
      <c r="B21" s="22" t="s">
        <v>381</v>
      </c>
      <c r="C21" s="23" t="s">
        <v>382</v>
      </c>
      <c r="D21" s="24">
        <v>1</v>
      </c>
      <c r="E21" s="25"/>
      <c r="F21" s="25"/>
      <c r="G21" s="24">
        <f>IF(D21="RO",0,D21*E21)</f>
        <v>0</v>
      </c>
      <c r="H21" s="24">
        <f>IF(D21="RO",0,D21*F21)</f>
        <v>0</v>
      </c>
      <c r="I21" s="25">
        <f>SUM(G21:H21)</f>
        <v>0</v>
      </c>
    </row>
    <row r="22" spans="1:9" s="2" customFormat="1">
      <c r="A22" s="15"/>
      <c r="B22" s="26"/>
      <c r="C22" s="27"/>
      <c r="D22" s="27"/>
      <c r="E22" s="28"/>
      <c r="F22" s="28"/>
      <c r="G22" s="28"/>
      <c r="H22" s="28"/>
      <c r="I22" s="28"/>
    </row>
    <row r="23" spans="1:9">
      <c r="A23" s="15">
        <v>1.2</v>
      </c>
      <c r="B23" s="16" t="s">
        <v>383</v>
      </c>
      <c r="C23" s="23"/>
      <c r="D23" s="27"/>
      <c r="E23" s="25"/>
      <c r="F23" s="25"/>
      <c r="G23" s="25"/>
      <c r="H23" s="25"/>
      <c r="I23" s="25"/>
    </row>
    <row r="24" spans="1:9">
      <c r="A24" s="12"/>
      <c r="B24" s="16" t="s">
        <v>384</v>
      </c>
      <c r="C24" s="23"/>
      <c r="D24" s="27"/>
      <c r="E24" s="25"/>
      <c r="F24" s="25"/>
      <c r="G24" s="25"/>
      <c r="H24" s="25"/>
      <c r="I24" s="25"/>
    </row>
    <row r="25" spans="1:9">
      <c r="A25" s="12"/>
      <c r="B25" s="16" t="s">
        <v>385</v>
      </c>
      <c r="C25" s="23"/>
      <c r="D25" s="27"/>
      <c r="E25" s="25"/>
      <c r="F25" s="25"/>
      <c r="G25" s="25"/>
      <c r="H25" s="25"/>
      <c r="I25" s="25"/>
    </row>
    <row r="26" spans="1:9">
      <c r="A26" s="12"/>
      <c r="B26" s="16" t="s">
        <v>386</v>
      </c>
      <c r="C26" s="23"/>
      <c r="D26" s="24"/>
      <c r="E26" s="25"/>
      <c r="F26" s="25"/>
      <c r="G26" s="25"/>
      <c r="H26" s="25"/>
      <c r="I26" s="25"/>
    </row>
    <row r="27" spans="1:9">
      <c r="A27" s="12"/>
      <c r="B27" s="16" t="s">
        <v>387</v>
      </c>
      <c r="C27" s="23"/>
      <c r="D27" s="24"/>
      <c r="E27" s="25"/>
      <c r="F27" s="25"/>
      <c r="G27" s="25"/>
      <c r="H27" s="25"/>
      <c r="I27" s="25"/>
    </row>
    <row r="28" spans="1:9">
      <c r="A28" s="12"/>
      <c r="B28" s="16" t="s">
        <v>388</v>
      </c>
      <c r="C28" s="23"/>
      <c r="D28" s="24"/>
      <c r="E28" s="25"/>
      <c r="F28" s="25"/>
      <c r="G28" s="25"/>
      <c r="H28" s="25"/>
      <c r="I28" s="25"/>
    </row>
    <row r="29" spans="1:9" ht="26">
      <c r="A29" s="12"/>
      <c r="B29" s="29" t="s">
        <v>389</v>
      </c>
      <c r="C29" s="23"/>
      <c r="D29" s="24"/>
      <c r="E29" s="25"/>
      <c r="F29" s="25"/>
      <c r="G29" s="25"/>
      <c r="H29" s="25"/>
      <c r="I29" s="25"/>
    </row>
    <row r="30" spans="1:9">
      <c r="A30" s="12"/>
      <c r="B30" s="16" t="s">
        <v>390</v>
      </c>
      <c r="C30" s="23"/>
      <c r="D30" s="24"/>
      <c r="E30" s="25"/>
      <c r="F30" s="25"/>
      <c r="G30" s="25"/>
      <c r="H30" s="25"/>
      <c r="I30" s="25"/>
    </row>
    <row r="31" spans="1:9">
      <c r="A31" s="21" t="s">
        <v>391</v>
      </c>
      <c r="B31" s="22" t="s">
        <v>392</v>
      </c>
      <c r="C31" s="23" t="s">
        <v>382</v>
      </c>
      <c r="D31" s="24">
        <v>1</v>
      </c>
      <c r="E31" s="25"/>
      <c r="F31" s="25"/>
      <c r="G31" s="24">
        <f t="shared" ref="G31:G35" si="0">IF(D31="RO",0,D31*E31)</f>
        <v>0</v>
      </c>
      <c r="H31" s="24">
        <f t="shared" ref="H31:H35" si="1">IF(D31="RO",0,D31*F31)</f>
        <v>0</v>
      </c>
      <c r="I31" s="25">
        <f t="shared" ref="I31:I35" si="2">SUM(G31:H31)</f>
        <v>0</v>
      </c>
    </row>
    <row r="32" spans="1:9">
      <c r="A32" s="21" t="s">
        <v>393</v>
      </c>
      <c r="B32" s="22" t="s">
        <v>394</v>
      </c>
      <c r="C32" s="23" t="s">
        <v>382</v>
      </c>
      <c r="D32" s="24">
        <v>1</v>
      </c>
      <c r="E32" s="25"/>
      <c r="F32" s="25"/>
      <c r="G32" s="24">
        <f t="shared" si="0"/>
        <v>0</v>
      </c>
      <c r="H32" s="24">
        <f t="shared" si="1"/>
        <v>0</v>
      </c>
      <c r="I32" s="25">
        <f t="shared" si="2"/>
        <v>0</v>
      </c>
    </row>
    <row r="33" spans="1:9">
      <c r="A33" s="21" t="s">
        <v>395</v>
      </c>
      <c r="B33" s="22" t="s">
        <v>396</v>
      </c>
      <c r="C33" s="23" t="s">
        <v>382</v>
      </c>
      <c r="D33" s="24">
        <v>1</v>
      </c>
      <c r="E33" s="25"/>
      <c r="F33" s="25"/>
      <c r="G33" s="24">
        <f t="shared" si="0"/>
        <v>0</v>
      </c>
      <c r="H33" s="24">
        <f t="shared" si="1"/>
        <v>0</v>
      </c>
      <c r="I33" s="25">
        <f t="shared" si="2"/>
        <v>0</v>
      </c>
    </row>
    <row r="34" spans="1:9">
      <c r="A34" s="21" t="s">
        <v>397</v>
      </c>
      <c r="B34" s="22" t="s">
        <v>398</v>
      </c>
      <c r="C34" s="23" t="s">
        <v>382</v>
      </c>
      <c r="D34" s="24">
        <v>1</v>
      </c>
      <c r="E34" s="25"/>
      <c r="F34" s="25"/>
      <c r="G34" s="24">
        <f t="shared" si="0"/>
        <v>0</v>
      </c>
      <c r="H34" s="24">
        <f t="shared" si="1"/>
        <v>0</v>
      </c>
      <c r="I34" s="25">
        <f t="shared" si="2"/>
        <v>0</v>
      </c>
    </row>
    <row r="35" spans="1:9">
      <c r="A35" s="21" t="s">
        <v>397</v>
      </c>
      <c r="B35" s="22" t="s">
        <v>399</v>
      </c>
      <c r="C35" s="23" t="s">
        <v>382</v>
      </c>
      <c r="D35" s="24">
        <v>1</v>
      </c>
      <c r="E35" s="25"/>
      <c r="F35" s="25"/>
      <c r="G35" s="24">
        <f t="shared" si="0"/>
        <v>0</v>
      </c>
      <c r="H35" s="24">
        <f t="shared" si="1"/>
        <v>0</v>
      </c>
      <c r="I35" s="25">
        <f t="shared" si="2"/>
        <v>0</v>
      </c>
    </row>
    <row r="36" spans="1:9">
      <c r="A36" s="23"/>
      <c r="B36" s="30"/>
      <c r="C36" s="23"/>
      <c r="D36" s="24"/>
      <c r="E36" s="25"/>
      <c r="F36" s="25"/>
      <c r="G36" s="25"/>
      <c r="H36" s="25"/>
      <c r="I36" s="25"/>
    </row>
    <row r="37" spans="1:9" ht="25">
      <c r="A37" s="21">
        <v>1.4</v>
      </c>
      <c r="B37" s="22" t="s">
        <v>400</v>
      </c>
      <c r="C37" s="23" t="s">
        <v>83</v>
      </c>
      <c r="D37" s="23">
        <v>0</v>
      </c>
      <c r="E37" s="25"/>
      <c r="F37" s="25"/>
      <c r="G37" s="24">
        <f t="shared" ref="G37:G41" si="3">IF(D37="RO",0,D37*E37)</f>
        <v>0</v>
      </c>
      <c r="H37" s="24">
        <f t="shared" ref="H37:H41" si="4">IF(D37="RO",0,D37*F37)</f>
        <v>0</v>
      </c>
      <c r="I37" s="25">
        <f t="shared" ref="I37:I41" si="5">SUM(G37:H37)</f>
        <v>0</v>
      </c>
    </row>
    <row r="38" spans="1:9" s="3" customFormat="1">
      <c r="A38" s="31"/>
      <c r="B38" s="32"/>
      <c r="C38" s="33"/>
      <c r="D38" s="33"/>
      <c r="E38" s="34"/>
      <c r="F38" s="34"/>
      <c r="G38" s="34"/>
      <c r="H38" s="34"/>
      <c r="I38" s="34"/>
    </row>
    <row r="39" spans="1:9" ht="25">
      <c r="A39" s="21">
        <v>1.5</v>
      </c>
      <c r="B39" s="22" t="s">
        <v>401</v>
      </c>
      <c r="C39" s="23" t="s">
        <v>83</v>
      </c>
      <c r="D39" s="23">
        <v>8</v>
      </c>
      <c r="E39" s="28"/>
      <c r="F39" s="28"/>
      <c r="G39" s="24">
        <f t="shared" si="3"/>
        <v>0</v>
      </c>
      <c r="H39" s="24">
        <f t="shared" si="4"/>
        <v>0</v>
      </c>
      <c r="I39" s="25">
        <f t="shared" si="5"/>
        <v>0</v>
      </c>
    </row>
    <row r="40" spans="1:9" ht="14.25" customHeight="1">
      <c r="A40" s="21"/>
      <c r="B40" s="22"/>
      <c r="C40" s="23"/>
      <c r="D40" s="23"/>
      <c r="E40" s="25"/>
      <c r="F40" s="25"/>
      <c r="G40" s="25"/>
      <c r="H40" s="25"/>
      <c r="I40" s="25"/>
    </row>
    <row r="41" spans="1:9" ht="25">
      <c r="A41" s="21">
        <v>1.6</v>
      </c>
      <c r="B41" s="22" t="s">
        <v>402</v>
      </c>
      <c r="C41" s="23" t="s">
        <v>83</v>
      </c>
      <c r="D41" s="23">
        <v>0</v>
      </c>
      <c r="E41" s="25"/>
      <c r="F41" s="25"/>
      <c r="G41" s="24">
        <f t="shared" si="3"/>
        <v>0</v>
      </c>
      <c r="H41" s="24">
        <f t="shared" si="4"/>
        <v>0</v>
      </c>
      <c r="I41" s="25">
        <f t="shared" si="5"/>
        <v>0</v>
      </c>
    </row>
    <row r="42" spans="1:9" ht="14.25" customHeight="1">
      <c r="A42" s="21"/>
      <c r="B42" s="22"/>
      <c r="C42" s="23"/>
      <c r="D42" s="23"/>
      <c r="E42" s="25"/>
      <c r="F42" s="25"/>
      <c r="G42" s="25"/>
      <c r="H42" s="25"/>
      <c r="I42" s="25"/>
    </row>
    <row r="43" spans="1:9" ht="25">
      <c r="A43" s="21">
        <v>1.7</v>
      </c>
      <c r="B43" s="22" t="s">
        <v>403</v>
      </c>
      <c r="C43" s="23" t="s">
        <v>83</v>
      </c>
      <c r="D43" s="23" t="s">
        <v>142</v>
      </c>
      <c r="E43" s="25"/>
      <c r="F43" s="25"/>
      <c r="G43" s="24">
        <f t="shared" ref="G43:G47" si="6">IF(D43="RO",0,D43*E43)</f>
        <v>0</v>
      </c>
      <c r="H43" s="24">
        <f t="shared" ref="H43:H47" si="7">IF(D43="RO",0,D43*F43)</f>
        <v>0</v>
      </c>
      <c r="I43" s="25">
        <f t="shared" ref="I43:I47" si="8">SUM(G43:H43)</f>
        <v>0</v>
      </c>
    </row>
    <row r="44" spans="1:9">
      <c r="A44" s="21"/>
      <c r="B44" s="35"/>
      <c r="C44" s="21"/>
      <c r="D44" s="21"/>
      <c r="E44" s="21"/>
      <c r="F44" s="21"/>
      <c r="G44" s="21"/>
      <c r="H44" s="21"/>
      <c r="I44" s="21"/>
    </row>
    <row r="45" spans="1:9" ht="25">
      <c r="A45" s="21">
        <v>1.8</v>
      </c>
      <c r="B45" s="22" t="s">
        <v>404</v>
      </c>
      <c r="C45" s="23" t="s">
        <v>405</v>
      </c>
      <c r="D45" s="23" t="s">
        <v>142</v>
      </c>
      <c r="E45" s="28"/>
      <c r="F45" s="28"/>
      <c r="G45" s="24">
        <f t="shared" si="6"/>
        <v>0</v>
      </c>
      <c r="H45" s="24">
        <f t="shared" si="7"/>
        <v>0</v>
      </c>
      <c r="I45" s="25">
        <f t="shared" si="8"/>
        <v>0</v>
      </c>
    </row>
    <row r="46" spans="1:9">
      <c r="A46" s="21"/>
      <c r="B46" s="22"/>
      <c r="C46" s="23"/>
      <c r="D46" s="23"/>
      <c r="E46" s="28"/>
      <c r="F46" s="28"/>
      <c r="G46" s="24"/>
      <c r="H46" s="24"/>
      <c r="I46" s="25"/>
    </row>
    <row r="47" spans="1:9" ht="25">
      <c r="A47" s="21">
        <v>1.9</v>
      </c>
      <c r="B47" s="22" t="s">
        <v>406</v>
      </c>
      <c r="C47" s="23" t="s">
        <v>83</v>
      </c>
      <c r="D47" s="23" t="s">
        <v>142</v>
      </c>
      <c r="E47" s="25"/>
      <c r="F47" s="25"/>
      <c r="G47" s="24">
        <f t="shared" si="6"/>
        <v>0</v>
      </c>
      <c r="H47" s="24">
        <f t="shared" si="7"/>
        <v>0</v>
      </c>
      <c r="I47" s="25">
        <f t="shared" si="8"/>
        <v>0</v>
      </c>
    </row>
    <row r="48" spans="1:9">
      <c r="A48" s="36"/>
      <c r="B48" s="30"/>
      <c r="C48" s="23"/>
      <c r="D48" s="27"/>
      <c r="E48" s="25"/>
      <c r="F48" s="25"/>
      <c r="G48" s="25"/>
      <c r="H48" s="25"/>
      <c r="I48" s="25"/>
    </row>
    <row r="49" spans="1:9" ht="25">
      <c r="A49" s="36">
        <v>1.1000000000000001</v>
      </c>
      <c r="B49" s="22" t="s">
        <v>407</v>
      </c>
      <c r="C49" s="23" t="s">
        <v>83</v>
      </c>
      <c r="D49" s="23" t="s">
        <v>142</v>
      </c>
      <c r="E49" s="25"/>
      <c r="F49" s="25"/>
      <c r="G49" s="24">
        <f>IF(D49="RO",0,D49*E49)</f>
        <v>0</v>
      </c>
      <c r="H49" s="24">
        <f>IF(D49="RO",0,D49*F49)</f>
        <v>0</v>
      </c>
      <c r="I49" s="25">
        <f>SUM(G49:H49)</f>
        <v>0</v>
      </c>
    </row>
    <row r="50" spans="1:9">
      <c r="A50" s="37"/>
      <c r="B50" s="38"/>
      <c r="C50" s="39"/>
      <c r="D50" s="40"/>
      <c r="E50" s="41"/>
      <c r="F50" s="41"/>
      <c r="G50" s="41"/>
      <c r="H50" s="41"/>
      <c r="I50" s="41"/>
    </row>
    <row r="51" spans="1:9">
      <c r="A51" s="42"/>
      <c r="B51" s="43" t="s">
        <v>408</v>
      </c>
      <c r="C51" s="44"/>
      <c r="D51" s="45"/>
      <c r="E51" s="46"/>
      <c r="F51" s="46"/>
      <c r="G51" s="46">
        <f t="shared" ref="G51:I51" si="9">SUM(G6:G50)</f>
        <v>0</v>
      </c>
      <c r="H51" s="46">
        <f t="shared" si="9"/>
        <v>0</v>
      </c>
      <c r="I51" s="46">
        <f t="shared" si="9"/>
        <v>0</v>
      </c>
    </row>
    <row r="52" spans="1:9">
      <c r="B52" s="43"/>
      <c r="C52" s="44"/>
      <c r="D52" s="45"/>
      <c r="E52" s="46"/>
      <c r="F52" s="46"/>
      <c r="G52" s="46"/>
      <c r="H52" s="46"/>
      <c r="I52" s="46"/>
    </row>
    <row r="53" spans="1:9">
      <c r="A53" s="47">
        <v>2</v>
      </c>
      <c r="B53" s="48" t="s">
        <v>409</v>
      </c>
      <c r="C53" s="39"/>
      <c r="D53" s="40"/>
      <c r="E53" s="41"/>
      <c r="F53" s="41"/>
      <c r="G53" s="41"/>
      <c r="H53" s="41"/>
      <c r="I53" s="41"/>
    </row>
    <row r="54" spans="1:9" ht="117">
      <c r="A54" s="49">
        <v>2.1</v>
      </c>
      <c r="B54" s="50" t="s">
        <v>410</v>
      </c>
      <c r="C54" s="49"/>
      <c r="D54" s="49"/>
      <c r="E54" s="51"/>
      <c r="F54" s="51"/>
      <c r="G54" s="41"/>
      <c r="H54" s="41"/>
      <c r="I54" s="41"/>
    </row>
    <row r="55" spans="1:9">
      <c r="A55" s="40" t="s">
        <v>411</v>
      </c>
      <c r="B55" s="50" t="s">
        <v>412</v>
      </c>
      <c r="C55" s="49" t="s">
        <v>413</v>
      </c>
      <c r="D55" s="49" t="s">
        <v>142</v>
      </c>
      <c r="E55" s="51"/>
      <c r="F55" s="51"/>
      <c r="G55" s="52">
        <f t="shared" ref="G55:G74" si="10">IF(D55="RO",0,D55*E55)</f>
        <v>0</v>
      </c>
      <c r="H55" s="52">
        <f t="shared" ref="H55:H74" si="11">IF(D55="RO",0,D55*F55)</f>
        <v>0</v>
      </c>
      <c r="I55" s="41">
        <f t="shared" ref="I55:I76" si="12">SUM(G55:H55)</f>
        <v>0</v>
      </c>
    </row>
    <row r="56" spans="1:9">
      <c r="A56" s="40" t="s">
        <v>414</v>
      </c>
      <c r="B56" s="50" t="s">
        <v>415</v>
      </c>
      <c r="C56" s="49" t="s">
        <v>413</v>
      </c>
      <c r="D56" s="49" t="s">
        <v>142</v>
      </c>
      <c r="E56" s="51"/>
      <c r="F56" s="51"/>
      <c r="G56" s="52">
        <f t="shared" si="10"/>
        <v>0</v>
      </c>
      <c r="H56" s="52">
        <f t="shared" si="11"/>
        <v>0</v>
      </c>
      <c r="I56" s="41">
        <f t="shared" si="12"/>
        <v>0</v>
      </c>
    </row>
    <row r="57" spans="1:9">
      <c r="A57" s="40" t="s">
        <v>416</v>
      </c>
      <c r="B57" s="50" t="s">
        <v>417</v>
      </c>
      <c r="C57" s="49" t="s">
        <v>413</v>
      </c>
      <c r="D57" s="49" t="s">
        <v>142</v>
      </c>
      <c r="E57" s="51"/>
      <c r="F57" s="51"/>
      <c r="G57" s="52">
        <f t="shared" si="10"/>
        <v>0</v>
      </c>
      <c r="H57" s="52">
        <f t="shared" si="11"/>
        <v>0</v>
      </c>
      <c r="I57" s="41">
        <f t="shared" si="12"/>
        <v>0</v>
      </c>
    </row>
    <row r="58" spans="1:9">
      <c r="A58" s="40" t="s">
        <v>418</v>
      </c>
      <c r="B58" s="50" t="s">
        <v>419</v>
      </c>
      <c r="C58" s="49" t="s">
        <v>413</v>
      </c>
      <c r="D58" s="49" t="s">
        <v>142</v>
      </c>
      <c r="E58" s="51"/>
      <c r="F58" s="51"/>
      <c r="G58" s="52">
        <f t="shared" si="10"/>
        <v>0</v>
      </c>
      <c r="H58" s="52">
        <f t="shared" si="11"/>
        <v>0</v>
      </c>
      <c r="I58" s="41">
        <f t="shared" si="12"/>
        <v>0</v>
      </c>
    </row>
    <row r="59" spans="1:9">
      <c r="A59" s="40" t="s">
        <v>420</v>
      </c>
      <c r="B59" s="50" t="s">
        <v>421</v>
      </c>
      <c r="C59" s="49" t="s">
        <v>413</v>
      </c>
      <c r="D59" s="49">
        <v>80</v>
      </c>
      <c r="E59" s="51"/>
      <c r="F59" s="51"/>
      <c r="G59" s="52">
        <f t="shared" si="10"/>
        <v>0</v>
      </c>
      <c r="H59" s="52">
        <f t="shared" si="11"/>
        <v>0</v>
      </c>
      <c r="I59" s="41">
        <f t="shared" si="12"/>
        <v>0</v>
      </c>
    </row>
    <row r="60" spans="1:9">
      <c r="A60" s="40" t="s">
        <v>422</v>
      </c>
      <c r="B60" s="50" t="s">
        <v>423</v>
      </c>
      <c r="C60" s="49" t="s">
        <v>413</v>
      </c>
      <c r="D60" s="49" t="s">
        <v>142</v>
      </c>
      <c r="E60" s="51"/>
      <c r="F60" s="51"/>
      <c r="G60" s="52">
        <f t="shared" si="10"/>
        <v>0</v>
      </c>
      <c r="H60" s="52">
        <f t="shared" si="11"/>
        <v>0</v>
      </c>
      <c r="I60" s="41">
        <f t="shared" si="12"/>
        <v>0</v>
      </c>
    </row>
    <row r="61" spans="1:9">
      <c r="A61" s="40" t="s">
        <v>424</v>
      </c>
      <c r="B61" s="50" t="s">
        <v>425</v>
      </c>
      <c r="C61" s="49" t="s">
        <v>413</v>
      </c>
      <c r="D61" s="49">
        <v>80</v>
      </c>
      <c r="E61" s="51"/>
      <c r="F61" s="51"/>
      <c r="G61" s="52">
        <f t="shared" si="10"/>
        <v>0</v>
      </c>
      <c r="H61" s="52">
        <f t="shared" si="11"/>
        <v>0</v>
      </c>
      <c r="I61" s="41">
        <f t="shared" si="12"/>
        <v>0</v>
      </c>
    </row>
    <row r="62" spans="1:9">
      <c r="A62" s="40" t="s">
        <v>426</v>
      </c>
      <c r="B62" s="50" t="s">
        <v>427</v>
      </c>
      <c r="C62" s="49" t="s">
        <v>413</v>
      </c>
      <c r="D62" s="49" t="s">
        <v>142</v>
      </c>
      <c r="E62" s="51"/>
      <c r="F62" s="51"/>
      <c r="G62" s="52">
        <f t="shared" si="10"/>
        <v>0</v>
      </c>
      <c r="H62" s="52">
        <f t="shared" si="11"/>
        <v>0</v>
      </c>
      <c r="I62" s="41">
        <f t="shared" si="12"/>
        <v>0</v>
      </c>
    </row>
    <row r="63" spans="1:9">
      <c r="A63" s="40" t="s">
        <v>428</v>
      </c>
      <c r="B63" s="50" t="s">
        <v>429</v>
      </c>
      <c r="C63" s="49" t="s">
        <v>413</v>
      </c>
      <c r="D63" s="49">
        <v>20</v>
      </c>
      <c r="E63" s="51"/>
      <c r="F63" s="51"/>
      <c r="G63" s="52">
        <f t="shared" si="10"/>
        <v>0</v>
      </c>
      <c r="H63" s="52">
        <f t="shared" si="11"/>
        <v>0</v>
      </c>
      <c r="I63" s="41">
        <f t="shared" si="12"/>
        <v>0</v>
      </c>
    </row>
    <row r="64" spans="1:9">
      <c r="A64" s="40" t="s">
        <v>430</v>
      </c>
      <c r="B64" s="50" t="s">
        <v>431</v>
      </c>
      <c r="C64" s="49" t="s">
        <v>413</v>
      </c>
      <c r="D64" s="49">
        <v>20</v>
      </c>
      <c r="E64" s="51"/>
      <c r="F64" s="51"/>
      <c r="G64" s="52">
        <f t="shared" si="10"/>
        <v>0</v>
      </c>
      <c r="H64" s="52">
        <f t="shared" si="11"/>
        <v>0</v>
      </c>
      <c r="I64" s="41">
        <f t="shared" si="12"/>
        <v>0</v>
      </c>
    </row>
    <row r="65" spans="1:9">
      <c r="A65" s="40" t="s">
        <v>432</v>
      </c>
      <c r="B65" s="50" t="s">
        <v>433</v>
      </c>
      <c r="C65" s="49" t="s">
        <v>413</v>
      </c>
      <c r="D65" s="49" t="s">
        <v>142</v>
      </c>
      <c r="E65" s="51"/>
      <c r="F65" s="51"/>
      <c r="G65" s="52">
        <f t="shared" si="10"/>
        <v>0</v>
      </c>
      <c r="H65" s="52">
        <f t="shared" si="11"/>
        <v>0</v>
      </c>
      <c r="I65" s="41">
        <f t="shared" si="12"/>
        <v>0</v>
      </c>
    </row>
    <row r="66" spans="1:9">
      <c r="A66" s="40" t="s">
        <v>434</v>
      </c>
      <c r="B66" s="50" t="s">
        <v>435</v>
      </c>
      <c r="C66" s="49" t="s">
        <v>413</v>
      </c>
      <c r="D66" s="49" t="s">
        <v>142</v>
      </c>
      <c r="E66" s="51"/>
      <c r="F66" s="51"/>
      <c r="G66" s="52">
        <f t="shared" si="10"/>
        <v>0</v>
      </c>
      <c r="H66" s="52">
        <f t="shared" si="11"/>
        <v>0</v>
      </c>
      <c r="I66" s="41">
        <f t="shared" si="12"/>
        <v>0</v>
      </c>
    </row>
    <row r="67" spans="1:9">
      <c r="A67" s="40" t="s">
        <v>436</v>
      </c>
      <c r="B67" s="50" t="s">
        <v>437</v>
      </c>
      <c r="C67" s="49" t="s">
        <v>413</v>
      </c>
      <c r="D67" s="49" t="s">
        <v>142</v>
      </c>
      <c r="E67" s="51"/>
      <c r="F67" s="51"/>
      <c r="G67" s="52">
        <f t="shared" si="10"/>
        <v>0</v>
      </c>
      <c r="H67" s="52">
        <f t="shared" si="11"/>
        <v>0</v>
      </c>
      <c r="I67" s="41">
        <f t="shared" si="12"/>
        <v>0</v>
      </c>
    </row>
    <row r="68" spans="1:9">
      <c r="A68" s="40" t="s">
        <v>438</v>
      </c>
      <c r="B68" s="50" t="s">
        <v>439</v>
      </c>
      <c r="C68" s="49" t="s">
        <v>413</v>
      </c>
      <c r="D68" s="49">
        <v>50</v>
      </c>
      <c r="E68" s="51"/>
      <c r="F68" s="51"/>
      <c r="G68" s="52">
        <f t="shared" si="10"/>
        <v>0</v>
      </c>
      <c r="H68" s="52">
        <f t="shared" si="11"/>
        <v>0</v>
      </c>
      <c r="I68" s="41">
        <f t="shared" si="12"/>
        <v>0</v>
      </c>
    </row>
    <row r="69" spans="1:9">
      <c r="A69" s="40" t="s">
        <v>440</v>
      </c>
      <c r="B69" s="50" t="s">
        <v>441</v>
      </c>
      <c r="C69" s="49" t="s">
        <v>413</v>
      </c>
      <c r="D69" s="49" t="s">
        <v>142</v>
      </c>
      <c r="E69" s="51"/>
      <c r="F69" s="51"/>
      <c r="G69" s="52">
        <f t="shared" si="10"/>
        <v>0</v>
      </c>
      <c r="H69" s="52">
        <f t="shared" si="11"/>
        <v>0</v>
      </c>
      <c r="I69" s="41">
        <f t="shared" si="12"/>
        <v>0</v>
      </c>
    </row>
    <row r="70" spans="1:9">
      <c r="A70" s="40" t="s">
        <v>442</v>
      </c>
      <c r="B70" s="50" t="s">
        <v>443</v>
      </c>
      <c r="C70" s="49" t="s">
        <v>413</v>
      </c>
      <c r="D70" s="49" t="s">
        <v>142</v>
      </c>
      <c r="E70" s="51"/>
      <c r="F70" s="51"/>
      <c r="G70" s="52">
        <f t="shared" si="10"/>
        <v>0</v>
      </c>
      <c r="H70" s="52">
        <f t="shared" si="11"/>
        <v>0</v>
      </c>
      <c r="I70" s="41">
        <f t="shared" si="12"/>
        <v>0</v>
      </c>
    </row>
    <row r="71" spans="1:9">
      <c r="A71" s="40" t="s">
        <v>444</v>
      </c>
      <c r="B71" s="50" t="s">
        <v>445</v>
      </c>
      <c r="C71" s="49" t="s">
        <v>413</v>
      </c>
      <c r="D71" s="49" t="s">
        <v>142</v>
      </c>
      <c r="E71" s="51"/>
      <c r="F71" s="51"/>
      <c r="G71" s="52">
        <f t="shared" si="10"/>
        <v>0</v>
      </c>
      <c r="H71" s="52">
        <f t="shared" si="11"/>
        <v>0</v>
      </c>
      <c r="I71" s="41">
        <f t="shared" si="12"/>
        <v>0</v>
      </c>
    </row>
    <row r="72" spans="1:9">
      <c r="A72" s="40" t="s">
        <v>446</v>
      </c>
      <c r="B72" s="50" t="s">
        <v>447</v>
      </c>
      <c r="C72" s="49" t="s">
        <v>413</v>
      </c>
      <c r="D72" s="49">
        <v>20</v>
      </c>
      <c r="E72" s="51"/>
      <c r="F72" s="51"/>
      <c r="G72" s="52">
        <f t="shared" si="10"/>
        <v>0</v>
      </c>
      <c r="H72" s="52">
        <f t="shared" si="11"/>
        <v>0</v>
      </c>
      <c r="I72" s="41">
        <f t="shared" si="12"/>
        <v>0</v>
      </c>
    </row>
    <row r="73" spans="1:9">
      <c r="A73" s="40" t="s">
        <v>448</v>
      </c>
      <c r="B73" s="53" t="s">
        <v>449</v>
      </c>
      <c r="C73" s="39" t="s">
        <v>450</v>
      </c>
      <c r="D73" s="49" t="s">
        <v>142</v>
      </c>
      <c r="E73" s="41"/>
      <c r="F73" s="41"/>
      <c r="G73" s="52">
        <f t="shared" si="10"/>
        <v>0</v>
      </c>
      <c r="H73" s="52">
        <f t="shared" si="11"/>
        <v>0</v>
      </c>
      <c r="I73" s="41">
        <f t="shared" si="12"/>
        <v>0</v>
      </c>
    </row>
    <row r="74" spans="1:9">
      <c r="A74" s="40" t="s">
        <v>451</v>
      </c>
      <c r="B74" s="53" t="s">
        <v>452</v>
      </c>
      <c r="C74" s="39" t="s">
        <v>450</v>
      </c>
      <c r="D74" s="49" t="s">
        <v>142</v>
      </c>
      <c r="E74" s="41"/>
      <c r="F74" s="41"/>
      <c r="G74" s="52">
        <f t="shared" si="10"/>
        <v>0</v>
      </c>
      <c r="H74" s="52">
        <f t="shared" si="11"/>
        <v>0</v>
      </c>
      <c r="I74" s="41">
        <f t="shared" si="12"/>
        <v>0</v>
      </c>
    </row>
    <row r="75" spans="1:9">
      <c r="A75" s="40" t="s">
        <v>453</v>
      </c>
      <c r="B75" s="50" t="s">
        <v>454</v>
      </c>
      <c r="C75" s="49" t="s">
        <v>413</v>
      </c>
      <c r="D75" s="49">
        <v>25</v>
      </c>
      <c r="E75" s="51"/>
      <c r="F75" s="51"/>
      <c r="G75" s="41"/>
      <c r="H75" s="41"/>
      <c r="I75" s="41">
        <f t="shared" si="12"/>
        <v>0</v>
      </c>
    </row>
    <row r="76" spans="1:9">
      <c r="A76" s="40" t="s">
        <v>455</v>
      </c>
      <c r="B76" s="50" t="s">
        <v>456</v>
      </c>
      <c r="C76" s="49" t="s">
        <v>413</v>
      </c>
      <c r="D76" s="49">
        <v>25</v>
      </c>
      <c r="E76" s="51"/>
      <c r="F76" s="51"/>
      <c r="G76" s="41"/>
      <c r="H76" s="41"/>
      <c r="I76" s="41">
        <f t="shared" si="12"/>
        <v>0</v>
      </c>
    </row>
    <row r="77" spans="1:9">
      <c r="A77" s="49"/>
      <c r="B77" s="50"/>
      <c r="C77" s="49"/>
      <c r="D77" s="49"/>
      <c r="E77" s="51"/>
      <c r="F77" s="51"/>
      <c r="G77" s="41"/>
      <c r="H77" s="41"/>
      <c r="I77" s="41"/>
    </row>
    <row r="78" spans="1:9">
      <c r="A78" s="49">
        <v>2.2000000000000002</v>
      </c>
      <c r="B78" s="50" t="s">
        <v>457</v>
      </c>
      <c r="C78" s="49"/>
      <c r="D78" s="49"/>
      <c r="E78" s="51"/>
      <c r="F78" s="51"/>
      <c r="G78" s="41"/>
      <c r="H78" s="41"/>
      <c r="I78" s="41"/>
    </row>
    <row r="79" spans="1:9" ht="39">
      <c r="A79" s="49"/>
      <c r="B79" s="50" t="s">
        <v>458</v>
      </c>
      <c r="C79" s="49"/>
      <c r="D79" s="49"/>
      <c r="E79" s="51"/>
      <c r="F79" s="51"/>
      <c r="G79" s="41"/>
      <c r="H79" s="41"/>
      <c r="I79" s="41"/>
    </row>
    <row r="80" spans="1:9">
      <c r="A80" s="40" t="s">
        <v>459</v>
      </c>
      <c r="B80" s="50" t="s">
        <v>412</v>
      </c>
      <c r="C80" s="49" t="s">
        <v>64</v>
      </c>
      <c r="D80" s="49" t="s">
        <v>142</v>
      </c>
      <c r="E80" s="51"/>
      <c r="F80" s="51"/>
      <c r="G80" s="52">
        <f t="shared" ref="G80:G101" si="13">IF(D80="RO",0,D80*E80)</f>
        <v>0</v>
      </c>
      <c r="H80" s="52">
        <f t="shared" ref="H80:H101" si="14">IF(D80="RO",0,D80*F80)</f>
        <v>0</v>
      </c>
      <c r="I80" s="41">
        <f t="shared" ref="I80:I101" si="15">SUM(G80:H80)</f>
        <v>0</v>
      </c>
    </row>
    <row r="81" spans="1:9">
      <c r="A81" s="40" t="s">
        <v>460</v>
      </c>
      <c r="B81" s="50" t="s">
        <v>415</v>
      </c>
      <c r="C81" s="49" t="s">
        <v>64</v>
      </c>
      <c r="D81" s="49" t="s">
        <v>142</v>
      </c>
      <c r="E81" s="51"/>
      <c r="F81" s="51"/>
      <c r="G81" s="52">
        <f t="shared" si="13"/>
        <v>0</v>
      </c>
      <c r="H81" s="52">
        <f t="shared" si="14"/>
        <v>0</v>
      </c>
      <c r="I81" s="41">
        <f t="shared" si="15"/>
        <v>0</v>
      </c>
    </row>
    <row r="82" spans="1:9">
      <c r="A82" s="40" t="s">
        <v>461</v>
      </c>
      <c r="B82" s="50" t="s">
        <v>417</v>
      </c>
      <c r="C82" s="49" t="s">
        <v>64</v>
      </c>
      <c r="D82" s="49" t="s">
        <v>142</v>
      </c>
      <c r="E82" s="51"/>
      <c r="F82" s="51"/>
      <c r="G82" s="52">
        <f t="shared" si="13"/>
        <v>0</v>
      </c>
      <c r="H82" s="52">
        <f t="shared" si="14"/>
        <v>0</v>
      </c>
      <c r="I82" s="41">
        <f t="shared" si="15"/>
        <v>0</v>
      </c>
    </row>
    <row r="83" spans="1:9">
      <c r="A83" s="40" t="s">
        <v>462</v>
      </c>
      <c r="B83" s="50" t="s">
        <v>419</v>
      </c>
      <c r="C83" s="49" t="s">
        <v>64</v>
      </c>
      <c r="D83" s="49" t="s">
        <v>142</v>
      </c>
      <c r="E83" s="51"/>
      <c r="F83" s="51"/>
      <c r="G83" s="52">
        <f t="shared" si="13"/>
        <v>0</v>
      </c>
      <c r="H83" s="52">
        <f t="shared" si="14"/>
        <v>0</v>
      </c>
      <c r="I83" s="41">
        <f t="shared" si="15"/>
        <v>0</v>
      </c>
    </row>
    <row r="84" spans="1:9">
      <c r="A84" s="40" t="s">
        <v>463</v>
      </c>
      <c r="B84" s="50" t="s">
        <v>421</v>
      </c>
      <c r="C84" s="49" t="s">
        <v>64</v>
      </c>
      <c r="D84" s="49">
        <v>2</v>
      </c>
      <c r="E84" s="51"/>
      <c r="F84" s="51"/>
      <c r="G84" s="52">
        <f t="shared" si="13"/>
        <v>0</v>
      </c>
      <c r="H84" s="52">
        <f t="shared" si="14"/>
        <v>0</v>
      </c>
      <c r="I84" s="41">
        <f t="shared" si="15"/>
        <v>0</v>
      </c>
    </row>
    <row r="85" spans="1:9">
      <c r="A85" s="40" t="s">
        <v>464</v>
      </c>
      <c r="B85" s="50" t="s">
        <v>423</v>
      </c>
      <c r="C85" s="49" t="s">
        <v>64</v>
      </c>
      <c r="D85" s="49" t="s">
        <v>142</v>
      </c>
      <c r="E85" s="51"/>
      <c r="F85" s="51"/>
      <c r="G85" s="52">
        <f t="shared" si="13"/>
        <v>0</v>
      </c>
      <c r="H85" s="52">
        <f t="shared" si="14"/>
        <v>0</v>
      </c>
      <c r="I85" s="41">
        <f t="shared" si="15"/>
        <v>0</v>
      </c>
    </row>
    <row r="86" spans="1:9">
      <c r="A86" s="40" t="s">
        <v>465</v>
      </c>
      <c r="B86" s="50" t="s">
        <v>425</v>
      </c>
      <c r="C86" s="49" t="s">
        <v>64</v>
      </c>
      <c r="D86" s="49">
        <v>8</v>
      </c>
      <c r="E86" s="51"/>
      <c r="F86" s="51"/>
      <c r="G86" s="52">
        <f t="shared" si="13"/>
        <v>0</v>
      </c>
      <c r="H86" s="52">
        <f t="shared" si="14"/>
        <v>0</v>
      </c>
      <c r="I86" s="41">
        <f t="shared" si="15"/>
        <v>0</v>
      </c>
    </row>
    <row r="87" spans="1:9">
      <c r="A87" s="40" t="s">
        <v>466</v>
      </c>
      <c r="B87" s="50" t="s">
        <v>467</v>
      </c>
      <c r="C87" s="49" t="s">
        <v>64</v>
      </c>
      <c r="D87" s="49" t="s">
        <v>142</v>
      </c>
      <c r="E87" s="51"/>
      <c r="F87" s="51"/>
      <c r="G87" s="52">
        <f t="shared" si="13"/>
        <v>0</v>
      </c>
      <c r="H87" s="52">
        <f t="shared" si="14"/>
        <v>0</v>
      </c>
      <c r="I87" s="41">
        <f t="shared" si="15"/>
        <v>0</v>
      </c>
    </row>
    <row r="88" spans="1:9">
      <c r="A88" s="40" t="s">
        <v>468</v>
      </c>
      <c r="B88" s="50" t="s">
        <v>429</v>
      </c>
      <c r="C88" s="49" t="s">
        <v>64</v>
      </c>
      <c r="D88" s="49">
        <v>2</v>
      </c>
      <c r="E88" s="51"/>
      <c r="F88" s="51"/>
      <c r="G88" s="52">
        <f t="shared" si="13"/>
        <v>0</v>
      </c>
      <c r="H88" s="52">
        <f t="shared" si="14"/>
        <v>0</v>
      </c>
      <c r="I88" s="41">
        <f t="shared" si="15"/>
        <v>0</v>
      </c>
    </row>
    <row r="89" spans="1:9">
      <c r="A89" s="40" t="s">
        <v>469</v>
      </c>
      <c r="B89" s="50" t="s">
        <v>431</v>
      </c>
      <c r="C89" s="49" t="s">
        <v>64</v>
      </c>
      <c r="D89" s="49">
        <v>6</v>
      </c>
      <c r="E89" s="51"/>
      <c r="F89" s="51"/>
      <c r="G89" s="52">
        <f t="shared" si="13"/>
        <v>0</v>
      </c>
      <c r="H89" s="52">
        <f t="shared" si="14"/>
        <v>0</v>
      </c>
      <c r="I89" s="41">
        <f t="shared" si="15"/>
        <v>0</v>
      </c>
    </row>
    <row r="90" spans="1:9">
      <c r="A90" s="40" t="s">
        <v>470</v>
      </c>
      <c r="B90" s="50" t="s">
        <v>433</v>
      </c>
      <c r="C90" s="49" t="s">
        <v>64</v>
      </c>
      <c r="D90" s="49" t="s">
        <v>142</v>
      </c>
      <c r="E90" s="51"/>
      <c r="F90" s="51"/>
      <c r="G90" s="52">
        <f t="shared" si="13"/>
        <v>0</v>
      </c>
      <c r="H90" s="52">
        <f t="shared" si="14"/>
        <v>0</v>
      </c>
      <c r="I90" s="41">
        <f t="shared" si="15"/>
        <v>0</v>
      </c>
    </row>
    <row r="91" spans="1:9">
      <c r="A91" s="40" t="s">
        <v>471</v>
      </c>
      <c r="B91" s="50" t="s">
        <v>435</v>
      </c>
      <c r="C91" s="49" t="s">
        <v>64</v>
      </c>
      <c r="D91" s="49" t="s">
        <v>142</v>
      </c>
      <c r="E91" s="51"/>
      <c r="F91" s="51"/>
      <c r="G91" s="52">
        <f t="shared" si="13"/>
        <v>0</v>
      </c>
      <c r="H91" s="52">
        <f t="shared" si="14"/>
        <v>0</v>
      </c>
      <c r="I91" s="41">
        <f t="shared" si="15"/>
        <v>0</v>
      </c>
    </row>
    <row r="92" spans="1:9">
      <c r="A92" s="40" t="s">
        <v>472</v>
      </c>
      <c r="B92" s="50" t="s">
        <v>437</v>
      </c>
      <c r="C92" s="49" t="s">
        <v>64</v>
      </c>
      <c r="D92" s="49" t="s">
        <v>142</v>
      </c>
      <c r="E92" s="51"/>
      <c r="F92" s="51"/>
      <c r="G92" s="52">
        <f t="shared" si="13"/>
        <v>0</v>
      </c>
      <c r="H92" s="52">
        <f t="shared" si="14"/>
        <v>0</v>
      </c>
      <c r="I92" s="41">
        <f t="shared" si="15"/>
        <v>0</v>
      </c>
    </row>
    <row r="93" spans="1:9">
      <c r="A93" s="40" t="s">
        <v>473</v>
      </c>
      <c r="B93" s="50" t="s">
        <v>439</v>
      </c>
      <c r="C93" s="49" t="s">
        <v>64</v>
      </c>
      <c r="D93" s="49">
        <v>7</v>
      </c>
      <c r="E93" s="51"/>
      <c r="F93" s="51"/>
      <c r="G93" s="52">
        <f t="shared" si="13"/>
        <v>0</v>
      </c>
      <c r="H93" s="52">
        <f t="shared" si="14"/>
        <v>0</v>
      </c>
      <c r="I93" s="41">
        <f t="shared" si="15"/>
        <v>0</v>
      </c>
    </row>
    <row r="94" spans="1:9">
      <c r="A94" s="40" t="s">
        <v>474</v>
      </c>
      <c r="B94" s="50" t="s">
        <v>441</v>
      </c>
      <c r="C94" s="49" t="s">
        <v>64</v>
      </c>
      <c r="D94" s="49" t="s">
        <v>142</v>
      </c>
      <c r="E94" s="51"/>
      <c r="F94" s="51"/>
      <c r="G94" s="52">
        <f t="shared" si="13"/>
        <v>0</v>
      </c>
      <c r="H94" s="52">
        <f t="shared" si="14"/>
        <v>0</v>
      </c>
      <c r="I94" s="41">
        <f t="shared" si="15"/>
        <v>0</v>
      </c>
    </row>
    <row r="95" spans="1:9">
      <c r="A95" s="40" t="s">
        <v>475</v>
      </c>
      <c r="B95" s="50" t="s">
        <v>443</v>
      </c>
      <c r="C95" s="49" t="s">
        <v>64</v>
      </c>
      <c r="D95" s="49" t="s">
        <v>142</v>
      </c>
      <c r="E95" s="51"/>
      <c r="F95" s="51"/>
      <c r="G95" s="52">
        <f t="shared" si="13"/>
        <v>0</v>
      </c>
      <c r="H95" s="52">
        <f t="shared" si="14"/>
        <v>0</v>
      </c>
      <c r="I95" s="41">
        <f t="shared" si="15"/>
        <v>0</v>
      </c>
    </row>
    <row r="96" spans="1:9">
      <c r="A96" s="40" t="s">
        <v>476</v>
      </c>
      <c r="B96" s="50" t="s">
        <v>445</v>
      </c>
      <c r="C96" s="49" t="s">
        <v>64</v>
      </c>
      <c r="D96" s="49" t="s">
        <v>142</v>
      </c>
      <c r="E96" s="51"/>
      <c r="F96" s="51"/>
      <c r="G96" s="52">
        <f t="shared" si="13"/>
        <v>0</v>
      </c>
      <c r="H96" s="52">
        <f t="shared" si="14"/>
        <v>0</v>
      </c>
      <c r="I96" s="41">
        <f t="shared" si="15"/>
        <v>0</v>
      </c>
    </row>
    <row r="97" spans="1:11">
      <c r="A97" s="40" t="s">
        <v>477</v>
      </c>
      <c r="B97" s="50" t="s">
        <v>447</v>
      </c>
      <c r="C97" s="49" t="s">
        <v>64</v>
      </c>
      <c r="D97" s="49">
        <v>2</v>
      </c>
      <c r="E97" s="51"/>
      <c r="F97" s="51"/>
      <c r="G97" s="52">
        <f t="shared" si="13"/>
        <v>0</v>
      </c>
      <c r="H97" s="52">
        <f t="shared" si="14"/>
        <v>0</v>
      </c>
      <c r="I97" s="41">
        <f t="shared" si="15"/>
        <v>0</v>
      </c>
    </row>
    <row r="98" spans="1:11">
      <c r="A98" s="40" t="s">
        <v>478</v>
      </c>
      <c r="B98" s="53" t="s">
        <v>449</v>
      </c>
      <c r="C98" s="49" t="s">
        <v>64</v>
      </c>
      <c r="D98" s="49" t="s">
        <v>142</v>
      </c>
      <c r="E98" s="51"/>
      <c r="F98" s="51"/>
      <c r="G98" s="52">
        <f t="shared" si="13"/>
        <v>0</v>
      </c>
      <c r="H98" s="52">
        <f t="shared" si="14"/>
        <v>0</v>
      </c>
      <c r="I98" s="41">
        <f t="shared" si="15"/>
        <v>0</v>
      </c>
    </row>
    <row r="99" spans="1:11">
      <c r="A99" s="40" t="s">
        <v>479</v>
      </c>
      <c r="B99" s="53" t="s">
        <v>452</v>
      </c>
      <c r="C99" s="49" t="s">
        <v>64</v>
      </c>
      <c r="D99" s="49" t="s">
        <v>142</v>
      </c>
      <c r="E99" s="51"/>
      <c r="F99" s="51"/>
      <c r="G99" s="52">
        <f t="shared" si="13"/>
        <v>0</v>
      </c>
      <c r="H99" s="52">
        <f t="shared" si="14"/>
        <v>0</v>
      </c>
      <c r="I99" s="41">
        <f t="shared" si="15"/>
        <v>0</v>
      </c>
    </row>
    <row r="100" spans="1:11">
      <c r="A100" s="40" t="s">
        <v>480</v>
      </c>
      <c r="B100" s="50" t="s">
        <v>454</v>
      </c>
      <c r="C100" s="49" t="s">
        <v>64</v>
      </c>
      <c r="D100" s="49">
        <v>8</v>
      </c>
      <c r="E100" s="51"/>
      <c r="F100" s="51"/>
      <c r="G100" s="52">
        <f t="shared" si="13"/>
        <v>0</v>
      </c>
      <c r="H100" s="52">
        <f t="shared" si="14"/>
        <v>0</v>
      </c>
      <c r="I100" s="41">
        <f t="shared" si="15"/>
        <v>0</v>
      </c>
    </row>
    <row r="101" spans="1:11">
      <c r="A101" s="40" t="s">
        <v>481</v>
      </c>
      <c r="B101" s="50" t="s">
        <v>456</v>
      </c>
      <c r="C101" s="49" t="s">
        <v>64</v>
      </c>
      <c r="D101" s="49">
        <v>8</v>
      </c>
      <c r="E101" s="51"/>
      <c r="F101" s="51"/>
      <c r="G101" s="52">
        <f t="shared" si="13"/>
        <v>0</v>
      </c>
      <c r="H101" s="52">
        <f t="shared" si="14"/>
        <v>0</v>
      </c>
      <c r="I101" s="41">
        <f t="shared" si="15"/>
        <v>0</v>
      </c>
    </row>
    <row r="102" spans="1:11">
      <c r="A102" s="40"/>
      <c r="B102" s="43" t="s">
        <v>482</v>
      </c>
      <c r="C102" s="40"/>
      <c r="D102" s="40"/>
      <c r="E102" s="51"/>
      <c r="F102" s="51"/>
      <c r="G102" s="46">
        <f t="shared" ref="G102:I102" si="16">SUM(G55:G101)</f>
        <v>0</v>
      </c>
      <c r="H102" s="46">
        <f t="shared" si="16"/>
        <v>0</v>
      </c>
      <c r="I102" s="46">
        <f t="shared" si="16"/>
        <v>0</v>
      </c>
    </row>
    <row r="103" spans="1:11">
      <c r="A103" s="44"/>
      <c r="B103" s="43"/>
      <c r="C103" s="44"/>
      <c r="D103" s="45"/>
      <c r="E103" s="46"/>
      <c r="F103" s="46"/>
      <c r="G103" s="46"/>
      <c r="H103" s="46"/>
      <c r="I103" s="46"/>
    </row>
    <row r="104" spans="1:11">
      <c r="A104" s="47">
        <v>3</v>
      </c>
      <c r="B104" s="48" t="s">
        <v>483</v>
      </c>
      <c r="C104" s="44"/>
      <c r="D104" s="45"/>
      <c r="E104" s="46"/>
      <c r="F104" s="46"/>
      <c r="G104" s="46"/>
      <c r="H104" s="46"/>
      <c r="I104" s="46"/>
    </row>
    <row r="105" spans="1:11">
      <c r="A105" s="47">
        <v>3.1</v>
      </c>
      <c r="B105" s="48" t="s">
        <v>484</v>
      </c>
      <c r="C105" s="44"/>
      <c r="D105" s="45"/>
      <c r="E105" s="46"/>
      <c r="F105" s="46"/>
      <c r="G105" s="46"/>
      <c r="H105" s="46"/>
      <c r="I105" s="46"/>
    </row>
    <row r="106" spans="1:11" ht="134" customHeight="1">
      <c r="A106" s="47"/>
      <c r="B106" s="54" t="s">
        <v>485</v>
      </c>
      <c r="C106" s="44"/>
      <c r="D106" s="45"/>
      <c r="E106" s="46"/>
      <c r="F106" s="46"/>
      <c r="G106" s="46"/>
      <c r="H106" s="46"/>
      <c r="I106" s="46"/>
    </row>
    <row r="107" spans="1:11" ht="95" customHeight="1">
      <c r="A107" s="47"/>
      <c r="B107" s="54" t="s">
        <v>486</v>
      </c>
      <c r="C107" s="44"/>
      <c r="D107" s="45"/>
      <c r="E107" s="46"/>
      <c r="F107" s="46"/>
      <c r="G107" s="46"/>
      <c r="H107" s="46"/>
      <c r="I107" s="46"/>
    </row>
    <row r="108" spans="1:11" ht="127" customHeight="1">
      <c r="A108" s="47"/>
      <c r="B108" s="54" t="s">
        <v>487</v>
      </c>
      <c r="C108" s="44"/>
      <c r="D108" s="45"/>
      <c r="E108" s="46"/>
      <c r="F108" s="46"/>
      <c r="G108" s="46"/>
      <c r="H108" s="46"/>
      <c r="I108" s="46"/>
    </row>
    <row r="109" spans="1:11" ht="26">
      <c r="A109" s="39"/>
      <c r="B109" s="48" t="s">
        <v>488</v>
      </c>
      <c r="C109" s="39"/>
      <c r="D109" s="40"/>
      <c r="E109" s="41"/>
      <c r="F109" s="41"/>
      <c r="G109" s="52"/>
      <c r="H109" s="52"/>
      <c r="I109" s="41"/>
    </row>
    <row r="110" spans="1:11">
      <c r="A110" s="39" t="s">
        <v>489</v>
      </c>
      <c r="B110" s="55" t="s">
        <v>490</v>
      </c>
      <c r="C110" s="39" t="s">
        <v>83</v>
      </c>
      <c r="D110" s="56" t="s">
        <v>142</v>
      </c>
      <c r="E110" s="41"/>
      <c r="F110" s="41"/>
      <c r="G110" s="52">
        <f>IF(D110="RO",0,D110*E110)</f>
        <v>0</v>
      </c>
      <c r="H110" s="52">
        <f>IF(D110="RO",0,D110*F110)</f>
        <v>0</v>
      </c>
      <c r="I110" s="41">
        <f>SUM(G110:H110)</f>
        <v>0</v>
      </c>
      <c r="K110" s="9"/>
    </row>
    <row r="111" spans="1:11">
      <c r="A111" s="39" t="s">
        <v>491</v>
      </c>
      <c r="B111" s="55" t="s">
        <v>492</v>
      </c>
      <c r="C111" s="39" t="s">
        <v>83</v>
      </c>
      <c r="D111" s="40">
        <v>40</v>
      </c>
      <c r="E111" s="41"/>
      <c r="F111" s="41"/>
      <c r="G111" s="52">
        <f>IF(D111="RO",0,D111*E111)</f>
        <v>0</v>
      </c>
      <c r="H111" s="52">
        <f>IF(D111="RO",0,D111*F111)</f>
        <v>0</v>
      </c>
      <c r="I111" s="41">
        <f>SUM(G111:H111)</f>
        <v>0</v>
      </c>
      <c r="K111" s="9"/>
    </row>
    <row r="112" spans="1:11">
      <c r="A112" s="39"/>
      <c r="B112" s="55"/>
      <c r="C112" s="39"/>
      <c r="D112" s="40"/>
      <c r="E112" s="41"/>
      <c r="F112" s="41"/>
      <c r="G112" s="52"/>
      <c r="H112" s="52"/>
      <c r="I112" s="41"/>
    </row>
    <row r="113" spans="1:11">
      <c r="A113" s="47">
        <v>3.2</v>
      </c>
      <c r="B113" s="48" t="s">
        <v>493</v>
      </c>
      <c r="C113" s="44"/>
      <c r="D113" s="45"/>
      <c r="E113" s="46"/>
      <c r="F113" s="46"/>
      <c r="G113" s="46"/>
      <c r="H113" s="46"/>
      <c r="I113" s="46"/>
    </row>
    <row r="114" spans="1:11" ht="96" customHeight="1">
      <c r="A114" s="47"/>
      <c r="B114" s="54" t="s">
        <v>494</v>
      </c>
      <c r="C114" s="44"/>
      <c r="D114" s="45"/>
      <c r="E114" s="46"/>
      <c r="F114" s="46"/>
      <c r="G114" s="46"/>
      <c r="H114" s="46"/>
      <c r="I114" s="46"/>
    </row>
    <row r="115" spans="1:11" ht="65">
      <c r="A115" s="47"/>
      <c r="B115" s="54" t="s">
        <v>495</v>
      </c>
      <c r="C115" s="44"/>
      <c r="D115" s="45"/>
      <c r="E115" s="46"/>
      <c r="F115" s="46"/>
      <c r="G115" s="46"/>
      <c r="H115" s="46"/>
      <c r="I115" s="46"/>
    </row>
    <row r="116" spans="1:11" ht="26">
      <c r="A116" s="39"/>
      <c r="B116" s="48" t="s">
        <v>488</v>
      </c>
      <c r="C116" s="39"/>
      <c r="D116" s="40"/>
      <c r="E116" s="41"/>
      <c r="F116" s="41"/>
      <c r="G116" s="52"/>
      <c r="H116" s="52"/>
      <c r="I116" s="41"/>
    </row>
    <row r="117" spans="1:11">
      <c r="A117" s="39" t="s">
        <v>496</v>
      </c>
      <c r="B117" s="55" t="s">
        <v>497</v>
      </c>
      <c r="C117" s="39" t="s">
        <v>83</v>
      </c>
      <c r="D117" s="40" t="s">
        <v>142</v>
      </c>
      <c r="E117" s="41"/>
      <c r="F117" s="41"/>
      <c r="G117" s="52">
        <f>IF(D117="RO",0,D117*E117)</f>
        <v>0</v>
      </c>
      <c r="H117" s="52">
        <f>IF(D117="RO",0,D117*F117)</f>
        <v>0</v>
      </c>
      <c r="I117" s="41">
        <f>SUM(G117:H117)</f>
        <v>0</v>
      </c>
      <c r="K117" s="9"/>
    </row>
    <row r="118" spans="1:11">
      <c r="A118" s="39" t="s">
        <v>498</v>
      </c>
      <c r="B118" s="55" t="s">
        <v>499</v>
      </c>
      <c r="C118" s="39" t="s">
        <v>83</v>
      </c>
      <c r="D118" s="40" t="s">
        <v>142</v>
      </c>
      <c r="E118" s="41"/>
      <c r="F118" s="41"/>
      <c r="G118" s="52">
        <f>IF(D118="RO",0,D118*E118)</f>
        <v>0</v>
      </c>
      <c r="H118" s="52">
        <f>IF(D118="RO",0,D118*F118)</f>
        <v>0</v>
      </c>
      <c r="I118" s="41">
        <f>SUM(G118:H118)</f>
        <v>0</v>
      </c>
      <c r="K118" s="9"/>
    </row>
    <row r="119" spans="1:11">
      <c r="A119" s="39"/>
      <c r="B119" s="55"/>
      <c r="C119" s="39"/>
      <c r="D119" s="40"/>
      <c r="E119" s="41"/>
      <c r="F119" s="41"/>
      <c r="G119" s="52"/>
      <c r="H119" s="52"/>
      <c r="I119" s="41"/>
    </row>
    <row r="120" spans="1:11">
      <c r="A120" s="47">
        <v>3.3</v>
      </c>
      <c r="B120" s="48" t="s">
        <v>500</v>
      </c>
      <c r="C120" s="44"/>
      <c r="D120" s="45"/>
      <c r="E120" s="46"/>
      <c r="F120" s="46"/>
      <c r="G120" s="46"/>
      <c r="H120" s="46"/>
      <c r="I120" s="46"/>
    </row>
    <row r="121" spans="1:11" ht="78">
      <c r="A121" s="39"/>
      <c r="B121" s="54" t="s">
        <v>501</v>
      </c>
      <c r="C121" s="39"/>
      <c r="D121" s="40"/>
      <c r="E121" s="41"/>
      <c r="F121" s="41"/>
      <c r="G121" s="41"/>
      <c r="H121" s="41"/>
      <c r="I121" s="41"/>
    </row>
    <row r="122" spans="1:11" ht="78">
      <c r="A122" s="39"/>
      <c r="B122" s="54" t="s">
        <v>502</v>
      </c>
      <c r="C122" s="39"/>
      <c r="D122" s="40"/>
      <c r="E122" s="41"/>
      <c r="F122" s="41"/>
      <c r="G122" s="41"/>
      <c r="H122" s="41"/>
      <c r="I122" s="41"/>
    </row>
    <row r="123" spans="1:11" ht="26">
      <c r="A123" s="39"/>
      <c r="B123" s="48" t="s">
        <v>488</v>
      </c>
      <c r="C123" s="39"/>
      <c r="D123" s="40"/>
      <c r="E123" s="41"/>
      <c r="F123" s="41"/>
      <c r="G123" s="52"/>
      <c r="H123" s="52"/>
      <c r="I123" s="41"/>
    </row>
    <row r="124" spans="1:11">
      <c r="A124" s="39" t="s">
        <v>503</v>
      </c>
      <c r="B124" s="54" t="s">
        <v>504</v>
      </c>
      <c r="C124" s="39" t="s">
        <v>450</v>
      </c>
      <c r="D124" s="40"/>
      <c r="E124" s="41"/>
      <c r="F124" s="41"/>
      <c r="G124" s="52">
        <f>IF(D124="RO",0,D124*E124)</f>
        <v>0</v>
      </c>
      <c r="H124" s="52">
        <f>IF(D124="RO",0,D124*F124)</f>
        <v>0</v>
      </c>
      <c r="I124" s="41">
        <f>SUM(G124:H124)</f>
        <v>0</v>
      </c>
    </row>
    <row r="125" spans="1:11">
      <c r="A125" s="39" t="s">
        <v>505</v>
      </c>
      <c r="B125" s="54" t="s">
        <v>499</v>
      </c>
      <c r="C125" s="39" t="s">
        <v>83</v>
      </c>
      <c r="D125" s="40"/>
      <c r="E125" s="41"/>
      <c r="F125" s="41"/>
      <c r="G125" s="52">
        <f>IF(D125="RO",0,D125*E125)</f>
        <v>0</v>
      </c>
      <c r="H125" s="52">
        <f>IF(D125="RO",0,D125*F125)</f>
        <v>0</v>
      </c>
      <c r="I125" s="41">
        <f>SUM(G125:H125)</f>
        <v>0</v>
      </c>
    </row>
    <row r="126" spans="1:11">
      <c r="A126" s="39"/>
      <c r="B126" s="55"/>
      <c r="C126" s="39"/>
      <c r="D126" s="40"/>
      <c r="E126" s="41"/>
      <c r="F126" s="41"/>
      <c r="G126" s="52"/>
      <c r="H126" s="52"/>
      <c r="I126" s="41"/>
    </row>
    <row r="127" spans="1:11">
      <c r="A127" s="47">
        <v>3.4</v>
      </c>
      <c r="B127" s="48" t="s">
        <v>506</v>
      </c>
      <c r="C127" s="44"/>
      <c r="D127" s="45"/>
      <c r="E127" s="46"/>
      <c r="F127" s="46"/>
      <c r="G127" s="46"/>
      <c r="H127" s="46"/>
      <c r="I127" s="46"/>
    </row>
    <row r="128" spans="1:11" ht="91">
      <c r="A128" s="39"/>
      <c r="B128" s="54" t="s">
        <v>507</v>
      </c>
      <c r="C128" s="39"/>
      <c r="D128" s="40"/>
      <c r="E128" s="41"/>
      <c r="F128" s="41"/>
      <c r="G128" s="41"/>
      <c r="H128" s="41"/>
      <c r="I128" s="41"/>
    </row>
    <row r="129" spans="1:9" ht="78">
      <c r="A129" s="39"/>
      <c r="B129" s="54" t="s">
        <v>508</v>
      </c>
      <c r="C129" s="39"/>
      <c r="D129" s="40"/>
      <c r="E129" s="41"/>
      <c r="F129" s="41"/>
      <c r="G129" s="41"/>
      <c r="H129" s="41"/>
      <c r="I129" s="41"/>
    </row>
    <row r="130" spans="1:9" ht="26">
      <c r="A130" s="39"/>
      <c r="B130" s="48" t="s">
        <v>488</v>
      </c>
      <c r="C130" s="39"/>
      <c r="D130" s="40"/>
      <c r="E130" s="41"/>
      <c r="F130" s="41"/>
      <c r="G130" s="52"/>
      <c r="H130" s="52"/>
      <c r="I130" s="41"/>
    </row>
    <row r="131" spans="1:9">
      <c r="A131" s="39" t="s">
        <v>509</v>
      </c>
      <c r="B131" s="54" t="s">
        <v>510</v>
      </c>
      <c r="C131" s="39" t="s">
        <v>83</v>
      </c>
      <c r="D131" s="40">
        <v>36</v>
      </c>
      <c r="E131" s="41"/>
      <c r="F131" s="41"/>
      <c r="G131" s="52">
        <f>IF(D131="RO",0,D131*E131)</f>
        <v>0</v>
      </c>
      <c r="H131" s="52">
        <f>IF(D131="RO",0,D131*F131)</f>
        <v>0</v>
      </c>
      <c r="I131" s="41">
        <f>SUM(G131:H131)</f>
        <v>0</v>
      </c>
    </row>
    <row r="132" spans="1:9">
      <c r="A132" s="39"/>
      <c r="B132" s="48"/>
      <c r="C132" s="39"/>
      <c r="D132" s="40"/>
      <c r="E132" s="41"/>
      <c r="F132" s="41"/>
      <c r="G132" s="52"/>
      <c r="H132" s="52"/>
      <c r="I132" s="41"/>
    </row>
    <row r="133" spans="1:9" ht="26">
      <c r="A133" s="57">
        <v>3.5</v>
      </c>
      <c r="B133" s="54" t="s">
        <v>511</v>
      </c>
      <c r="C133" s="39"/>
      <c r="D133" s="40"/>
      <c r="E133" s="51"/>
      <c r="F133" s="51"/>
      <c r="G133" s="51"/>
      <c r="H133" s="51"/>
      <c r="I133" s="51"/>
    </row>
    <row r="134" spans="1:9">
      <c r="A134" s="39"/>
      <c r="C134" s="39"/>
      <c r="D134" s="40"/>
      <c r="E134" s="51"/>
      <c r="F134" s="51"/>
      <c r="G134" s="51"/>
      <c r="H134" s="51"/>
      <c r="I134" s="51"/>
    </row>
    <row r="135" spans="1:9">
      <c r="A135" s="39" t="s">
        <v>512</v>
      </c>
      <c r="B135" s="58" t="s">
        <v>513</v>
      </c>
      <c r="C135" s="39" t="s">
        <v>514</v>
      </c>
      <c r="D135" s="40" t="s">
        <v>142</v>
      </c>
      <c r="E135" s="51"/>
      <c r="F135" s="51"/>
      <c r="G135" s="52">
        <f>IF(D135="RO",0,D135*E135)</f>
        <v>0</v>
      </c>
      <c r="H135" s="52">
        <f>IF(D135="RO",0,D135*F135)</f>
        <v>0</v>
      </c>
      <c r="I135" s="41">
        <f>SUM(G135:H135)</f>
        <v>0</v>
      </c>
    </row>
    <row r="136" spans="1:9">
      <c r="A136" s="39" t="s">
        <v>515</v>
      </c>
      <c r="B136" s="58" t="s">
        <v>516</v>
      </c>
      <c r="C136" s="39" t="s">
        <v>514</v>
      </c>
      <c r="D136" s="40"/>
      <c r="E136" s="51"/>
      <c r="F136" s="51"/>
      <c r="G136" s="52">
        <f>IF(D136="RO",0,D136*E136)</f>
        <v>0</v>
      </c>
      <c r="H136" s="52">
        <f>IF(D136="RO",0,D136*F136)</f>
        <v>0</v>
      </c>
      <c r="I136" s="41">
        <f>SUM(G136:H136)</f>
        <v>0</v>
      </c>
    </row>
    <row r="137" spans="1:9">
      <c r="A137" s="39"/>
      <c r="B137" s="58"/>
      <c r="C137" s="39"/>
      <c r="D137" s="40"/>
      <c r="E137" s="51"/>
      <c r="F137" s="51"/>
      <c r="G137" s="51"/>
      <c r="H137" s="51"/>
      <c r="I137" s="51"/>
    </row>
    <row r="138" spans="1:9" ht="26">
      <c r="A138" s="57">
        <v>3.6</v>
      </c>
      <c r="B138" s="54" t="s">
        <v>517</v>
      </c>
      <c r="C138" s="39"/>
      <c r="D138" s="40"/>
      <c r="E138" s="51"/>
      <c r="F138" s="51"/>
      <c r="G138" s="51"/>
      <c r="H138" s="51"/>
      <c r="I138" s="51"/>
    </row>
    <row r="139" spans="1:9">
      <c r="A139" s="39"/>
      <c r="B139" s="54"/>
      <c r="C139" s="39"/>
      <c r="D139" s="40"/>
      <c r="E139" s="51"/>
      <c r="F139" s="51"/>
      <c r="G139" s="51"/>
      <c r="H139" s="51"/>
      <c r="I139" s="51"/>
    </row>
    <row r="140" spans="1:9">
      <c r="A140" s="39" t="s">
        <v>518</v>
      </c>
      <c r="B140" s="54" t="s">
        <v>513</v>
      </c>
      <c r="C140" s="39" t="s">
        <v>514</v>
      </c>
      <c r="D140" s="40" t="s">
        <v>142</v>
      </c>
      <c r="E140" s="51"/>
      <c r="F140" s="51"/>
      <c r="G140" s="52">
        <f t="shared" ref="G140:G150" si="17">IF(D140="RO",0,D140*E140)</f>
        <v>0</v>
      </c>
      <c r="H140" s="52">
        <f t="shared" ref="H140:H150" si="18">IF(D140="RO",0,D140*F140)</f>
        <v>0</v>
      </c>
      <c r="I140" s="41">
        <f t="shared" ref="I140:I150" si="19">SUM(G140:H140)</f>
        <v>0</v>
      </c>
    </row>
    <row r="141" spans="1:9">
      <c r="A141" s="39" t="s">
        <v>519</v>
      </c>
      <c r="B141" s="54" t="s">
        <v>520</v>
      </c>
      <c r="C141" s="39" t="s">
        <v>514</v>
      </c>
      <c r="D141" s="40"/>
      <c r="E141" s="51"/>
      <c r="F141" s="51"/>
      <c r="G141" s="52">
        <f t="shared" si="17"/>
        <v>0</v>
      </c>
      <c r="H141" s="52">
        <f t="shared" si="18"/>
        <v>0</v>
      </c>
      <c r="I141" s="41">
        <f t="shared" si="19"/>
        <v>0</v>
      </c>
    </row>
    <row r="142" spans="1:9">
      <c r="A142" s="39"/>
      <c r="C142" s="39"/>
      <c r="D142" s="40"/>
      <c r="E142" s="51"/>
      <c r="F142" s="51"/>
      <c r="G142" s="51"/>
      <c r="H142" s="51"/>
      <c r="I142" s="51"/>
    </row>
    <row r="143" spans="1:9" ht="130">
      <c r="A143" s="59">
        <v>3.7</v>
      </c>
      <c r="B143" s="60" t="s">
        <v>521</v>
      </c>
      <c r="C143" s="59"/>
      <c r="D143" s="49"/>
      <c r="E143" s="51"/>
      <c r="F143" s="51"/>
      <c r="G143" s="41"/>
      <c r="H143" s="41"/>
      <c r="I143" s="41"/>
    </row>
    <row r="144" spans="1:9">
      <c r="A144" s="59" t="s">
        <v>522</v>
      </c>
      <c r="B144" s="61" t="s">
        <v>523</v>
      </c>
      <c r="C144" s="62" t="s">
        <v>64</v>
      </c>
      <c r="D144" s="40">
        <v>5</v>
      </c>
      <c r="E144" s="63"/>
      <c r="F144" s="51"/>
      <c r="G144" s="52">
        <f t="shared" si="17"/>
        <v>0</v>
      </c>
      <c r="H144" s="52">
        <f t="shared" si="18"/>
        <v>0</v>
      </c>
      <c r="I144" s="41">
        <f t="shared" si="19"/>
        <v>0</v>
      </c>
    </row>
    <row r="145" spans="1:9">
      <c r="A145" s="59" t="s">
        <v>524</v>
      </c>
      <c r="B145" s="61" t="s">
        <v>525</v>
      </c>
      <c r="C145" s="62" t="s">
        <v>64</v>
      </c>
      <c r="D145" s="40">
        <v>1</v>
      </c>
      <c r="E145" s="63"/>
      <c r="F145" s="51"/>
      <c r="G145" s="52">
        <f t="shared" si="17"/>
        <v>0</v>
      </c>
      <c r="H145" s="52">
        <f t="shared" si="18"/>
        <v>0</v>
      </c>
      <c r="I145" s="41">
        <f t="shared" si="19"/>
        <v>0</v>
      </c>
    </row>
    <row r="146" spans="1:9">
      <c r="A146" s="59" t="s">
        <v>526</v>
      </c>
      <c r="B146" s="61" t="s">
        <v>527</v>
      </c>
      <c r="C146" s="62" t="s">
        <v>64</v>
      </c>
      <c r="D146" s="40" t="s">
        <v>142</v>
      </c>
      <c r="E146" s="63"/>
      <c r="F146" s="51"/>
      <c r="G146" s="52">
        <f t="shared" si="17"/>
        <v>0</v>
      </c>
      <c r="H146" s="52">
        <f t="shared" si="18"/>
        <v>0</v>
      </c>
      <c r="I146" s="41">
        <f t="shared" si="19"/>
        <v>0</v>
      </c>
    </row>
    <row r="147" spans="1:9">
      <c r="A147" s="59" t="s">
        <v>528</v>
      </c>
      <c r="B147" s="61" t="s">
        <v>529</v>
      </c>
      <c r="C147" s="62" t="s">
        <v>64</v>
      </c>
      <c r="D147" s="40">
        <v>10</v>
      </c>
      <c r="E147" s="63"/>
      <c r="F147" s="51"/>
      <c r="G147" s="52">
        <f t="shared" si="17"/>
        <v>0</v>
      </c>
      <c r="H147" s="52">
        <f t="shared" si="18"/>
        <v>0</v>
      </c>
      <c r="I147" s="41">
        <f t="shared" si="19"/>
        <v>0</v>
      </c>
    </row>
    <row r="148" spans="1:9">
      <c r="A148" s="59" t="s">
        <v>530</v>
      </c>
      <c r="B148" s="61" t="s">
        <v>531</v>
      </c>
      <c r="C148" s="62" t="s">
        <v>64</v>
      </c>
      <c r="D148" s="40">
        <v>4</v>
      </c>
      <c r="E148" s="63"/>
      <c r="F148" s="51"/>
      <c r="G148" s="52">
        <f t="shared" si="17"/>
        <v>0</v>
      </c>
      <c r="H148" s="52">
        <f t="shared" si="18"/>
        <v>0</v>
      </c>
      <c r="I148" s="41">
        <f t="shared" si="19"/>
        <v>0</v>
      </c>
    </row>
    <row r="149" spans="1:9">
      <c r="A149" s="59" t="s">
        <v>532</v>
      </c>
      <c r="B149" s="61" t="s">
        <v>533</v>
      </c>
      <c r="C149" s="62" t="s">
        <v>64</v>
      </c>
      <c r="D149" s="40">
        <v>4</v>
      </c>
      <c r="E149" s="63"/>
      <c r="F149" s="51"/>
      <c r="G149" s="52">
        <f t="shared" si="17"/>
        <v>0</v>
      </c>
      <c r="H149" s="52">
        <f t="shared" si="18"/>
        <v>0</v>
      </c>
      <c r="I149" s="41">
        <f t="shared" si="19"/>
        <v>0</v>
      </c>
    </row>
    <row r="150" spans="1:9">
      <c r="A150" s="59" t="s">
        <v>534</v>
      </c>
      <c r="B150" s="64" t="s">
        <v>535</v>
      </c>
      <c r="C150" s="65" t="s">
        <v>64</v>
      </c>
      <c r="D150" s="40">
        <v>1</v>
      </c>
      <c r="E150" s="51"/>
      <c r="F150" s="51"/>
      <c r="G150" s="52">
        <f t="shared" si="17"/>
        <v>0</v>
      </c>
      <c r="H150" s="52">
        <f t="shared" si="18"/>
        <v>0</v>
      </c>
      <c r="I150" s="41">
        <f t="shared" si="19"/>
        <v>0</v>
      </c>
    </row>
    <row r="151" spans="1:9">
      <c r="A151" s="39"/>
      <c r="B151" s="54"/>
      <c r="C151" s="39"/>
      <c r="D151" s="40"/>
      <c r="E151" s="51"/>
      <c r="F151" s="51"/>
      <c r="G151" s="41"/>
      <c r="H151" s="41"/>
      <c r="I151" s="41"/>
    </row>
    <row r="152" spans="1:9">
      <c r="A152" s="44"/>
      <c r="B152" s="43" t="s">
        <v>536</v>
      </c>
      <c r="C152" s="44"/>
      <c r="D152" s="45"/>
      <c r="E152" s="46"/>
      <c r="F152" s="46"/>
      <c r="G152" s="46">
        <f>SUM(G109:G151)</f>
        <v>0</v>
      </c>
      <c r="H152" s="46">
        <f>SUM(H109:H151)</f>
        <v>0</v>
      </c>
      <c r="I152" s="46">
        <f>SUM(I109:I151)</f>
        <v>0</v>
      </c>
    </row>
    <row r="153" spans="1:9">
      <c r="A153" s="44"/>
      <c r="B153" s="43"/>
      <c r="C153" s="44"/>
      <c r="D153" s="45"/>
      <c r="E153" s="46"/>
      <c r="F153" s="46"/>
      <c r="G153" s="46"/>
      <c r="H153" s="46"/>
      <c r="I153" s="46"/>
    </row>
    <row r="154" spans="1:9">
      <c r="A154" s="66">
        <v>4</v>
      </c>
      <c r="B154" s="67" t="s">
        <v>537</v>
      </c>
      <c r="C154" s="45"/>
      <c r="D154" s="45"/>
      <c r="E154" s="68"/>
      <c r="F154" s="68"/>
      <c r="G154" s="68"/>
      <c r="H154" s="68"/>
      <c r="I154" s="68"/>
    </row>
    <row r="155" spans="1:9">
      <c r="A155" s="66"/>
      <c r="B155" s="67"/>
      <c r="C155" s="45"/>
      <c r="D155" s="45"/>
      <c r="E155" s="68"/>
      <c r="F155" s="68"/>
      <c r="G155" s="68"/>
      <c r="H155" s="68"/>
      <c r="I155" s="68"/>
    </row>
    <row r="156" spans="1:9" s="4" customFormat="1" ht="26">
      <c r="A156" s="69">
        <v>4.0999999999999996</v>
      </c>
      <c r="B156" s="70" t="s">
        <v>538</v>
      </c>
      <c r="C156" s="49" t="s">
        <v>133</v>
      </c>
      <c r="D156" s="49" t="s">
        <v>142</v>
      </c>
      <c r="E156" s="71"/>
      <c r="F156" s="71"/>
      <c r="G156" s="52">
        <f t="shared" ref="G156:G161" si="20">IF(D156="RO",0,D156*E156)</f>
        <v>0</v>
      </c>
      <c r="H156" s="52">
        <f t="shared" ref="H156:H161" si="21">IF(D156="RO",0,D156*F156)</f>
        <v>0</v>
      </c>
      <c r="I156" s="41">
        <f t="shared" ref="I156:I161" si="22">SUM(G156:H156)</f>
        <v>0</v>
      </c>
    </row>
    <row r="157" spans="1:9">
      <c r="A157" s="72"/>
      <c r="B157" s="73" t="s">
        <v>539</v>
      </c>
      <c r="C157" s="49"/>
      <c r="D157" s="49"/>
      <c r="E157" s="71"/>
      <c r="F157" s="71"/>
      <c r="G157" s="71"/>
      <c r="H157" s="71"/>
      <c r="I157" s="71"/>
    </row>
    <row r="158" spans="1:9">
      <c r="A158" s="72"/>
      <c r="B158" s="74"/>
      <c r="C158" s="49"/>
      <c r="D158" s="49"/>
      <c r="E158" s="71"/>
      <c r="F158" s="71"/>
      <c r="G158" s="71"/>
      <c r="H158" s="71"/>
      <c r="I158" s="71"/>
    </row>
    <row r="159" spans="1:9" s="4" customFormat="1" ht="26">
      <c r="A159" s="69">
        <v>4.2</v>
      </c>
      <c r="B159" s="70" t="s">
        <v>540</v>
      </c>
      <c r="C159" s="49" t="s">
        <v>133</v>
      </c>
      <c r="D159" s="49" t="s">
        <v>142</v>
      </c>
      <c r="E159" s="71"/>
      <c r="F159" s="71"/>
      <c r="G159" s="52">
        <f t="shared" si="20"/>
        <v>0</v>
      </c>
      <c r="H159" s="52">
        <f t="shared" si="21"/>
        <v>0</v>
      </c>
      <c r="I159" s="41">
        <f t="shared" si="22"/>
        <v>0</v>
      </c>
    </row>
    <row r="160" spans="1:9">
      <c r="A160" s="72"/>
      <c r="B160" s="74"/>
      <c r="C160" s="49"/>
      <c r="D160" s="49"/>
      <c r="E160" s="71"/>
      <c r="F160" s="71"/>
      <c r="G160" s="71"/>
      <c r="H160" s="71"/>
      <c r="I160" s="71"/>
    </row>
    <row r="161" spans="1:9" s="4" customFormat="1" ht="26">
      <c r="A161" s="69">
        <v>4.3</v>
      </c>
      <c r="B161" s="70" t="s">
        <v>541</v>
      </c>
      <c r="C161" s="49" t="s">
        <v>133</v>
      </c>
      <c r="D161" s="49" t="s">
        <v>142</v>
      </c>
      <c r="E161" s="71"/>
      <c r="F161" s="71"/>
      <c r="G161" s="52">
        <f t="shared" si="20"/>
        <v>0</v>
      </c>
      <c r="H161" s="52">
        <f t="shared" si="21"/>
        <v>0</v>
      </c>
      <c r="I161" s="41">
        <f t="shared" si="22"/>
        <v>0</v>
      </c>
    </row>
    <row r="162" spans="1:9">
      <c r="A162" s="66"/>
      <c r="B162" s="73" t="s">
        <v>539</v>
      </c>
      <c r="C162" s="49"/>
      <c r="D162" s="49"/>
      <c r="E162" s="71"/>
      <c r="F162" s="71"/>
      <c r="G162" s="71"/>
      <c r="H162" s="71"/>
      <c r="I162" s="71"/>
    </row>
    <row r="163" spans="1:9">
      <c r="A163" s="66"/>
      <c r="B163" s="75"/>
      <c r="C163" s="45"/>
      <c r="D163" s="45"/>
      <c r="E163" s="68"/>
      <c r="F163" s="68"/>
      <c r="G163" s="68"/>
      <c r="H163" s="68"/>
      <c r="I163" s="68"/>
    </row>
    <row r="164" spans="1:9">
      <c r="A164" s="72">
        <v>4.4000000000000004</v>
      </c>
      <c r="B164" s="75" t="s">
        <v>542</v>
      </c>
      <c r="C164" s="49" t="s">
        <v>133</v>
      </c>
      <c r="D164" s="76">
        <v>6</v>
      </c>
      <c r="E164" s="71"/>
      <c r="F164" s="71"/>
      <c r="G164" s="52">
        <f t="shared" ref="G164:G168" si="23">IF(D164="RO",0,D164*E164)</f>
        <v>0</v>
      </c>
      <c r="H164" s="52">
        <f t="shared" ref="H164:H168" si="24">IF(D164="RO",0,D164*F164)</f>
        <v>0</v>
      </c>
      <c r="I164" s="41">
        <f t="shared" ref="I164:I168" si="25">SUM(G164:H164)</f>
        <v>0</v>
      </c>
    </row>
    <row r="165" spans="1:9">
      <c r="A165" s="66"/>
      <c r="B165" s="67"/>
      <c r="C165" s="45"/>
      <c r="D165" s="45"/>
      <c r="E165" s="68"/>
      <c r="F165" s="68"/>
      <c r="G165" s="68"/>
      <c r="H165" s="68"/>
      <c r="I165" s="68"/>
    </row>
    <row r="166" spans="1:9" ht="26">
      <c r="A166" s="49">
        <v>4.5</v>
      </c>
      <c r="B166" s="75" t="s">
        <v>543</v>
      </c>
      <c r="C166" s="49" t="s">
        <v>544</v>
      </c>
      <c r="D166" s="40" t="s">
        <v>142</v>
      </c>
      <c r="E166" s="71"/>
      <c r="F166" s="71"/>
      <c r="G166" s="52">
        <f t="shared" si="23"/>
        <v>0</v>
      </c>
      <c r="H166" s="52">
        <f t="shared" si="24"/>
        <v>0</v>
      </c>
      <c r="I166" s="41">
        <f t="shared" si="25"/>
        <v>0</v>
      </c>
    </row>
    <row r="167" spans="1:9">
      <c r="A167" s="49"/>
      <c r="C167" s="49"/>
      <c r="D167" s="49"/>
      <c r="E167" s="71"/>
      <c r="F167" s="71"/>
      <c r="G167" s="71"/>
      <c r="H167" s="71"/>
      <c r="I167" s="71"/>
    </row>
    <row r="168" spans="1:9" ht="26">
      <c r="A168" s="49">
        <v>4.5999999999999996</v>
      </c>
      <c r="B168" s="75" t="s">
        <v>545</v>
      </c>
      <c r="C168" s="49" t="s">
        <v>544</v>
      </c>
      <c r="D168" s="40" t="s">
        <v>142</v>
      </c>
      <c r="E168" s="71"/>
      <c r="F168" s="71"/>
      <c r="G168" s="52">
        <f t="shared" si="23"/>
        <v>0</v>
      </c>
      <c r="H168" s="52">
        <f t="shared" si="24"/>
        <v>0</v>
      </c>
      <c r="I168" s="41">
        <f t="shared" si="25"/>
        <v>0</v>
      </c>
    </row>
    <row r="169" spans="1:9">
      <c r="A169" s="49"/>
      <c r="B169" s="75"/>
      <c r="C169" s="49"/>
      <c r="D169" s="40"/>
      <c r="E169" s="71"/>
      <c r="F169" s="71"/>
      <c r="G169" s="71"/>
      <c r="H169" s="71"/>
      <c r="I169" s="71"/>
    </row>
    <row r="170" spans="1:9" ht="26">
      <c r="A170" s="49">
        <v>4.7</v>
      </c>
      <c r="B170" s="75" t="s">
        <v>546</v>
      </c>
      <c r="C170" s="49" t="s">
        <v>544</v>
      </c>
      <c r="D170" s="40"/>
      <c r="E170" s="71"/>
      <c r="F170" s="71"/>
      <c r="G170" s="52">
        <f>IF(D170="RO",0,D170*E170)</f>
        <v>0</v>
      </c>
      <c r="H170" s="52">
        <f>IF(D170="RO",0,D170*F170)</f>
        <v>0</v>
      </c>
      <c r="I170" s="41">
        <f>SUM(G170:H170)</f>
        <v>0</v>
      </c>
    </row>
    <row r="171" spans="1:9">
      <c r="A171" s="39"/>
      <c r="B171" s="58"/>
      <c r="C171" s="39"/>
      <c r="D171" s="40"/>
      <c r="E171" s="41"/>
      <c r="F171" s="41"/>
      <c r="G171" s="41"/>
      <c r="H171" s="41"/>
      <c r="I171" s="41"/>
    </row>
    <row r="172" spans="1:9" s="4" customFormat="1">
      <c r="A172" s="39">
        <v>4.8</v>
      </c>
      <c r="B172" s="58" t="s">
        <v>547</v>
      </c>
      <c r="C172" s="39"/>
      <c r="D172" s="40"/>
      <c r="E172" s="51"/>
      <c r="F172" s="51"/>
      <c r="G172" s="51"/>
      <c r="H172" s="51"/>
      <c r="I172" s="51"/>
    </row>
    <row r="173" spans="1:9" s="4" customFormat="1">
      <c r="A173" s="39"/>
      <c r="B173" s="58" t="s">
        <v>548</v>
      </c>
      <c r="C173" s="39"/>
      <c r="D173" s="40"/>
      <c r="E173" s="51"/>
      <c r="F173" s="51"/>
      <c r="G173" s="51"/>
      <c r="H173" s="51"/>
      <c r="I173" s="51"/>
    </row>
    <row r="174" spans="1:9" s="4" customFormat="1">
      <c r="A174" s="39"/>
      <c r="B174" s="58" t="s">
        <v>549</v>
      </c>
      <c r="C174" s="39"/>
      <c r="D174" s="40"/>
      <c r="E174" s="51"/>
      <c r="F174" s="51"/>
      <c r="G174" s="51"/>
      <c r="H174" s="51"/>
      <c r="I174" s="51"/>
    </row>
    <row r="175" spans="1:9" s="4" customFormat="1">
      <c r="A175" s="39"/>
      <c r="B175" s="58" t="s">
        <v>550</v>
      </c>
      <c r="C175" s="39"/>
      <c r="D175" s="40"/>
      <c r="E175" s="51"/>
      <c r="F175" s="51"/>
      <c r="G175" s="51"/>
      <c r="H175" s="51"/>
      <c r="I175" s="51"/>
    </row>
    <row r="176" spans="1:9" s="4" customFormat="1">
      <c r="A176" s="39"/>
      <c r="B176" s="58" t="s">
        <v>551</v>
      </c>
      <c r="C176" s="39"/>
      <c r="D176" s="40"/>
      <c r="E176" s="51"/>
      <c r="F176" s="51"/>
      <c r="G176" s="51"/>
      <c r="H176" s="51"/>
      <c r="I176" s="51"/>
    </row>
    <row r="177" spans="1:11" s="4" customFormat="1">
      <c r="A177" s="39"/>
      <c r="B177" s="58" t="s">
        <v>552</v>
      </c>
      <c r="C177" s="39"/>
      <c r="D177" s="40"/>
      <c r="E177" s="51"/>
      <c r="F177" s="51"/>
      <c r="G177" s="51"/>
      <c r="H177" s="51"/>
      <c r="I177" s="51"/>
    </row>
    <row r="178" spans="1:11" s="4" customFormat="1" ht="15" customHeight="1">
      <c r="A178" s="39"/>
      <c r="B178" s="58" t="s">
        <v>553</v>
      </c>
      <c r="C178" s="39"/>
      <c r="D178" s="40"/>
      <c r="E178" s="51"/>
      <c r="F178" s="51"/>
      <c r="G178" s="51"/>
      <c r="H178" s="51"/>
      <c r="I178" s="51"/>
    </row>
    <row r="179" spans="1:11" s="4" customFormat="1">
      <c r="A179" s="39"/>
      <c r="B179" s="73" t="s">
        <v>554</v>
      </c>
      <c r="C179" s="39"/>
      <c r="D179" s="40"/>
      <c r="E179" s="51"/>
      <c r="F179" s="51"/>
      <c r="G179" s="51"/>
      <c r="H179" s="51"/>
      <c r="I179" s="51"/>
    </row>
    <row r="180" spans="1:11" s="4" customFormat="1">
      <c r="A180" s="39"/>
      <c r="B180" s="54"/>
      <c r="C180" s="39"/>
      <c r="D180" s="40"/>
      <c r="E180" s="51"/>
      <c r="F180" s="51"/>
      <c r="G180" s="51"/>
      <c r="H180" s="51"/>
      <c r="I180" s="51"/>
      <c r="J180" s="81"/>
      <c r="K180" s="81"/>
    </row>
    <row r="181" spans="1:11" s="4" customFormat="1">
      <c r="A181" s="39" t="s">
        <v>555</v>
      </c>
      <c r="B181" s="58" t="s">
        <v>556</v>
      </c>
      <c r="C181" s="39" t="s">
        <v>514</v>
      </c>
      <c r="D181" s="40"/>
      <c r="E181" s="41"/>
      <c r="F181" s="41"/>
      <c r="G181" s="52">
        <f t="shared" ref="G181:G185" si="26">IF(D181="RO",0,D181*E181)</f>
        <v>0</v>
      </c>
      <c r="H181" s="52">
        <f t="shared" ref="H181:H185" si="27">IF(D181="RO",0,D181*F181)</f>
        <v>0</v>
      </c>
      <c r="I181" s="41">
        <f t="shared" ref="I181:I185" si="28">SUM(G181:H181)</f>
        <v>0</v>
      </c>
      <c r="J181" s="81">
        <f>98*15</f>
        <v>1470</v>
      </c>
      <c r="K181" s="81"/>
    </row>
    <row r="182" spans="1:11" s="4" customFormat="1">
      <c r="A182" s="39"/>
      <c r="B182" s="58"/>
      <c r="C182" s="39"/>
      <c r="D182" s="40"/>
      <c r="E182" s="41"/>
      <c r="F182" s="41"/>
      <c r="G182" s="52"/>
      <c r="H182" s="52"/>
      <c r="I182" s="41"/>
      <c r="J182" s="81"/>
      <c r="K182" s="81"/>
    </row>
    <row r="183" spans="1:11" s="4" customFormat="1">
      <c r="A183" s="39" t="s">
        <v>557</v>
      </c>
      <c r="B183" s="58" t="s">
        <v>558</v>
      </c>
      <c r="C183" s="39" t="s">
        <v>514</v>
      </c>
      <c r="D183" s="40"/>
      <c r="E183" s="41"/>
      <c r="F183" s="41"/>
      <c r="G183" s="52">
        <f t="shared" si="26"/>
        <v>0</v>
      </c>
      <c r="H183" s="52">
        <f t="shared" si="27"/>
        <v>0</v>
      </c>
      <c r="I183" s="41">
        <f t="shared" si="28"/>
        <v>0</v>
      </c>
      <c r="J183" s="81">
        <f>8*21</f>
        <v>168</v>
      </c>
      <c r="K183" s="81"/>
    </row>
    <row r="184" spans="1:11" s="4" customFormat="1">
      <c r="A184" s="39"/>
      <c r="B184" s="77"/>
      <c r="C184" s="39"/>
      <c r="D184" s="40"/>
      <c r="E184" s="41"/>
      <c r="F184" s="41"/>
      <c r="G184" s="41"/>
      <c r="H184" s="41"/>
      <c r="I184" s="41"/>
      <c r="J184" s="81"/>
      <c r="K184" s="81"/>
    </row>
    <row r="185" spans="1:11" s="4" customFormat="1">
      <c r="A185" s="39" t="s">
        <v>559</v>
      </c>
      <c r="B185" s="58" t="s">
        <v>560</v>
      </c>
      <c r="C185" s="39" t="s">
        <v>514</v>
      </c>
      <c r="D185" s="40"/>
      <c r="E185" s="41"/>
      <c r="F185" s="41"/>
      <c r="G185" s="52">
        <f t="shared" si="26"/>
        <v>0</v>
      </c>
      <c r="H185" s="52">
        <f t="shared" si="27"/>
        <v>0</v>
      </c>
      <c r="I185" s="41">
        <f t="shared" si="28"/>
        <v>0</v>
      </c>
      <c r="J185" s="81">
        <f>6*15</f>
        <v>90</v>
      </c>
      <c r="K185" s="81">
        <f>25*15</f>
        <v>375</v>
      </c>
    </row>
    <row r="186" spans="1:11" s="4" customFormat="1">
      <c r="A186" s="39"/>
      <c r="B186" s="58"/>
      <c r="C186" s="39"/>
      <c r="D186" s="40"/>
      <c r="E186" s="41"/>
      <c r="F186" s="41"/>
      <c r="G186" s="41"/>
      <c r="H186" s="41"/>
      <c r="I186" s="41"/>
      <c r="J186" s="81"/>
      <c r="K186" s="81">
        <f>10*15</f>
        <v>150</v>
      </c>
    </row>
    <row r="187" spans="1:11" s="4" customFormat="1">
      <c r="A187" s="44"/>
      <c r="B187" s="43" t="s">
        <v>561</v>
      </c>
      <c r="C187" s="44"/>
      <c r="D187" s="45"/>
      <c r="E187" s="46"/>
      <c r="F187" s="46"/>
      <c r="G187" s="68">
        <f t="shared" ref="G187:I187" si="29">SUM(G156:G186)</f>
        <v>0</v>
      </c>
      <c r="H187" s="68">
        <f t="shared" si="29"/>
        <v>0</v>
      </c>
      <c r="I187" s="68">
        <f t="shared" si="29"/>
        <v>0</v>
      </c>
      <c r="J187" s="81"/>
      <c r="K187" s="81">
        <f>28*15</f>
        <v>420</v>
      </c>
    </row>
    <row r="188" spans="1:11" s="4" customFormat="1">
      <c r="A188" s="47">
        <v>5</v>
      </c>
      <c r="B188" s="48" t="s">
        <v>562</v>
      </c>
      <c r="C188" s="44"/>
      <c r="D188" s="45"/>
      <c r="E188" s="41"/>
      <c r="F188" s="41"/>
      <c r="G188" s="41"/>
      <c r="H188" s="41"/>
      <c r="I188" s="41"/>
      <c r="J188" s="81"/>
      <c r="K188" s="81">
        <f>14*15</f>
        <v>210</v>
      </c>
    </row>
    <row r="189" spans="1:11" s="4" customFormat="1" ht="52">
      <c r="A189" s="78">
        <v>5.0999999999999996</v>
      </c>
      <c r="B189" s="79" t="s">
        <v>563</v>
      </c>
      <c r="C189" s="78"/>
      <c r="D189" s="49"/>
      <c r="E189" s="71"/>
      <c r="F189" s="71"/>
      <c r="G189" s="71"/>
      <c r="H189" s="71"/>
      <c r="I189" s="71"/>
      <c r="J189" s="81"/>
      <c r="K189" s="81"/>
    </row>
    <row r="190" spans="1:11" s="4" customFormat="1">
      <c r="A190" s="78"/>
      <c r="B190" s="79"/>
      <c r="C190" s="78"/>
      <c r="D190" s="49"/>
      <c r="E190" s="71"/>
      <c r="F190" s="71"/>
      <c r="G190" s="71"/>
      <c r="H190" s="71"/>
      <c r="I190" s="71"/>
      <c r="J190" s="81"/>
      <c r="K190" s="81"/>
    </row>
    <row r="191" spans="1:11" s="4" customFormat="1">
      <c r="A191" s="78" t="s">
        <v>564</v>
      </c>
      <c r="B191" s="80" t="s">
        <v>565</v>
      </c>
      <c r="C191" s="78" t="s">
        <v>544</v>
      </c>
      <c r="D191" s="76">
        <v>20</v>
      </c>
      <c r="E191" s="71"/>
      <c r="F191" s="71"/>
      <c r="G191" s="52">
        <f t="shared" ref="G191:G193" si="30">IF(D191="RO",0,D191*E191)</f>
        <v>0</v>
      </c>
      <c r="H191" s="52">
        <f t="shared" ref="H191:H193" si="31">IF(D191="RO",0,D191*F191)</f>
        <v>0</v>
      </c>
      <c r="I191" s="41">
        <f t="shared" ref="I191:I193" si="32">SUM(G191:H191)</f>
        <v>0</v>
      </c>
    </row>
    <row r="192" spans="1:11" s="4" customFormat="1">
      <c r="A192" s="78" t="s">
        <v>566</v>
      </c>
      <c r="B192" s="79" t="s">
        <v>567</v>
      </c>
      <c r="C192" s="78" t="s">
        <v>544</v>
      </c>
      <c r="D192" s="49">
        <v>5</v>
      </c>
      <c r="E192" s="71"/>
      <c r="F192" s="71"/>
      <c r="G192" s="52">
        <f t="shared" si="30"/>
        <v>0</v>
      </c>
      <c r="H192" s="52">
        <f t="shared" si="31"/>
        <v>0</v>
      </c>
      <c r="I192" s="41">
        <f t="shared" si="32"/>
        <v>0</v>
      </c>
    </row>
    <row r="193" spans="1:9" s="4" customFormat="1">
      <c r="A193" s="78" t="s">
        <v>568</v>
      </c>
      <c r="B193" s="79" t="s">
        <v>569</v>
      </c>
      <c r="C193" s="78" t="s">
        <v>544</v>
      </c>
      <c r="D193" s="49">
        <v>20</v>
      </c>
      <c r="E193" s="71"/>
      <c r="F193" s="71"/>
      <c r="G193" s="52">
        <f t="shared" si="30"/>
        <v>0</v>
      </c>
      <c r="H193" s="52">
        <f t="shared" si="31"/>
        <v>0</v>
      </c>
      <c r="I193" s="41">
        <f t="shared" si="32"/>
        <v>0</v>
      </c>
    </row>
    <row r="194" spans="1:9" s="4" customFormat="1">
      <c r="A194" s="39"/>
      <c r="B194" s="80"/>
      <c r="C194" s="39"/>
      <c r="D194" s="82"/>
      <c r="E194" s="41"/>
      <c r="F194" s="41"/>
      <c r="G194" s="51"/>
      <c r="H194" s="51"/>
      <c r="I194" s="51"/>
    </row>
    <row r="195" spans="1:9">
      <c r="A195" s="44"/>
      <c r="B195" s="43" t="s">
        <v>570</v>
      </c>
      <c r="C195" s="44"/>
      <c r="D195" s="45"/>
      <c r="E195" s="68"/>
      <c r="F195" s="68"/>
      <c r="G195" s="68">
        <f t="shared" ref="G195:I195" si="33">SUM(G189:G194)</f>
        <v>0</v>
      </c>
      <c r="H195" s="68">
        <f t="shared" si="33"/>
        <v>0</v>
      </c>
      <c r="I195" s="68">
        <f t="shared" si="33"/>
        <v>0</v>
      </c>
    </row>
    <row r="196" spans="1:9">
      <c r="A196" s="47">
        <v>6</v>
      </c>
      <c r="B196" s="48" t="s">
        <v>571</v>
      </c>
      <c r="C196" s="44"/>
      <c r="D196" s="45"/>
      <c r="E196" s="51"/>
      <c r="F196" s="51"/>
      <c r="G196" s="51"/>
      <c r="H196" s="51"/>
      <c r="I196" s="51"/>
    </row>
    <row r="197" spans="1:9" ht="65">
      <c r="A197" s="78">
        <v>6.1</v>
      </c>
      <c r="B197" s="79" t="s">
        <v>572</v>
      </c>
      <c r="C197" s="78" t="s">
        <v>83</v>
      </c>
      <c r="D197" s="49">
        <v>2</v>
      </c>
      <c r="E197" s="71"/>
      <c r="F197" s="71"/>
      <c r="G197" s="52">
        <f>IF(D197="RO",0,D197*E197)</f>
        <v>0</v>
      </c>
      <c r="H197" s="52">
        <f>IF(D197="RO",0,D197*F197)</f>
        <v>0</v>
      </c>
      <c r="I197" s="41">
        <f>SUM(G197:H197)</f>
        <v>0</v>
      </c>
    </row>
    <row r="198" spans="1:9">
      <c r="A198" s="78"/>
      <c r="B198" s="79"/>
      <c r="C198" s="78"/>
      <c r="D198" s="49"/>
      <c r="E198" s="71"/>
      <c r="F198" s="71"/>
      <c r="G198" s="71"/>
      <c r="H198" s="71"/>
      <c r="I198" s="71"/>
    </row>
    <row r="199" spans="1:9">
      <c r="A199" s="78">
        <v>6.2</v>
      </c>
      <c r="B199" s="79" t="s">
        <v>573</v>
      </c>
      <c r="C199" s="78"/>
      <c r="D199" s="49"/>
      <c r="E199" s="71"/>
      <c r="F199" s="71"/>
      <c r="G199" s="71"/>
      <c r="H199" s="71"/>
      <c r="I199" s="71"/>
    </row>
    <row r="200" spans="1:9">
      <c r="A200" s="78"/>
      <c r="B200" s="79"/>
      <c r="C200" s="78"/>
      <c r="D200" s="49"/>
      <c r="E200" s="71"/>
      <c r="F200" s="71"/>
      <c r="G200" s="71"/>
      <c r="H200" s="71"/>
      <c r="I200" s="71"/>
    </row>
    <row r="201" spans="1:9">
      <c r="A201" s="78">
        <v>6.3</v>
      </c>
      <c r="B201" s="79" t="s">
        <v>574</v>
      </c>
      <c r="C201" s="78" t="s">
        <v>133</v>
      </c>
      <c r="D201" s="76">
        <v>50</v>
      </c>
      <c r="E201" s="71"/>
      <c r="F201" s="71"/>
      <c r="G201" s="52">
        <f t="shared" ref="G201:G205" si="34">IF(D201="RO",0,D201*E201)</f>
        <v>0</v>
      </c>
      <c r="H201" s="52">
        <f t="shared" ref="H201:H205" si="35">IF(D201="RO",0,D201*F201)</f>
        <v>0</v>
      </c>
      <c r="I201" s="41">
        <f t="shared" ref="I201:I205" si="36">SUM(G201:H201)</f>
        <v>0</v>
      </c>
    </row>
    <row r="202" spans="1:9">
      <c r="A202" s="78"/>
      <c r="B202" s="79"/>
      <c r="C202" s="78"/>
      <c r="D202" s="49"/>
      <c r="E202" s="71"/>
      <c r="F202" s="71"/>
      <c r="G202" s="71"/>
      <c r="H202" s="71"/>
      <c r="I202" s="71"/>
    </row>
    <row r="203" spans="1:9">
      <c r="A203" s="78">
        <v>6.4</v>
      </c>
      <c r="B203" s="79" t="s">
        <v>575</v>
      </c>
      <c r="C203" s="78" t="s">
        <v>133</v>
      </c>
      <c r="D203" s="49">
        <v>20</v>
      </c>
      <c r="E203" s="71"/>
      <c r="F203" s="71"/>
      <c r="G203" s="52">
        <f t="shared" si="34"/>
        <v>0</v>
      </c>
      <c r="H203" s="52">
        <f t="shared" si="35"/>
        <v>0</v>
      </c>
      <c r="I203" s="41">
        <f t="shared" si="36"/>
        <v>0</v>
      </c>
    </row>
    <row r="204" spans="1:9">
      <c r="A204" s="78"/>
      <c r="B204" s="79"/>
      <c r="C204" s="78"/>
      <c r="D204" s="49"/>
      <c r="E204" s="71"/>
      <c r="F204" s="71"/>
      <c r="G204" s="71"/>
      <c r="H204" s="71"/>
      <c r="I204" s="71"/>
    </row>
    <row r="205" spans="1:9">
      <c r="A205" s="78">
        <v>6.5</v>
      </c>
      <c r="B205" s="79" t="s">
        <v>576</v>
      </c>
      <c r="C205" s="78" t="s">
        <v>133</v>
      </c>
      <c r="D205" s="49" t="s">
        <v>142</v>
      </c>
      <c r="E205" s="71"/>
      <c r="F205" s="71"/>
      <c r="G205" s="52">
        <f t="shared" si="34"/>
        <v>0</v>
      </c>
      <c r="H205" s="52">
        <f t="shared" si="35"/>
        <v>0</v>
      </c>
      <c r="I205" s="41">
        <f t="shared" si="36"/>
        <v>0</v>
      </c>
    </row>
    <row r="206" spans="1:9">
      <c r="A206" s="78"/>
      <c r="B206" s="79"/>
      <c r="C206" s="78"/>
      <c r="D206" s="49"/>
      <c r="E206" s="71"/>
      <c r="F206" s="71"/>
      <c r="G206" s="71"/>
      <c r="H206" s="71"/>
      <c r="I206" s="71"/>
    </row>
    <row r="207" spans="1:9">
      <c r="A207" s="78">
        <v>6.6</v>
      </c>
      <c r="B207" s="79" t="s">
        <v>577</v>
      </c>
      <c r="C207" s="78" t="s">
        <v>133</v>
      </c>
      <c r="D207" s="49">
        <v>40</v>
      </c>
      <c r="E207" s="71"/>
      <c r="F207" s="71"/>
      <c r="G207" s="52">
        <f>IF(D207="RO",0,D207*E207)</f>
        <v>0</v>
      </c>
      <c r="H207" s="52">
        <f>IF(D207="RO",0,D207*F207)</f>
        <v>0</v>
      </c>
      <c r="I207" s="41">
        <f>SUM(G207:H207)</f>
        <v>0</v>
      </c>
    </row>
    <row r="208" spans="1:9">
      <c r="A208" s="78"/>
      <c r="B208" s="79"/>
      <c r="C208" s="78"/>
      <c r="D208" s="49"/>
      <c r="E208" s="71"/>
      <c r="F208" s="71"/>
      <c r="G208" s="71"/>
      <c r="H208" s="71"/>
      <c r="I208" s="71"/>
    </row>
    <row r="209" spans="1:9" ht="52">
      <c r="A209" s="78">
        <v>6.7</v>
      </c>
      <c r="B209" s="83" t="s">
        <v>578</v>
      </c>
      <c r="C209" s="78"/>
      <c r="D209" s="49"/>
      <c r="E209" s="71"/>
      <c r="F209" s="71"/>
      <c r="G209" s="71"/>
      <c r="H209" s="71"/>
      <c r="I209" s="71"/>
    </row>
    <row r="210" spans="1:9">
      <c r="A210" s="78"/>
      <c r="B210" s="79"/>
      <c r="C210" s="78"/>
      <c r="D210" s="49"/>
      <c r="E210" s="71"/>
      <c r="F210" s="71"/>
      <c r="G210" s="71"/>
      <c r="H210" s="71"/>
      <c r="I210" s="71"/>
    </row>
    <row r="211" spans="1:9">
      <c r="A211" s="78" t="s">
        <v>579</v>
      </c>
      <c r="B211" s="79" t="s">
        <v>580</v>
      </c>
      <c r="C211" s="78" t="s">
        <v>133</v>
      </c>
      <c r="D211" s="49">
        <v>10</v>
      </c>
      <c r="E211" s="71"/>
      <c r="F211" s="71"/>
      <c r="G211" s="52">
        <f>IF(D211="RO",0,D211*E211)</f>
        <v>0</v>
      </c>
      <c r="H211" s="52">
        <f>IF(D211="RO",0,D211*F211)</f>
        <v>0</v>
      </c>
      <c r="I211" s="41">
        <f>SUM(G211:H211)</f>
        <v>0</v>
      </c>
    </row>
    <row r="212" spans="1:9">
      <c r="A212" s="78"/>
      <c r="B212" s="79"/>
      <c r="C212" s="78"/>
      <c r="D212" s="49"/>
      <c r="E212" s="71"/>
      <c r="F212" s="71"/>
      <c r="G212" s="71"/>
      <c r="H212" s="71"/>
      <c r="I212" s="71"/>
    </row>
    <row r="213" spans="1:9" ht="52">
      <c r="A213" s="78">
        <v>6.8</v>
      </c>
      <c r="B213" s="79" t="s">
        <v>581</v>
      </c>
      <c r="C213" s="78" t="s">
        <v>83</v>
      </c>
      <c r="D213" s="49">
        <v>1</v>
      </c>
      <c r="E213" s="71"/>
      <c r="F213" s="71"/>
      <c r="G213" s="52">
        <f>IF(D213="RO",0,D213*E213)</f>
        <v>0</v>
      </c>
      <c r="H213" s="52">
        <f>IF(D213="RO",0,D213*F213)</f>
        <v>0</v>
      </c>
      <c r="I213" s="41">
        <f>SUM(G213:H213)</f>
        <v>0</v>
      </c>
    </row>
    <row r="214" spans="1:9">
      <c r="A214" s="78"/>
      <c r="B214" s="84"/>
      <c r="C214" s="78"/>
      <c r="D214" s="49"/>
      <c r="E214" s="71"/>
      <c r="F214" s="71"/>
      <c r="G214" s="71"/>
      <c r="H214" s="71"/>
      <c r="I214" s="71"/>
    </row>
    <row r="215" spans="1:9">
      <c r="A215" s="44"/>
      <c r="B215" s="43" t="s">
        <v>582</v>
      </c>
      <c r="C215" s="44"/>
      <c r="D215" s="45"/>
      <c r="E215" s="68"/>
      <c r="F215" s="68"/>
      <c r="G215" s="85">
        <f t="shared" ref="G215:I215" si="37">SUM(G197:G214)</f>
        <v>0</v>
      </c>
      <c r="H215" s="85">
        <f t="shared" si="37"/>
        <v>0</v>
      </c>
      <c r="I215" s="85">
        <f t="shared" si="37"/>
        <v>0</v>
      </c>
    </row>
    <row r="216" spans="1:9">
      <c r="A216" s="44"/>
      <c r="B216" s="43"/>
      <c r="C216" s="44"/>
      <c r="D216" s="45"/>
      <c r="E216" s="68"/>
      <c r="F216" s="68"/>
      <c r="G216" s="85"/>
      <c r="H216" s="85"/>
      <c r="I216" s="85"/>
    </row>
    <row r="217" spans="1:9">
      <c r="A217" s="44">
        <v>7</v>
      </c>
      <c r="B217" s="48" t="s">
        <v>583</v>
      </c>
      <c r="C217" s="44"/>
      <c r="D217" s="45"/>
      <c r="E217" s="68"/>
      <c r="F217" s="68"/>
      <c r="G217" s="85"/>
      <c r="H217" s="85"/>
      <c r="I217" s="85"/>
    </row>
    <row r="218" spans="1:9">
      <c r="A218" s="44"/>
      <c r="B218" s="43"/>
      <c r="C218" s="44"/>
      <c r="D218" s="45"/>
      <c r="E218" s="68"/>
      <c r="F218" s="68"/>
      <c r="G218" s="85"/>
      <c r="H218" s="85"/>
      <c r="I218" s="85"/>
    </row>
    <row r="219" spans="1:9" ht="15" customHeight="1">
      <c r="A219" s="78">
        <v>7.1</v>
      </c>
      <c r="B219" s="79" t="s">
        <v>584</v>
      </c>
      <c r="C219" s="78" t="s">
        <v>450</v>
      </c>
      <c r="D219" s="49">
        <v>45</v>
      </c>
      <c r="E219" s="71"/>
      <c r="F219" s="71"/>
      <c r="G219" s="52">
        <f t="shared" ref="G219:G223" si="38">IF(D219="RO",0,D219*E219)</f>
        <v>0</v>
      </c>
      <c r="H219" s="52">
        <f t="shared" ref="H219:H223" si="39">IF(D219="RO",0,D219*F219)</f>
        <v>0</v>
      </c>
      <c r="I219" s="41">
        <f t="shared" ref="I219:I223" si="40">SUM(G219:H219)</f>
        <v>0</v>
      </c>
    </row>
    <row r="220" spans="1:9" ht="13.15" customHeight="1">
      <c r="A220" s="78"/>
      <c r="B220" s="79"/>
      <c r="C220" s="78"/>
      <c r="D220" s="49"/>
      <c r="E220" s="71"/>
      <c r="F220" s="71"/>
      <c r="G220" s="41"/>
      <c r="H220" s="41"/>
      <c r="I220" s="41"/>
    </row>
    <row r="221" spans="1:9">
      <c r="A221" s="78">
        <v>7.2</v>
      </c>
      <c r="B221" s="79" t="s">
        <v>585</v>
      </c>
      <c r="C221" s="78" t="s">
        <v>450</v>
      </c>
      <c r="D221" s="49">
        <v>45</v>
      </c>
      <c r="E221" s="71"/>
      <c r="F221" s="71"/>
      <c r="G221" s="52">
        <f t="shared" si="38"/>
        <v>0</v>
      </c>
      <c r="H221" s="52">
        <f t="shared" si="39"/>
        <v>0</v>
      </c>
      <c r="I221" s="41">
        <f t="shared" si="40"/>
        <v>0</v>
      </c>
    </row>
    <row r="222" spans="1:9">
      <c r="A222" s="78"/>
      <c r="B222" s="79"/>
      <c r="C222" s="78"/>
      <c r="D222" s="49"/>
      <c r="E222" s="71"/>
      <c r="F222" s="71"/>
      <c r="G222" s="41"/>
      <c r="H222" s="41"/>
      <c r="I222" s="41"/>
    </row>
    <row r="223" spans="1:9" ht="15.75" customHeight="1">
      <c r="A223" s="86">
        <v>7.3</v>
      </c>
      <c r="B223" s="79" t="s">
        <v>586</v>
      </c>
      <c r="C223" s="78" t="s">
        <v>64</v>
      </c>
      <c r="D223" s="49">
        <v>7</v>
      </c>
      <c r="E223" s="71"/>
      <c r="F223" s="71"/>
      <c r="G223" s="52">
        <f t="shared" si="38"/>
        <v>0</v>
      </c>
      <c r="H223" s="52">
        <f t="shared" si="39"/>
        <v>0</v>
      </c>
      <c r="I223" s="41">
        <f t="shared" si="40"/>
        <v>0</v>
      </c>
    </row>
    <row r="224" spans="1:9">
      <c r="A224" s="87"/>
      <c r="B224" s="79"/>
      <c r="C224" s="78"/>
      <c r="D224" s="49"/>
      <c r="E224" s="71"/>
      <c r="F224" s="71"/>
      <c r="G224" s="41"/>
      <c r="H224" s="41"/>
      <c r="I224" s="41"/>
    </row>
    <row r="225" spans="1:9">
      <c r="A225" s="44"/>
      <c r="B225" s="43" t="s">
        <v>587</v>
      </c>
      <c r="C225" s="44"/>
      <c r="D225" s="45"/>
      <c r="E225" s="68"/>
      <c r="F225" s="68"/>
      <c r="G225" s="85">
        <f t="shared" ref="G225:I225" si="41">SUM(G219:G224)</f>
        <v>0</v>
      </c>
      <c r="H225" s="85">
        <f t="shared" si="41"/>
        <v>0</v>
      </c>
      <c r="I225" s="85">
        <f t="shared" si="41"/>
        <v>0</v>
      </c>
    </row>
    <row r="226" spans="1:9">
      <c r="A226" s="39"/>
      <c r="B226" s="54"/>
      <c r="C226" s="39"/>
      <c r="D226" s="40"/>
      <c r="E226" s="51"/>
      <c r="F226" s="51"/>
      <c r="G226" s="41"/>
      <c r="H226" s="41"/>
      <c r="I226" s="41"/>
    </row>
    <row r="227" spans="1:9">
      <c r="A227" s="88">
        <v>8</v>
      </c>
      <c r="B227" s="89" t="s">
        <v>588</v>
      </c>
      <c r="C227" s="65"/>
      <c r="D227" s="40"/>
      <c r="E227" s="51"/>
      <c r="F227" s="51"/>
      <c r="G227" s="41"/>
      <c r="H227" s="41"/>
      <c r="I227" s="41"/>
    </row>
    <row r="228" spans="1:9">
      <c r="A228" s="65"/>
      <c r="B228" s="90" t="s">
        <v>589</v>
      </c>
      <c r="C228" s="65"/>
      <c r="D228" s="40"/>
      <c r="E228" s="51"/>
      <c r="F228" s="51"/>
      <c r="G228" s="41"/>
      <c r="H228" s="41"/>
      <c r="I228" s="41"/>
    </row>
    <row r="229" spans="1:9">
      <c r="A229" s="91">
        <v>8.1</v>
      </c>
      <c r="B229" s="64" t="s">
        <v>590</v>
      </c>
      <c r="C229" s="65" t="s">
        <v>64</v>
      </c>
      <c r="D229" s="40" t="s">
        <v>142</v>
      </c>
      <c r="E229" s="51"/>
      <c r="F229" s="51"/>
      <c r="G229" s="52">
        <f t="shared" ref="G229:G235" si="42">IF(D229="RO",0,D229*E229)</f>
        <v>0</v>
      </c>
      <c r="H229" s="52">
        <f t="shared" ref="H229:H235" si="43">IF(D229="RO",0,D229*F229)</f>
        <v>0</v>
      </c>
      <c r="I229" s="41">
        <f t="shared" ref="I229:I235" si="44">SUM(G229:H229)</f>
        <v>0</v>
      </c>
    </row>
    <row r="230" spans="1:9">
      <c r="A230" s="65">
        <v>8.1999999999999993</v>
      </c>
      <c r="B230" s="64" t="s">
        <v>591</v>
      </c>
      <c r="C230" s="65" t="s">
        <v>64</v>
      </c>
      <c r="D230" s="40">
        <v>1</v>
      </c>
      <c r="E230" s="51"/>
      <c r="F230" s="51"/>
      <c r="G230" s="52">
        <f t="shared" si="42"/>
        <v>0</v>
      </c>
      <c r="H230" s="52">
        <f t="shared" si="43"/>
        <v>0</v>
      </c>
      <c r="I230" s="41">
        <f t="shared" si="44"/>
        <v>0</v>
      </c>
    </row>
    <row r="231" spans="1:9">
      <c r="A231" s="91">
        <v>8.3000000000000007</v>
      </c>
      <c r="B231" s="92" t="s">
        <v>592</v>
      </c>
      <c r="C231" s="65" t="s">
        <v>64</v>
      </c>
      <c r="D231" s="65">
        <v>1</v>
      </c>
      <c r="E231" s="51"/>
      <c r="F231" s="51"/>
      <c r="G231" s="52">
        <f t="shared" si="42"/>
        <v>0</v>
      </c>
      <c r="H231" s="52">
        <f t="shared" si="43"/>
        <v>0</v>
      </c>
      <c r="I231" s="41">
        <f t="shared" si="44"/>
        <v>0</v>
      </c>
    </row>
    <row r="232" spans="1:9">
      <c r="A232" s="65">
        <v>8.4</v>
      </c>
      <c r="B232" s="92" t="s">
        <v>593</v>
      </c>
      <c r="C232" s="65" t="s">
        <v>594</v>
      </c>
      <c r="D232" s="65">
        <v>1</v>
      </c>
      <c r="E232" s="51"/>
      <c r="F232" s="51"/>
      <c r="G232" s="52">
        <f t="shared" si="42"/>
        <v>0</v>
      </c>
      <c r="H232" s="52">
        <f t="shared" si="43"/>
        <v>0</v>
      </c>
      <c r="I232" s="41">
        <f t="shared" si="44"/>
        <v>0</v>
      </c>
    </row>
    <row r="233" spans="1:9">
      <c r="A233" s="91">
        <v>8.5</v>
      </c>
      <c r="B233" s="64" t="s">
        <v>595</v>
      </c>
      <c r="C233" s="65" t="s">
        <v>64</v>
      </c>
      <c r="D233" s="65">
        <v>2</v>
      </c>
      <c r="E233" s="51"/>
      <c r="F233" s="51"/>
      <c r="G233" s="52">
        <f t="shared" si="42"/>
        <v>0</v>
      </c>
      <c r="H233" s="52">
        <f t="shared" si="43"/>
        <v>0</v>
      </c>
      <c r="I233" s="41">
        <f t="shared" si="44"/>
        <v>0</v>
      </c>
    </row>
    <row r="234" spans="1:9" ht="26">
      <c r="A234" s="65">
        <v>8.6</v>
      </c>
      <c r="B234" s="93" t="s">
        <v>596</v>
      </c>
      <c r="C234" s="65" t="s">
        <v>64</v>
      </c>
      <c r="D234" s="65" t="s">
        <v>142</v>
      </c>
      <c r="E234" s="51"/>
      <c r="F234" s="51"/>
      <c r="G234" s="52">
        <f t="shared" si="42"/>
        <v>0</v>
      </c>
      <c r="H234" s="52">
        <f t="shared" si="43"/>
        <v>0</v>
      </c>
      <c r="I234" s="41">
        <f t="shared" si="44"/>
        <v>0</v>
      </c>
    </row>
    <row r="235" spans="1:9" ht="39">
      <c r="A235" s="91">
        <v>8.6999999999999993</v>
      </c>
      <c r="B235" s="93" t="s">
        <v>597</v>
      </c>
      <c r="C235" s="65" t="s">
        <v>598</v>
      </c>
      <c r="D235" s="65" t="s">
        <v>142</v>
      </c>
      <c r="E235" s="51"/>
      <c r="F235" s="51"/>
      <c r="G235" s="52">
        <f t="shared" si="42"/>
        <v>0</v>
      </c>
      <c r="H235" s="52">
        <f t="shared" si="43"/>
        <v>0</v>
      </c>
      <c r="I235" s="41">
        <f t="shared" si="44"/>
        <v>0</v>
      </c>
    </row>
    <row r="236" spans="1:9">
      <c r="A236" s="65"/>
      <c r="B236" s="93"/>
      <c r="C236" s="65"/>
      <c r="D236" s="65"/>
      <c r="E236" s="51"/>
      <c r="F236" s="51"/>
      <c r="G236" s="41"/>
      <c r="H236" s="41"/>
      <c r="I236" s="41"/>
    </row>
    <row r="237" spans="1:9">
      <c r="A237" s="94">
        <v>8.8000000000000007</v>
      </c>
      <c r="B237" s="95" t="s">
        <v>599</v>
      </c>
      <c r="C237" s="65"/>
      <c r="D237" s="65"/>
      <c r="E237" s="51"/>
      <c r="F237" s="51"/>
      <c r="G237" s="41"/>
      <c r="H237" s="41"/>
      <c r="I237" s="41"/>
    </row>
    <row r="238" spans="1:9" ht="26">
      <c r="A238" s="65" t="s">
        <v>600</v>
      </c>
      <c r="B238" s="92" t="s">
        <v>601</v>
      </c>
      <c r="C238" s="49" t="s">
        <v>450</v>
      </c>
      <c r="D238" s="65" t="s">
        <v>142</v>
      </c>
      <c r="E238" s="51"/>
      <c r="F238" s="51"/>
      <c r="G238" s="52">
        <f t="shared" ref="G238:G241" si="45">IF(D238="RO",0,D238*E238)</f>
        <v>0</v>
      </c>
      <c r="H238" s="52">
        <f t="shared" ref="H238:H241" si="46">IF(D238="RO",0,D238*F238)</f>
        <v>0</v>
      </c>
      <c r="I238" s="41">
        <f t="shared" ref="I238:I241" si="47">SUM(G238:H238)</f>
        <v>0</v>
      </c>
    </row>
    <row r="239" spans="1:9" ht="26">
      <c r="A239" s="65" t="s">
        <v>602</v>
      </c>
      <c r="B239" s="92" t="s">
        <v>603</v>
      </c>
      <c r="C239" s="49" t="s">
        <v>450</v>
      </c>
      <c r="D239" s="65" t="s">
        <v>142</v>
      </c>
      <c r="E239" s="51"/>
      <c r="F239" s="51"/>
      <c r="G239" s="52">
        <f t="shared" si="45"/>
        <v>0</v>
      </c>
      <c r="H239" s="52">
        <f t="shared" si="46"/>
        <v>0</v>
      </c>
      <c r="I239" s="41">
        <f t="shared" si="47"/>
        <v>0</v>
      </c>
    </row>
    <row r="240" spans="1:9" ht="26">
      <c r="A240" s="65" t="s">
        <v>604</v>
      </c>
      <c r="B240" s="64" t="s">
        <v>605</v>
      </c>
      <c r="C240" s="65" t="s">
        <v>450</v>
      </c>
      <c r="D240" s="96">
        <f>(D233-D270)*7*1.2</f>
        <v>16.8</v>
      </c>
      <c r="E240" s="51"/>
      <c r="F240" s="51"/>
      <c r="G240" s="52">
        <f t="shared" si="45"/>
        <v>0</v>
      </c>
      <c r="H240" s="52">
        <f t="shared" si="46"/>
        <v>0</v>
      </c>
      <c r="I240" s="41">
        <f t="shared" si="47"/>
        <v>0</v>
      </c>
    </row>
    <row r="241" spans="1:9">
      <c r="A241" s="65" t="s">
        <v>606</v>
      </c>
      <c r="B241" s="97" t="s">
        <v>607</v>
      </c>
      <c r="C241" s="49" t="s">
        <v>149</v>
      </c>
      <c r="D241" s="96">
        <f>D233</f>
        <v>2</v>
      </c>
      <c r="E241" s="51"/>
      <c r="F241" s="51"/>
      <c r="G241" s="52">
        <f t="shared" si="45"/>
        <v>0</v>
      </c>
      <c r="H241" s="52">
        <f t="shared" si="46"/>
        <v>0</v>
      </c>
      <c r="I241" s="41">
        <f t="shared" si="47"/>
        <v>0</v>
      </c>
    </row>
    <row r="242" spans="1:9">
      <c r="A242" s="65"/>
      <c r="B242" s="64"/>
      <c r="C242" s="65"/>
      <c r="D242" s="40"/>
      <c r="E242" s="51"/>
      <c r="F242" s="51"/>
      <c r="G242" s="52"/>
      <c r="H242" s="52"/>
      <c r="I242" s="41"/>
    </row>
    <row r="243" spans="1:9">
      <c r="A243" s="65">
        <v>8.9</v>
      </c>
      <c r="B243" s="64" t="s">
        <v>608</v>
      </c>
      <c r="C243" s="65" t="s">
        <v>609</v>
      </c>
      <c r="D243" s="40">
        <v>1</v>
      </c>
      <c r="E243" s="51"/>
      <c r="F243" s="51"/>
      <c r="G243" s="52">
        <f t="shared" ref="G243:G246" si="48">IF(D243="RO",0,D243*E243)</f>
        <v>0</v>
      </c>
      <c r="H243" s="52">
        <f t="shared" ref="H243:H246" si="49">IF(D243="RO",0,D243*F243)</f>
        <v>0</v>
      </c>
      <c r="I243" s="41">
        <f t="shared" ref="I243:I246" si="50">SUM(G243:H243)</f>
        <v>0</v>
      </c>
    </row>
    <row r="244" spans="1:9" ht="26">
      <c r="A244" s="65" t="s">
        <v>610</v>
      </c>
      <c r="B244" s="97" t="s">
        <v>611</v>
      </c>
      <c r="C244" s="49" t="s">
        <v>612</v>
      </c>
      <c r="D244" s="40">
        <v>1</v>
      </c>
      <c r="E244" s="51"/>
      <c r="F244" s="51"/>
      <c r="G244" s="52">
        <f t="shared" si="48"/>
        <v>0</v>
      </c>
      <c r="H244" s="52">
        <f t="shared" si="49"/>
        <v>0</v>
      </c>
      <c r="I244" s="41">
        <f t="shared" si="50"/>
        <v>0</v>
      </c>
    </row>
    <row r="245" spans="1:9" ht="39">
      <c r="A245" s="65">
        <v>8.11</v>
      </c>
      <c r="B245" s="64" t="s">
        <v>613</v>
      </c>
      <c r="C245" s="65" t="s">
        <v>594</v>
      </c>
      <c r="D245" s="40">
        <v>1</v>
      </c>
      <c r="E245" s="51"/>
      <c r="F245" s="51"/>
      <c r="G245" s="52">
        <f t="shared" si="48"/>
        <v>0</v>
      </c>
      <c r="H245" s="52">
        <f t="shared" si="49"/>
        <v>0</v>
      </c>
      <c r="I245" s="41">
        <f t="shared" si="50"/>
        <v>0</v>
      </c>
    </row>
    <row r="246" spans="1:9" ht="52">
      <c r="A246" s="65">
        <v>8.1199999999999992</v>
      </c>
      <c r="B246" s="64" t="s">
        <v>614</v>
      </c>
      <c r="C246" s="65" t="s">
        <v>594</v>
      </c>
      <c r="D246" s="40">
        <v>0</v>
      </c>
      <c r="E246" s="51"/>
      <c r="F246" s="51"/>
      <c r="G246" s="52">
        <f t="shared" si="48"/>
        <v>0</v>
      </c>
      <c r="H246" s="52">
        <f t="shared" si="49"/>
        <v>0</v>
      </c>
      <c r="I246" s="41">
        <f t="shared" si="50"/>
        <v>0</v>
      </c>
    </row>
    <row r="247" spans="1:9" ht="26">
      <c r="A247" s="65">
        <v>8.1300000000000008</v>
      </c>
      <c r="B247" s="64" t="s">
        <v>615</v>
      </c>
      <c r="C247" s="65"/>
      <c r="D247" s="40"/>
      <c r="E247" s="51"/>
      <c r="F247" s="51"/>
      <c r="G247" s="41"/>
      <c r="H247" s="41"/>
      <c r="I247" s="41"/>
    </row>
    <row r="248" spans="1:9">
      <c r="A248" s="65"/>
      <c r="B248" s="64"/>
      <c r="C248" s="65"/>
      <c r="D248" s="40"/>
      <c r="E248" s="51"/>
      <c r="F248" s="51"/>
      <c r="G248" s="41"/>
      <c r="H248" s="41"/>
      <c r="I248" s="41"/>
    </row>
    <row r="249" spans="1:9">
      <c r="A249" s="98"/>
      <c r="B249" s="43" t="s">
        <v>616</v>
      </c>
      <c r="C249" s="98"/>
      <c r="D249" s="40"/>
      <c r="E249" s="51"/>
      <c r="F249" s="51"/>
      <c r="G249" s="46">
        <f t="shared" ref="G249:I249" si="51">SUM(G229:G248)</f>
        <v>0</v>
      </c>
      <c r="H249" s="46">
        <f t="shared" si="51"/>
        <v>0</v>
      </c>
      <c r="I249" s="46">
        <f t="shared" si="51"/>
        <v>0</v>
      </c>
    </row>
    <row r="250" spans="1:9">
      <c r="A250" s="39"/>
      <c r="B250" s="54"/>
      <c r="C250" s="39"/>
      <c r="D250" s="40"/>
      <c r="E250" s="51"/>
      <c r="F250" s="51"/>
      <c r="G250" s="41"/>
      <c r="H250" s="41"/>
      <c r="I250" s="41"/>
    </row>
    <row r="251" spans="1:9">
      <c r="A251" s="99">
        <v>9</v>
      </c>
      <c r="B251" s="100" t="s">
        <v>617</v>
      </c>
      <c r="C251" s="101"/>
      <c r="D251" s="40"/>
      <c r="E251" s="51"/>
      <c r="F251" s="51"/>
      <c r="G251" s="41"/>
      <c r="H251" s="41"/>
      <c r="I251" s="41"/>
    </row>
    <row r="252" spans="1:9">
      <c r="A252" s="91"/>
      <c r="B252" s="102"/>
      <c r="C252" s="103"/>
      <c r="D252" s="40"/>
      <c r="E252" s="51"/>
      <c r="F252" s="51"/>
      <c r="G252" s="41"/>
      <c r="H252" s="41"/>
      <c r="I252" s="41"/>
    </row>
    <row r="253" spans="1:9">
      <c r="A253" s="91">
        <v>9.1</v>
      </c>
      <c r="B253" s="104" t="s">
        <v>618</v>
      </c>
      <c r="C253" s="103" t="s">
        <v>619</v>
      </c>
      <c r="D253" s="40" t="s">
        <v>142</v>
      </c>
      <c r="E253" s="51"/>
      <c r="F253" s="51"/>
      <c r="G253" s="52">
        <f t="shared" ref="G253:G260" si="52">IF(D253="RO",0,D253*E253)</f>
        <v>0</v>
      </c>
      <c r="H253" s="52">
        <f t="shared" ref="H253:H260" si="53">IF(D253="RO",0,D253*F253)</f>
        <v>0</v>
      </c>
      <c r="I253" s="41">
        <f t="shared" ref="I253:I260" si="54">SUM(G253:H253)</f>
        <v>0</v>
      </c>
    </row>
    <row r="254" spans="1:9">
      <c r="A254" s="91">
        <v>9.1999999999999993</v>
      </c>
      <c r="B254" s="102" t="s">
        <v>620</v>
      </c>
      <c r="C254" s="103" t="s">
        <v>83</v>
      </c>
      <c r="D254" s="40" t="s">
        <v>142</v>
      </c>
      <c r="E254" s="51"/>
      <c r="F254" s="51"/>
      <c r="G254" s="52">
        <f t="shared" si="52"/>
        <v>0</v>
      </c>
      <c r="H254" s="52">
        <f t="shared" si="53"/>
        <v>0</v>
      </c>
      <c r="I254" s="41">
        <f t="shared" si="54"/>
        <v>0</v>
      </c>
    </row>
    <row r="255" spans="1:9">
      <c r="A255" s="91">
        <v>9.3000000000000007</v>
      </c>
      <c r="B255" s="102" t="s">
        <v>621</v>
      </c>
      <c r="C255" s="103" t="s">
        <v>83</v>
      </c>
      <c r="D255" s="40">
        <v>1</v>
      </c>
      <c r="E255" s="51"/>
      <c r="F255" s="51"/>
      <c r="G255" s="52">
        <f t="shared" si="52"/>
        <v>0</v>
      </c>
      <c r="H255" s="52">
        <f t="shared" si="53"/>
        <v>0</v>
      </c>
      <c r="I255" s="41">
        <f t="shared" si="54"/>
        <v>0</v>
      </c>
    </row>
    <row r="256" spans="1:9">
      <c r="A256" s="91">
        <v>9.4</v>
      </c>
      <c r="B256" s="104" t="s">
        <v>622</v>
      </c>
      <c r="C256" s="103" t="s">
        <v>623</v>
      </c>
      <c r="D256" s="40">
        <v>1</v>
      </c>
      <c r="E256" s="51"/>
      <c r="F256" s="51"/>
      <c r="G256" s="52">
        <f t="shared" si="52"/>
        <v>0</v>
      </c>
      <c r="H256" s="52">
        <f t="shared" si="53"/>
        <v>0</v>
      </c>
      <c r="I256" s="41">
        <f t="shared" si="54"/>
        <v>0</v>
      </c>
    </row>
    <row r="257" spans="1:9">
      <c r="A257" s="91">
        <v>9.5</v>
      </c>
      <c r="B257" s="102" t="s">
        <v>624</v>
      </c>
      <c r="C257" s="103" t="s">
        <v>83</v>
      </c>
      <c r="D257" s="40">
        <v>1</v>
      </c>
      <c r="E257" s="51"/>
      <c r="F257" s="51"/>
      <c r="G257" s="52">
        <f t="shared" si="52"/>
        <v>0</v>
      </c>
      <c r="H257" s="52">
        <f t="shared" si="53"/>
        <v>0</v>
      </c>
      <c r="I257" s="41">
        <f t="shared" si="54"/>
        <v>0</v>
      </c>
    </row>
    <row r="258" spans="1:9">
      <c r="A258" s="91">
        <v>9.6</v>
      </c>
      <c r="B258" s="102" t="s">
        <v>625</v>
      </c>
      <c r="C258" s="103" t="s">
        <v>83</v>
      </c>
      <c r="D258" s="40" t="s">
        <v>142</v>
      </c>
      <c r="E258" s="51"/>
      <c r="F258" s="51"/>
      <c r="G258" s="52">
        <f t="shared" si="52"/>
        <v>0</v>
      </c>
      <c r="H258" s="52">
        <f t="shared" si="53"/>
        <v>0</v>
      </c>
      <c r="I258" s="41">
        <f t="shared" si="54"/>
        <v>0</v>
      </c>
    </row>
    <row r="259" spans="1:9">
      <c r="A259" s="91">
        <v>9.6999999999999993</v>
      </c>
      <c r="B259" s="102" t="s">
        <v>626</v>
      </c>
      <c r="C259" s="103" t="s">
        <v>619</v>
      </c>
      <c r="D259" s="40" t="s">
        <v>142</v>
      </c>
      <c r="E259" s="51"/>
      <c r="F259" s="51"/>
      <c r="G259" s="52">
        <f t="shared" si="52"/>
        <v>0</v>
      </c>
      <c r="H259" s="52">
        <f t="shared" si="53"/>
        <v>0</v>
      </c>
      <c r="I259" s="41">
        <f t="shared" si="54"/>
        <v>0</v>
      </c>
    </row>
    <row r="260" spans="1:9" ht="26">
      <c r="A260" s="91">
        <v>9.8000000000000007</v>
      </c>
      <c r="B260" s="102" t="s">
        <v>627</v>
      </c>
      <c r="C260" s="105" t="s">
        <v>628</v>
      </c>
      <c r="D260" s="40"/>
      <c r="E260" s="51"/>
      <c r="F260" s="51"/>
      <c r="G260" s="52">
        <f t="shared" si="52"/>
        <v>0</v>
      </c>
      <c r="H260" s="52">
        <f t="shared" si="53"/>
        <v>0</v>
      </c>
      <c r="I260" s="41">
        <f t="shared" si="54"/>
        <v>0</v>
      </c>
    </row>
    <row r="261" spans="1:9">
      <c r="A261" s="39"/>
      <c r="B261" s="54"/>
      <c r="C261" s="39"/>
      <c r="D261" s="40"/>
      <c r="E261" s="68"/>
      <c r="F261" s="68"/>
      <c r="G261" s="68"/>
      <c r="H261" s="68"/>
      <c r="I261" s="68"/>
    </row>
    <row r="262" spans="1:9">
      <c r="A262" s="39"/>
      <c r="B262" s="43" t="s">
        <v>629</v>
      </c>
      <c r="C262" s="39"/>
      <c r="D262" s="40"/>
      <c r="E262" s="51"/>
      <c r="F262" s="51"/>
      <c r="G262" s="68">
        <f t="shared" ref="G262:I262" si="55">SUM(G252:G261)</f>
        <v>0</v>
      </c>
      <c r="H262" s="68">
        <f t="shared" si="55"/>
        <v>0</v>
      </c>
      <c r="I262" s="68">
        <f t="shared" si="55"/>
        <v>0</v>
      </c>
    </row>
    <row r="263" spans="1:9">
      <c r="A263" s="39"/>
      <c r="B263" s="43"/>
      <c r="C263" s="39"/>
      <c r="D263" s="40"/>
      <c r="E263" s="51"/>
      <c r="F263" s="51"/>
      <c r="G263" s="68"/>
      <c r="H263" s="68"/>
      <c r="I263" s="68"/>
    </row>
    <row r="264" spans="1:9" s="5" customFormat="1">
      <c r="A264" s="99">
        <v>10</v>
      </c>
      <c r="B264" s="106" t="s">
        <v>630</v>
      </c>
      <c r="C264" s="103"/>
      <c r="D264" s="107"/>
      <c r="E264" s="68"/>
      <c r="F264" s="68"/>
      <c r="G264" s="68"/>
      <c r="H264" s="68"/>
      <c r="I264" s="68"/>
    </row>
    <row r="265" spans="1:9" s="5" customFormat="1" ht="52">
      <c r="A265" s="49">
        <v>10.1</v>
      </c>
      <c r="B265" s="50" t="s">
        <v>631</v>
      </c>
      <c r="C265" s="103" t="s">
        <v>632</v>
      </c>
      <c r="D265" s="107">
        <v>1</v>
      </c>
      <c r="E265" s="51"/>
      <c r="F265" s="51"/>
      <c r="G265" s="52">
        <f>IF(D265="RO",0,D265*E265)</f>
        <v>0</v>
      </c>
      <c r="H265" s="52">
        <f>IF(D265="RO",0,D265*F265)</f>
        <v>0</v>
      </c>
      <c r="I265" s="41">
        <f>SUM(G265:H265)</f>
        <v>0</v>
      </c>
    </row>
    <row r="266" spans="1:9" s="5" customFormat="1">
      <c r="A266" s="49"/>
      <c r="B266" s="50"/>
      <c r="C266" s="103"/>
      <c r="D266" s="107"/>
      <c r="E266" s="51"/>
      <c r="F266" s="51"/>
      <c r="G266" s="52"/>
      <c r="H266" s="52"/>
      <c r="I266" s="41"/>
    </row>
    <row r="267" spans="1:9" s="5" customFormat="1">
      <c r="A267" s="108"/>
      <c r="B267" s="43" t="s">
        <v>633</v>
      </c>
      <c r="C267" s="103"/>
      <c r="D267" s="107"/>
      <c r="E267" s="68"/>
      <c r="F267" s="68"/>
      <c r="G267" s="68">
        <f t="shared" ref="G267:I267" si="56">SUM(G265:G265)</f>
        <v>0</v>
      </c>
      <c r="H267" s="68">
        <f t="shared" si="56"/>
        <v>0</v>
      </c>
      <c r="I267" s="68">
        <f t="shared" si="56"/>
        <v>0</v>
      </c>
    </row>
    <row r="268" spans="1:9" s="5" customFormat="1">
      <c r="A268" s="108"/>
      <c r="B268" s="43"/>
      <c r="C268" s="103"/>
      <c r="D268" s="107"/>
      <c r="E268" s="68"/>
      <c r="F268" s="68"/>
      <c r="G268" s="68"/>
      <c r="H268" s="68"/>
      <c r="I268" s="68"/>
    </row>
    <row r="269" spans="1:9" s="5" customFormat="1">
      <c r="A269" s="109">
        <v>11</v>
      </c>
      <c r="B269" s="106" t="s">
        <v>634</v>
      </c>
      <c r="C269" s="103"/>
      <c r="D269" s="107"/>
      <c r="E269" s="68"/>
      <c r="F269" s="68"/>
      <c r="G269" s="68"/>
      <c r="H269" s="68"/>
      <c r="I269" s="68"/>
    </row>
    <row r="270" spans="1:9" s="5" customFormat="1" ht="26">
      <c r="A270" s="108">
        <v>11.1</v>
      </c>
      <c r="B270" s="110" t="s">
        <v>635</v>
      </c>
      <c r="C270" s="103" t="s">
        <v>64</v>
      </c>
      <c r="D270" s="107">
        <v>0</v>
      </c>
      <c r="E270" s="51"/>
      <c r="F270" s="51"/>
      <c r="G270" s="52">
        <f t="shared" ref="G270:G279" si="57">IF(D270="RO",0,D270*E270)</f>
        <v>0</v>
      </c>
      <c r="H270" s="52">
        <f t="shared" ref="H270:H279" si="58">IF(D270="RO",0,D270*F270)</f>
        <v>0</v>
      </c>
      <c r="I270" s="41">
        <f t="shared" ref="I270:I279" si="59">SUM(G270:H270)</f>
        <v>0</v>
      </c>
    </row>
    <row r="271" spans="1:9" s="5" customFormat="1" ht="26">
      <c r="A271" s="108">
        <v>11.2</v>
      </c>
      <c r="B271" s="110" t="s">
        <v>636</v>
      </c>
      <c r="C271" s="103" t="s">
        <v>64</v>
      </c>
      <c r="D271" s="107" t="s">
        <v>142</v>
      </c>
      <c r="E271" s="51"/>
      <c r="F271" s="51"/>
      <c r="G271" s="52">
        <f t="shared" si="57"/>
        <v>0</v>
      </c>
      <c r="H271" s="52">
        <f t="shared" si="58"/>
        <v>0</v>
      </c>
      <c r="I271" s="41">
        <f t="shared" si="59"/>
        <v>0</v>
      </c>
    </row>
    <row r="272" spans="1:9" s="5" customFormat="1" ht="26">
      <c r="A272" s="108">
        <v>11.3</v>
      </c>
      <c r="B272" s="110" t="s">
        <v>637</v>
      </c>
      <c r="C272" s="103" t="s">
        <v>64</v>
      </c>
      <c r="D272" s="107" t="s">
        <v>142</v>
      </c>
      <c r="E272" s="51"/>
      <c r="F272" s="51"/>
      <c r="G272" s="52">
        <f t="shared" si="57"/>
        <v>0</v>
      </c>
      <c r="H272" s="52">
        <f t="shared" si="58"/>
        <v>0</v>
      </c>
      <c r="I272" s="41">
        <f t="shared" si="59"/>
        <v>0</v>
      </c>
    </row>
    <row r="273" spans="1:9" s="5" customFormat="1" ht="26">
      <c r="A273" s="108">
        <v>11.4</v>
      </c>
      <c r="B273" s="110" t="s">
        <v>638</v>
      </c>
      <c r="C273" s="103" t="s">
        <v>64</v>
      </c>
      <c r="D273" s="107">
        <v>0</v>
      </c>
      <c r="E273" s="51"/>
      <c r="F273" s="51"/>
      <c r="G273" s="52">
        <f t="shared" si="57"/>
        <v>0</v>
      </c>
      <c r="H273" s="52">
        <f t="shared" si="58"/>
        <v>0</v>
      </c>
      <c r="I273" s="41">
        <f t="shared" si="59"/>
        <v>0</v>
      </c>
    </row>
    <row r="274" spans="1:9" s="5" customFormat="1" ht="26">
      <c r="A274" s="108">
        <v>11.5</v>
      </c>
      <c r="B274" s="110" t="s">
        <v>639</v>
      </c>
      <c r="C274" s="103" t="s">
        <v>64</v>
      </c>
      <c r="D274" s="107" t="s">
        <v>142</v>
      </c>
      <c r="E274" s="51"/>
      <c r="F274" s="51"/>
      <c r="G274" s="52">
        <f t="shared" si="57"/>
        <v>0</v>
      </c>
      <c r="H274" s="52">
        <f t="shared" si="58"/>
        <v>0</v>
      </c>
      <c r="I274" s="41">
        <f t="shared" si="59"/>
        <v>0</v>
      </c>
    </row>
    <row r="275" spans="1:9" s="5" customFormat="1" ht="26">
      <c r="A275" s="108">
        <v>11.6</v>
      </c>
      <c r="B275" s="110" t="s">
        <v>640</v>
      </c>
      <c r="C275" s="103" t="s">
        <v>64</v>
      </c>
      <c r="D275" s="107">
        <v>0</v>
      </c>
      <c r="E275" s="51"/>
      <c r="F275" s="51"/>
      <c r="G275" s="52">
        <f t="shared" si="57"/>
        <v>0</v>
      </c>
      <c r="H275" s="52">
        <f t="shared" si="58"/>
        <v>0</v>
      </c>
      <c r="I275" s="41">
        <f t="shared" si="59"/>
        <v>0</v>
      </c>
    </row>
    <row r="276" spans="1:9" s="5" customFormat="1">
      <c r="A276" s="108">
        <v>11.7</v>
      </c>
      <c r="B276" s="110" t="s">
        <v>641</v>
      </c>
      <c r="C276" s="103" t="s">
        <v>64</v>
      </c>
      <c r="D276" s="107">
        <v>0</v>
      </c>
      <c r="E276" s="51"/>
      <c r="F276" s="51"/>
      <c r="G276" s="52">
        <f t="shared" si="57"/>
        <v>0</v>
      </c>
      <c r="H276" s="52">
        <f t="shared" si="58"/>
        <v>0</v>
      </c>
      <c r="I276" s="41">
        <f t="shared" si="59"/>
        <v>0</v>
      </c>
    </row>
    <row r="277" spans="1:9" s="5" customFormat="1">
      <c r="A277" s="108">
        <v>11.8</v>
      </c>
      <c r="B277" s="110" t="s">
        <v>642</v>
      </c>
      <c r="C277" s="103" t="s">
        <v>64</v>
      </c>
      <c r="D277" s="107">
        <v>0</v>
      </c>
      <c r="E277" s="51"/>
      <c r="F277" s="51"/>
      <c r="G277" s="52">
        <f t="shared" si="57"/>
        <v>0</v>
      </c>
      <c r="H277" s="52">
        <f t="shared" si="58"/>
        <v>0</v>
      </c>
      <c r="I277" s="41">
        <f t="shared" si="59"/>
        <v>0</v>
      </c>
    </row>
    <row r="278" spans="1:9" s="5" customFormat="1">
      <c r="A278" s="108">
        <v>11.9</v>
      </c>
      <c r="B278" s="110" t="s">
        <v>643</v>
      </c>
      <c r="C278" s="103" t="s">
        <v>64</v>
      </c>
      <c r="D278" s="107">
        <v>0</v>
      </c>
      <c r="E278" s="51"/>
      <c r="F278" s="51"/>
      <c r="G278" s="52">
        <f t="shared" si="57"/>
        <v>0</v>
      </c>
      <c r="H278" s="52">
        <f t="shared" si="58"/>
        <v>0</v>
      </c>
      <c r="I278" s="41">
        <f t="shared" si="59"/>
        <v>0</v>
      </c>
    </row>
    <row r="279" spans="1:9" s="5" customFormat="1">
      <c r="A279" s="111">
        <v>11.1</v>
      </c>
      <c r="B279" s="110" t="s">
        <v>644</v>
      </c>
      <c r="C279" s="103" t="s">
        <v>450</v>
      </c>
      <c r="D279" s="107">
        <v>90</v>
      </c>
      <c r="E279" s="51"/>
      <c r="F279" s="51"/>
      <c r="G279" s="52">
        <f t="shared" si="57"/>
        <v>0</v>
      </c>
      <c r="H279" s="52">
        <f t="shared" si="58"/>
        <v>0</v>
      </c>
      <c r="I279" s="41">
        <f t="shared" si="59"/>
        <v>0</v>
      </c>
    </row>
    <row r="280" spans="1:9" s="5" customFormat="1">
      <c r="A280" s="108"/>
      <c r="B280" s="110"/>
      <c r="C280" s="103"/>
      <c r="D280" s="112"/>
      <c r="E280" s="68"/>
      <c r="F280" s="68"/>
      <c r="G280" s="68"/>
      <c r="H280" s="68"/>
      <c r="I280" s="68"/>
    </row>
    <row r="281" spans="1:9" s="5" customFormat="1">
      <c r="A281" s="108"/>
      <c r="B281" s="43" t="s">
        <v>645</v>
      </c>
      <c r="C281" s="103"/>
      <c r="D281" s="107"/>
      <c r="E281" s="68"/>
      <c r="F281" s="68"/>
      <c r="G281" s="68">
        <f t="shared" ref="G281:I281" si="60">SUM(G270:G280)</f>
        <v>0</v>
      </c>
      <c r="H281" s="68">
        <f t="shared" si="60"/>
        <v>0</v>
      </c>
      <c r="I281" s="68">
        <f t="shared" si="60"/>
        <v>0</v>
      </c>
    </row>
    <row r="282" spans="1:9" s="5" customFormat="1">
      <c r="A282" s="108"/>
      <c r="B282" s="43"/>
      <c r="C282" s="103"/>
      <c r="D282" s="107"/>
      <c r="E282" s="68"/>
      <c r="F282" s="68"/>
      <c r="G282" s="68"/>
      <c r="H282" s="68"/>
      <c r="I282" s="68"/>
    </row>
    <row r="283" spans="1:9" s="5" customFormat="1">
      <c r="A283" s="109">
        <v>12</v>
      </c>
      <c r="B283" s="77" t="s">
        <v>646</v>
      </c>
      <c r="C283" s="103"/>
      <c r="D283" s="107"/>
      <c r="E283" s="68"/>
      <c r="F283" s="68"/>
      <c r="G283" s="68"/>
      <c r="H283" s="68"/>
      <c r="I283" s="68"/>
    </row>
    <row r="284" spans="1:9" s="5" customFormat="1">
      <c r="A284" s="108"/>
      <c r="B284" s="73"/>
      <c r="C284" s="103"/>
      <c r="D284" s="107"/>
      <c r="E284" s="68"/>
      <c r="F284" s="68"/>
      <c r="G284" s="68"/>
      <c r="H284" s="68"/>
      <c r="I284" s="68"/>
    </row>
    <row r="285" spans="1:9" s="5" customFormat="1" ht="30.75" customHeight="1">
      <c r="A285" s="108">
        <v>12.1</v>
      </c>
      <c r="B285" s="83" t="s">
        <v>647</v>
      </c>
      <c r="C285" s="103" t="s">
        <v>648</v>
      </c>
      <c r="D285" s="107" t="s">
        <v>142</v>
      </c>
      <c r="E285" s="68"/>
      <c r="F285" s="68"/>
      <c r="G285" s="52">
        <f t="shared" ref="G285:G288" si="61">IF(D285="RO",0,D285*E285)</f>
        <v>0</v>
      </c>
      <c r="H285" s="52">
        <f t="shared" ref="H285:H288" si="62">IF(D285="RO",0,D285*F285)</f>
        <v>0</v>
      </c>
      <c r="I285" s="41">
        <f t="shared" ref="I285:I288" si="63">SUM(G285:H285)</f>
        <v>0</v>
      </c>
    </row>
    <row r="286" spans="1:9" ht="39">
      <c r="A286" s="98">
        <v>12.2</v>
      </c>
      <c r="B286" s="113" t="s">
        <v>649</v>
      </c>
      <c r="C286" s="114" t="s">
        <v>64</v>
      </c>
      <c r="D286" s="115" t="s">
        <v>142</v>
      </c>
      <c r="E286" s="115"/>
      <c r="F286" s="115"/>
      <c r="G286" s="116"/>
      <c r="H286" s="116"/>
      <c r="I286" s="116">
        <f t="shared" si="63"/>
        <v>0</v>
      </c>
    </row>
    <row r="287" spans="1:9" s="6" customFormat="1">
      <c r="A287" s="117">
        <v>12.3</v>
      </c>
      <c r="B287" s="118" t="s">
        <v>650</v>
      </c>
      <c r="C287" s="98" t="s">
        <v>64</v>
      </c>
      <c r="D287" s="115" t="s">
        <v>142</v>
      </c>
      <c r="E287" s="115"/>
      <c r="F287" s="115"/>
      <c r="G287" s="116">
        <f t="shared" si="61"/>
        <v>0</v>
      </c>
      <c r="H287" s="116">
        <f t="shared" si="62"/>
        <v>0</v>
      </c>
      <c r="I287" s="116">
        <f t="shared" si="63"/>
        <v>0</v>
      </c>
    </row>
    <row r="288" spans="1:9" s="5" customFormat="1" ht="30.75" customHeight="1">
      <c r="A288" s="108">
        <v>12.4</v>
      </c>
      <c r="B288" s="83" t="s">
        <v>651</v>
      </c>
      <c r="C288" s="103" t="s">
        <v>648</v>
      </c>
      <c r="D288" s="107" t="s">
        <v>142</v>
      </c>
      <c r="E288" s="68"/>
      <c r="F288" s="68"/>
      <c r="G288" s="52">
        <f t="shared" si="61"/>
        <v>0</v>
      </c>
      <c r="H288" s="52">
        <f t="shared" si="62"/>
        <v>0</v>
      </c>
      <c r="I288" s="41">
        <f t="shared" si="63"/>
        <v>0</v>
      </c>
    </row>
    <row r="289" spans="1:9" s="5" customFormat="1">
      <c r="A289" s="108"/>
      <c r="B289" s="73"/>
      <c r="C289" s="103"/>
      <c r="D289" s="107"/>
      <c r="E289" s="68"/>
      <c r="F289" s="68"/>
      <c r="G289" s="68"/>
      <c r="H289" s="68"/>
      <c r="I289" s="68"/>
    </row>
    <row r="290" spans="1:9" s="5" customFormat="1">
      <c r="A290" s="108"/>
      <c r="B290" s="43" t="s">
        <v>652</v>
      </c>
      <c r="C290" s="103"/>
      <c r="D290" s="107"/>
      <c r="E290" s="68"/>
      <c r="F290" s="68"/>
      <c r="G290" s="68">
        <f t="shared" ref="G290:I290" si="64">SUM(G285:G289)</f>
        <v>0</v>
      </c>
      <c r="H290" s="68">
        <f t="shared" si="64"/>
        <v>0</v>
      </c>
      <c r="I290" s="68">
        <f t="shared" si="64"/>
        <v>0</v>
      </c>
    </row>
    <row r="291" spans="1:9" s="5" customFormat="1">
      <c r="A291" s="108"/>
      <c r="B291" s="43"/>
      <c r="C291" s="103"/>
      <c r="D291" s="107"/>
      <c r="E291" s="68"/>
      <c r="F291" s="68"/>
      <c r="G291" s="68"/>
      <c r="H291" s="68"/>
      <c r="I291" s="68"/>
    </row>
    <row r="292" spans="1:9" ht="14.5">
      <c r="A292" s="119" t="s">
        <v>653</v>
      </c>
      <c r="B292" s="120"/>
    </row>
    <row r="293" spans="1:9" ht="14.5">
      <c r="A293" s="121" t="s">
        <v>654</v>
      </c>
    </row>
    <row r="294" spans="1:9" ht="14.5">
      <c r="A294" s="121" t="s">
        <v>655</v>
      </c>
    </row>
    <row r="295" spans="1:9" ht="14.5">
      <c r="A295" s="121" t="s">
        <v>656</v>
      </c>
    </row>
    <row r="296" spans="1:9" ht="14.5">
      <c r="A296" s="121" t="s">
        <v>657</v>
      </c>
    </row>
    <row r="297" spans="1:9" ht="14.5">
      <c r="A297" s="121" t="s">
        <v>658</v>
      </c>
    </row>
    <row r="298" spans="1:9" ht="14.5">
      <c r="A298" s="121" t="s">
        <v>659</v>
      </c>
    </row>
    <row r="299" spans="1:9" ht="14.5">
      <c r="A299" s="121" t="s">
        <v>660</v>
      </c>
    </row>
    <row r="300" spans="1:9" ht="14.5">
      <c r="A300" s="121" t="s">
        <v>661</v>
      </c>
    </row>
    <row r="301" spans="1:9" ht="14.5">
      <c r="A301" s="121" t="s">
        <v>662</v>
      </c>
    </row>
    <row r="302" spans="1:9" ht="14.5">
      <c r="A302" s="121" t="s">
        <v>663</v>
      </c>
    </row>
    <row r="303" spans="1:9" ht="14.5">
      <c r="A303" s="121" t="s">
        <v>664</v>
      </c>
    </row>
    <row r="304" spans="1:9" ht="14.5">
      <c r="A304" s="121" t="s">
        <v>665</v>
      </c>
    </row>
    <row r="305" spans="1:1" ht="14.5">
      <c r="A305" s="121" t="s">
        <v>666</v>
      </c>
    </row>
    <row r="306" spans="1:1" ht="14.5">
      <c r="A306" s="121" t="s">
        <v>667</v>
      </c>
    </row>
    <row r="307" spans="1:1" ht="14.5">
      <c r="A307" s="121" t="s">
        <v>668</v>
      </c>
    </row>
    <row r="308" spans="1:1" ht="14.5">
      <c r="A308" s="121" t="s">
        <v>669</v>
      </c>
    </row>
    <row r="309" spans="1:1" ht="14.5">
      <c r="A309" s="121" t="s">
        <v>670</v>
      </c>
    </row>
    <row r="310" spans="1:1" ht="14.5">
      <c r="A310" s="121" t="s">
        <v>671</v>
      </c>
    </row>
    <row r="311" spans="1:1" ht="14.5">
      <c r="A311" s="121" t="s">
        <v>672</v>
      </c>
    </row>
    <row r="312" spans="1:1" ht="14.5">
      <c r="A312" s="121" t="s">
        <v>673</v>
      </c>
    </row>
    <row r="313" spans="1:1" ht="14.5">
      <c r="A313" s="121" t="s">
        <v>674</v>
      </c>
    </row>
    <row r="314" spans="1:1" ht="14.5">
      <c r="A314" s="121" t="s">
        <v>675</v>
      </c>
    </row>
    <row r="315" spans="1:1" ht="14.5">
      <c r="A315" s="121" t="s">
        <v>676</v>
      </c>
    </row>
    <row r="316" spans="1:1" ht="14.5">
      <c r="A316" s="121" t="s">
        <v>677</v>
      </c>
    </row>
    <row r="317" spans="1:1" ht="14.5">
      <c r="A317" s="122" t="s">
        <v>678</v>
      </c>
    </row>
    <row r="318" spans="1:1" ht="14.5">
      <c r="A318" s="122"/>
    </row>
    <row r="319" spans="1:1" ht="14.5">
      <c r="A319" s="119" t="s">
        <v>679</v>
      </c>
    </row>
    <row r="320" spans="1:1" ht="14.5">
      <c r="A320" s="121" t="s">
        <v>680</v>
      </c>
    </row>
    <row r="321" spans="1:1" ht="14.5">
      <c r="A321" s="121" t="s">
        <v>681</v>
      </c>
    </row>
    <row r="322" spans="1:1" ht="14.5">
      <c r="A322" s="121" t="s">
        <v>682</v>
      </c>
    </row>
    <row r="323" spans="1:1" ht="14.5">
      <c r="A323" s="119"/>
    </row>
    <row r="324" spans="1:1" ht="14.5">
      <c r="A324" s="119" t="s">
        <v>683</v>
      </c>
    </row>
  </sheetData>
  <mergeCells count="7">
    <mergeCell ref="A1:I1"/>
    <mergeCell ref="C2:I2"/>
    <mergeCell ref="E3:F3"/>
    <mergeCell ref="G3:I3"/>
    <mergeCell ref="B3:B4"/>
    <mergeCell ref="C3:C4"/>
    <mergeCell ref="D3:D4"/>
  </mergeCells>
  <printOptions horizontalCentered="1"/>
  <pageMargins left="0.25" right="0.25" top="0.75" bottom="0.75" header="0.3" footer="0.3"/>
  <pageSetup paperSize="9" scale="63" fitToHeight="8" orientation="portrait" verticalDpi="72"/>
  <headerFooter>
    <oddHeader>&amp;LMEPTEL CONSULTANT</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CIVIL &amp; INTERIOR WORKS </vt:lpstr>
      <vt:lpstr>HVAC</vt:lpstr>
      <vt:lpstr>F.F</vt:lpstr>
      <vt:lpstr>FAS</vt:lpstr>
      <vt:lpstr>PHE BOQ</vt:lpstr>
      <vt:lpstr>ELE SUM</vt:lpstr>
      <vt:lpstr>Electrical</vt:lpstr>
      <vt:lpstr>'CIVIL &amp; INTERIOR WORKS '!Print_Area</vt:lpstr>
      <vt:lpstr>'ELE SUM'!Print_Area</vt:lpstr>
      <vt:lpstr>Electrical!Print_Area</vt:lpstr>
      <vt:lpstr>F.F!Print_Area</vt:lpstr>
      <vt:lpstr>HVAC!Print_Area</vt:lpstr>
      <vt:lpstr>Electrical!Print_Titles</vt:lpstr>
      <vt:lpstr>'PHE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Manish Kumar-New</cp:lastModifiedBy>
  <cp:lastPrinted>2024-12-13T13:32:00Z</cp:lastPrinted>
  <dcterms:created xsi:type="dcterms:W3CDTF">2023-01-18T07:18:00Z</dcterms:created>
  <dcterms:modified xsi:type="dcterms:W3CDTF">2024-12-20T08:06:40Z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85C28A7F1FB878E1903D6167AF8555D6_33</vt:lpwstr>
  </property>
  <property fmtid="{D5CDD505-2E9C-101B-9397-08002B2CF9AE}" pid="3" name="KSOProductBuildVer">
    <vt:lpwstr>1033-12.2.0.19307</vt:lpwstr>
  </property>
</Properties>
</file>