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Backup\Quotation\Music\Revised quote\"/>
    </mc:Choice>
  </mc:AlternateContent>
  <bookViews>
    <workbookView xWindow="0" yWindow="0" windowWidth="16815" windowHeight="9045"/>
  </bookViews>
  <sheets>
    <sheet name="JBL Amplifier JBL Speaker" sheetId="8" r:id="rId1"/>
    <sheet name="Rontek Amplifier JBL Speakers" sheetId="7" r:id="rId2"/>
    <sheet name="Rontek Amplifier Speakers" sheetId="9" r:id="rId3"/>
  </sheet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9" l="1"/>
  <c r="J36" i="9" s="1"/>
  <c r="H35" i="9"/>
  <c r="K35" i="9" s="1"/>
  <c r="L35" i="9" s="1"/>
  <c r="H32" i="9"/>
  <c r="K32" i="9" s="1"/>
  <c r="L32" i="9" s="1"/>
  <c r="H31" i="9"/>
  <c r="J31" i="9" s="1"/>
  <c r="K28" i="9"/>
  <c r="L28" i="9" s="1"/>
  <c r="H28" i="9"/>
  <c r="J28" i="9" s="1"/>
  <c r="M28" i="9" s="1"/>
  <c r="H27" i="9"/>
  <c r="K27" i="9" s="1"/>
  <c r="L27" i="9" s="1"/>
  <c r="H24" i="9"/>
  <c r="K24" i="9" s="1"/>
  <c r="L24" i="9" s="1"/>
  <c r="K23" i="9"/>
  <c r="L23" i="9" s="1"/>
  <c r="H23" i="9"/>
  <c r="J23" i="9" s="1"/>
  <c r="H20" i="9"/>
  <c r="K20" i="9" s="1"/>
  <c r="L20" i="9" s="1"/>
  <c r="J19" i="9"/>
  <c r="H19" i="9"/>
  <c r="K19" i="9" s="1"/>
  <c r="L19" i="9" s="1"/>
  <c r="H16" i="9"/>
  <c r="J16" i="9" s="1"/>
  <c r="H15" i="9"/>
  <c r="K15" i="9" s="1"/>
  <c r="L15" i="9" s="1"/>
  <c r="K12" i="9"/>
  <c r="L12" i="9" s="1"/>
  <c r="H12" i="9"/>
  <c r="J12" i="9" s="1"/>
  <c r="H11" i="9"/>
  <c r="J11" i="9" s="1"/>
  <c r="H8" i="9"/>
  <c r="K8" i="9" s="1"/>
  <c r="L8" i="9" s="1"/>
  <c r="H7" i="9"/>
  <c r="J7" i="9" s="1"/>
  <c r="M23" i="9" l="1"/>
  <c r="J32" i="9"/>
  <c r="J24" i="9"/>
  <c r="M24" i="9" s="1"/>
  <c r="M25" i="9" s="1"/>
  <c r="J15" i="9"/>
  <c r="M15" i="9" s="1"/>
  <c r="M17" i="9" s="1"/>
  <c r="J20" i="9"/>
  <c r="M20" i="9" s="1"/>
  <c r="M11" i="9"/>
  <c r="M16" i="9"/>
  <c r="J35" i="9"/>
  <c r="M35" i="9" s="1"/>
  <c r="J27" i="9"/>
  <c r="M27" i="9" s="1"/>
  <c r="M29" i="9" s="1"/>
  <c r="K11" i="9"/>
  <c r="L11" i="9" s="1"/>
  <c r="K16" i="9"/>
  <c r="L16" i="9" s="1"/>
  <c r="J8" i="9"/>
  <c r="M8" i="9" s="1"/>
  <c r="K7" i="9"/>
  <c r="L7" i="9" s="1"/>
  <c r="M19" i="9"/>
  <c r="M12" i="9"/>
  <c r="K31" i="9"/>
  <c r="L31" i="9" s="1"/>
  <c r="K36" i="9"/>
  <c r="L36" i="9" s="1"/>
  <c r="M32" i="9"/>
  <c r="M7" i="9" l="1"/>
  <c r="M9" i="9" s="1"/>
  <c r="M13" i="9"/>
  <c r="M36" i="9"/>
  <c r="M37" i="9" s="1"/>
  <c r="M39" i="9" s="1"/>
  <c r="M21" i="9"/>
  <c r="M31" i="9"/>
  <c r="M33" i="9" s="1"/>
  <c r="H36" i="8" l="1"/>
  <c r="K36" i="8" s="1"/>
  <c r="L36" i="8" s="1"/>
  <c r="K35" i="8"/>
  <c r="L35" i="8" s="1"/>
  <c r="H35" i="8"/>
  <c r="J35" i="8" s="1"/>
  <c r="H32" i="8"/>
  <c r="K32" i="8" s="1"/>
  <c r="L32" i="8" s="1"/>
  <c r="H31" i="8"/>
  <c r="K31" i="8" s="1"/>
  <c r="L31" i="8" s="1"/>
  <c r="H28" i="8"/>
  <c r="J28" i="8" s="1"/>
  <c r="H27" i="8"/>
  <c r="J24" i="8"/>
  <c r="H24" i="8"/>
  <c r="K24" i="8" s="1"/>
  <c r="L24" i="8" s="1"/>
  <c r="H23" i="8"/>
  <c r="J23" i="8" s="1"/>
  <c r="H20" i="8"/>
  <c r="K20" i="8" s="1"/>
  <c r="L20" i="8" s="1"/>
  <c r="K19" i="8"/>
  <c r="L19" i="8" s="1"/>
  <c r="J19" i="8"/>
  <c r="H19" i="8"/>
  <c r="H16" i="8"/>
  <c r="J16" i="8" s="1"/>
  <c r="H15" i="8"/>
  <c r="K15" i="8" s="1"/>
  <c r="L15" i="8" s="1"/>
  <c r="K12" i="8"/>
  <c r="L12" i="8" s="1"/>
  <c r="J12" i="8"/>
  <c r="H12" i="8"/>
  <c r="H11" i="8"/>
  <c r="J11" i="8" s="1"/>
  <c r="H8" i="8"/>
  <c r="K7" i="8"/>
  <c r="L7" i="8" s="1"/>
  <c r="H7" i="8"/>
  <c r="J31" i="8" l="1"/>
  <c r="J8" i="8"/>
  <c r="M8" i="8" s="1"/>
  <c r="K8" i="8"/>
  <c r="L8" i="8" s="1"/>
  <c r="J15" i="8"/>
  <c r="M15" i="8" s="1"/>
  <c r="M35" i="8"/>
  <c r="J20" i="8"/>
  <c r="M20" i="8" s="1"/>
  <c r="J32" i="8"/>
  <c r="M32" i="8" s="1"/>
  <c r="J36" i="8"/>
  <c r="M36" i="8" s="1"/>
  <c r="M24" i="8"/>
  <c r="M12" i="8"/>
  <c r="K27" i="8"/>
  <c r="L27" i="8" s="1"/>
  <c r="J27" i="8"/>
  <c r="M19" i="8"/>
  <c r="J7" i="8"/>
  <c r="M7" i="8" s="1"/>
  <c r="K23" i="8"/>
  <c r="L23" i="8" s="1"/>
  <c r="K28" i="8"/>
  <c r="L28" i="8" s="1"/>
  <c r="M31" i="8"/>
  <c r="K11" i="8"/>
  <c r="L11" i="8" s="1"/>
  <c r="K16" i="8"/>
  <c r="L16" i="8" s="1"/>
  <c r="H35" i="7"/>
  <c r="K35" i="7" s="1"/>
  <c r="L35" i="7" s="1"/>
  <c r="H36" i="7"/>
  <c r="H31" i="7"/>
  <c r="K31" i="7" s="1"/>
  <c r="L31" i="7" s="1"/>
  <c r="H32" i="7"/>
  <c r="H27" i="7"/>
  <c r="K27" i="7" s="1"/>
  <c r="L27" i="7" s="1"/>
  <c r="H24" i="7"/>
  <c r="K24" i="7" s="1"/>
  <c r="L24" i="7" s="1"/>
  <c r="H19" i="7"/>
  <c r="K19" i="7" s="1"/>
  <c r="L19" i="7" s="1"/>
  <c r="H20" i="7"/>
  <c r="K20" i="7" s="1"/>
  <c r="L20" i="7" s="1"/>
  <c r="H16" i="7"/>
  <c r="J16" i="7" s="1"/>
  <c r="H28" i="7"/>
  <c r="K28" i="7" s="1"/>
  <c r="L28" i="7" s="1"/>
  <c r="H23" i="7"/>
  <c r="J23" i="7" s="1"/>
  <c r="H15" i="7"/>
  <c r="H12" i="7"/>
  <c r="J12" i="7" s="1"/>
  <c r="H11" i="7"/>
  <c r="K11" i="7" s="1"/>
  <c r="L11" i="7" s="1"/>
  <c r="M21" i="8" l="1"/>
  <c r="M37" i="8"/>
  <c r="M9" i="8"/>
  <c r="M27" i="8"/>
  <c r="M33" i="8"/>
  <c r="M16" i="8"/>
  <c r="M17" i="8" s="1"/>
  <c r="M11" i="8"/>
  <c r="M13" i="8" s="1"/>
  <c r="M28" i="8"/>
  <c r="M23" i="8"/>
  <c r="M25" i="8" s="1"/>
  <c r="J35" i="7"/>
  <c r="M35" i="7" s="1"/>
  <c r="J36" i="7"/>
  <c r="K36" i="7"/>
  <c r="L36" i="7" s="1"/>
  <c r="J31" i="7"/>
  <c r="M31" i="7" s="1"/>
  <c r="K32" i="7"/>
  <c r="L32" i="7" s="1"/>
  <c r="J32" i="7"/>
  <c r="J27" i="7"/>
  <c r="M27" i="7" s="1"/>
  <c r="J24" i="7"/>
  <c r="M24" i="7" s="1"/>
  <c r="J19" i="7"/>
  <c r="M19" i="7" s="1"/>
  <c r="J20" i="7"/>
  <c r="M20" i="7" s="1"/>
  <c r="K16" i="7"/>
  <c r="L16" i="7" s="1"/>
  <c r="J28" i="7"/>
  <c r="M28" i="7" s="1"/>
  <c r="K23" i="7"/>
  <c r="L23" i="7" s="1"/>
  <c r="K15" i="7"/>
  <c r="L15" i="7" s="1"/>
  <c r="J15" i="7"/>
  <c r="K12" i="7"/>
  <c r="L12" i="7" s="1"/>
  <c r="J11" i="7"/>
  <c r="M11" i="7" s="1"/>
  <c r="H7" i="7"/>
  <c r="H8" i="7"/>
  <c r="K8" i="7" s="1"/>
  <c r="L8" i="7" s="1"/>
  <c r="M29" i="8" l="1"/>
  <c r="M32" i="7"/>
  <c r="M33" i="7" s="1"/>
  <c r="M23" i="7"/>
  <c r="M25" i="7" s="1"/>
  <c r="M36" i="7"/>
  <c r="M37" i="7" s="1"/>
  <c r="M21" i="7"/>
  <c r="M16" i="7"/>
  <c r="J7" i="7"/>
  <c r="M29" i="7"/>
  <c r="M15" i="7"/>
  <c r="M12" i="7"/>
  <c r="M13" i="7" s="1"/>
  <c r="J8" i="7"/>
  <c r="M8" i="7" s="1"/>
  <c r="K7" i="7"/>
  <c r="L7" i="7" s="1"/>
  <c r="M17" i="7" l="1"/>
  <c r="M39" i="7" s="1"/>
  <c r="M7" i="7"/>
  <c r="M9" i="7" s="1"/>
</calcChain>
</file>

<file path=xl/sharedStrings.xml><?xml version="1.0" encoding="utf-8"?>
<sst xmlns="http://schemas.openxmlformats.org/spreadsheetml/2006/main" count="221" uniqueCount="45">
  <si>
    <t>Description</t>
  </si>
  <si>
    <t>Qty</t>
  </si>
  <si>
    <t>Amount</t>
  </si>
  <si>
    <t>Sl.No</t>
  </si>
  <si>
    <t>Brand/Mode</t>
  </si>
  <si>
    <t>Unit</t>
  </si>
  <si>
    <t>Unit Rate</t>
  </si>
  <si>
    <t>Nos</t>
  </si>
  <si>
    <t>Tax %</t>
  </si>
  <si>
    <t>HSN Code</t>
  </si>
  <si>
    <t>Total Basic Value</t>
  </si>
  <si>
    <t>GST Value</t>
  </si>
  <si>
    <t>GST on Installation charge</t>
  </si>
  <si>
    <t>Installation Charge @ 5% on Basic Value</t>
  </si>
  <si>
    <t>MZ 2  2 Zones x 50 watts @ 8 Ohms Class D high fidelity and high performance Amplifier with independent volume control for 2 zones | Connect upto 4 speakers ( 8 Ohms) without LMT | Built in USB &amp; SD Card reader- MP3/WAV, Bluetooth , FM Tuner Dimension : 17 inch x 8 inch x 2.5 inch. (CONNECT 4 SPEAKERS)</t>
  </si>
  <si>
    <t>Brioche doree , terminal 2 , BIAL</t>
  </si>
  <si>
    <t>RONTEK MZ 2 X 50</t>
  </si>
  <si>
    <t>James martin kitchen, terminal 2 , BIAL</t>
  </si>
  <si>
    <t>Gully kitchen, terminal 2 , BIAL</t>
  </si>
  <si>
    <t>Kfc bar, terminal 2 , BIAL</t>
  </si>
  <si>
    <t>Jamie oliver kitchen, terminal 2 , BIAL</t>
  </si>
  <si>
    <t>Irish house , terminal 2 , BIAL</t>
  </si>
  <si>
    <t>Bombay brasire, terminal 2 , BIAL</t>
  </si>
  <si>
    <t>Wendys, terminal 2 , BIAL</t>
  </si>
  <si>
    <t>MZ 2  2 Zones x 100 watts @ 8 Ohms Class D high fidelity and high performance Amplifier with independent volume control for 2 zones | Connect upto 4 speakers ( 8 Ohms) without LMT | Built in USB &amp; SD Card reader- MP3/WAV, Bluetooth , FM Tuner Dimension : 17 inch x 8 inch x 2.5 inch. (CONNECT 4 SPEAKERS)</t>
  </si>
  <si>
    <t>RONTEK MZ 2 X 100</t>
  </si>
  <si>
    <t xml:space="preserve">JBL Control 65 P/T </t>
  </si>
  <si>
    <t>JBL Control 65 P/T Compact Full-Range Pendant Speaker (65 watts @ 8ohms)</t>
  </si>
  <si>
    <t>Jbl 8128 ceiling speakers with custom colour 25 watts full range speakers</t>
  </si>
  <si>
    <t>JBL 8128</t>
  </si>
  <si>
    <t>Jbl 8128 ceiling speakers with custom colour /custom box25 watts full range speakers</t>
  </si>
  <si>
    <t>JBL Control One PRO (Pair)</t>
  </si>
  <si>
    <t>JBL Control One</t>
  </si>
  <si>
    <t>MZ 2  4 Zones x 100 watts @ 8 Ohms Class D high fidelity and high performance Amplifier with independent volume control for 2 zones | Connect upto 4 speakers ( 8 Ohms) without LMT | Built in USB &amp; SD Card reader- MP3/WAV, Bluetooth , FM Tuner Dimension : 17 inch x 8 inch x 2.5 inch. (CONNECT 4 SPEAKERS)</t>
  </si>
  <si>
    <t>Note</t>
  </si>
  <si>
    <t xml:space="preserve">Wiring charges on Actuals( Rs.108/feet)  </t>
  </si>
  <si>
    <t>Hardware Payment 60% in advance and 40% against Installation</t>
  </si>
  <si>
    <t>COSTING FOR AMPLIFIERS AND SPEAKERS</t>
  </si>
  <si>
    <t>Final total</t>
  </si>
  <si>
    <t>JBL Libra 300</t>
  </si>
  <si>
    <t>JBL Libra 300 is a 300-watt amplifier featuring Bluetooth connectivity. It operates on an AC power supply of 240V at 50/60 Hz and a DC power supply of 24V. With a rated power of 300 watts at 10% THD, 240 VAC, 1 kHz, and 4Ω, it delivers robust performance. The amplifier can provide at least 50% of its rated power from its DC power supply. It includes tone controls for bass adjustment of ± 10 dB at 100 Hz and uses cables with a gauge of 16 AWG or larger. The barrier strip supports 4Ω/8Ω and 70/100V connections, and is equipped with a touch-proof cover. Its frequency response ranges from 50 to 15,000 Hz with a tolerance of ± 3 dB, and it has an output regulation of ± 3 dB from no load to full load at 1 kHz. The signal-to-noise ratio is ≥ 70 dB, ensuring clear audio performance.</t>
  </si>
  <si>
    <t>JBL Libra 500 is a high-performance 500-watt amplifier designed to deliver powerful audio output. It operates with an AC power supply of 240V at 50/60 Hz and requires a 36V DC power supply, offering at least 50% of its rated power from the DC source. The amplifier is rated for 500 watts at 10% THD with a 240 VAC input, 1 kHz frequency, and a 4Ω load. It features adjustable bass tone controls of ± 10 dB at 100 Hz and utilizes 16 AWG or larger cables for tone control. The barrier strip accommodates 4Ω/8Ω and 70/100V connections and includes a touch-proof cover. It provides a frequency response from 50 to 15,000 Hz with a tolerance of ± 3 dB and maintains an output regulation of ± 3 dB from no load to full load at 1 kHz. Additionally, the amplifier has a signal-to-noise ratio of ≥ 70 dB, ensuring clear and high-quality audio performance.</t>
  </si>
  <si>
    <t>JBL Libra 500</t>
  </si>
  <si>
    <t>Date 11-09-2024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</si>
  <si>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Date 11-09-2024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</si>
</sst>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(* #,##0.0_);_(* \(#,##0.0\);_(* &quot;-&quot;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EFF878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43" fontId="8" fillId="2" borderId="13" xfId="1" applyFont="1" applyFill="1" applyBorder="1" applyAlignment="1">
      <alignment horizontal="center" vertical="center"/>
    </xf>
    <xf numFmtId="165" fontId="8" fillId="2" borderId="13" xfId="1" applyNumberFormat="1" applyFont="1" applyFill="1" applyBorder="1" applyAlignment="1">
      <alignment horizontal="center" vertical="center"/>
    </xf>
    <xf numFmtId="9" fontId="8" fillId="2" borderId="13" xfId="1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43" fontId="10" fillId="2" borderId="13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3" fontId="6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EFF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727075</xdr:colOff>
      <xdr:row>2</xdr:row>
      <xdr:rowOff>3175</xdr:rowOff>
    </xdr:to>
    <xdr:pic>
      <xdr:nvPicPr>
        <xdr:cNvPr id="2" name="Picture 1" descr="radiowalla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1057275</xdr:colOff>
      <xdr:row>1</xdr:row>
      <xdr:rowOff>172692</xdr:rowOff>
    </xdr:to>
    <xdr:pic>
      <xdr:nvPicPr>
        <xdr:cNvPr id="5" name="Picture 4" descr="radiowalla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35" y="0"/>
          <a:ext cx="105727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939800</xdr:colOff>
      <xdr:row>2</xdr:row>
      <xdr:rowOff>25400</xdr:rowOff>
    </xdr:to>
    <xdr:pic>
      <xdr:nvPicPr>
        <xdr:cNvPr id="2" name="Picture 1" descr="radiowalla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0"/>
          <a:ext cx="9398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topLeftCell="A8" workbookViewId="0">
      <selection activeCell="D11" sqref="D11"/>
    </sheetView>
  </sheetViews>
  <sheetFormatPr defaultRowHeight="15" x14ac:dyDescent="0.25"/>
  <cols>
    <col min="1" max="1" width="4.7109375" bestFit="1" customWidth="1"/>
    <col min="2" max="2" width="35.42578125" customWidth="1"/>
    <col min="3" max="3" width="13.85546875" customWidth="1"/>
    <col min="11" max="11" width="11.5703125" customWidth="1"/>
    <col min="13" max="13" width="9.85546875" bestFit="1" customWidth="1"/>
  </cols>
  <sheetData>
    <row r="1" spans="1:13" x14ac:dyDescent="0.25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ht="57.6" customHeight="1" x14ac:dyDescent="0.25">
      <c r="A5" s="15" t="s">
        <v>3</v>
      </c>
      <c r="B5" s="15" t="s">
        <v>0</v>
      </c>
      <c r="C5" s="15" t="s">
        <v>4</v>
      </c>
      <c r="D5" s="15" t="s">
        <v>9</v>
      </c>
      <c r="E5" s="15" t="s">
        <v>1</v>
      </c>
      <c r="F5" s="15" t="s">
        <v>5</v>
      </c>
      <c r="G5" s="15" t="s">
        <v>6</v>
      </c>
      <c r="H5" s="15" t="s">
        <v>10</v>
      </c>
      <c r="I5" s="15" t="s">
        <v>8</v>
      </c>
      <c r="J5" s="15" t="s">
        <v>11</v>
      </c>
      <c r="K5" s="15" t="s">
        <v>13</v>
      </c>
      <c r="L5" s="15" t="s">
        <v>12</v>
      </c>
      <c r="M5" s="15" t="s">
        <v>2</v>
      </c>
    </row>
    <row r="6" spans="1:13" ht="14.45" customHeight="1" x14ac:dyDescent="0.25">
      <c r="A6" s="31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ht="218.45" customHeight="1" x14ac:dyDescent="0.25">
      <c r="A7" s="16">
        <v>1</v>
      </c>
      <c r="B7" s="17" t="s">
        <v>40</v>
      </c>
      <c r="C7" s="17" t="s">
        <v>39</v>
      </c>
      <c r="D7" s="17">
        <v>85184000</v>
      </c>
      <c r="E7" s="16">
        <v>1</v>
      </c>
      <c r="F7" s="18" t="s">
        <v>7</v>
      </c>
      <c r="G7" s="19">
        <v>33750</v>
      </c>
      <c r="H7" s="18">
        <f t="shared" ref="H7:H8" si="0">E7*G7</f>
        <v>33750</v>
      </c>
      <c r="I7" s="20">
        <v>0.18</v>
      </c>
      <c r="J7" s="18">
        <f t="shared" ref="J7:J8" si="1">H7*18%</f>
        <v>6075</v>
      </c>
      <c r="K7" s="18">
        <f t="shared" ref="K7:K8" si="2">H7*5%</f>
        <v>1687.5</v>
      </c>
      <c r="L7" s="18">
        <f>K7*18%</f>
        <v>303.75</v>
      </c>
      <c r="M7" s="18">
        <f>H7+J7+K7+L7</f>
        <v>41816.25</v>
      </c>
    </row>
    <row r="8" spans="1:13" ht="24" x14ac:dyDescent="0.25">
      <c r="A8" s="16">
        <v>2</v>
      </c>
      <c r="B8" s="17" t="s">
        <v>27</v>
      </c>
      <c r="C8" s="17" t="s">
        <v>26</v>
      </c>
      <c r="D8" s="17">
        <v>85182200</v>
      </c>
      <c r="E8" s="16">
        <v>3</v>
      </c>
      <c r="F8" s="18" t="s">
        <v>7</v>
      </c>
      <c r="G8" s="19">
        <v>19022</v>
      </c>
      <c r="H8" s="18">
        <f t="shared" si="0"/>
        <v>57066</v>
      </c>
      <c r="I8" s="20">
        <v>0.18</v>
      </c>
      <c r="J8" s="18">
        <f t="shared" si="1"/>
        <v>10271.879999999999</v>
      </c>
      <c r="K8" s="18">
        <f t="shared" si="2"/>
        <v>2853.3</v>
      </c>
      <c r="L8" s="18">
        <f t="shared" ref="L8" si="3">K8*18%</f>
        <v>513.59400000000005</v>
      </c>
      <c r="M8" s="18">
        <f t="shared" ref="M8" si="4">H8+J8+K8+L8</f>
        <v>70704.774000000005</v>
      </c>
    </row>
    <row r="9" spans="1:13" x14ac:dyDescent="0.25">
      <c r="A9" s="16"/>
      <c r="B9" s="17"/>
      <c r="C9" s="17"/>
      <c r="D9" s="21"/>
      <c r="E9" s="16"/>
      <c r="F9" s="18"/>
      <c r="G9" s="19"/>
      <c r="H9" s="18"/>
      <c r="I9" s="20"/>
      <c r="J9" s="18"/>
      <c r="K9" s="18"/>
      <c r="L9" s="18"/>
      <c r="M9" s="22">
        <f>SUM(M7:M8)</f>
        <v>112521.024</v>
      </c>
    </row>
    <row r="10" spans="1:13" ht="14.45" customHeight="1" x14ac:dyDescent="0.25">
      <c r="A10" s="31" t="s">
        <v>17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</row>
    <row r="11" spans="1:13" ht="218.45" customHeight="1" x14ac:dyDescent="0.25">
      <c r="A11" s="16">
        <v>1</v>
      </c>
      <c r="B11" s="17" t="s">
        <v>40</v>
      </c>
      <c r="C11" s="17" t="s">
        <v>39</v>
      </c>
      <c r="D11" s="17">
        <v>85184000</v>
      </c>
      <c r="E11" s="16">
        <v>1</v>
      </c>
      <c r="F11" s="18" t="s">
        <v>7</v>
      </c>
      <c r="G11" s="19">
        <v>33750</v>
      </c>
      <c r="H11" s="18">
        <f t="shared" ref="H11:H12" si="5">E11*G11</f>
        <v>33750</v>
      </c>
      <c r="I11" s="20">
        <v>0.18</v>
      </c>
      <c r="J11" s="18">
        <f t="shared" ref="J11:J12" si="6">H11*18%</f>
        <v>6075</v>
      </c>
      <c r="K11" s="18">
        <f t="shared" ref="K11:K12" si="7">H11*5%</f>
        <v>1687.5</v>
      </c>
      <c r="L11" s="18">
        <f>K11*18%</f>
        <v>303.75</v>
      </c>
      <c r="M11" s="18">
        <f t="shared" ref="M11:M12" si="8">H11+J11+K11+L11</f>
        <v>41816.25</v>
      </c>
    </row>
    <row r="12" spans="1:13" ht="24" x14ac:dyDescent="0.25">
      <c r="A12" s="16">
        <v>2</v>
      </c>
      <c r="B12" s="17" t="s">
        <v>28</v>
      </c>
      <c r="C12" s="17" t="s">
        <v>29</v>
      </c>
      <c r="D12" s="17">
        <v>85182200</v>
      </c>
      <c r="E12" s="16">
        <v>4</v>
      </c>
      <c r="F12" s="18" t="s">
        <v>7</v>
      </c>
      <c r="G12" s="19">
        <v>4612</v>
      </c>
      <c r="H12" s="18">
        <f t="shared" si="5"/>
        <v>18448</v>
      </c>
      <c r="I12" s="20">
        <v>0.18</v>
      </c>
      <c r="J12" s="18">
        <f t="shared" si="6"/>
        <v>3320.64</v>
      </c>
      <c r="K12" s="18">
        <f t="shared" si="7"/>
        <v>922.40000000000009</v>
      </c>
      <c r="L12" s="18">
        <f t="shared" ref="L12" si="9">K12*18%</f>
        <v>166.03200000000001</v>
      </c>
      <c r="M12" s="18">
        <f t="shared" si="8"/>
        <v>22857.072</v>
      </c>
    </row>
    <row r="13" spans="1:13" x14ac:dyDescent="0.25">
      <c r="A13" s="16"/>
      <c r="B13" s="17"/>
      <c r="C13" s="17"/>
      <c r="D13" s="21"/>
      <c r="E13" s="16"/>
      <c r="F13" s="18"/>
      <c r="G13" s="19"/>
      <c r="H13" s="18"/>
      <c r="I13" s="20"/>
      <c r="J13" s="18"/>
      <c r="K13" s="18"/>
      <c r="L13" s="18"/>
      <c r="M13" s="22">
        <f>SUM(M11:M12)</f>
        <v>64673.322</v>
      </c>
    </row>
    <row r="14" spans="1:13" ht="14.45" customHeight="1" x14ac:dyDescent="0.25">
      <c r="A14" s="31" t="s">
        <v>18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</row>
    <row r="15" spans="1:13" ht="218.45" customHeight="1" x14ac:dyDescent="0.25">
      <c r="A15" s="16">
        <v>1</v>
      </c>
      <c r="B15" s="17" t="s">
        <v>40</v>
      </c>
      <c r="C15" s="17" t="s">
        <v>39</v>
      </c>
      <c r="D15" s="17">
        <v>85184000</v>
      </c>
      <c r="E15" s="16">
        <v>1</v>
      </c>
      <c r="F15" s="18" t="s">
        <v>7</v>
      </c>
      <c r="G15" s="19">
        <v>33750</v>
      </c>
      <c r="H15" s="18">
        <f t="shared" ref="H15:H16" si="10">E15*G15</f>
        <v>33750</v>
      </c>
      <c r="I15" s="20">
        <v>0.18</v>
      </c>
      <c r="J15" s="18">
        <f t="shared" ref="J15:J16" si="11">H15*18%</f>
        <v>6075</v>
      </c>
      <c r="K15" s="18">
        <f t="shared" ref="K15:K16" si="12">H15*5%</f>
        <v>1687.5</v>
      </c>
      <c r="L15" s="18">
        <f>K15*18%</f>
        <v>303.75</v>
      </c>
      <c r="M15" s="18">
        <f t="shared" ref="M15:M16" si="13">H15+J15+K15+L15</f>
        <v>41816.25</v>
      </c>
    </row>
    <row r="16" spans="1:13" ht="24" x14ac:dyDescent="0.25">
      <c r="A16" s="16">
        <v>2</v>
      </c>
      <c r="B16" s="17" t="s">
        <v>28</v>
      </c>
      <c r="C16" s="17" t="s">
        <v>29</v>
      </c>
      <c r="D16" s="17">
        <v>85182200</v>
      </c>
      <c r="E16" s="16">
        <v>4</v>
      </c>
      <c r="F16" s="18" t="s">
        <v>7</v>
      </c>
      <c r="G16" s="19">
        <v>4612</v>
      </c>
      <c r="H16" s="18">
        <f t="shared" si="10"/>
        <v>18448</v>
      </c>
      <c r="I16" s="20">
        <v>0.18</v>
      </c>
      <c r="J16" s="18">
        <f t="shared" si="11"/>
        <v>3320.64</v>
      </c>
      <c r="K16" s="18">
        <f t="shared" si="12"/>
        <v>922.40000000000009</v>
      </c>
      <c r="L16" s="18">
        <f t="shared" ref="L16" si="14">K16*18%</f>
        <v>166.03200000000001</v>
      </c>
      <c r="M16" s="18">
        <f t="shared" si="13"/>
        <v>22857.072</v>
      </c>
    </row>
    <row r="17" spans="1:13" x14ac:dyDescent="0.25">
      <c r="A17" s="16"/>
      <c r="B17" s="17"/>
      <c r="C17" s="17"/>
      <c r="D17" s="21"/>
      <c r="E17" s="16"/>
      <c r="F17" s="18"/>
      <c r="G17" s="19"/>
      <c r="H17" s="18"/>
      <c r="I17" s="20"/>
      <c r="J17" s="18"/>
      <c r="K17" s="18"/>
      <c r="L17" s="18"/>
      <c r="M17" s="22">
        <f>SUM(M15:M16)</f>
        <v>64673.322</v>
      </c>
    </row>
    <row r="18" spans="1:13" ht="14.45" customHeight="1" x14ac:dyDescent="0.25">
      <c r="A18" s="31" t="s">
        <v>19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</row>
    <row r="19" spans="1:13" ht="218.45" customHeight="1" x14ac:dyDescent="0.25">
      <c r="A19" s="16">
        <v>1</v>
      </c>
      <c r="B19" s="17" t="s">
        <v>40</v>
      </c>
      <c r="C19" s="17" t="s">
        <v>39</v>
      </c>
      <c r="D19" s="17">
        <v>85184000</v>
      </c>
      <c r="E19" s="16">
        <v>1</v>
      </c>
      <c r="F19" s="18" t="s">
        <v>7</v>
      </c>
      <c r="G19" s="19">
        <v>33750</v>
      </c>
      <c r="H19" s="18">
        <f t="shared" ref="H19:H20" si="15">E19*G19</f>
        <v>33750</v>
      </c>
      <c r="I19" s="20">
        <v>0.18</v>
      </c>
      <c r="J19" s="18">
        <f t="shared" ref="J19:J20" si="16">H19*18%</f>
        <v>6075</v>
      </c>
      <c r="K19" s="18">
        <f t="shared" ref="K19:K20" si="17">H19*5%</f>
        <v>1687.5</v>
      </c>
      <c r="L19" s="18">
        <f>K19*18%</f>
        <v>303.75</v>
      </c>
      <c r="M19" s="18">
        <f>H19+J19+K19+L19</f>
        <v>41816.25</v>
      </c>
    </row>
    <row r="20" spans="1:13" ht="24" x14ac:dyDescent="0.25">
      <c r="A20" s="16">
        <v>2</v>
      </c>
      <c r="B20" s="17" t="s">
        <v>27</v>
      </c>
      <c r="C20" s="17" t="s">
        <v>26</v>
      </c>
      <c r="D20" s="17">
        <v>85182200</v>
      </c>
      <c r="E20" s="16">
        <v>3</v>
      </c>
      <c r="F20" s="18" t="s">
        <v>7</v>
      </c>
      <c r="G20" s="19">
        <v>19022</v>
      </c>
      <c r="H20" s="18">
        <f t="shared" si="15"/>
        <v>57066</v>
      </c>
      <c r="I20" s="20">
        <v>0.18</v>
      </c>
      <c r="J20" s="18">
        <f t="shared" si="16"/>
        <v>10271.879999999999</v>
      </c>
      <c r="K20" s="18">
        <f t="shared" si="17"/>
        <v>2853.3</v>
      </c>
      <c r="L20" s="18">
        <f t="shared" ref="L20" si="18">K20*18%</f>
        <v>513.59400000000005</v>
      </c>
      <c r="M20" s="18">
        <f t="shared" ref="M20" si="19">H20+J20+K20+L20</f>
        <v>70704.774000000005</v>
      </c>
    </row>
    <row r="21" spans="1:13" x14ac:dyDescent="0.25">
      <c r="A21" s="16"/>
      <c r="B21" s="17"/>
      <c r="C21" s="17"/>
      <c r="D21" s="21"/>
      <c r="E21" s="16"/>
      <c r="F21" s="18"/>
      <c r="G21" s="19"/>
      <c r="H21" s="18"/>
      <c r="I21" s="20"/>
      <c r="J21" s="18"/>
      <c r="K21" s="18"/>
      <c r="L21" s="18"/>
      <c r="M21" s="22">
        <f>SUM(M19:M20)</f>
        <v>112521.024</v>
      </c>
    </row>
    <row r="22" spans="1:13" ht="14.45" customHeight="1" x14ac:dyDescent="0.25">
      <c r="A22" s="31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ht="218.45" customHeight="1" x14ac:dyDescent="0.25">
      <c r="A23" s="16">
        <v>1</v>
      </c>
      <c r="B23" s="17" t="s">
        <v>40</v>
      </c>
      <c r="C23" s="17" t="s">
        <v>39</v>
      </c>
      <c r="D23" s="17">
        <v>85184000</v>
      </c>
      <c r="E23" s="16">
        <v>1</v>
      </c>
      <c r="F23" s="18" t="s">
        <v>7</v>
      </c>
      <c r="G23" s="19">
        <v>33750</v>
      </c>
      <c r="H23" s="18">
        <f t="shared" ref="H23:H24" si="20">E23*G23</f>
        <v>33750</v>
      </c>
      <c r="I23" s="20">
        <v>0.18</v>
      </c>
      <c r="J23" s="18">
        <f t="shared" ref="J23:J24" si="21">H23*18%</f>
        <v>6075</v>
      </c>
      <c r="K23" s="18">
        <f t="shared" ref="K23:K24" si="22">H23*5%</f>
        <v>1687.5</v>
      </c>
      <c r="L23" s="18">
        <f>K23*18%</f>
        <v>303.75</v>
      </c>
      <c r="M23" s="18">
        <f t="shared" ref="M23:M24" si="23">H23+J23+K23+L23</f>
        <v>41816.25</v>
      </c>
    </row>
    <row r="24" spans="1:13" ht="34.5" customHeight="1" x14ac:dyDescent="0.25">
      <c r="A24" s="23">
        <v>2</v>
      </c>
      <c r="B24" s="17" t="s">
        <v>30</v>
      </c>
      <c r="C24" s="17" t="s">
        <v>29</v>
      </c>
      <c r="D24" s="17">
        <v>85182200</v>
      </c>
      <c r="E24" s="16">
        <v>4</v>
      </c>
      <c r="F24" s="18" t="s">
        <v>7</v>
      </c>
      <c r="G24" s="19">
        <v>5740</v>
      </c>
      <c r="H24" s="18">
        <f t="shared" si="20"/>
        <v>22960</v>
      </c>
      <c r="I24" s="20">
        <v>0.18</v>
      </c>
      <c r="J24" s="18">
        <f t="shared" si="21"/>
        <v>4132.8</v>
      </c>
      <c r="K24" s="18">
        <f t="shared" si="22"/>
        <v>1148</v>
      </c>
      <c r="L24" s="18">
        <f t="shared" ref="L24" si="24">K24*18%</f>
        <v>206.64</v>
      </c>
      <c r="M24" s="18">
        <f t="shared" si="23"/>
        <v>28447.439999999999</v>
      </c>
    </row>
    <row r="25" spans="1:13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>
        <f>SUM(M23:M24)</f>
        <v>70263.69</v>
      </c>
    </row>
    <row r="26" spans="1:13" ht="14.45" customHeight="1" x14ac:dyDescent="0.25">
      <c r="A26" s="31" t="s">
        <v>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</row>
    <row r="27" spans="1:13" ht="228" x14ac:dyDescent="0.25">
      <c r="A27" s="23">
        <v>1</v>
      </c>
      <c r="B27" s="17" t="s">
        <v>41</v>
      </c>
      <c r="C27" s="17" t="s">
        <v>42</v>
      </c>
      <c r="D27" s="17">
        <v>85184000</v>
      </c>
      <c r="E27" s="16">
        <v>1</v>
      </c>
      <c r="F27" s="18" t="s">
        <v>7</v>
      </c>
      <c r="G27" s="19">
        <v>41250</v>
      </c>
      <c r="H27" s="18">
        <f t="shared" ref="H27:H28" si="25">E27*G27</f>
        <v>41250</v>
      </c>
      <c r="I27" s="20">
        <v>0.18</v>
      </c>
      <c r="J27" s="18">
        <f t="shared" ref="J27:J28" si="26">H27*18%</f>
        <v>7425</v>
      </c>
      <c r="K27" s="18">
        <f t="shared" ref="K27:K28" si="27">H27*5%</f>
        <v>2062.5</v>
      </c>
      <c r="L27" s="18">
        <f>K27*18%</f>
        <v>371.25</v>
      </c>
      <c r="M27" s="18">
        <f>H27+J27+K27+L27</f>
        <v>51108.75</v>
      </c>
    </row>
    <row r="28" spans="1:13" x14ac:dyDescent="0.25">
      <c r="A28" s="23">
        <v>2</v>
      </c>
      <c r="B28" s="25" t="s">
        <v>31</v>
      </c>
      <c r="C28" s="25" t="s">
        <v>32</v>
      </c>
      <c r="D28" s="17">
        <v>85182200</v>
      </c>
      <c r="E28" s="16">
        <v>6</v>
      </c>
      <c r="F28" s="18" t="s">
        <v>7</v>
      </c>
      <c r="G28" s="19">
        <v>6080</v>
      </c>
      <c r="H28" s="18">
        <f t="shared" si="25"/>
        <v>36480</v>
      </c>
      <c r="I28" s="20">
        <v>0.18</v>
      </c>
      <c r="J28" s="18">
        <f t="shared" si="26"/>
        <v>6566.4</v>
      </c>
      <c r="K28" s="18">
        <f t="shared" si="27"/>
        <v>1824</v>
      </c>
      <c r="L28" s="18">
        <f t="shared" ref="L28" si="28">K28*18%</f>
        <v>328.32</v>
      </c>
      <c r="M28" s="18">
        <f t="shared" ref="M28" si="29">H28+J28+K28+L28</f>
        <v>45198.720000000001</v>
      </c>
    </row>
    <row r="29" spans="1:13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>
        <f>SUM(M27:M28)</f>
        <v>96307.47</v>
      </c>
    </row>
    <row r="30" spans="1:13" ht="14.45" customHeight="1" x14ac:dyDescent="0.25">
      <c r="A30" s="31" t="s">
        <v>22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1" spans="1:13" ht="228" x14ac:dyDescent="0.25">
      <c r="A31" s="16">
        <v>1</v>
      </c>
      <c r="B31" s="17" t="s">
        <v>41</v>
      </c>
      <c r="C31" s="17" t="s">
        <v>42</v>
      </c>
      <c r="D31" s="17">
        <v>85184000</v>
      </c>
      <c r="E31" s="16">
        <v>1</v>
      </c>
      <c r="F31" s="18" t="s">
        <v>7</v>
      </c>
      <c r="G31" s="19">
        <v>41250</v>
      </c>
      <c r="H31" s="18">
        <f t="shared" ref="H31:H32" si="30">E31*G31</f>
        <v>41250</v>
      </c>
      <c r="I31" s="20">
        <v>0.18</v>
      </c>
      <c r="J31" s="18">
        <f t="shared" ref="J31:J32" si="31">H31*18%</f>
        <v>7425</v>
      </c>
      <c r="K31" s="18">
        <f t="shared" ref="K31:K32" si="32">H31*5%</f>
        <v>2062.5</v>
      </c>
      <c r="L31" s="18">
        <f>K31*18%</f>
        <v>371.25</v>
      </c>
      <c r="M31" s="18">
        <f>H31+J31+K31+L31</f>
        <v>51108.75</v>
      </c>
    </row>
    <row r="32" spans="1:13" x14ac:dyDescent="0.25">
      <c r="A32" s="26">
        <v>2</v>
      </c>
      <c r="B32" s="25" t="s">
        <v>31</v>
      </c>
      <c r="C32" s="25" t="s">
        <v>32</v>
      </c>
      <c r="D32" s="17">
        <v>85182200</v>
      </c>
      <c r="E32" s="16">
        <v>6</v>
      </c>
      <c r="F32" s="18" t="s">
        <v>7</v>
      </c>
      <c r="G32" s="19">
        <v>6080</v>
      </c>
      <c r="H32" s="18">
        <f t="shared" si="30"/>
        <v>36480</v>
      </c>
      <c r="I32" s="20">
        <v>0.18</v>
      </c>
      <c r="J32" s="18">
        <f t="shared" si="31"/>
        <v>6566.4</v>
      </c>
      <c r="K32" s="18">
        <f t="shared" si="32"/>
        <v>1824</v>
      </c>
      <c r="L32" s="18">
        <f t="shared" ref="L32" si="33">K32*18%</f>
        <v>328.32</v>
      </c>
      <c r="M32" s="18">
        <f t="shared" ref="M32" si="34">H32+J32+K32+L32</f>
        <v>45198.720000000001</v>
      </c>
    </row>
    <row r="33" spans="1:13" x14ac:dyDescent="0.25">
      <c r="A33" s="26"/>
      <c r="B33" s="25"/>
      <c r="C33" s="25"/>
      <c r="D33" s="17"/>
      <c r="E33" s="16"/>
      <c r="F33" s="18"/>
      <c r="G33" s="19"/>
      <c r="H33" s="18"/>
      <c r="I33" s="20"/>
      <c r="J33" s="18"/>
      <c r="K33" s="18"/>
      <c r="L33" s="18"/>
      <c r="M33" s="22">
        <f>SUM(M31:M32)</f>
        <v>96307.47</v>
      </c>
    </row>
    <row r="34" spans="1:13" ht="14.45" customHeight="1" x14ac:dyDescent="0.25">
      <c r="A34" s="31" t="s">
        <v>23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228" x14ac:dyDescent="0.25">
      <c r="A35" s="16">
        <v>1</v>
      </c>
      <c r="B35" s="17" t="s">
        <v>41</v>
      </c>
      <c r="C35" s="17" t="s">
        <v>42</v>
      </c>
      <c r="D35" s="17">
        <v>85184000</v>
      </c>
      <c r="E35" s="16">
        <v>1</v>
      </c>
      <c r="F35" s="18" t="s">
        <v>7</v>
      </c>
      <c r="G35" s="19">
        <v>41250</v>
      </c>
      <c r="H35" s="18">
        <f t="shared" ref="H35:H36" si="35">E35*G35</f>
        <v>41250</v>
      </c>
      <c r="I35" s="20">
        <v>0.18</v>
      </c>
      <c r="J35" s="18">
        <f t="shared" ref="J35:J36" si="36">H35*18%</f>
        <v>7425</v>
      </c>
      <c r="K35" s="18">
        <f t="shared" ref="K35:K36" si="37">H35*5%</f>
        <v>2062.5</v>
      </c>
      <c r="L35" s="18">
        <f>K35*18%</f>
        <v>371.25</v>
      </c>
      <c r="M35" s="18">
        <f>H35+J35+K35+L35</f>
        <v>51108.75</v>
      </c>
    </row>
    <row r="36" spans="1:13" x14ac:dyDescent="0.25">
      <c r="A36" s="26">
        <v>2</v>
      </c>
      <c r="B36" s="25" t="s">
        <v>31</v>
      </c>
      <c r="C36" s="25" t="s">
        <v>32</v>
      </c>
      <c r="D36" s="17">
        <v>85182200</v>
      </c>
      <c r="E36" s="16">
        <v>6</v>
      </c>
      <c r="F36" s="18" t="s">
        <v>7</v>
      </c>
      <c r="G36" s="19">
        <v>6080</v>
      </c>
      <c r="H36" s="18">
        <f t="shared" si="35"/>
        <v>36480</v>
      </c>
      <c r="I36" s="20">
        <v>0.18</v>
      </c>
      <c r="J36" s="18">
        <f t="shared" si="36"/>
        <v>6566.4</v>
      </c>
      <c r="K36" s="18">
        <f t="shared" si="37"/>
        <v>1824</v>
      </c>
      <c r="L36" s="18">
        <f t="shared" ref="L36" si="38">K36*18%</f>
        <v>328.32</v>
      </c>
      <c r="M36" s="18">
        <f t="shared" ref="M36" si="39">H36+J36+K36+L36</f>
        <v>45198.720000000001</v>
      </c>
    </row>
    <row r="37" spans="1:13" x14ac:dyDescent="0.25">
      <c r="A37" s="26"/>
      <c r="B37" s="25"/>
      <c r="C37" s="25"/>
      <c r="D37" s="17"/>
      <c r="E37" s="16"/>
      <c r="F37" s="18"/>
      <c r="G37" s="19"/>
      <c r="H37" s="18"/>
      <c r="I37" s="20"/>
      <c r="J37" s="18"/>
      <c r="K37" s="18"/>
      <c r="L37" s="18"/>
      <c r="M37" s="22">
        <f>SUM(M35:M36)</f>
        <v>96307.47</v>
      </c>
    </row>
  </sheetData>
  <mergeCells count="10">
    <mergeCell ref="A1:M3"/>
    <mergeCell ref="A26:M26"/>
    <mergeCell ref="A30:M30"/>
    <mergeCell ref="A34:M34"/>
    <mergeCell ref="A22:M22"/>
    <mergeCell ref="A18:M18"/>
    <mergeCell ref="A14:M14"/>
    <mergeCell ref="A4:M4"/>
    <mergeCell ref="A10:M10"/>
    <mergeCell ref="A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opLeftCell="A36" zoomScale="115" zoomScaleNormal="115" workbookViewId="0">
      <selection activeCell="B51" sqref="B51"/>
    </sheetView>
  </sheetViews>
  <sheetFormatPr defaultColWidth="9.140625" defaultRowHeight="15" x14ac:dyDescent="0.25"/>
  <cols>
    <col min="1" max="1" width="3.42578125" style="4" customWidth="1"/>
    <col min="2" max="2" width="34.7109375" style="4" customWidth="1"/>
    <col min="3" max="3" width="14" style="4" customWidth="1"/>
    <col min="4" max="4" width="7.85546875" style="4" customWidth="1"/>
    <col min="5" max="5" width="3.42578125" style="4" customWidth="1"/>
    <col min="6" max="6" width="3.85546875" style="4" customWidth="1"/>
    <col min="7" max="7" width="6.5703125" style="4" customWidth="1"/>
    <col min="8" max="8" width="9.7109375" style="4" customWidth="1"/>
    <col min="9" max="9" width="6.5703125" style="4" customWidth="1"/>
    <col min="10" max="12" width="9.28515625" style="4" customWidth="1"/>
    <col min="13" max="13" width="11.42578125" style="4" bestFit="1" customWidth="1"/>
    <col min="14" max="17" width="9.140625" style="4"/>
    <col min="18" max="18" width="11" style="4" bestFit="1" customWidth="1"/>
    <col min="19" max="16384" width="9.140625" style="4"/>
  </cols>
  <sheetData>
    <row r="1" spans="1:21" ht="15.75" customHeight="1" x14ac:dyDescent="0.25">
      <c r="E1" s="5"/>
      <c r="F1" s="5"/>
      <c r="G1" s="5"/>
      <c r="H1" s="38"/>
      <c r="I1" s="38"/>
      <c r="J1" s="38"/>
      <c r="K1" s="38"/>
      <c r="L1" s="38"/>
      <c r="M1" s="38"/>
      <c r="N1" s="6"/>
      <c r="O1" s="6"/>
      <c r="P1" s="6"/>
      <c r="Q1" s="6"/>
      <c r="R1" s="6"/>
      <c r="S1" s="6"/>
      <c r="T1" s="6"/>
      <c r="U1" s="6"/>
    </row>
    <row r="2" spans="1:21" x14ac:dyDescent="0.25">
      <c r="E2" s="5"/>
      <c r="F2" s="5"/>
      <c r="G2" s="7"/>
      <c r="H2" s="39" t="s">
        <v>43</v>
      </c>
      <c r="I2" s="39"/>
      <c r="J2" s="39"/>
      <c r="K2" s="39"/>
      <c r="L2" s="39"/>
      <c r="M2" s="39"/>
      <c r="N2" s="6"/>
      <c r="O2" s="6"/>
      <c r="P2" s="6"/>
      <c r="Q2" s="6"/>
      <c r="R2" s="6"/>
      <c r="S2" s="6"/>
      <c r="T2" s="6"/>
      <c r="U2" s="6"/>
    </row>
    <row r="3" spans="1:21" x14ac:dyDescent="0.25">
      <c r="E3" s="5"/>
      <c r="F3" s="5"/>
      <c r="G3" s="7"/>
      <c r="H3" s="7"/>
      <c r="I3" s="7"/>
      <c r="J3" s="7"/>
      <c r="K3" s="7"/>
      <c r="L3" s="7"/>
      <c r="M3" s="7"/>
      <c r="N3" s="6"/>
      <c r="O3" s="6"/>
      <c r="P3" s="6"/>
      <c r="Q3" s="6"/>
      <c r="R3" s="6"/>
      <c r="S3" s="6"/>
      <c r="T3" s="6"/>
      <c r="U3" s="6"/>
    </row>
    <row r="4" spans="1:21" ht="15" customHeight="1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29"/>
      <c r="O4" s="29"/>
      <c r="P4" s="29"/>
      <c r="Q4" s="29"/>
      <c r="R4" s="6"/>
      <c r="S4" s="6"/>
      <c r="T4" s="6"/>
      <c r="U4" s="6"/>
    </row>
    <row r="5" spans="1:21" ht="60" x14ac:dyDescent="0.25">
      <c r="A5" s="15" t="s">
        <v>3</v>
      </c>
      <c r="B5" s="15" t="s">
        <v>0</v>
      </c>
      <c r="C5" s="15" t="s">
        <v>4</v>
      </c>
      <c r="D5" s="15" t="s">
        <v>9</v>
      </c>
      <c r="E5" s="15" t="s">
        <v>1</v>
      </c>
      <c r="F5" s="15" t="s">
        <v>5</v>
      </c>
      <c r="G5" s="15" t="s">
        <v>6</v>
      </c>
      <c r="H5" s="15" t="s">
        <v>10</v>
      </c>
      <c r="I5" s="15" t="s">
        <v>8</v>
      </c>
      <c r="J5" s="15" t="s">
        <v>11</v>
      </c>
      <c r="K5" s="15" t="s">
        <v>13</v>
      </c>
      <c r="L5" s="15" t="s">
        <v>12</v>
      </c>
      <c r="M5" s="15" t="s">
        <v>2</v>
      </c>
      <c r="N5" s="6"/>
      <c r="O5" s="6"/>
      <c r="P5" s="6"/>
      <c r="Q5" s="6"/>
      <c r="R5" s="6"/>
      <c r="S5" s="6"/>
      <c r="T5" s="6"/>
      <c r="U5" s="6"/>
    </row>
    <row r="6" spans="1:21" x14ac:dyDescent="0.25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6"/>
      <c r="O6" s="6"/>
      <c r="P6" s="6"/>
      <c r="Q6" s="6"/>
      <c r="R6" s="6"/>
      <c r="S6" s="6"/>
      <c r="T6" s="6"/>
      <c r="U6" s="6"/>
    </row>
    <row r="7" spans="1:21" ht="103.15" customHeight="1" x14ac:dyDescent="0.25">
      <c r="A7" s="16">
        <v>1</v>
      </c>
      <c r="B7" s="17" t="s">
        <v>24</v>
      </c>
      <c r="C7" s="17" t="s">
        <v>25</v>
      </c>
      <c r="D7" s="17">
        <v>85184000</v>
      </c>
      <c r="E7" s="16">
        <v>1</v>
      </c>
      <c r="F7" s="18" t="s">
        <v>7</v>
      </c>
      <c r="G7" s="19">
        <v>30000</v>
      </c>
      <c r="H7" s="18">
        <f t="shared" ref="H7:H8" si="0">E7*G7</f>
        <v>30000</v>
      </c>
      <c r="I7" s="20">
        <v>0.18</v>
      </c>
      <c r="J7" s="18">
        <f t="shared" ref="J7:J8" si="1">H7*18%</f>
        <v>5400</v>
      </c>
      <c r="K7" s="18">
        <f t="shared" ref="K7:K8" si="2">H7*5%</f>
        <v>1500</v>
      </c>
      <c r="L7" s="18">
        <f>K7*18%</f>
        <v>270</v>
      </c>
      <c r="M7" s="18">
        <f>H7+J7+K7+L7</f>
        <v>37170</v>
      </c>
      <c r="N7" s="8"/>
      <c r="O7" s="8"/>
      <c r="P7" s="8"/>
      <c r="Q7" s="8"/>
      <c r="R7" s="8"/>
      <c r="S7" s="9"/>
      <c r="T7" s="6"/>
      <c r="U7" s="6"/>
    </row>
    <row r="8" spans="1:21" ht="25.15" customHeight="1" x14ac:dyDescent="0.25">
      <c r="A8" s="16">
        <v>2</v>
      </c>
      <c r="B8" s="17" t="s">
        <v>27</v>
      </c>
      <c r="C8" s="17" t="s">
        <v>26</v>
      </c>
      <c r="D8" s="17">
        <v>85182200</v>
      </c>
      <c r="E8" s="16">
        <v>3</v>
      </c>
      <c r="F8" s="18" t="s">
        <v>7</v>
      </c>
      <c r="G8" s="19">
        <v>19022</v>
      </c>
      <c r="H8" s="18">
        <f t="shared" si="0"/>
        <v>57066</v>
      </c>
      <c r="I8" s="20">
        <v>0.18</v>
      </c>
      <c r="J8" s="18">
        <f t="shared" si="1"/>
        <v>10271.879999999999</v>
      </c>
      <c r="K8" s="18">
        <f t="shared" si="2"/>
        <v>2853.3</v>
      </c>
      <c r="L8" s="18">
        <f t="shared" ref="L8" si="3">K8*18%</f>
        <v>513.59400000000005</v>
      </c>
      <c r="M8" s="18">
        <f t="shared" ref="M8" si="4">H8+J8+K8+L8</f>
        <v>70704.774000000005</v>
      </c>
      <c r="N8" s="8"/>
      <c r="O8" s="8"/>
      <c r="P8" s="8"/>
      <c r="Q8" s="8"/>
      <c r="R8" s="8"/>
      <c r="S8" s="9"/>
      <c r="T8" s="6"/>
      <c r="U8" s="6"/>
    </row>
    <row r="9" spans="1:21" ht="16.5" customHeight="1" x14ac:dyDescent="0.25">
      <c r="A9" s="16"/>
      <c r="B9" s="17"/>
      <c r="C9" s="17"/>
      <c r="D9" s="21"/>
      <c r="E9" s="16"/>
      <c r="F9" s="18"/>
      <c r="G9" s="19"/>
      <c r="H9" s="18"/>
      <c r="I9" s="20"/>
      <c r="J9" s="18"/>
      <c r="K9" s="18"/>
      <c r="L9" s="18"/>
      <c r="M9" s="22">
        <f>SUM(M7:M8)</f>
        <v>107874.774</v>
      </c>
      <c r="N9" s="8"/>
      <c r="O9" s="8"/>
      <c r="P9" s="8"/>
      <c r="Q9" s="8"/>
      <c r="R9" s="8"/>
      <c r="S9" s="9"/>
      <c r="T9" s="6"/>
      <c r="U9" s="6"/>
    </row>
    <row r="10" spans="1:21" ht="16.5" customHeight="1" x14ac:dyDescent="0.25">
      <c r="A10" s="51" t="s">
        <v>17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9"/>
      <c r="T10" s="6"/>
      <c r="U10" s="6"/>
    </row>
    <row r="11" spans="1:21" ht="96" x14ac:dyDescent="0.25">
      <c r="A11" s="16">
        <v>1</v>
      </c>
      <c r="B11" s="17" t="s">
        <v>14</v>
      </c>
      <c r="C11" s="17" t="s">
        <v>16</v>
      </c>
      <c r="D11" s="17">
        <v>85184000</v>
      </c>
      <c r="E11" s="16">
        <v>1</v>
      </c>
      <c r="F11" s="18" t="s">
        <v>7</v>
      </c>
      <c r="G11" s="19">
        <v>11250</v>
      </c>
      <c r="H11" s="18">
        <f t="shared" ref="H11:H12" si="5">E11*G11</f>
        <v>11250</v>
      </c>
      <c r="I11" s="20">
        <v>0.18</v>
      </c>
      <c r="J11" s="18">
        <f t="shared" ref="J11:J12" si="6">H11*18%</f>
        <v>2025</v>
      </c>
      <c r="K11" s="18">
        <f t="shared" ref="K11:K12" si="7">H11*5%</f>
        <v>562.5</v>
      </c>
      <c r="L11" s="18">
        <f>K11*18%</f>
        <v>101.25</v>
      </c>
      <c r="M11" s="18">
        <f t="shared" ref="M11:M12" si="8">H11+J11+K11+L11</f>
        <v>13938.75</v>
      </c>
      <c r="N11" s="8"/>
      <c r="O11" s="8"/>
      <c r="P11" s="8"/>
      <c r="Q11" s="8"/>
      <c r="R11" s="8"/>
      <c r="S11" s="9"/>
      <c r="T11" s="6"/>
      <c r="U11" s="6"/>
    </row>
    <row r="12" spans="1:21" ht="24" x14ac:dyDescent="0.25">
      <c r="A12" s="16">
        <v>2</v>
      </c>
      <c r="B12" s="17" t="s">
        <v>28</v>
      </c>
      <c r="C12" s="17" t="s">
        <v>29</v>
      </c>
      <c r="D12" s="17">
        <v>85182200</v>
      </c>
      <c r="E12" s="16">
        <v>4</v>
      </c>
      <c r="F12" s="18" t="s">
        <v>7</v>
      </c>
      <c r="G12" s="19">
        <v>4612</v>
      </c>
      <c r="H12" s="18">
        <f t="shared" si="5"/>
        <v>18448</v>
      </c>
      <c r="I12" s="20">
        <v>0.18</v>
      </c>
      <c r="J12" s="18">
        <f t="shared" si="6"/>
        <v>3320.64</v>
      </c>
      <c r="K12" s="18">
        <f t="shared" si="7"/>
        <v>922.40000000000009</v>
      </c>
      <c r="L12" s="18">
        <f t="shared" ref="L12" si="9">K12*18%</f>
        <v>166.03200000000001</v>
      </c>
      <c r="M12" s="18">
        <f t="shared" si="8"/>
        <v>22857.072</v>
      </c>
      <c r="N12" s="8"/>
      <c r="O12" s="8"/>
      <c r="P12" s="8"/>
      <c r="Q12" s="8"/>
      <c r="R12" s="8"/>
      <c r="S12" s="9"/>
      <c r="T12" s="6"/>
      <c r="U12" s="6"/>
    </row>
    <row r="13" spans="1:21" ht="16.5" customHeight="1" x14ac:dyDescent="0.25">
      <c r="A13" s="16"/>
      <c r="B13" s="17"/>
      <c r="C13" s="17"/>
      <c r="D13" s="21"/>
      <c r="E13" s="16"/>
      <c r="F13" s="18"/>
      <c r="G13" s="19"/>
      <c r="H13" s="18"/>
      <c r="I13" s="20"/>
      <c r="J13" s="18"/>
      <c r="K13" s="18"/>
      <c r="L13" s="18"/>
      <c r="M13" s="22">
        <f>SUM(M11:M12)</f>
        <v>36795.822</v>
      </c>
      <c r="N13" s="8"/>
      <c r="O13" s="8"/>
      <c r="P13" s="8"/>
      <c r="Q13" s="8"/>
      <c r="R13" s="8"/>
      <c r="S13" s="9"/>
      <c r="T13" s="6"/>
      <c r="U13" s="6"/>
    </row>
    <row r="14" spans="1:21" ht="16.5" customHeight="1" x14ac:dyDescent="0.25">
      <c r="A14" s="51" t="s">
        <v>18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8"/>
      <c r="O14" s="8"/>
      <c r="P14" s="8"/>
      <c r="Q14" s="8"/>
      <c r="R14" s="8"/>
      <c r="S14" s="9"/>
      <c r="T14" s="6"/>
      <c r="U14" s="6"/>
    </row>
    <row r="15" spans="1:21" ht="96" x14ac:dyDescent="0.25">
      <c r="A15" s="16">
        <v>1</v>
      </c>
      <c r="B15" s="17" t="s">
        <v>14</v>
      </c>
      <c r="C15" s="17" t="s">
        <v>16</v>
      </c>
      <c r="D15" s="17">
        <v>85184000</v>
      </c>
      <c r="E15" s="16">
        <v>1</v>
      </c>
      <c r="F15" s="18" t="s">
        <v>7</v>
      </c>
      <c r="G15" s="19">
        <v>11250</v>
      </c>
      <c r="H15" s="18">
        <f t="shared" ref="H15:H16" si="10">E15*G15</f>
        <v>11250</v>
      </c>
      <c r="I15" s="20">
        <v>0.18</v>
      </c>
      <c r="J15" s="18">
        <f t="shared" ref="J15:J16" si="11">H15*18%</f>
        <v>2025</v>
      </c>
      <c r="K15" s="18">
        <f t="shared" ref="K15:K16" si="12">H15*5%</f>
        <v>562.5</v>
      </c>
      <c r="L15" s="18">
        <f>K15*18%</f>
        <v>101.25</v>
      </c>
      <c r="M15" s="18">
        <f t="shared" ref="M15:M16" si="13">H15+J15+K15+L15</f>
        <v>13938.75</v>
      </c>
      <c r="N15" s="8"/>
      <c r="O15" s="8"/>
      <c r="P15" s="8"/>
      <c r="Q15" s="8"/>
      <c r="R15" s="8"/>
      <c r="S15" s="9"/>
      <c r="T15" s="6"/>
      <c r="U15" s="6"/>
    </row>
    <row r="16" spans="1:21" ht="24" x14ac:dyDescent="0.25">
      <c r="A16" s="16">
        <v>2</v>
      </c>
      <c r="B16" s="17" t="s">
        <v>28</v>
      </c>
      <c r="C16" s="17" t="s">
        <v>29</v>
      </c>
      <c r="D16" s="17">
        <v>85182200</v>
      </c>
      <c r="E16" s="16">
        <v>4</v>
      </c>
      <c r="F16" s="18" t="s">
        <v>7</v>
      </c>
      <c r="G16" s="19">
        <v>4612</v>
      </c>
      <c r="H16" s="18">
        <f t="shared" si="10"/>
        <v>18448</v>
      </c>
      <c r="I16" s="20">
        <v>0.18</v>
      </c>
      <c r="J16" s="18">
        <f t="shared" si="11"/>
        <v>3320.64</v>
      </c>
      <c r="K16" s="18">
        <f t="shared" si="12"/>
        <v>922.40000000000009</v>
      </c>
      <c r="L16" s="18">
        <f t="shared" ref="L16" si="14">K16*18%</f>
        <v>166.03200000000001</v>
      </c>
      <c r="M16" s="18">
        <f t="shared" si="13"/>
        <v>22857.072</v>
      </c>
      <c r="N16" s="8"/>
      <c r="O16" s="8"/>
      <c r="P16" s="8"/>
      <c r="Q16" s="8"/>
      <c r="R16" s="8"/>
      <c r="S16" s="9"/>
      <c r="T16" s="6"/>
      <c r="U16" s="6"/>
    </row>
    <row r="17" spans="1:21" ht="16.5" customHeight="1" x14ac:dyDescent="0.25">
      <c r="A17" s="16"/>
      <c r="B17" s="17"/>
      <c r="C17" s="17"/>
      <c r="D17" s="21"/>
      <c r="E17" s="16"/>
      <c r="F17" s="18"/>
      <c r="G17" s="19"/>
      <c r="H17" s="18"/>
      <c r="I17" s="20"/>
      <c r="J17" s="18"/>
      <c r="K17" s="18"/>
      <c r="L17" s="18"/>
      <c r="M17" s="22">
        <f>SUM(M15:M16)</f>
        <v>36795.822</v>
      </c>
      <c r="N17" s="8"/>
      <c r="O17" s="8"/>
      <c r="P17" s="8"/>
      <c r="Q17" s="8"/>
      <c r="R17" s="8"/>
      <c r="S17" s="9"/>
      <c r="T17" s="6"/>
      <c r="U17" s="6"/>
    </row>
    <row r="18" spans="1:21" ht="16.5" customHeight="1" x14ac:dyDescent="0.25">
      <c r="A18" s="51" t="s">
        <v>19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8"/>
      <c r="O18" s="8"/>
      <c r="P18" s="8"/>
      <c r="Q18" s="8"/>
      <c r="R18" s="8"/>
      <c r="S18" s="9"/>
      <c r="T18" s="6"/>
      <c r="U18" s="6"/>
    </row>
    <row r="19" spans="1:21" ht="96" x14ac:dyDescent="0.25">
      <c r="A19" s="16">
        <v>1</v>
      </c>
      <c r="B19" s="17" t="s">
        <v>24</v>
      </c>
      <c r="C19" s="17" t="s">
        <v>25</v>
      </c>
      <c r="D19" s="17">
        <v>85184000</v>
      </c>
      <c r="E19" s="16">
        <v>1</v>
      </c>
      <c r="F19" s="18" t="s">
        <v>7</v>
      </c>
      <c r="G19" s="19">
        <v>30000</v>
      </c>
      <c r="H19" s="18">
        <f t="shared" ref="H19" si="15">E19*G19</f>
        <v>30000</v>
      </c>
      <c r="I19" s="20">
        <v>0.18</v>
      </c>
      <c r="J19" s="18">
        <f t="shared" ref="J19" si="16">H19*18%</f>
        <v>5400</v>
      </c>
      <c r="K19" s="18">
        <f t="shared" ref="K19" si="17">H19*5%</f>
        <v>1500</v>
      </c>
      <c r="L19" s="18">
        <f>K19*18%</f>
        <v>270</v>
      </c>
      <c r="M19" s="18">
        <f>H19+J19+K19+L19</f>
        <v>37170</v>
      </c>
      <c r="N19" s="8"/>
      <c r="O19" s="8"/>
      <c r="P19" s="8"/>
      <c r="Q19" s="8"/>
      <c r="R19" s="8"/>
      <c r="S19" s="9"/>
      <c r="T19" s="6"/>
      <c r="U19" s="6"/>
    </row>
    <row r="20" spans="1:21" ht="24" x14ac:dyDescent="0.25">
      <c r="A20" s="16">
        <v>2</v>
      </c>
      <c r="B20" s="17" t="s">
        <v>27</v>
      </c>
      <c r="C20" s="17" t="s">
        <v>26</v>
      </c>
      <c r="D20" s="17">
        <v>85182200</v>
      </c>
      <c r="E20" s="16">
        <v>3</v>
      </c>
      <c r="F20" s="18" t="s">
        <v>7</v>
      </c>
      <c r="G20" s="19">
        <v>19022</v>
      </c>
      <c r="H20" s="18">
        <f t="shared" ref="H20" si="18">E20*G20</f>
        <v>57066</v>
      </c>
      <c r="I20" s="20">
        <v>0.18</v>
      </c>
      <c r="J20" s="18">
        <f t="shared" ref="J20" si="19">H20*18%</f>
        <v>10271.879999999999</v>
      </c>
      <c r="K20" s="18">
        <f t="shared" ref="K20" si="20">H20*5%</f>
        <v>2853.3</v>
      </c>
      <c r="L20" s="18">
        <f t="shared" ref="L20" si="21">K20*18%</f>
        <v>513.59400000000005</v>
      </c>
      <c r="M20" s="18">
        <f t="shared" ref="M20" si="22">H20+J20+K20+L20</f>
        <v>70704.774000000005</v>
      </c>
      <c r="N20" s="8"/>
      <c r="O20" s="8"/>
      <c r="P20" s="8"/>
      <c r="Q20" s="8"/>
      <c r="R20" s="8"/>
      <c r="S20" s="9"/>
      <c r="T20" s="6"/>
      <c r="U20" s="6"/>
    </row>
    <row r="21" spans="1:21" ht="16.5" customHeight="1" x14ac:dyDescent="0.25">
      <c r="A21" s="16"/>
      <c r="B21" s="17"/>
      <c r="C21" s="17"/>
      <c r="D21" s="21"/>
      <c r="E21" s="16"/>
      <c r="F21" s="18"/>
      <c r="G21" s="19"/>
      <c r="H21" s="18"/>
      <c r="I21" s="20"/>
      <c r="J21" s="18"/>
      <c r="K21" s="18"/>
      <c r="L21" s="18"/>
      <c r="M21" s="22">
        <f>SUM(M19:M20)</f>
        <v>107874.774</v>
      </c>
      <c r="N21" s="8"/>
      <c r="O21" s="8"/>
      <c r="P21" s="8"/>
      <c r="Q21" s="8"/>
      <c r="R21" s="8"/>
      <c r="S21" s="9"/>
      <c r="T21" s="6"/>
      <c r="U21" s="6"/>
    </row>
    <row r="22" spans="1:21" ht="16.5" customHeight="1" x14ac:dyDescent="0.25">
      <c r="A22" s="51" t="s">
        <v>20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8"/>
      <c r="O22" s="8"/>
      <c r="P22" s="8"/>
      <c r="Q22" s="8"/>
      <c r="R22" s="8"/>
      <c r="S22" s="9"/>
      <c r="T22" s="6"/>
      <c r="U22" s="6"/>
    </row>
    <row r="23" spans="1:21" ht="96" x14ac:dyDescent="0.25">
      <c r="A23" s="16">
        <v>1</v>
      </c>
      <c r="B23" s="17" t="s">
        <v>14</v>
      </c>
      <c r="C23" s="17" t="s">
        <v>16</v>
      </c>
      <c r="D23" s="17">
        <v>85184000</v>
      </c>
      <c r="E23" s="16">
        <v>1</v>
      </c>
      <c r="F23" s="18" t="s">
        <v>7</v>
      </c>
      <c r="G23" s="19">
        <v>11250</v>
      </c>
      <c r="H23" s="18">
        <f t="shared" ref="H23:H24" si="23">E23*G23</f>
        <v>11250</v>
      </c>
      <c r="I23" s="20">
        <v>0.18</v>
      </c>
      <c r="J23" s="18">
        <f t="shared" ref="J23:J24" si="24">H23*18%</f>
        <v>2025</v>
      </c>
      <c r="K23" s="18">
        <f t="shared" ref="K23:K24" si="25">H23*5%</f>
        <v>562.5</v>
      </c>
      <c r="L23" s="18">
        <f>K23*18%</f>
        <v>101.25</v>
      </c>
      <c r="M23" s="18">
        <f t="shared" ref="M23:M24" si="26">H23+J23+K23+L23</f>
        <v>13938.75</v>
      </c>
      <c r="N23" s="8"/>
      <c r="O23" s="8"/>
      <c r="P23" s="8"/>
      <c r="Q23" s="8"/>
      <c r="R23" s="8"/>
      <c r="S23" s="9"/>
      <c r="T23" s="6"/>
      <c r="U23" s="6"/>
    </row>
    <row r="24" spans="1:21" ht="24" x14ac:dyDescent="0.25">
      <c r="A24" s="23">
        <v>2</v>
      </c>
      <c r="B24" s="17" t="s">
        <v>30</v>
      </c>
      <c r="C24" s="17" t="s">
        <v>29</v>
      </c>
      <c r="D24" s="17">
        <v>85182200</v>
      </c>
      <c r="E24" s="16">
        <v>4</v>
      </c>
      <c r="F24" s="18" t="s">
        <v>7</v>
      </c>
      <c r="G24" s="19">
        <v>5740</v>
      </c>
      <c r="H24" s="18">
        <f t="shared" si="23"/>
        <v>22960</v>
      </c>
      <c r="I24" s="20">
        <v>0.18</v>
      </c>
      <c r="J24" s="18">
        <f t="shared" si="24"/>
        <v>4132.8</v>
      </c>
      <c r="K24" s="18">
        <f t="shared" si="25"/>
        <v>1148</v>
      </c>
      <c r="L24" s="18">
        <f t="shared" ref="L24" si="27">K24*18%</f>
        <v>206.64</v>
      </c>
      <c r="M24" s="18">
        <f t="shared" si="26"/>
        <v>28447.439999999999</v>
      </c>
      <c r="N24" s="8"/>
      <c r="O24" s="8"/>
      <c r="P24" s="8"/>
      <c r="Q24" s="8"/>
      <c r="R24" s="8"/>
      <c r="S24" s="9"/>
      <c r="T24" s="6"/>
      <c r="U24" s="6"/>
    </row>
    <row r="25" spans="1:21" ht="16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>
        <f>SUM(M23:M24)</f>
        <v>42386.19</v>
      </c>
      <c r="N25" s="8"/>
      <c r="O25" s="8"/>
      <c r="P25" s="8"/>
      <c r="Q25" s="8"/>
      <c r="R25" s="8"/>
      <c r="S25" s="9"/>
      <c r="T25" s="6"/>
      <c r="U25" s="6"/>
    </row>
    <row r="26" spans="1:21" ht="16.5" customHeight="1" x14ac:dyDescent="0.25">
      <c r="A26" s="51" t="s">
        <v>21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8"/>
      <c r="O26" s="8"/>
      <c r="P26" s="8"/>
      <c r="Q26" s="8"/>
      <c r="R26" s="8"/>
      <c r="S26" s="9"/>
      <c r="T26" s="6"/>
      <c r="U26" s="6"/>
    </row>
    <row r="27" spans="1:21" ht="96" x14ac:dyDescent="0.25">
      <c r="A27" s="23">
        <v>1</v>
      </c>
      <c r="B27" s="17" t="s">
        <v>33</v>
      </c>
      <c r="C27" s="17" t="s">
        <v>25</v>
      </c>
      <c r="D27" s="17">
        <v>85184000</v>
      </c>
      <c r="E27" s="16">
        <v>1</v>
      </c>
      <c r="F27" s="18" t="s">
        <v>7</v>
      </c>
      <c r="G27" s="19">
        <v>42500</v>
      </c>
      <c r="H27" s="18">
        <f t="shared" ref="H27" si="28">E27*G27</f>
        <v>42500</v>
      </c>
      <c r="I27" s="20">
        <v>0.18</v>
      </c>
      <c r="J27" s="18">
        <f t="shared" ref="J27" si="29">H27*18%</f>
        <v>7650</v>
      </c>
      <c r="K27" s="18">
        <f t="shared" ref="K27" si="30">H27*5%</f>
        <v>2125</v>
      </c>
      <c r="L27" s="18">
        <f>K27*18%</f>
        <v>382.5</v>
      </c>
      <c r="M27" s="18">
        <f>H27+J27+K27+L27</f>
        <v>52657.5</v>
      </c>
      <c r="N27" s="8"/>
      <c r="O27" s="8"/>
      <c r="P27" s="8"/>
      <c r="Q27" s="8"/>
      <c r="R27" s="8"/>
      <c r="S27" s="9"/>
      <c r="T27" s="6"/>
      <c r="U27" s="6"/>
    </row>
    <row r="28" spans="1:21" x14ac:dyDescent="0.25">
      <c r="A28" s="23">
        <v>2</v>
      </c>
      <c r="B28" s="25" t="s">
        <v>31</v>
      </c>
      <c r="C28" s="25" t="s">
        <v>32</v>
      </c>
      <c r="D28" s="17">
        <v>85182200</v>
      </c>
      <c r="E28" s="16">
        <v>6</v>
      </c>
      <c r="F28" s="18" t="s">
        <v>7</v>
      </c>
      <c r="G28" s="19">
        <v>6080</v>
      </c>
      <c r="H28" s="18">
        <f t="shared" ref="H28" si="31">E28*G28</f>
        <v>36480</v>
      </c>
      <c r="I28" s="20">
        <v>0.18</v>
      </c>
      <c r="J28" s="18">
        <f t="shared" ref="J28" si="32">H28*18%</f>
        <v>6566.4</v>
      </c>
      <c r="K28" s="18">
        <f t="shared" ref="K28" si="33">H28*5%</f>
        <v>1824</v>
      </c>
      <c r="L28" s="18">
        <f t="shared" ref="L28" si="34">K28*18%</f>
        <v>328.32</v>
      </c>
      <c r="M28" s="18">
        <f t="shared" ref="M28" si="35">H28+J28+K28+L28</f>
        <v>45198.720000000001</v>
      </c>
      <c r="N28" s="8"/>
      <c r="O28" s="8"/>
      <c r="P28" s="8"/>
      <c r="Q28" s="8"/>
      <c r="R28" s="8"/>
      <c r="S28" s="9"/>
      <c r="T28" s="6"/>
      <c r="U28" s="6"/>
    </row>
    <row r="29" spans="1:21" ht="16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>
        <f>SUM(M27:M28)</f>
        <v>97856.22</v>
      </c>
      <c r="N29" s="8"/>
      <c r="O29" s="8"/>
      <c r="P29" s="8"/>
      <c r="Q29" s="8"/>
      <c r="R29" s="8"/>
      <c r="S29" s="9"/>
      <c r="T29" s="6"/>
      <c r="U29" s="6"/>
    </row>
    <row r="30" spans="1:21" ht="16.5" customHeight="1" x14ac:dyDescent="0.25">
      <c r="A30" s="51" t="s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8"/>
      <c r="O30" s="8"/>
      <c r="P30" s="8"/>
      <c r="Q30" s="8"/>
      <c r="R30" s="8"/>
      <c r="S30" s="9"/>
      <c r="T30" s="6"/>
      <c r="U30" s="6"/>
    </row>
    <row r="31" spans="1:21" ht="96" x14ac:dyDescent="0.25">
      <c r="A31" s="16">
        <v>1</v>
      </c>
      <c r="B31" s="17" t="s">
        <v>24</v>
      </c>
      <c r="C31" s="17" t="s">
        <v>25</v>
      </c>
      <c r="D31" s="17">
        <v>85184000</v>
      </c>
      <c r="E31" s="16">
        <v>1</v>
      </c>
      <c r="F31" s="18" t="s">
        <v>7</v>
      </c>
      <c r="G31" s="19">
        <v>30000</v>
      </c>
      <c r="H31" s="18">
        <f t="shared" ref="H31" si="36">E31*G31</f>
        <v>30000</v>
      </c>
      <c r="I31" s="20">
        <v>0.18</v>
      </c>
      <c r="J31" s="18">
        <f t="shared" ref="J31" si="37">H31*18%</f>
        <v>5400</v>
      </c>
      <c r="K31" s="18">
        <f t="shared" ref="K31" si="38">H31*5%</f>
        <v>1500</v>
      </c>
      <c r="L31" s="18">
        <f>K31*18%</f>
        <v>270</v>
      </c>
      <c r="M31" s="18">
        <f>H31+J31+K31+L31</f>
        <v>37170</v>
      </c>
      <c r="N31" s="8"/>
      <c r="O31" s="8"/>
      <c r="P31" s="8"/>
      <c r="Q31" s="8"/>
      <c r="R31" s="8"/>
      <c r="S31" s="9"/>
      <c r="T31" s="6"/>
      <c r="U31" s="6"/>
    </row>
    <row r="32" spans="1:21" x14ac:dyDescent="0.25">
      <c r="A32" s="26">
        <v>2</v>
      </c>
      <c r="B32" s="25" t="s">
        <v>31</v>
      </c>
      <c r="C32" s="25" t="s">
        <v>32</v>
      </c>
      <c r="D32" s="17">
        <v>85182200</v>
      </c>
      <c r="E32" s="16">
        <v>6</v>
      </c>
      <c r="F32" s="18" t="s">
        <v>7</v>
      </c>
      <c r="G32" s="19">
        <v>6080</v>
      </c>
      <c r="H32" s="18">
        <f t="shared" ref="H32" si="39">E32*G32</f>
        <v>36480</v>
      </c>
      <c r="I32" s="20">
        <v>0.18</v>
      </c>
      <c r="J32" s="18">
        <f t="shared" ref="J32" si="40">H32*18%</f>
        <v>6566.4</v>
      </c>
      <c r="K32" s="18">
        <f t="shared" ref="K32" si="41">H32*5%</f>
        <v>1824</v>
      </c>
      <c r="L32" s="18">
        <f t="shared" ref="L32" si="42">K32*18%</f>
        <v>328.32</v>
      </c>
      <c r="M32" s="18">
        <f t="shared" ref="M32" si="43">H32+J32+K32+L32</f>
        <v>45198.720000000001</v>
      </c>
    </row>
    <row r="33" spans="1:13" x14ac:dyDescent="0.25">
      <c r="A33" s="26"/>
      <c r="B33" s="25"/>
      <c r="C33" s="25"/>
      <c r="D33" s="17"/>
      <c r="E33" s="16"/>
      <c r="F33" s="18"/>
      <c r="G33" s="19"/>
      <c r="H33" s="18"/>
      <c r="I33" s="20"/>
      <c r="J33" s="18"/>
      <c r="K33" s="18"/>
      <c r="L33" s="18"/>
      <c r="M33" s="22">
        <f>SUM(M31:M32)</f>
        <v>82368.72</v>
      </c>
    </row>
    <row r="34" spans="1:13" x14ac:dyDescent="0.25">
      <c r="A34" s="51" t="s">
        <v>23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96" x14ac:dyDescent="0.25">
      <c r="A35" s="16">
        <v>1</v>
      </c>
      <c r="B35" s="17" t="s">
        <v>24</v>
      </c>
      <c r="C35" s="17" t="s">
        <v>25</v>
      </c>
      <c r="D35" s="17">
        <v>85184000</v>
      </c>
      <c r="E35" s="16">
        <v>1</v>
      </c>
      <c r="F35" s="18" t="s">
        <v>7</v>
      </c>
      <c r="G35" s="19">
        <v>30000</v>
      </c>
      <c r="H35" s="18">
        <f t="shared" ref="H35" si="44">E35*G35</f>
        <v>30000</v>
      </c>
      <c r="I35" s="20">
        <v>0.18</v>
      </c>
      <c r="J35" s="18">
        <f t="shared" ref="J35" si="45">H35*18%</f>
        <v>5400</v>
      </c>
      <c r="K35" s="18">
        <f t="shared" ref="K35" si="46">H35*5%</f>
        <v>1500</v>
      </c>
      <c r="L35" s="18">
        <f>K35*18%</f>
        <v>270</v>
      </c>
      <c r="M35" s="18">
        <f>H35+J35+K35+L35</f>
        <v>37170</v>
      </c>
    </row>
    <row r="36" spans="1:13" x14ac:dyDescent="0.25">
      <c r="A36" s="26">
        <v>2</v>
      </c>
      <c r="B36" s="25" t="s">
        <v>31</v>
      </c>
      <c r="C36" s="25" t="s">
        <v>32</v>
      </c>
      <c r="D36" s="17">
        <v>85182200</v>
      </c>
      <c r="E36" s="16">
        <v>6</v>
      </c>
      <c r="F36" s="18" t="s">
        <v>7</v>
      </c>
      <c r="G36" s="19">
        <v>6080</v>
      </c>
      <c r="H36" s="18">
        <f t="shared" ref="H36" si="47">E36*G36</f>
        <v>36480</v>
      </c>
      <c r="I36" s="20">
        <v>0.18</v>
      </c>
      <c r="J36" s="18">
        <f t="shared" ref="J36" si="48">H36*18%</f>
        <v>6566.4</v>
      </c>
      <c r="K36" s="18">
        <f t="shared" ref="K36" si="49">H36*5%</f>
        <v>1824</v>
      </c>
      <c r="L36" s="18">
        <f t="shared" ref="L36" si="50">K36*18%</f>
        <v>328.32</v>
      </c>
      <c r="M36" s="18">
        <f t="shared" ref="M36" si="51">H36+J36+K36+L36</f>
        <v>45198.720000000001</v>
      </c>
    </row>
    <row r="37" spans="1:13" x14ac:dyDescent="0.25">
      <c r="A37" s="26"/>
      <c r="B37" s="25"/>
      <c r="C37" s="25"/>
      <c r="D37" s="17"/>
      <c r="E37" s="16"/>
      <c r="F37" s="18"/>
      <c r="G37" s="19"/>
      <c r="H37" s="18"/>
      <c r="I37" s="20"/>
      <c r="J37" s="18"/>
      <c r="K37" s="18"/>
      <c r="L37" s="18"/>
      <c r="M37" s="22">
        <f>SUM(M35:M36)</f>
        <v>82368.72</v>
      </c>
    </row>
    <row r="38" spans="1:13" ht="10.5" customHeight="1" x14ac:dyDescent="0.25">
      <c r="A38" s="35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4"/>
    </row>
    <row r="39" spans="1:13" s="10" customFormat="1" ht="14.45" customHeight="1" x14ac:dyDescent="0.25">
      <c r="A39" s="27"/>
      <c r="B39" s="27"/>
      <c r="C39" s="27"/>
      <c r="D39" s="27"/>
      <c r="E39" s="27"/>
      <c r="F39" s="45" t="s">
        <v>38</v>
      </c>
      <c r="G39" s="46"/>
      <c r="H39" s="46"/>
      <c r="I39" s="46"/>
      <c r="J39" s="46"/>
      <c r="K39" s="46"/>
      <c r="L39" s="47"/>
      <c r="M39" s="28">
        <f>(M37+M33+M29+M25+M21+M17+M13+M9)</f>
        <v>594321.04200000002</v>
      </c>
    </row>
    <row r="40" spans="1:13" s="10" customFormat="1" ht="15.75" thickBot="1" x14ac:dyDescent="0.3">
      <c r="A40" s="12"/>
      <c r="M40" s="11"/>
    </row>
    <row r="41" spans="1:13" s="13" customFormat="1" x14ac:dyDescent="0.25">
      <c r="A41" s="1"/>
      <c r="B41" s="52" t="s">
        <v>34</v>
      </c>
      <c r="C41" s="53"/>
      <c r="D41" s="54"/>
      <c r="M41" s="14"/>
    </row>
    <row r="42" spans="1:13" s="13" customFormat="1" x14ac:dyDescent="0.25">
      <c r="A42" s="2"/>
      <c r="B42" s="48" t="s">
        <v>35</v>
      </c>
      <c r="C42" s="49"/>
      <c r="D42" s="50"/>
    </row>
    <row r="43" spans="1:13" s="13" customFormat="1" ht="15.75" thickBot="1" x14ac:dyDescent="0.3">
      <c r="A43" s="3"/>
      <c r="B43" s="40" t="s">
        <v>36</v>
      </c>
      <c r="C43" s="41"/>
      <c r="D43" s="42"/>
    </row>
    <row r="44" spans="1:13" s="13" customFormat="1" x14ac:dyDescent="0.25"/>
    <row r="45" spans="1:13" s="13" customFormat="1" x14ac:dyDescent="0.25"/>
    <row r="46" spans="1:13" s="13" customFormat="1" x14ac:dyDescent="0.25"/>
    <row r="47" spans="1:13" s="13" customFormat="1" x14ac:dyDescent="0.25">
      <c r="A47" s="10"/>
    </row>
    <row r="48" spans="1:13" s="10" customFormat="1" x14ac:dyDescent="0.25"/>
  </sheetData>
  <mergeCells count="16">
    <mergeCell ref="H1:M1"/>
    <mergeCell ref="H2:M2"/>
    <mergeCell ref="B43:D43"/>
    <mergeCell ref="A4:M4"/>
    <mergeCell ref="A38:M38"/>
    <mergeCell ref="F39:L39"/>
    <mergeCell ref="B42:D42"/>
    <mergeCell ref="A34:M34"/>
    <mergeCell ref="A6:M6"/>
    <mergeCell ref="A10:M10"/>
    <mergeCell ref="A14:M14"/>
    <mergeCell ref="A18:M18"/>
    <mergeCell ref="A22:M22"/>
    <mergeCell ref="A26:M26"/>
    <mergeCell ref="A30:M30"/>
    <mergeCell ref="B41:D4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opLeftCell="A36" workbookViewId="0">
      <selection activeCell="B53" sqref="B53"/>
    </sheetView>
  </sheetViews>
  <sheetFormatPr defaultColWidth="9.140625" defaultRowHeight="15" x14ac:dyDescent="0.25"/>
  <cols>
    <col min="1" max="1" width="3.42578125" style="4" customWidth="1"/>
    <col min="2" max="2" width="34.7109375" style="4" customWidth="1"/>
    <col min="3" max="3" width="14" style="4" customWidth="1"/>
    <col min="4" max="4" width="7.85546875" style="4" customWidth="1"/>
    <col min="5" max="5" width="3.42578125" style="4" customWidth="1"/>
    <col min="6" max="6" width="3.85546875" style="4" customWidth="1"/>
    <col min="7" max="7" width="6.5703125" style="4" customWidth="1"/>
    <col min="8" max="8" width="9.7109375" style="4" customWidth="1"/>
    <col min="9" max="9" width="6.5703125" style="4" customWidth="1"/>
    <col min="10" max="12" width="9.28515625" style="4" customWidth="1"/>
    <col min="13" max="13" width="11.42578125" style="4" bestFit="1" customWidth="1"/>
    <col min="14" max="17" width="9.140625" style="4"/>
    <col min="18" max="18" width="11" style="4" bestFit="1" customWidth="1"/>
    <col min="19" max="16384" width="9.140625" style="4"/>
  </cols>
  <sheetData>
    <row r="1" spans="1:21" ht="15.75" customHeight="1" x14ac:dyDescent="0.25">
      <c r="E1" s="5"/>
      <c r="F1" s="5"/>
      <c r="G1" s="5"/>
      <c r="H1" s="38"/>
      <c r="I1" s="38"/>
      <c r="J1" s="38"/>
      <c r="K1" s="38"/>
      <c r="L1" s="38"/>
      <c r="M1" s="38"/>
      <c r="N1" s="6"/>
      <c r="O1" s="6"/>
      <c r="P1" s="6"/>
      <c r="Q1" s="6"/>
      <c r="R1" s="6"/>
      <c r="S1" s="6"/>
      <c r="T1" s="6"/>
      <c r="U1" s="6"/>
    </row>
    <row r="2" spans="1:21" x14ac:dyDescent="0.25">
      <c r="E2" s="5"/>
      <c r="F2" s="5"/>
      <c r="G2" s="30"/>
      <c r="H2" s="39" t="s">
        <v>43</v>
      </c>
      <c r="I2" s="39"/>
      <c r="J2" s="39"/>
      <c r="K2" s="39"/>
      <c r="L2" s="39"/>
      <c r="M2" s="39"/>
      <c r="N2" s="6"/>
      <c r="O2" s="6"/>
      <c r="P2" s="6"/>
      <c r="Q2" s="6"/>
      <c r="R2" s="6"/>
      <c r="S2" s="6"/>
      <c r="T2" s="6"/>
      <c r="U2" s="6"/>
    </row>
    <row r="3" spans="1:21" x14ac:dyDescent="0.25">
      <c r="E3" s="5"/>
      <c r="F3" s="5"/>
      <c r="G3" s="30"/>
      <c r="H3" s="30"/>
      <c r="I3" s="30"/>
      <c r="J3" s="30"/>
      <c r="K3" s="30"/>
      <c r="L3" s="30"/>
      <c r="M3" s="30"/>
      <c r="N3" s="6"/>
      <c r="O3" s="6"/>
      <c r="P3" s="6"/>
      <c r="Q3" s="6"/>
      <c r="R3" s="6"/>
      <c r="S3" s="6"/>
      <c r="T3" s="6"/>
      <c r="U3" s="6"/>
    </row>
    <row r="4" spans="1:21" ht="15" customHeight="1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29"/>
      <c r="O4" s="29"/>
      <c r="P4" s="29"/>
      <c r="Q4" s="29"/>
      <c r="R4" s="6"/>
      <c r="S4" s="6"/>
      <c r="T4" s="6"/>
      <c r="U4" s="6"/>
    </row>
    <row r="5" spans="1:21" ht="60" x14ac:dyDescent="0.25">
      <c r="A5" s="15" t="s">
        <v>3</v>
      </c>
      <c r="B5" s="15" t="s">
        <v>0</v>
      </c>
      <c r="C5" s="15" t="s">
        <v>4</v>
      </c>
      <c r="D5" s="15" t="s">
        <v>9</v>
      </c>
      <c r="E5" s="15" t="s">
        <v>1</v>
      </c>
      <c r="F5" s="15" t="s">
        <v>5</v>
      </c>
      <c r="G5" s="15" t="s">
        <v>6</v>
      </c>
      <c r="H5" s="15" t="s">
        <v>10</v>
      </c>
      <c r="I5" s="15" t="s">
        <v>8</v>
      </c>
      <c r="J5" s="15" t="s">
        <v>11</v>
      </c>
      <c r="K5" s="15" t="s">
        <v>13</v>
      </c>
      <c r="L5" s="15" t="s">
        <v>12</v>
      </c>
      <c r="M5" s="15" t="s">
        <v>2</v>
      </c>
      <c r="N5" s="6"/>
      <c r="O5" s="6"/>
      <c r="P5" s="6"/>
      <c r="Q5" s="6"/>
      <c r="R5" s="6"/>
      <c r="S5" s="6"/>
      <c r="T5" s="6"/>
      <c r="U5" s="6"/>
    </row>
    <row r="6" spans="1:21" x14ac:dyDescent="0.25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6"/>
      <c r="O6" s="6"/>
      <c r="P6" s="6"/>
      <c r="Q6" s="6"/>
      <c r="R6" s="6"/>
      <c r="S6" s="6"/>
      <c r="T6" s="6"/>
      <c r="U6" s="6"/>
    </row>
    <row r="7" spans="1:21" ht="103.15" customHeight="1" x14ac:dyDescent="0.25">
      <c r="A7" s="16">
        <v>1</v>
      </c>
      <c r="B7" s="17" t="s">
        <v>24</v>
      </c>
      <c r="C7" s="17" t="s">
        <v>25</v>
      </c>
      <c r="D7" s="17">
        <v>85184000</v>
      </c>
      <c r="E7" s="16">
        <v>1</v>
      </c>
      <c r="F7" s="18" t="s">
        <v>7</v>
      </c>
      <c r="G7" s="19">
        <v>30000</v>
      </c>
      <c r="H7" s="18">
        <f t="shared" ref="H7:H8" si="0">E7*G7</f>
        <v>30000</v>
      </c>
      <c r="I7" s="20">
        <v>0.18</v>
      </c>
      <c r="J7" s="18">
        <f t="shared" ref="J7:J8" si="1">H7*18%</f>
        <v>5400</v>
      </c>
      <c r="K7" s="18">
        <f t="shared" ref="K7:K8" si="2">H7*5%</f>
        <v>1500</v>
      </c>
      <c r="L7" s="18">
        <f>K7*18%</f>
        <v>270</v>
      </c>
      <c r="M7" s="18">
        <f>H7+J7+K7+L7</f>
        <v>37170</v>
      </c>
      <c r="N7" s="8"/>
      <c r="O7" s="8"/>
      <c r="P7" s="8"/>
      <c r="Q7" s="8"/>
      <c r="R7" s="8"/>
      <c r="S7" s="9"/>
      <c r="T7" s="6"/>
      <c r="U7" s="6"/>
    </row>
    <row r="8" spans="1:21" ht="25.15" customHeight="1" x14ac:dyDescent="0.25">
      <c r="A8" s="16">
        <v>2</v>
      </c>
      <c r="B8" s="17" t="s">
        <v>27</v>
      </c>
      <c r="C8" s="17" t="s">
        <v>26</v>
      </c>
      <c r="D8" s="17">
        <v>85182200</v>
      </c>
      <c r="E8" s="16">
        <v>3</v>
      </c>
      <c r="F8" s="18" t="s">
        <v>7</v>
      </c>
      <c r="G8" s="19">
        <v>19022</v>
      </c>
      <c r="H8" s="18">
        <f t="shared" si="0"/>
        <v>57066</v>
      </c>
      <c r="I8" s="20">
        <v>0.18</v>
      </c>
      <c r="J8" s="18">
        <f t="shared" si="1"/>
        <v>10271.879999999999</v>
      </c>
      <c r="K8" s="18">
        <f t="shared" si="2"/>
        <v>2853.3</v>
      </c>
      <c r="L8" s="18">
        <f t="shared" ref="L8" si="3">K8*18%</f>
        <v>513.59400000000005</v>
      </c>
      <c r="M8" s="18">
        <f t="shared" ref="M8" si="4">H8+J8+K8+L8</f>
        <v>70704.774000000005</v>
      </c>
      <c r="N8" s="8"/>
      <c r="O8" s="8"/>
      <c r="P8" s="8"/>
      <c r="Q8" s="8"/>
      <c r="R8" s="8"/>
      <c r="S8" s="9"/>
      <c r="T8" s="6"/>
      <c r="U8" s="6"/>
    </row>
    <row r="9" spans="1:21" ht="16.5" customHeight="1" x14ac:dyDescent="0.25">
      <c r="A9" s="16"/>
      <c r="B9" s="17"/>
      <c r="C9" s="17"/>
      <c r="D9" s="21"/>
      <c r="E9" s="16"/>
      <c r="F9" s="18"/>
      <c r="G9" s="19"/>
      <c r="H9" s="18"/>
      <c r="I9" s="20"/>
      <c r="J9" s="18"/>
      <c r="K9" s="18"/>
      <c r="L9" s="18"/>
      <c r="M9" s="22">
        <f>SUM(M7:M8)</f>
        <v>107874.774</v>
      </c>
      <c r="N9" s="8"/>
      <c r="O9" s="8"/>
      <c r="P9" s="8"/>
      <c r="Q9" s="8"/>
      <c r="R9" s="8"/>
      <c r="S9" s="9"/>
      <c r="T9" s="6"/>
      <c r="U9" s="6"/>
    </row>
    <row r="10" spans="1:21" ht="16.5" customHeight="1" x14ac:dyDescent="0.25">
      <c r="A10" s="51" t="s">
        <v>17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9"/>
      <c r="T10" s="6"/>
      <c r="U10" s="6"/>
    </row>
    <row r="11" spans="1:21" ht="96" x14ac:dyDescent="0.25">
      <c r="A11" s="16">
        <v>1</v>
      </c>
      <c r="B11" s="17" t="s">
        <v>14</v>
      </c>
      <c r="C11" s="17" t="s">
        <v>16</v>
      </c>
      <c r="D11" s="17">
        <v>85184000</v>
      </c>
      <c r="E11" s="16">
        <v>1</v>
      </c>
      <c r="F11" s="18" t="s">
        <v>7</v>
      </c>
      <c r="G11" s="19">
        <v>11250</v>
      </c>
      <c r="H11" s="18">
        <f t="shared" ref="H11:H12" si="5">E11*G11</f>
        <v>11250</v>
      </c>
      <c r="I11" s="20">
        <v>0.18</v>
      </c>
      <c r="J11" s="18">
        <f t="shared" ref="J11:J12" si="6">H11*18%</f>
        <v>2025</v>
      </c>
      <c r="K11" s="18">
        <f t="shared" ref="K11:K12" si="7">H11*5%</f>
        <v>562.5</v>
      </c>
      <c r="L11" s="18">
        <f>K11*18%</f>
        <v>101.25</v>
      </c>
      <c r="M11" s="18">
        <f t="shared" ref="M11:M12" si="8">H11+J11+K11+L11</f>
        <v>13938.75</v>
      </c>
      <c r="N11" s="8"/>
      <c r="O11" s="8"/>
      <c r="P11" s="8"/>
      <c r="Q11" s="8"/>
      <c r="R11" s="8"/>
      <c r="S11" s="9"/>
      <c r="T11" s="6"/>
      <c r="U11" s="6"/>
    </row>
    <row r="12" spans="1:21" ht="24" x14ac:dyDescent="0.25">
      <c r="A12" s="16">
        <v>2</v>
      </c>
      <c r="B12" s="17" t="s">
        <v>28</v>
      </c>
      <c r="C12" s="17" t="s">
        <v>29</v>
      </c>
      <c r="D12" s="17">
        <v>85182200</v>
      </c>
      <c r="E12" s="16">
        <v>4</v>
      </c>
      <c r="F12" s="18" t="s">
        <v>7</v>
      </c>
      <c r="G12" s="19">
        <v>4612</v>
      </c>
      <c r="H12" s="18">
        <f t="shared" si="5"/>
        <v>18448</v>
      </c>
      <c r="I12" s="20">
        <v>0.18</v>
      </c>
      <c r="J12" s="18">
        <f t="shared" si="6"/>
        <v>3320.64</v>
      </c>
      <c r="K12" s="18">
        <f t="shared" si="7"/>
        <v>922.40000000000009</v>
      </c>
      <c r="L12" s="18">
        <f t="shared" ref="L12" si="9">K12*18%</f>
        <v>166.03200000000001</v>
      </c>
      <c r="M12" s="18">
        <f t="shared" si="8"/>
        <v>22857.072</v>
      </c>
      <c r="N12" s="8"/>
      <c r="O12" s="8"/>
      <c r="P12" s="8"/>
      <c r="Q12" s="8"/>
      <c r="R12" s="8"/>
      <c r="S12" s="9"/>
      <c r="T12" s="6"/>
      <c r="U12" s="6"/>
    </row>
    <row r="13" spans="1:21" ht="16.5" customHeight="1" x14ac:dyDescent="0.25">
      <c r="A13" s="16"/>
      <c r="B13" s="17"/>
      <c r="C13" s="17"/>
      <c r="D13" s="21"/>
      <c r="E13" s="16"/>
      <c r="F13" s="18"/>
      <c r="G13" s="19"/>
      <c r="H13" s="18"/>
      <c r="I13" s="20"/>
      <c r="J13" s="18"/>
      <c r="K13" s="18"/>
      <c r="L13" s="18"/>
      <c r="M13" s="22">
        <f>SUM(M11:M12)</f>
        <v>36795.822</v>
      </c>
      <c r="N13" s="8"/>
      <c r="O13" s="8"/>
      <c r="P13" s="8"/>
      <c r="Q13" s="8"/>
      <c r="R13" s="8"/>
      <c r="S13" s="9"/>
      <c r="T13" s="6"/>
      <c r="U13" s="6"/>
    </row>
    <row r="14" spans="1:21" ht="16.5" customHeight="1" x14ac:dyDescent="0.25">
      <c r="A14" s="51" t="s">
        <v>18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8"/>
      <c r="O14" s="8"/>
      <c r="P14" s="8"/>
      <c r="Q14" s="8"/>
      <c r="R14" s="8"/>
      <c r="S14" s="9"/>
      <c r="T14" s="6"/>
      <c r="U14" s="6"/>
    </row>
    <row r="15" spans="1:21" ht="96" x14ac:dyDescent="0.25">
      <c r="A15" s="16">
        <v>1</v>
      </c>
      <c r="B15" s="17" t="s">
        <v>14</v>
      </c>
      <c r="C15" s="17" t="s">
        <v>16</v>
      </c>
      <c r="D15" s="17">
        <v>85184000</v>
      </c>
      <c r="E15" s="16">
        <v>1</v>
      </c>
      <c r="F15" s="18" t="s">
        <v>7</v>
      </c>
      <c r="G15" s="19">
        <v>11250</v>
      </c>
      <c r="H15" s="18">
        <f t="shared" ref="H15:H16" si="10">E15*G15</f>
        <v>11250</v>
      </c>
      <c r="I15" s="20">
        <v>0.18</v>
      </c>
      <c r="J15" s="18">
        <f t="shared" ref="J15:J16" si="11">H15*18%</f>
        <v>2025</v>
      </c>
      <c r="K15" s="18">
        <f t="shared" ref="K15:K16" si="12">H15*5%</f>
        <v>562.5</v>
      </c>
      <c r="L15" s="18">
        <f>K15*18%</f>
        <v>101.25</v>
      </c>
      <c r="M15" s="18">
        <f t="shared" ref="M15:M16" si="13">H15+J15+K15+L15</f>
        <v>13938.75</v>
      </c>
      <c r="N15" s="8"/>
      <c r="O15" s="8"/>
      <c r="P15" s="8"/>
      <c r="Q15" s="8"/>
      <c r="R15" s="8"/>
      <c r="S15" s="9"/>
      <c r="T15" s="6"/>
      <c r="U15" s="6"/>
    </row>
    <row r="16" spans="1:21" ht="24" x14ac:dyDescent="0.25">
      <c r="A16" s="16">
        <v>2</v>
      </c>
      <c r="B16" s="17" t="s">
        <v>28</v>
      </c>
      <c r="C16" s="17" t="s">
        <v>29</v>
      </c>
      <c r="D16" s="17">
        <v>85182200</v>
      </c>
      <c r="E16" s="16">
        <v>4</v>
      </c>
      <c r="F16" s="18" t="s">
        <v>7</v>
      </c>
      <c r="G16" s="19">
        <v>4612</v>
      </c>
      <c r="H16" s="18">
        <f t="shared" si="10"/>
        <v>18448</v>
      </c>
      <c r="I16" s="20">
        <v>0.18</v>
      </c>
      <c r="J16" s="18">
        <f t="shared" si="11"/>
        <v>3320.64</v>
      </c>
      <c r="K16" s="18">
        <f t="shared" si="12"/>
        <v>922.40000000000009</v>
      </c>
      <c r="L16" s="18">
        <f t="shared" ref="L16" si="14">K16*18%</f>
        <v>166.03200000000001</v>
      </c>
      <c r="M16" s="18">
        <f t="shared" si="13"/>
        <v>22857.072</v>
      </c>
      <c r="N16" s="8"/>
      <c r="O16" s="8"/>
      <c r="P16" s="8"/>
      <c r="Q16" s="8"/>
      <c r="R16" s="8"/>
      <c r="S16" s="9"/>
      <c r="T16" s="6"/>
      <c r="U16" s="6"/>
    </row>
    <row r="17" spans="1:21" ht="16.5" customHeight="1" x14ac:dyDescent="0.25">
      <c r="A17" s="16"/>
      <c r="B17" s="17"/>
      <c r="C17" s="17"/>
      <c r="D17" s="21"/>
      <c r="E17" s="16"/>
      <c r="F17" s="18"/>
      <c r="G17" s="19"/>
      <c r="H17" s="18"/>
      <c r="I17" s="20"/>
      <c r="J17" s="18"/>
      <c r="K17" s="18"/>
      <c r="L17" s="18"/>
      <c r="M17" s="22">
        <f>SUM(M15:M16)</f>
        <v>36795.822</v>
      </c>
      <c r="N17" s="8"/>
      <c r="O17" s="8"/>
      <c r="P17" s="8"/>
      <c r="Q17" s="8"/>
      <c r="R17" s="8"/>
      <c r="S17" s="9"/>
      <c r="T17" s="6"/>
      <c r="U17" s="6"/>
    </row>
    <row r="18" spans="1:21" ht="16.5" customHeight="1" x14ac:dyDescent="0.25">
      <c r="A18" s="51" t="s">
        <v>19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8"/>
      <c r="O18" s="8"/>
      <c r="P18" s="8"/>
      <c r="Q18" s="8"/>
      <c r="R18" s="8"/>
      <c r="S18" s="9"/>
      <c r="T18" s="6"/>
      <c r="U18" s="6"/>
    </row>
    <row r="19" spans="1:21" ht="96" x14ac:dyDescent="0.25">
      <c r="A19" s="16">
        <v>1</v>
      </c>
      <c r="B19" s="17" t="s">
        <v>24</v>
      </c>
      <c r="C19" s="17" t="s">
        <v>25</v>
      </c>
      <c r="D19" s="17">
        <v>85184000</v>
      </c>
      <c r="E19" s="16">
        <v>1</v>
      </c>
      <c r="F19" s="18" t="s">
        <v>7</v>
      </c>
      <c r="G19" s="19">
        <v>30000</v>
      </c>
      <c r="H19" s="18">
        <f t="shared" ref="H19:H20" si="15">E19*G19</f>
        <v>30000</v>
      </c>
      <c r="I19" s="20">
        <v>0.18</v>
      </c>
      <c r="J19" s="18">
        <f t="shared" ref="J19:J20" si="16">H19*18%</f>
        <v>5400</v>
      </c>
      <c r="K19" s="18">
        <f t="shared" ref="K19:K20" si="17">H19*5%</f>
        <v>1500</v>
      </c>
      <c r="L19" s="18">
        <f>K19*18%</f>
        <v>270</v>
      </c>
      <c r="M19" s="18">
        <f>H19+J19+K19+L19</f>
        <v>37170</v>
      </c>
      <c r="N19" s="8"/>
      <c r="O19" s="8"/>
      <c r="P19" s="8"/>
      <c r="Q19" s="8"/>
      <c r="R19" s="8"/>
      <c r="S19" s="9"/>
      <c r="T19" s="6"/>
      <c r="U19" s="6"/>
    </row>
    <row r="20" spans="1:21" ht="24" x14ac:dyDescent="0.25">
      <c r="A20" s="16">
        <v>2</v>
      </c>
      <c r="B20" s="17" t="s">
        <v>27</v>
      </c>
      <c r="C20" s="17" t="s">
        <v>26</v>
      </c>
      <c r="D20" s="17">
        <v>85182200</v>
      </c>
      <c r="E20" s="16">
        <v>3</v>
      </c>
      <c r="F20" s="18" t="s">
        <v>7</v>
      </c>
      <c r="G20" s="19">
        <v>19022</v>
      </c>
      <c r="H20" s="18">
        <f t="shared" si="15"/>
        <v>57066</v>
      </c>
      <c r="I20" s="20">
        <v>0.18</v>
      </c>
      <c r="J20" s="18">
        <f t="shared" si="16"/>
        <v>10271.879999999999</v>
      </c>
      <c r="K20" s="18">
        <f t="shared" si="17"/>
        <v>2853.3</v>
      </c>
      <c r="L20" s="18">
        <f t="shared" ref="L20" si="18">K20*18%</f>
        <v>513.59400000000005</v>
      </c>
      <c r="M20" s="18">
        <f t="shared" ref="M20" si="19">H20+J20+K20+L20</f>
        <v>70704.774000000005</v>
      </c>
      <c r="N20" s="8"/>
      <c r="O20" s="8"/>
      <c r="P20" s="8"/>
      <c r="Q20" s="8"/>
      <c r="R20" s="8"/>
      <c r="S20" s="9"/>
      <c r="T20" s="6"/>
      <c r="U20" s="6"/>
    </row>
    <row r="21" spans="1:21" ht="16.5" customHeight="1" x14ac:dyDescent="0.25">
      <c r="A21" s="16"/>
      <c r="B21" s="17"/>
      <c r="C21" s="17"/>
      <c r="D21" s="21"/>
      <c r="E21" s="16"/>
      <c r="F21" s="18"/>
      <c r="G21" s="19"/>
      <c r="H21" s="18"/>
      <c r="I21" s="20"/>
      <c r="J21" s="18"/>
      <c r="K21" s="18"/>
      <c r="L21" s="18"/>
      <c r="M21" s="22">
        <f>SUM(M19:M20)</f>
        <v>107874.774</v>
      </c>
      <c r="N21" s="8"/>
      <c r="O21" s="8"/>
      <c r="P21" s="8"/>
      <c r="Q21" s="8"/>
      <c r="R21" s="8"/>
      <c r="S21" s="9"/>
      <c r="T21" s="6"/>
      <c r="U21" s="6"/>
    </row>
    <row r="22" spans="1:21" ht="16.5" customHeight="1" x14ac:dyDescent="0.25">
      <c r="A22" s="51" t="s">
        <v>20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8"/>
      <c r="O22" s="8"/>
      <c r="P22" s="8"/>
      <c r="Q22" s="8"/>
      <c r="R22" s="8"/>
      <c r="S22" s="9"/>
      <c r="T22" s="6"/>
      <c r="U22" s="6"/>
    </row>
    <row r="23" spans="1:21" ht="96" x14ac:dyDescent="0.25">
      <c r="A23" s="16">
        <v>1</v>
      </c>
      <c r="B23" s="17" t="s">
        <v>14</v>
      </c>
      <c r="C23" s="17" t="s">
        <v>16</v>
      </c>
      <c r="D23" s="17">
        <v>85184000</v>
      </c>
      <c r="E23" s="16">
        <v>1</v>
      </c>
      <c r="F23" s="18" t="s">
        <v>7</v>
      </c>
      <c r="G23" s="19">
        <v>11250</v>
      </c>
      <c r="H23" s="18">
        <f t="shared" ref="H23:H24" si="20">E23*G23</f>
        <v>11250</v>
      </c>
      <c r="I23" s="20">
        <v>0.18</v>
      </c>
      <c r="J23" s="18">
        <f t="shared" ref="J23:J24" si="21">H23*18%</f>
        <v>2025</v>
      </c>
      <c r="K23" s="18">
        <f t="shared" ref="K23:K24" si="22">H23*5%</f>
        <v>562.5</v>
      </c>
      <c r="L23" s="18">
        <f>K23*18%</f>
        <v>101.25</v>
      </c>
      <c r="M23" s="18">
        <f t="shared" ref="M23:M24" si="23">H23+J23+K23+L23</f>
        <v>13938.75</v>
      </c>
      <c r="N23" s="8"/>
      <c r="O23" s="8"/>
      <c r="P23" s="8"/>
      <c r="Q23" s="8"/>
      <c r="R23" s="8"/>
      <c r="S23" s="9"/>
      <c r="T23" s="6"/>
      <c r="U23" s="6"/>
    </row>
    <row r="24" spans="1:21" ht="24" x14ac:dyDescent="0.25">
      <c r="A24" s="23">
        <v>2</v>
      </c>
      <c r="B24" s="17" t="s">
        <v>30</v>
      </c>
      <c r="C24" s="17" t="s">
        <v>29</v>
      </c>
      <c r="D24" s="17">
        <v>85182200</v>
      </c>
      <c r="E24" s="16">
        <v>4</v>
      </c>
      <c r="F24" s="18" t="s">
        <v>7</v>
      </c>
      <c r="G24" s="19">
        <v>5740</v>
      </c>
      <c r="H24" s="18">
        <f t="shared" si="20"/>
        <v>22960</v>
      </c>
      <c r="I24" s="20">
        <v>0.18</v>
      </c>
      <c r="J24" s="18">
        <f t="shared" si="21"/>
        <v>4132.8</v>
      </c>
      <c r="K24" s="18">
        <f t="shared" si="22"/>
        <v>1148</v>
      </c>
      <c r="L24" s="18">
        <f t="shared" ref="L24" si="24">K24*18%</f>
        <v>206.64</v>
      </c>
      <c r="M24" s="18">
        <f t="shared" si="23"/>
        <v>28447.439999999999</v>
      </c>
      <c r="N24" s="8"/>
      <c r="O24" s="8"/>
      <c r="P24" s="8"/>
      <c r="Q24" s="8"/>
      <c r="R24" s="8"/>
      <c r="S24" s="9"/>
      <c r="T24" s="6"/>
      <c r="U24" s="6"/>
    </row>
    <row r="25" spans="1:21" ht="16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>
        <f>SUM(M23:M24)</f>
        <v>42386.19</v>
      </c>
      <c r="N25" s="8"/>
      <c r="O25" s="8"/>
      <c r="P25" s="8"/>
      <c r="Q25" s="8"/>
      <c r="R25" s="8"/>
      <c r="S25" s="9"/>
      <c r="T25" s="6"/>
      <c r="U25" s="6"/>
    </row>
    <row r="26" spans="1:21" ht="16.5" customHeight="1" x14ac:dyDescent="0.25">
      <c r="A26" s="51" t="s">
        <v>21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8"/>
      <c r="O26" s="8"/>
      <c r="P26" s="8"/>
      <c r="Q26" s="8"/>
      <c r="R26" s="8"/>
      <c r="S26" s="9"/>
      <c r="T26" s="6"/>
      <c r="U26" s="6"/>
    </row>
    <row r="27" spans="1:21" ht="96" x14ac:dyDescent="0.25">
      <c r="A27" s="23">
        <v>1</v>
      </c>
      <c r="B27" s="17" t="s">
        <v>33</v>
      </c>
      <c r="C27" s="17" t="s">
        <v>25</v>
      </c>
      <c r="D27" s="17">
        <v>85184000</v>
      </c>
      <c r="E27" s="16">
        <v>1</v>
      </c>
      <c r="F27" s="18" t="s">
        <v>7</v>
      </c>
      <c r="G27" s="19">
        <v>42500</v>
      </c>
      <c r="H27" s="18">
        <f t="shared" ref="H27:H28" si="25">E27*G27</f>
        <v>42500</v>
      </c>
      <c r="I27" s="20">
        <v>0.18</v>
      </c>
      <c r="J27" s="18">
        <f t="shared" ref="J27:J28" si="26">H27*18%</f>
        <v>7650</v>
      </c>
      <c r="K27" s="18">
        <f t="shared" ref="K27:K28" si="27">H27*5%</f>
        <v>2125</v>
      </c>
      <c r="L27" s="18">
        <f>K27*18%</f>
        <v>382.5</v>
      </c>
      <c r="M27" s="18">
        <f>H27+J27+K27+L27</f>
        <v>52657.5</v>
      </c>
      <c r="N27" s="8"/>
      <c r="O27" s="8"/>
      <c r="P27" s="8"/>
      <c r="Q27" s="8"/>
      <c r="R27" s="8"/>
      <c r="S27" s="9"/>
      <c r="T27" s="6"/>
      <c r="U27" s="6"/>
    </row>
    <row r="28" spans="1:21" x14ac:dyDescent="0.25">
      <c r="A28" s="23">
        <v>2</v>
      </c>
      <c r="B28" s="25" t="s">
        <v>31</v>
      </c>
      <c r="C28" s="25" t="s">
        <v>32</v>
      </c>
      <c r="D28" s="17">
        <v>85182200</v>
      </c>
      <c r="E28" s="16">
        <v>6</v>
      </c>
      <c r="F28" s="18" t="s">
        <v>7</v>
      </c>
      <c r="G28" s="19">
        <v>6080</v>
      </c>
      <c r="H28" s="18">
        <f t="shared" si="25"/>
        <v>36480</v>
      </c>
      <c r="I28" s="20">
        <v>0.18</v>
      </c>
      <c r="J28" s="18">
        <f t="shared" si="26"/>
        <v>6566.4</v>
      </c>
      <c r="K28" s="18">
        <f t="shared" si="27"/>
        <v>1824</v>
      </c>
      <c r="L28" s="18">
        <f t="shared" ref="L28" si="28">K28*18%</f>
        <v>328.32</v>
      </c>
      <c r="M28" s="18">
        <f t="shared" ref="M28" si="29">H28+J28+K28+L28</f>
        <v>45198.720000000001</v>
      </c>
      <c r="N28" s="8"/>
      <c r="O28" s="8"/>
      <c r="P28" s="8"/>
      <c r="Q28" s="8"/>
      <c r="R28" s="8"/>
      <c r="S28" s="9"/>
      <c r="T28" s="6"/>
      <c r="U28" s="6"/>
    </row>
    <row r="29" spans="1:21" ht="16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>
        <f>SUM(M27:M28)</f>
        <v>97856.22</v>
      </c>
      <c r="N29" s="8"/>
      <c r="O29" s="8"/>
      <c r="P29" s="8"/>
      <c r="Q29" s="8"/>
      <c r="R29" s="8"/>
      <c r="S29" s="9"/>
      <c r="T29" s="6"/>
      <c r="U29" s="6"/>
    </row>
    <row r="30" spans="1:21" ht="16.5" customHeight="1" x14ac:dyDescent="0.25">
      <c r="A30" s="51" t="s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8"/>
      <c r="O30" s="8"/>
      <c r="P30" s="8"/>
      <c r="Q30" s="8"/>
      <c r="R30" s="8"/>
      <c r="S30" s="9"/>
      <c r="T30" s="6"/>
      <c r="U30" s="6"/>
    </row>
    <row r="31" spans="1:21" ht="96" x14ac:dyDescent="0.25">
      <c r="A31" s="16">
        <v>1</v>
      </c>
      <c r="B31" s="17" t="s">
        <v>24</v>
      </c>
      <c r="C31" s="17" t="s">
        <v>25</v>
      </c>
      <c r="D31" s="17">
        <v>85184000</v>
      </c>
      <c r="E31" s="16">
        <v>1</v>
      </c>
      <c r="F31" s="18" t="s">
        <v>7</v>
      </c>
      <c r="G31" s="19">
        <v>30000</v>
      </c>
      <c r="H31" s="18">
        <f t="shared" ref="H31:H32" si="30">E31*G31</f>
        <v>30000</v>
      </c>
      <c r="I31" s="20">
        <v>0.18</v>
      </c>
      <c r="J31" s="18">
        <f t="shared" ref="J31:J32" si="31">H31*18%</f>
        <v>5400</v>
      </c>
      <c r="K31" s="18">
        <f t="shared" ref="K31:K32" si="32">H31*5%</f>
        <v>1500</v>
      </c>
      <c r="L31" s="18">
        <f>K31*18%</f>
        <v>270</v>
      </c>
      <c r="M31" s="18">
        <f>H31+J31+K31+L31</f>
        <v>37170</v>
      </c>
      <c r="N31" s="8"/>
      <c r="O31" s="8"/>
      <c r="P31" s="8"/>
      <c r="Q31" s="8"/>
      <c r="R31" s="8"/>
      <c r="S31" s="9"/>
      <c r="T31" s="6"/>
      <c r="U31" s="6"/>
    </row>
    <row r="32" spans="1:21" x14ac:dyDescent="0.25">
      <c r="A32" s="26">
        <v>2</v>
      </c>
      <c r="B32" s="25" t="s">
        <v>31</v>
      </c>
      <c r="C32" s="25" t="s">
        <v>32</v>
      </c>
      <c r="D32" s="17">
        <v>85182200</v>
      </c>
      <c r="E32" s="16">
        <v>6</v>
      </c>
      <c r="F32" s="18" t="s">
        <v>7</v>
      </c>
      <c r="G32" s="19">
        <v>6080</v>
      </c>
      <c r="H32" s="18">
        <f t="shared" si="30"/>
        <v>36480</v>
      </c>
      <c r="I32" s="20">
        <v>0.18</v>
      </c>
      <c r="J32" s="18">
        <f t="shared" si="31"/>
        <v>6566.4</v>
      </c>
      <c r="K32" s="18">
        <f t="shared" si="32"/>
        <v>1824</v>
      </c>
      <c r="L32" s="18">
        <f t="shared" ref="L32" si="33">K32*18%</f>
        <v>328.32</v>
      </c>
      <c r="M32" s="18">
        <f t="shared" ref="M32" si="34">H32+J32+K32+L32</f>
        <v>45198.720000000001</v>
      </c>
    </row>
    <row r="33" spans="1:13" x14ac:dyDescent="0.25">
      <c r="A33" s="26"/>
      <c r="B33" s="25"/>
      <c r="C33" s="25"/>
      <c r="D33" s="17"/>
      <c r="E33" s="16"/>
      <c r="F33" s="18"/>
      <c r="G33" s="19"/>
      <c r="H33" s="18"/>
      <c r="I33" s="20"/>
      <c r="J33" s="18"/>
      <c r="K33" s="18"/>
      <c r="L33" s="18"/>
      <c r="M33" s="22">
        <f>SUM(M31:M32)</f>
        <v>82368.72</v>
      </c>
    </row>
    <row r="34" spans="1:13" x14ac:dyDescent="0.25">
      <c r="A34" s="51" t="s">
        <v>23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96" x14ac:dyDescent="0.25">
      <c r="A35" s="16">
        <v>1</v>
      </c>
      <c r="B35" s="17" t="s">
        <v>24</v>
      </c>
      <c r="C35" s="17" t="s">
        <v>25</v>
      </c>
      <c r="D35" s="17">
        <v>85184000</v>
      </c>
      <c r="E35" s="16">
        <v>1</v>
      </c>
      <c r="F35" s="18" t="s">
        <v>7</v>
      </c>
      <c r="G35" s="19">
        <v>30000</v>
      </c>
      <c r="H35" s="18">
        <f t="shared" ref="H35:H36" si="35">E35*G35</f>
        <v>30000</v>
      </c>
      <c r="I35" s="20">
        <v>0.18</v>
      </c>
      <c r="J35" s="18">
        <f t="shared" ref="J35:J36" si="36">H35*18%</f>
        <v>5400</v>
      </c>
      <c r="K35" s="18">
        <f t="shared" ref="K35:K36" si="37">H35*5%</f>
        <v>1500</v>
      </c>
      <c r="L35" s="18">
        <f>K35*18%</f>
        <v>270</v>
      </c>
      <c r="M35" s="18">
        <f>H35+J35+K35+L35</f>
        <v>37170</v>
      </c>
    </row>
    <row r="36" spans="1:13" x14ac:dyDescent="0.25">
      <c r="A36" s="26">
        <v>2</v>
      </c>
      <c r="B36" s="25" t="s">
        <v>31</v>
      </c>
      <c r="C36" s="25" t="s">
        <v>32</v>
      </c>
      <c r="D36" s="17">
        <v>85182200</v>
      </c>
      <c r="E36" s="16">
        <v>6</v>
      </c>
      <c r="F36" s="18" t="s">
        <v>7</v>
      </c>
      <c r="G36" s="19">
        <v>6080</v>
      </c>
      <c r="H36" s="18">
        <f t="shared" si="35"/>
        <v>36480</v>
      </c>
      <c r="I36" s="20">
        <v>0.18</v>
      </c>
      <c r="J36" s="18">
        <f t="shared" si="36"/>
        <v>6566.4</v>
      </c>
      <c r="K36" s="18">
        <f t="shared" si="37"/>
        <v>1824</v>
      </c>
      <c r="L36" s="18">
        <f t="shared" ref="L36" si="38">K36*18%</f>
        <v>328.32</v>
      </c>
      <c r="M36" s="18">
        <f t="shared" ref="M36" si="39">H36+J36+K36+L36</f>
        <v>45198.720000000001</v>
      </c>
    </row>
    <row r="37" spans="1:13" x14ac:dyDescent="0.25">
      <c r="A37" s="26"/>
      <c r="B37" s="25"/>
      <c r="C37" s="25"/>
      <c r="D37" s="17"/>
      <c r="E37" s="16"/>
      <c r="F37" s="18"/>
      <c r="G37" s="19"/>
      <c r="H37" s="18"/>
      <c r="I37" s="20"/>
      <c r="J37" s="18"/>
      <c r="K37" s="18"/>
      <c r="L37" s="18"/>
      <c r="M37" s="22">
        <f>SUM(M35:M36)</f>
        <v>82368.72</v>
      </c>
    </row>
    <row r="38" spans="1:13" x14ac:dyDescent="0.25">
      <c r="A38" s="35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4"/>
    </row>
    <row r="39" spans="1:13" s="10" customFormat="1" x14ac:dyDescent="0.25">
      <c r="A39" s="27"/>
      <c r="B39" s="27"/>
      <c r="C39" s="27"/>
      <c r="D39" s="27"/>
      <c r="E39" s="27"/>
      <c r="F39" s="45" t="s">
        <v>38</v>
      </c>
      <c r="G39" s="46"/>
      <c r="H39" s="46"/>
      <c r="I39" s="46"/>
      <c r="J39" s="46"/>
      <c r="K39" s="46"/>
      <c r="L39" s="47"/>
      <c r="M39" s="28">
        <f>(M37+M33+M29+M25+M21+M17+M13+M9)</f>
        <v>594321.04200000002</v>
      </c>
    </row>
    <row r="40" spans="1:13" s="10" customFormat="1" ht="15.75" thickBot="1" x14ac:dyDescent="0.3">
      <c r="A40" s="12"/>
      <c r="M40" s="11"/>
    </row>
    <row r="41" spans="1:13" s="13" customFormat="1" x14ac:dyDescent="0.25">
      <c r="A41" s="1"/>
      <c r="B41" s="52" t="s">
        <v>34</v>
      </c>
      <c r="C41" s="53"/>
      <c r="D41" s="54"/>
      <c r="M41" s="14"/>
    </row>
    <row r="42" spans="1:13" s="13" customFormat="1" x14ac:dyDescent="0.25">
      <c r="A42" s="2"/>
      <c r="B42" s="48" t="s">
        <v>35</v>
      </c>
      <c r="C42" s="49"/>
      <c r="D42" s="50"/>
    </row>
    <row r="43" spans="1:13" s="13" customFormat="1" ht="15.75" thickBot="1" x14ac:dyDescent="0.3">
      <c r="A43" s="3"/>
      <c r="B43" s="40" t="s">
        <v>36</v>
      </c>
      <c r="C43" s="41"/>
      <c r="D43" s="42"/>
    </row>
    <row r="44" spans="1:13" s="13" customFormat="1" x14ac:dyDescent="0.25"/>
    <row r="45" spans="1:13" s="13" customFormat="1" x14ac:dyDescent="0.25"/>
    <row r="46" spans="1:13" s="13" customFormat="1" x14ac:dyDescent="0.25"/>
    <row r="47" spans="1:13" s="13" customFormat="1" x14ac:dyDescent="0.25">
      <c r="A47" s="10"/>
    </row>
    <row r="48" spans="1:13" s="10" customFormat="1" x14ac:dyDescent="0.25"/>
  </sheetData>
  <mergeCells count="16">
    <mergeCell ref="A14:M14"/>
    <mergeCell ref="H1:M1"/>
    <mergeCell ref="H2:M2"/>
    <mergeCell ref="A4:M4"/>
    <mergeCell ref="A6:M6"/>
    <mergeCell ref="A10:M10"/>
    <mergeCell ref="F39:L39"/>
    <mergeCell ref="B41:D41"/>
    <mergeCell ref="B42:D42"/>
    <mergeCell ref="B43:D43"/>
    <mergeCell ref="A18:M18"/>
    <mergeCell ref="A22:M22"/>
    <mergeCell ref="A26:M26"/>
    <mergeCell ref="A30:M30"/>
    <mergeCell ref="A34:M34"/>
    <mergeCell ref="A38:M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JBL Amplifier JBL Speaker</vt:lpstr>
      <vt:lpstr>Rontek Amplifier JBL Speakers</vt:lpstr>
      <vt:lpstr>Rontek Amplifier Speakers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Aswin</dc:creator>
  <cp:lastModifiedBy>Nashid Ahmed</cp:lastModifiedBy>
  <cp:lastPrinted>2022-06-07T09:38:31Z</cp:lastPrinted>
  <dcterms:created xsi:type="dcterms:W3CDTF">2011-07-29T11:01:22Z</dcterms:created>
  <dcterms:modified xsi:type="dcterms:W3CDTF">2024-09-19T07:15:43Z</dcterms:modified>
</cp:coreProperties>
</file>