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D:\Irfan Sayed\OneDrive - Travel food Services\Lucknow Airport\Outlets drawings\Budweiser Bar - D42\Honks revsied costing - 16-12-24\"/>
    </mc:Choice>
  </mc:AlternateContent>
  <xr:revisionPtr revIDLastSave="0" documentId="13_ncr:1_{405F60D6-70BC-479F-9A6F-0C61971967A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- Lucknow" sheetId="3" r:id="rId1"/>
    <sheet name="Wage Cal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9" i="3" l="1"/>
  <c r="G25" i="3"/>
  <c r="G26" i="3"/>
  <c r="G24" i="3"/>
  <c r="E25" i="3"/>
  <c r="E26" i="3"/>
  <c r="E24" i="3"/>
  <c r="G20" i="3"/>
  <c r="G21" i="3"/>
  <c r="G19" i="3"/>
  <c r="E20" i="3"/>
  <c r="E21" i="3"/>
  <c r="E19" i="3"/>
  <c r="G15" i="3"/>
  <c r="G16" i="3"/>
  <c r="E15" i="3"/>
  <c r="E16" i="3"/>
  <c r="G14" i="3"/>
  <c r="E14" i="3"/>
  <c r="G10" i="3"/>
  <c r="G11" i="3"/>
  <c r="E10" i="3"/>
  <c r="E11" i="3"/>
  <c r="G9" i="3"/>
  <c r="E9" i="3"/>
  <c r="C9" i="4"/>
  <c r="E5" i="4"/>
  <c r="E6" i="4"/>
  <c r="E7" i="4"/>
  <c r="E8" i="4"/>
  <c r="E4" i="4"/>
  <c r="D5" i="4"/>
  <c r="D6" i="4"/>
  <c r="D7" i="4"/>
  <c r="D8" i="4"/>
  <c r="D4" i="4"/>
  <c r="G31" i="3" l="1"/>
  <c r="G32" i="3" l="1"/>
  <c r="G33" i="3" s="1"/>
  <c r="G34" i="3" s="1"/>
  <c r="G35" i="3" s="1"/>
  <c r="E9" i="4"/>
  <c r="E11" i="4"/>
  <c r="D9" i="4"/>
</calcChain>
</file>

<file path=xl/sharedStrings.xml><?xml version="1.0" encoding="utf-8"?>
<sst xmlns="http://schemas.openxmlformats.org/spreadsheetml/2006/main" count="60" uniqueCount="50">
  <si>
    <t>Client :</t>
  </si>
  <si>
    <r>
      <rPr>
        <sz val="14"/>
        <color rgb="FF0000FF"/>
        <rFont val="Calibri"/>
        <family val="2"/>
        <scheme val="minor"/>
      </rPr>
      <t>HONK</t>
    </r>
  </si>
  <si>
    <t>Billing address :</t>
  </si>
  <si>
    <t>Project name :</t>
  </si>
  <si>
    <t>Estimate Date :</t>
  </si>
  <si>
    <t>Project  Date :</t>
  </si>
  <si>
    <t>S. No.</t>
  </si>
  <si>
    <t>Elements</t>
  </si>
  <si>
    <t>Amount</t>
  </si>
  <si>
    <t>A</t>
  </si>
  <si>
    <t>Sub TOTAL</t>
  </si>
  <si>
    <t>Management Fee</t>
  </si>
  <si>
    <t>SUB TOTAL</t>
  </si>
  <si>
    <t>GST@18%</t>
  </si>
  <si>
    <t>GRAND TOTAL</t>
  </si>
  <si>
    <t>Terms &amp; conditions :</t>
  </si>
  <si>
    <t>1)  Taxes applicable as per government rules &amp; regulations.</t>
  </si>
  <si>
    <t>2) 50% advance on production &amp; 100% on permissions &amp; manpower to be provided along with confirmation.</t>
  </si>
  <si>
    <t>3) All costs will be bourne by the client, incase of any natural disaster, riot, political / govt instruction.</t>
  </si>
  <si>
    <t>4) Any additionals costs will be charged seperately.</t>
  </si>
  <si>
    <t>B</t>
  </si>
  <si>
    <t xml:space="preserve">Value </t>
  </si>
  <si>
    <t>No. of Person</t>
  </si>
  <si>
    <t xml:space="preserve">Travel from room to airport team up and down </t>
  </si>
  <si>
    <t>1.5 days wage</t>
  </si>
  <si>
    <t xml:space="preserve">Fooding </t>
  </si>
  <si>
    <t>C</t>
  </si>
  <si>
    <t>Week 1</t>
  </si>
  <si>
    <t>Week 2</t>
  </si>
  <si>
    <t>Week 3</t>
  </si>
  <si>
    <t>Week 4</t>
  </si>
  <si>
    <t xml:space="preserve">Room Rental </t>
  </si>
  <si>
    <t xml:space="preserve">Rental and other charges </t>
  </si>
  <si>
    <t>D</t>
  </si>
  <si>
    <t xml:space="preserve">Budweiser Airport Lucknow-Additional Days </t>
  </si>
  <si>
    <t xml:space="preserve">TFS </t>
  </si>
  <si>
    <t>Supervisor</t>
  </si>
  <si>
    <t>Carpenter 2</t>
  </si>
  <si>
    <t xml:space="preserve">Electrician </t>
  </si>
  <si>
    <t>Painter</t>
  </si>
  <si>
    <t xml:space="preserve">Daily Wage </t>
  </si>
  <si>
    <t xml:space="preserve">1.5 Day Wage </t>
  </si>
  <si>
    <t xml:space="preserve">Average 5 people on site </t>
  </si>
  <si>
    <t xml:space="preserve">Employee Designation </t>
  </si>
  <si>
    <t xml:space="preserve">Total </t>
  </si>
  <si>
    <t xml:space="preserve">Account taken for Lucknow </t>
  </si>
  <si>
    <t xml:space="preserve">Monthly </t>
  </si>
  <si>
    <t>Carpenter 1 (head)</t>
  </si>
  <si>
    <t>Final amount</t>
  </si>
  <si>
    <t>Days /Qty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</si>
</sst>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 * #,##0_ ;_ * \-#,##0_ ;_ * &quot;-&quot;??_ ;_ @_ "/>
    <numFmt numFmtId="166" formatCode="_(* #,##0_);_(* \(#,##0\);_(* &quot;-&quot;??_);_(@_)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rgb="FF00FF0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theme="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88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62">
    <xf numFmtId="0" fontId="0" fillId="0" borderId="0" xfId="0"/>
    <xf numFmtId="49" fontId="2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center"/>
    </xf>
    <xf numFmtId="1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5" xfId="0" applyNumberFormat="1" applyFont="1" applyFill="1" applyBorder="1"/>
    <xf numFmtId="49" fontId="5" fillId="2" borderId="5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/>
    <xf numFmtId="49" fontId="5" fillId="3" borderId="5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vertical="center"/>
    </xf>
    <xf numFmtId="165" fontId="0" fillId="0" borderId="0" xfId="0" applyNumberFormat="1"/>
    <xf numFmtId="0" fontId="7" fillId="0" borderId="5" xfId="0" applyFont="1" applyBorder="1" applyAlignment="1">
      <alignment horizontal="left" vertical="center"/>
    </xf>
    <xf numFmtId="0" fontId="7" fillId="0" borderId="0" xfId="0" applyFont="1"/>
    <xf numFmtId="165" fontId="7" fillId="0" borderId="0" xfId="0" applyNumberFormat="1" applyFont="1"/>
    <xf numFmtId="0" fontId="6" fillId="3" borderId="5" xfId="0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/>
    </xf>
    <xf numFmtId="0" fontId="0" fillId="0" borderId="5" xfId="0" applyBorder="1"/>
    <xf numFmtId="1" fontId="0" fillId="0" borderId="5" xfId="0" applyNumberFormat="1" applyBorder="1"/>
    <xf numFmtId="0" fontId="0" fillId="6" borderId="5" xfId="0" applyFill="1" applyBorder="1"/>
    <xf numFmtId="0" fontId="0" fillId="7" borderId="5" xfId="0" applyFill="1" applyBorder="1"/>
    <xf numFmtId="0" fontId="0" fillId="8" borderId="5" xfId="0" applyFill="1" applyBorder="1"/>
    <xf numFmtId="49" fontId="2" fillId="2" borderId="4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49" fontId="2" fillId="2" borderId="6" xfId="0" applyNumberFormat="1" applyFont="1" applyFill="1" applyBorder="1" applyAlignment="1">
      <alignment horizontal="left" wrapText="1"/>
    </xf>
    <xf numFmtId="1" fontId="2" fillId="2" borderId="7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horizontal="right"/>
    </xf>
    <xf numFmtId="49" fontId="5" fillId="2" borderId="4" xfId="0" applyNumberFormat="1" applyFont="1" applyFill="1" applyBorder="1" applyAlignment="1">
      <alignment horizontal="right"/>
    </xf>
    <xf numFmtId="49" fontId="5" fillId="2" borderId="5" xfId="0" applyNumberFormat="1" applyFont="1" applyFill="1" applyBorder="1" applyAlignment="1">
      <alignment horizontal="right"/>
    </xf>
    <xf numFmtId="49" fontId="2" fillId="2" borderId="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0" fillId="9" borderId="0" xfId="0" applyFill="1"/>
    <xf numFmtId="49" fontId="2" fillId="10" borderId="5" xfId="0" applyNumberFormat="1" applyFont="1" applyFill="1" applyBorder="1" applyAlignment="1">
      <alignment horizontal="center"/>
    </xf>
    <xf numFmtId="15" fontId="2" fillId="10" borderId="6" xfId="0" applyNumberFormat="1" applyFont="1" applyFill="1" applyBorder="1" applyAlignment="1">
      <alignment horizontal="left"/>
    </xf>
    <xf numFmtId="3" fontId="2" fillId="10" borderId="6" xfId="0" applyNumberFormat="1" applyFont="1" applyFill="1" applyBorder="1" applyAlignment="1">
      <alignment horizontal="center"/>
    </xf>
    <xf numFmtId="49" fontId="5" fillId="10" borderId="5" xfId="0" applyNumberFormat="1" applyFont="1" applyFill="1" applyBorder="1" applyAlignment="1">
      <alignment horizontal="center"/>
    </xf>
    <xf numFmtId="3" fontId="5" fillId="10" borderId="6" xfId="0" applyNumberFormat="1" applyFont="1" applyFill="1" applyBorder="1" applyAlignment="1">
      <alignment horizontal="center"/>
    </xf>
    <xf numFmtId="49" fontId="5" fillId="9" borderId="5" xfId="0" applyNumberFormat="1" applyFont="1" applyFill="1" applyBorder="1" applyAlignment="1">
      <alignment horizontal="center"/>
    </xf>
    <xf numFmtId="3" fontId="5" fillId="9" borderId="6" xfId="0" applyNumberFormat="1" applyFont="1" applyFill="1" applyBorder="1" applyAlignment="1">
      <alignment horizontal="center"/>
    </xf>
    <xf numFmtId="0" fontId="7" fillId="10" borderId="5" xfId="0" applyFont="1" applyFill="1" applyBorder="1" applyAlignment="1">
      <alignment horizontal="center"/>
    </xf>
    <xf numFmtId="165" fontId="2" fillId="10" borderId="6" xfId="0" applyNumberFormat="1" applyFont="1" applyFill="1" applyBorder="1" applyAlignment="1">
      <alignment horizontal="right"/>
    </xf>
    <xf numFmtId="0" fontId="7" fillId="9" borderId="5" xfId="0" applyFont="1" applyFill="1" applyBorder="1" applyAlignment="1">
      <alignment vertical="center"/>
    </xf>
    <xf numFmtId="0" fontId="7" fillId="9" borderId="6" xfId="0" applyFont="1" applyFill="1" applyBorder="1" applyAlignment="1">
      <alignment vertical="center"/>
    </xf>
    <xf numFmtId="49" fontId="5" fillId="10" borderId="5" xfId="0" applyNumberFormat="1" applyFont="1" applyFill="1" applyBorder="1" applyAlignment="1">
      <alignment horizontal="right"/>
    </xf>
    <xf numFmtId="165" fontId="7" fillId="9" borderId="6" xfId="0" applyNumberFormat="1" applyFont="1" applyFill="1" applyBorder="1" applyAlignment="1">
      <alignment horizontal="right"/>
    </xf>
    <xf numFmtId="49" fontId="2" fillId="10" borderId="5" xfId="0" applyNumberFormat="1" applyFont="1" applyFill="1" applyBorder="1" applyAlignment="1">
      <alignment horizontal="right"/>
    </xf>
    <xf numFmtId="166" fontId="7" fillId="9" borderId="6" xfId="1" applyNumberFormat="1" applyFont="1" applyFill="1" applyBorder="1" applyAlignment="1">
      <alignment horizontal="right"/>
    </xf>
    <xf numFmtId="3" fontId="7" fillId="9" borderId="6" xfId="0" applyNumberFormat="1" applyFont="1" applyFill="1" applyBorder="1" applyAlignment="1">
      <alignment horizontal="right"/>
    </xf>
  </cellXfs>
  <cellStyles count="8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abSelected="1" topLeftCell="B20" workbookViewId="0">
      <selection activeCell="F8" sqref="F8"/>
    </sheetView>
  </sheetViews>
  <sheetFormatPr defaultColWidth="11.19921875" defaultRowHeight="15.6" x14ac:dyDescent="0.3"/>
  <cols>
    <col min="1" max="1" width="17.296875" customWidth="1"/>
    <col min="2" max="2" width="75.5" customWidth="1"/>
    <col min="3" max="3" width="17.69921875" customWidth="1"/>
    <col min="4" max="4" width="16.19921875" customWidth="1"/>
    <col min="5" max="5" width="16.19921875" style="45" customWidth="1"/>
    <col min="6" max="6" width="15.69921875" style="45" customWidth="1"/>
    <col min="7" max="7" width="19" style="45" customWidth="1"/>
    <col min="9" max="9" width="21.19921875" customWidth="1"/>
    <col min="10" max="10" width="17.796875" customWidth="1"/>
  </cols>
  <sheetData>
    <row r="1" spans="1:7" ht="16.2" thickBot="1" x14ac:dyDescent="0.35"/>
    <row r="2" spans="1:7" ht="18" x14ac:dyDescent="0.35">
      <c r="A2" s="1" t="s">
        <v>0</v>
      </c>
      <c r="B2" s="2" t="s">
        <v>35</v>
      </c>
      <c r="C2" s="2"/>
      <c r="D2" s="41" t="s">
        <v>1</v>
      </c>
      <c r="E2" s="41"/>
      <c r="F2" s="41"/>
      <c r="G2" s="42"/>
    </row>
    <row r="3" spans="1:7" ht="18" x14ac:dyDescent="0.35">
      <c r="A3" s="3" t="s">
        <v>2</v>
      </c>
      <c r="B3" s="4"/>
      <c r="C3" s="4"/>
      <c r="D3" s="43"/>
      <c r="E3" s="43"/>
      <c r="F3" s="43"/>
      <c r="G3" s="44"/>
    </row>
    <row r="4" spans="1:7" ht="18" x14ac:dyDescent="0.35">
      <c r="A4" s="3" t="s">
        <v>3</v>
      </c>
      <c r="B4" s="5" t="s">
        <v>34</v>
      </c>
      <c r="C4" s="5"/>
      <c r="D4" s="6" t="s">
        <v>4</v>
      </c>
      <c r="E4" s="46"/>
      <c r="F4" s="46"/>
      <c r="G4" s="47">
        <v>45638</v>
      </c>
    </row>
    <row r="5" spans="1:7" ht="18" x14ac:dyDescent="0.35">
      <c r="A5" s="3" t="s">
        <v>5</v>
      </c>
      <c r="B5" s="5"/>
      <c r="C5" s="5"/>
      <c r="D5" s="6"/>
      <c r="E5" s="46"/>
      <c r="F5" s="46"/>
      <c r="G5" s="48"/>
    </row>
    <row r="6" spans="1:7" ht="18" x14ac:dyDescent="0.35">
      <c r="A6" s="7"/>
      <c r="B6" s="8"/>
      <c r="C6" s="8"/>
      <c r="D6" s="9"/>
      <c r="E6" s="49"/>
      <c r="F6" s="49"/>
      <c r="G6" s="50"/>
    </row>
    <row r="7" spans="1:7" ht="18" x14ac:dyDescent="0.35">
      <c r="A7" s="10" t="s">
        <v>6</v>
      </c>
      <c r="B7" s="11" t="s">
        <v>7</v>
      </c>
      <c r="C7" s="22" t="s">
        <v>21</v>
      </c>
      <c r="D7" s="12" t="s">
        <v>22</v>
      </c>
      <c r="E7" s="51" t="s">
        <v>48</v>
      </c>
      <c r="F7" s="51" t="s">
        <v>49</v>
      </c>
      <c r="G7" s="52" t="s">
        <v>8</v>
      </c>
    </row>
    <row r="8" spans="1:7" ht="18" x14ac:dyDescent="0.35">
      <c r="A8" s="10" t="s">
        <v>9</v>
      </c>
      <c r="B8" s="21" t="s">
        <v>27</v>
      </c>
      <c r="C8" s="13"/>
      <c r="D8" s="14"/>
      <c r="E8" s="53"/>
      <c r="F8" s="53"/>
      <c r="G8" s="54"/>
    </row>
    <row r="9" spans="1:7" ht="18" x14ac:dyDescent="0.35">
      <c r="A9" s="15"/>
      <c r="B9" s="18" t="s">
        <v>25</v>
      </c>
      <c r="C9" s="16">
        <v>400</v>
      </c>
      <c r="D9" s="16">
        <v>8</v>
      </c>
      <c r="E9" s="55">
        <f>C9*D9</f>
        <v>3200</v>
      </c>
      <c r="F9" s="55">
        <v>7</v>
      </c>
      <c r="G9" s="56">
        <f>E9*F9</f>
        <v>22400</v>
      </c>
    </row>
    <row r="10" spans="1:7" ht="18" x14ac:dyDescent="0.35">
      <c r="A10" s="15"/>
      <c r="B10" s="18" t="s">
        <v>24</v>
      </c>
      <c r="C10" s="16">
        <v>1125</v>
      </c>
      <c r="D10" s="16">
        <v>8</v>
      </c>
      <c r="E10" s="55">
        <f t="shared" ref="E10:E11" si="0">C10*D10</f>
        <v>9000</v>
      </c>
      <c r="F10" s="55">
        <v>7</v>
      </c>
      <c r="G10" s="56">
        <f>E10*F10</f>
        <v>63000</v>
      </c>
    </row>
    <row r="11" spans="1:7" ht="18" x14ac:dyDescent="0.35">
      <c r="A11" s="15"/>
      <c r="B11" s="18" t="s">
        <v>23</v>
      </c>
      <c r="C11" s="16">
        <v>30</v>
      </c>
      <c r="D11" s="16">
        <v>8</v>
      </c>
      <c r="E11" s="55">
        <f t="shared" si="0"/>
        <v>240</v>
      </c>
      <c r="F11" s="55">
        <v>7</v>
      </c>
      <c r="G11" s="56">
        <f t="shared" ref="G10:G11" si="1">E11*F11</f>
        <v>1680</v>
      </c>
    </row>
    <row r="12" spans="1:7" ht="18" x14ac:dyDescent="0.35">
      <c r="A12" s="15"/>
      <c r="B12" s="18"/>
      <c r="C12" s="16"/>
      <c r="D12" s="16"/>
      <c r="E12" s="55"/>
      <c r="F12" s="55"/>
      <c r="G12" s="56"/>
    </row>
    <row r="13" spans="1:7" ht="18" x14ac:dyDescent="0.35">
      <c r="A13" s="10" t="s">
        <v>20</v>
      </c>
      <c r="B13" s="21" t="s">
        <v>28</v>
      </c>
      <c r="C13" s="13"/>
      <c r="D13" s="14"/>
      <c r="E13" s="53"/>
      <c r="F13" s="53"/>
      <c r="G13" s="54"/>
    </row>
    <row r="14" spans="1:7" ht="18" x14ac:dyDescent="0.35">
      <c r="A14" s="15"/>
      <c r="B14" s="18" t="s">
        <v>25</v>
      </c>
      <c r="C14" s="16">
        <v>400</v>
      </c>
      <c r="D14" s="16">
        <v>8</v>
      </c>
      <c r="E14" s="55">
        <f>C14*D14</f>
        <v>3200</v>
      </c>
      <c r="F14" s="55">
        <v>7</v>
      </c>
      <c r="G14" s="56">
        <f>E14*F14</f>
        <v>22400</v>
      </c>
    </row>
    <row r="15" spans="1:7" ht="18" x14ac:dyDescent="0.35">
      <c r="A15" s="15"/>
      <c r="B15" s="18" t="s">
        <v>24</v>
      </c>
      <c r="C15" s="16">
        <v>1125</v>
      </c>
      <c r="D15" s="16">
        <v>8</v>
      </c>
      <c r="E15" s="55">
        <f t="shared" ref="E15:E16" si="2">C15*D15</f>
        <v>9000</v>
      </c>
      <c r="F15" s="55">
        <v>7</v>
      </c>
      <c r="G15" s="56">
        <f t="shared" ref="G15:G16" si="3">E15*F15</f>
        <v>63000</v>
      </c>
    </row>
    <row r="16" spans="1:7" ht="18" x14ac:dyDescent="0.35">
      <c r="A16" s="15"/>
      <c r="B16" s="18" t="s">
        <v>23</v>
      </c>
      <c r="C16" s="16">
        <v>30</v>
      </c>
      <c r="D16" s="16">
        <v>8</v>
      </c>
      <c r="E16" s="55">
        <f t="shared" si="2"/>
        <v>240</v>
      </c>
      <c r="F16" s="55">
        <v>7</v>
      </c>
      <c r="G16" s="56">
        <f t="shared" si="3"/>
        <v>1680</v>
      </c>
    </row>
    <row r="17" spans="1:11" ht="18" x14ac:dyDescent="0.35">
      <c r="A17" s="15"/>
      <c r="B17" s="18"/>
      <c r="C17" s="16"/>
      <c r="D17" s="16"/>
      <c r="E17" s="55"/>
      <c r="F17" s="55"/>
      <c r="G17" s="56"/>
    </row>
    <row r="18" spans="1:11" ht="18" x14ac:dyDescent="0.35">
      <c r="A18" s="10" t="s">
        <v>26</v>
      </c>
      <c r="B18" s="21" t="s">
        <v>29</v>
      </c>
      <c r="C18" s="13"/>
      <c r="D18" s="14"/>
      <c r="E18" s="53"/>
      <c r="F18" s="53"/>
      <c r="G18" s="54"/>
    </row>
    <row r="19" spans="1:11" ht="18" x14ac:dyDescent="0.35">
      <c r="A19" s="15"/>
      <c r="B19" s="18" t="s">
        <v>25</v>
      </c>
      <c r="C19" s="16">
        <v>400</v>
      </c>
      <c r="D19" s="16">
        <v>8</v>
      </c>
      <c r="E19" s="55">
        <f>C19*D19</f>
        <v>3200</v>
      </c>
      <c r="F19" s="55">
        <v>7</v>
      </c>
      <c r="G19" s="56">
        <f>E19*F19</f>
        <v>22400</v>
      </c>
    </row>
    <row r="20" spans="1:11" ht="18" x14ac:dyDescent="0.35">
      <c r="A20" s="15"/>
      <c r="B20" s="18" t="s">
        <v>24</v>
      </c>
      <c r="C20" s="16">
        <v>1125</v>
      </c>
      <c r="D20" s="16">
        <v>8</v>
      </c>
      <c r="E20" s="55">
        <f t="shared" ref="E20:E21" si="4">C20*D20</f>
        <v>9000</v>
      </c>
      <c r="F20" s="55">
        <v>7</v>
      </c>
      <c r="G20" s="56">
        <f t="shared" ref="G20:G21" si="5">E20*F20</f>
        <v>63000</v>
      </c>
    </row>
    <row r="21" spans="1:11" ht="18" x14ac:dyDescent="0.35">
      <c r="A21" s="15"/>
      <c r="B21" s="18" t="s">
        <v>23</v>
      </c>
      <c r="C21" s="16">
        <v>30</v>
      </c>
      <c r="D21" s="16">
        <v>8</v>
      </c>
      <c r="E21" s="55">
        <f t="shared" si="4"/>
        <v>240</v>
      </c>
      <c r="F21" s="55">
        <v>7</v>
      </c>
      <c r="G21" s="56">
        <f t="shared" si="5"/>
        <v>1680</v>
      </c>
    </row>
    <row r="22" spans="1:11" ht="18" x14ac:dyDescent="0.35">
      <c r="A22" s="15"/>
      <c r="B22" s="18"/>
      <c r="C22" s="16"/>
      <c r="D22" s="16"/>
      <c r="E22" s="55"/>
      <c r="F22" s="55"/>
      <c r="G22" s="56"/>
    </row>
    <row r="23" spans="1:11" ht="18" x14ac:dyDescent="0.35">
      <c r="A23" s="10" t="s">
        <v>33</v>
      </c>
      <c r="B23" s="21" t="s">
        <v>30</v>
      </c>
      <c r="C23" s="13"/>
      <c r="D23" s="14"/>
      <c r="E23" s="53"/>
      <c r="F23" s="53"/>
      <c r="G23" s="54"/>
    </row>
    <row r="24" spans="1:11" ht="18" x14ac:dyDescent="0.35">
      <c r="A24" s="15"/>
      <c r="B24" s="18" t="s">
        <v>25</v>
      </c>
      <c r="C24" s="16">
        <v>400</v>
      </c>
      <c r="D24" s="16">
        <v>12</v>
      </c>
      <c r="E24" s="55">
        <f>C24*D24</f>
        <v>4800</v>
      </c>
      <c r="F24" s="55">
        <v>7</v>
      </c>
      <c r="G24" s="56">
        <f>E24*F24</f>
        <v>33600</v>
      </c>
    </row>
    <row r="25" spans="1:11" ht="18" x14ac:dyDescent="0.35">
      <c r="A25" s="15"/>
      <c r="B25" s="18" t="s">
        <v>24</v>
      </c>
      <c r="C25" s="16">
        <v>1125</v>
      </c>
      <c r="D25" s="16">
        <v>12</v>
      </c>
      <c r="E25" s="55">
        <f t="shared" ref="E25:E26" si="6">C25*D25</f>
        <v>13500</v>
      </c>
      <c r="F25" s="55">
        <v>7</v>
      </c>
      <c r="G25" s="56">
        <f t="shared" ref="G25:G26" si="7">E25*F25</f>
        <v>94500</v>
      </c>
    </row>
    <row r="26" spans="1:11" ht="18" x14ac:dyDescent="0.35">
      <c r="A26" s="15"/>
      <c r="B26" s="18" t="s">
        <v>23</v>
      </c>
      <c r="C26" s="16">
        <v>30</v>
      </c>
      <c r="D26" s="16">
        <v>12</v>
      </c>
      <c r="E26" s="55">
        <f t="shared" si="6"/>
        <v>360</v>
      </c>
      <c r="F26" s="55">
        <v>7</v>
      </c>
      <c r="G26" s="56">
        <f t="shared" si="7"/>
        <v>2520</v>
      </c>
    </row>
    <row r="27" spans="1:11" ht="18" x14ac:dyDescent="0.35">
      <c r="A27" s="15"/>
      <c r="B27" s="18"/>
      <c r="C27" s="16"/>
      <c r="D27" s="16"/>
      <c r="E27" s="55"/>
      <c r="F27" s="55"/>
      <c r="G27" s="56"/>
    </row>
    <row r="28" spans="1:11" ht="18" x14ac:dyDescent="0.35">
      <c r="A28" s="10" t="s">
        <v>9</v>
      </c>
      <c r="B28" s="21" t="s">
        <v>32</v>
      </c>
      <c r="C28" s="13"/>
      <c r="D28" s="14"/>
      <c r="E28" s="53"/>
      <c r="F28" s="53"/>
      <c r="G28" s="54"/>
    </row>
    <row r="29" spans="1:11" ht="18" x14ac:dyDescent="0.35">
      <c r="A29" s="15"/>
      <c r="B29" s="18" t="s">
        <v>31</v>
      </c>
      <c r="C29" s="16">
        <v>20000</v>
      </c>
      <c r="D29" s="16">
        <v>8</v>
      </c>
      <c r="E29" s="55">
        <v>20000</v>
      </c>
      <c r="F29" s="55">
        <v>1</v>
      </c>
      <c r="G29" s="56">
        <f>E29*F29</f>
        <v>20000</v>
      </c>
    </row>
    <row r="30" spans="1:11" ht="18" x14ac:dyDescent="0.35">
      <c r="A30" s="15"/>
      <c r="B30" s="18"/>
      <c r="C30" s="16"/>
      <c r="D30" s="16"/>
      <c r="E30" s="55"/>
      <c r="F30" s="55"/>
      <c r="G30" s="56"/>
    </row>
    <row r="31" spans="1:11" ht="18" x14ac:dyDescent="0.35">
      <c r="A31" s="36" t="s">
        <v>10</v>
      </c>
      <c r="B31" s="37"/>
      <c r="C31" s="37"/>
      <c r="D31" s="37"/>
      <c r="E31" s="57"/>
      <c r="F31" s="49"/>
      <c r="G31" s="58">
        <f>SUM(G9:G29)</f>
        <v>411860</v>
      </c>
      <c r="I31" s="20"/>
      <c r="J31" s="20"/>
      <c r="K31" s="17"/>
    </row>
    <row r="32" spans="1:11" ht="18" x14ac:dyDescent="0.35">
      <c r="A32" s="34" t="s">
        <v>11</v>
      </c>
      <c r="B32" s="35"/>
      <c r="C32" s="35"/>
      <c r="D32" s="35"/>
      <c r="E32" s="59"/>
      <c r="F32" s="59"/>
      <c r="G32" s="60">
        <f>G31*10%</f>
        <v>41186</v>
      </c>
      <c r="I32" s="20"/>
      <c r="J32" s="20"/>
    </row>
    <row r="33" spans="1:11" ht="18" x14ac:dyDescent="0.35">
      <c r="A33" s="34" t="s">
        <v>12</v>
      </c>
      <c r="B33" s="35"/>
      <c r="C33" s="35"/>
      <c r="D33" s="35"/>
      <c r="E33" s="59"/>
      <c r="F33" s="59"/>
      <c r="G33" s="61">
        <f>G31+G32</f>
        <v>453046</v>
      </c>
      <c r="I33" s="20"/>
      <c r="J33" s="20"/>
      <c r="K33" s="17"/>
    </row>
    <row r="34" spans="1:11" ht="18" x14ac:dyDescent="0.35">
      <c r="A34" s="34" t="s">
        <v>13</v>
      </c>
      <c r="B34" s="35"/>
      <c r="C34" s="35"/>
      <c r="D34" s="35"/>
      <c r="E34" s="59"/>
      <c r="F34" s="59"/>
      <c r="G34" s="61">
        <f>G33*18%</f>
        <v>81548.28</v>
      </c>
      <c r="I34" s="20"/>
      <c r="J34" s="20"/>
    </row>
    <row r="35" spans="1:11" ht="18" x14ac:dyDescent="0.35">
      <c r="A35" s="36" t="s">
        <v>14</v>
      </c>
      <c r="B35" s="37"/>
      <c r="C35" s="37"/>
      <c r="D35" s="37"/>
      <c r="E35" s="57"/>
      <c r="F35" s="57"/>
      <c r="G35" s="61">
        <f>G33+G34</f>
        <v>534594.28</v>
      </c>
      <c r="I35" s="20"/>
      <c r="J35" s="20"/>
    </row>
    <row r="36" spans="1:11" ht="18" x14ac:dyDescent="0.35">
      <c r="A36" s="36"/>
      <c r="B36" s="37"/>
      <c r="C36" s="37"/>
      <c r="D36" s="37"/>
      <c r="E36" s="57"/>
      <c r="F36" s="57"/>
      <c r="G36" s="48"/>
      <c r="I36" s="19"/>
      <c r="J36" s="19"/>
    </row>
    <row r="37" spans="1:11" ht="18" x14ac:dyDescent="0.35">
      <c r="A37" s="38" t="s">
        <v>15</v>
      </c>
      <c r="B37" s="39"/>
      <c r="C37" s="39"/>
      <c r="D37" s="39"/>
      <c r="E37" s="39"/>
      <c r="F37" s="39"/>
      <c r="G37" s="40"/>
    </row>
    <row r="38" spans="1:11" ht="18" x14ac:dyDescent="0.35">
      <c r="A38" s="28" t="s">
        <v>16</v>
      </c>
      <c r="B38" s="29"/>
      <c r="C38" s="29"/>
      <c r="D38" s="29"/>
      <c r="E38" s="29"/>
      <c r="F38" s="29"/>
      <c r="G38" s="30"/>
    </row>
    <row r="39" spans="1:11" ht="18" x14ac:dyDescent="0.35">
      <c r="A39" s="28" t="s">
        <v>17</v>
      </c>
      <c r="B39" s="29"/>
      <c r="C39" s="29"/>
      <c r="D39" s="29"/>
      <c r="E39" s="29"/>
      <c r="F39" s="29"/>
      <c r="G39" s="30"/>
    </row>
    <row r="40" spans="1:11" ht="18" x14ac:dyDescent="0.35">
      <c r="A40" s="28" t="s">
        <v>18</v>
      </c>
      <c r="B40" s="29"/>
      <c r="C40" s="29"/>
      <c r="D40" s="29"/>
      <c r="E40" s="29"/>
      <c r="F40" s="29"/>
      <c r="G40" s="30"/>
    </row>
    <row r="41" spans="1:11" ht="18" x14ac:dyDescent="0.35">
      <c r="A41" s="28" t="s">
        <v>19</v>
      </c>
      <c r="B41" s="29"/>
      <c r="C41" s="29"/>
      <c r="D41" s="29"/>
      <c r="E41" s="29"/>
      <c r="F41" s="29"/>
      <c r="G41" s="30"/>
    </row>
    <row r="42" spans="1:11" ht="18.600000000000001" thickBot="1" x14ac:dyDescent="0.4">
      <c r="A42" s="31"/>
      <c r="B42" s="32"/>
      <c r="C42" s="32"/>
      <c r="D42" s="32"/>
      <c r="E42" s="32"/>
      <c r="F42" s="32"/>
      <c r="G42" s="33"/>
    </row>
  </sheetData>
  <mergeCells count="13">
    <mergeCell ref="A32:D32"/>
    <mergeCell ref="A39:G39"/>
    <mergeCell ref="D2:G3"/>
    <mergeCell ref="A31:D31"/>
    <mergeCell ref="A40:G40"/>
    <mergeCell ref="A41:G41"/>
    <mergeCell ref="A42:G42"/>
    <mergeCell ref="A33:D33"/>
    <mergeCell ref="A34:D34"/>
    <mergeCell ref="A35:D35"/>
    <mergeCell ref="A36:D36"/>
    <mergeCell ref="A37:G37"/>
    <mergeCell ref="A38:G38"/>
  </mergeCells>
  <pageMargins left="0.7" right="0.7" top="0.75" bottom="0.75" header="0.3" footer="0.3"/>
  <pageSetup paperSize="9" orientation="portrait" horizontalDpi="4294967292" verticalDpi="4294967292" r:id="rId1"/>
  <ignoredErrors>
    <ignoredError sqref="G36" emptyCellReference="1"/>
    <ignoredError sqref="G34" 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5556D-14F7-46D5-881C-BBF7F64177A8}">
  <dimension ref="B3:E12"/>
  <sheetViews>
    <sheetView zoomScale="103" workbookViewId="0">
      <selection activeCell="K2" sqref="K2"/>
    </sheetView>
  </sheetViews>
  <sheetFormatPr defaultRowHeight="15.6" x14ac:dyDescent="0.3"/>
  <cols>
    <col min="2" max="2" width="26.69921875" customWidth="1"/>
    <col min="4" max="4" width="10.8984375" customWidth="1"/>
    <col min="5" max="5" width="12.8984375" bestFit="1" customWidth="1"/>
  </cols>
  <sheetData>
    <row r="3" spans="2:5" x14ac:dyDescent="0.3">
      <c r="B3" s="25" t="s">
        <v>43</v>
      </c>
      <c r="C3" s="25" t="s">
        <v>46</v>
      </c>
      <c r="D3" s="25" t="s">
        <v>40</v>
      </c>
      <c r="E3" s="25" t="s">
        <v>41</v>
      </c>
    </row>
    <row r="4" spans="2:5" x14ac:dyDescent="0.3">
      <c r="B4" s="23" t="s">
        <v>36</v>
      </c>
      <c r="C4" s="23">
        <v>30000</v>
      </c>
      <c r="D4" s="24">
        <f>C4/30</f>
        <v>1000</v>
      </c>
      <c r="E4" s="23">
        <f>D4*1.5</f>
        <v>1500</v>
      </c>
    </row>
    <row r="5" spans="2:5" x14ac:dyDescent="0.3">
      <c r="B5" s="23" t="s">
        <v>47</v>
      </c>
      <c r="C5" s="23">
        <v>24000</v>
      </c>
      <c r="D5" s="24">
        <f t="shared" ref="D5:D8" si="0">C5/30</f>
        <v>800</v>
      </c>
      <c r="E5" s="23">
        <f t="shared" ref="E5:E8" si="1">D5*1.5</f>
        <v>1200</v>
      </c>
    </row>
    <row r="6" spans="2:5" x14ac:dyDescent="0.3">
      <c r="B6" s="23" t="s">
        <v>37</v>
      </c>
      <c r="C6" s="23">
        <v>21000</v>
      </c>
      <c r="D6" s="24">
        <f t="shared" si="0"/>
        <v>700</v>
      </c>
      <c r="E6" s="23">
        <f t="shared" si="1"/>
        <v>1050</v>
      </c>
    </row>
    <row r="7" spans="2:5" x14ac:dyDescent="0.3">
      <c r="B7" s="23" t="s">
        <v>38</v>
      </c>
      <c r="C7" s="23">
        <v>25000</v>
      </c>
      <c r="D7" s="24">
        <f t="shared" si="0"/>
        <v>833.33333333333337</v>
      </c>
      <c r="E7" s="23">
        <f t="shared" si="1"/>
        <v>1250</v>
      </c>
    </row>
    <row r="8" spans="2:5" x14ac:dyDescent="0.3">
      <c r="B8" s="23" t="s">
        <v>39</v>
      </c>
      <c r="C8" s="23">
        <v>18000</v>
      </c>
      <c r="D8" s="24">
        <f t="shared" si="0"/>
        <v>600</v>
      </c>
      <c r="E8" s="23">
        <f t="shared" si="1"/>
        <v>900</v>
      </c>
    </row>
    <row r="9" spans="2:5" x14ac:dyDescent="0.3">
      <c r="B9" s="23" t="s">
        <v>44</v>
      </c>
      <c r="C9" s="23">
        <f>SUM(C4:C8)</f>
        <v>118000</v>
      </c>
      <c r="D9" s="24">
        <f>SUM(D4:D8)</f>
        <v>3933.3333333333335</v>
      </c>
      <c r="E9" s="23">
        <f>SUM(E4:E8)</f>
        <v>5900</v>
      </c>
    </row>
    <row r="11" spans="2:5" x14ac:dyDescent="0.3">
      <c r="B11" s="26" t="s">
        <v>42</v>
      </c>
      <c r="C11" s="23"/>
      <c r="D11" s="23"/>
      <c r="E11" s="23">
        <f>E9/5</f>
        <v>1180</v>
      </c>
    </row>
    <row r="12" spans="2:5" x14ac:dyDescent="0.3">
      <c r="B12" s="27" t="s">
        <v>45</v>
      </c>
      <c r="C12" s="23"/>
      <c r="D12" s="23"/>
      <c r="E12" s="23">
        <v>1125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Bud- Lucknow</vt:lpstr>
      <vt:lpstr>Wage 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Irfan Sayed</cp:lastModifiedBy>
  <dcterms:created xsi:type="dcterms:W3CDTF">2023-07-26T10:16:12Z</dcterms:created>
  <dcterms:modified xsi:type="dcterms:W3CDTF">2024-12-18T07:37:16Z</dcterms:modified>
</cp:coreProperties>
</file>