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Delhi\Delhi-T3\T3-Nandos\Equipment\"/>
    </mc:Choice>
  </mc:AlternateContent>
  <bookViews>
    <workbookView xWindow="-120" yWindow="-120" windowWidth="20734" windowHeight="11160"/>
  </bookViews>
  <sheets>
    <sheet name="Imported Equipments" sheetId="4" r:id="rId1"/>
    <sheet name="Fabricated Equipments" sheetId="3" r:id="rId2"/>
    <sheet name="Refrigeration" sheetId="5" r:id="rId3"/>
    <sheet name="Misc" sheetId="6" r:id="rId4"/>
  </sheets>
  <externalReferences>
    <externalReference r:id="rId5"/>
    <externalReference r:id="rId6"/>
    <externalReference r:id="rId7"/>
  </externalReferences>
  <definedNames>
    <definedName name="_Regression_X" hidden="1">#REF!</definedName>
    <definedName name="_xlnm.Print_Area" localSheetId="1">'Fabricated Equipments'!$A$1:$K$103</definedName>
    <definedName name="_xlnm.Print_Area" localSheetId="0">'Imported Equipments'!$A$1:$P$65</definedName>
    <definedName name="SANITARY" localSheetId="1">'[1]PL &amp; FF'!#REF!</definedName>
    <definedName name="SANITARY" localSheetId="0">'[1]PL &amp; FF'!#REF!</definedName>
    <definedName name="SANITARY" localSheetId="2">'[1]PL &amp; FF'!#REF!</definedName>
    <definedName name="SANITARY">'[2]PL &amp; FF'!#REF!</definedName>
    <definedName name="SEWERAGE" localSheetId="1">'[1]PL &amp; FF'!#REF!</definedName>
    <definedName name="SEWERAGE" localSheetId="0">'[1]PL &amp; FF'!#REF!</definedName>
    <definedName name="SEWERAGE" localSheetId="2">'[1]PL &amp; FF'!#REF!</definedName>
    <definedName name="SEWERAGE">'[2]PL &amp; FF'!#REF!</definedName>
    <definedName name="SOIL" localSheetId="1">'[1]PL &amp; FF'!#REF!</definedName>
    <definedName name="SOIL" localSheetId="0">'[1]PL &amp; FF'!#REF!</definedName>
    <definedName name="SOIL" localSheetId="2">'[1]PL &amp; FF'!#REF!</definedName>
    <definedName name="SOIL">'[2]PL &amp; FF'!#REF!</definedName>
    <definedName name="WATER" localSheetId="1">'[1]PL &amp; FF'!#REF!</definedName>
    <definedName name="WATER" localSheetId="0">'[1]PL &amp; FF'!#REF!</definedName>
    <definedName name="WATER" localSheetId="2">'[1]PL &amp; FF'!#REF!</definedName>
    <definedName name="WATER">'[2]PL &amp; FF'!#REF!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0" i="4" l="1"/>
  <c r="K27" i="4"/>
  <c r="K24" i="4"/>
  <c r="K20" i="4"/>
  <c r="K16" i="4"/>
  <c r="K13" i="4"/>
  <c r="K10" i="4"/>
  <c r="K7" i="4"/>
  <c r="H92" i="3" l="1"/>
  <c r="H93" i="3"/>
  <c r="I13" i="6"/>
  <c r="I8" i="6"/>
  <c r="I9" i="6"/>
  <c r="I10" i="6"/>
  <c r="I11" i="6"/>
  <c r="I12" i="6"/>
  <c r="I9" i="5"/>
  <c r="K9" i="5"/>
  <c r="K28" i="5"/>
  <c r="K29" i="5"/>
  <c r="K30" i="5"/>
  <c r="F9" i="5"/>
  <c r="F11" i="5"/>
  <c r="F12" i="5"/>
  <c r="F13" i="5"/>
  <c r="F14" i="5"/>
  <c r="F15" i="5"/>
  <c r="F16" i="5"/>
  <c r="F17" i="5"/>
  <c r="F18" i="5"/>
  <c r="F19" i="5"/>
  <c r="F20" i="5"/>
  <c r="F21" i="5"/>
  <c r="F28" i="5"/>
  <c r="F29" i="5"/>
  <c r="F30" i="5"/>
  <c r="H27" i="5"/>
  <c r="I26" i="5"/>
  <c r="H26" i="5"/>
  <c r="F26" i="5"/>
  <c r="I25" i="5"/>
  <c r="H25" i="5"/>
  <c r="F25" i="5"/>
  <c r="I24" i="5"/>
  <c r="H24" i="5"/>
  <c r="F24" i="5"/>
  <c r="I23" i="5"/>
  <c r="H23" i="5"/>
  <c r="F23" i="5"/>
  <c r="I22" i="5"/>
  <c r="H22" i="5"/>
  <c r="F22" i="5"/>
  <c r="I21" i="5"/>
  <c r="H21" i="5"/>
  <c r="I20" i="5"/>
  <c r="H20" i="5"/>
  <c r="I19" i="5"/>
  <c r="H19" i="5"/>
  <c r="I18" i="5"/>
  <c r="H18" i="5"/>
  <c r="I17" i="5"/>
  <c r="H17" i="5"/>
  <c r="I16" i="5"/>
  <c r="H16" i="5"/>
  <c r="I15" i="5"/>
  <c r="H15" i="5"/>
  <c r="I14" i="5"/>
  <c r="H14" i="5"/>
  <c r="I13" i="5"/>
  <c r="H13" i="5"/>
  <c r="I12" i="5"/>
  <c r="H12" i="5"/>
  <c r="I11" i="5"/>
  <c r="H11" i="5"/>
  <c r="I10" i="5"/>
  <c r="H10" i="5"/>
  <c r="H9" i="5"/>
  <c r="B3" i="5"/>
  <c r="B2" i="5"/>
  <c r="H7" i="4"/>
  <c r="I7" i="4"/>
  <c r="H8" i="4"/>
  <c r="I8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20" i="4"/>
  <c r="I20" i="4"/>
  <c r="H21" i="4"/>
  <c r="I21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I33" i="4"/>
  <c r="B3" i="4"/>
  <c r="H91" i="3"/>
  <c r="H90" i="3"/>
  <c r="H8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K9" i="3"/>
  <c r="K94" i="3"/>
  <c r="H9" i="3"/>
  <c r="F9" i="3"/>
  <c r="F94" i="3"/>
  <c r="B3" i="3"/>
  <c r="K95" i="3"/>
  <c r="K96" i="3"/>
  <c r="F95" i="3"/>
  <c r="F96" i="3"/>
</calcChain>
</file>

<file path=xl/sharedStrings.xml><?xml version="1.0" encoding="utf-8"?>
<sst xmlns="http://schemas.openxmlformats.org/spreadsheetml/2006/main" count="272" uniqueCount="156">
  <si>
    <t>DESCRIPTION</t>
  </si>
  <si>
    <t>UNIT</t>
  </si>
  <si>
    <t>QTY</t>
  </si>
  <si>
    <t>RATE</t>
  </si>
  <si>
    <t>AMOUNT</t>
  </si>
  <si>
    <t>Reference</t>
  </si>
  <si>
    <t xml:space="preserve">BUDGET AND MEASUREMENTS </t>
  </si>
  <si>
    <t>No</t>
  </si>
  <si>
    <t>TOTAL</t>
  </si>
  <si>
    <t>ADD 18% GST</t>
  </si>
  <si>
    <t>GRAND TOTAL</t>
  </si>
  <si>
    <t>Bar Sink</t>
  </si>
  <si>
    <t>Make:Frankie</t>
  </si>
  <si>
    <t>COOKING OIL TESTER TESTO-270</t>
  </si>
  <si>
    <t>Make:Testo</t>
  </si>
  <si>
    <t xml:space="preserve">PROBE THERMOMETER TESTO-104 </t>
  </si>
  <si>
    <t>Double Hot Drawer</t>
  </si>
  <si>
    <t>Make:Locally Fabricated</t>
  </si>
  <si>
    <t>Weight Machine- 5kg</t>
  </si>
  <si>
    <t>Weight Machine-50 kg</t>
  </si>
  <si>
    <t>Panasonic Wet Grinder</t>
  </si>
  <si>
    <t>Induction Plate -Prestige</t>
  </si>
  <si>
    <t>Auto Sensor Tap-ET08VS</t>
  </si>
  <si>
    <t>SS Automatic Soap Dispenser ES08A</t>
  </si>
  <si>
    <t>Godrej Safe</t>
  </si>
  <si>
    <t>JTC Blender AQ 800 Jar</t>
  </si>
  <si>
    <t>JTC Blender AQ 800</t>
  </si>
  <si>
    <t>MM-Fold Tissue Dispenser EP02 S</t>
  </si>
  <si>
    <t>Pre Rinse Shower Unit (Hot &amp; Cold)</t>
  </si>
  <si>
    <t>Office chair</t>
  </si>
  <si>
    <t xml:space="preserve">Front Grill Table </t>
  </si>
  <si>
    <t xml:space="preserve">Back Grill Table </t>
  </si>
  <si>
    <t>Chopping Board</t>
  </si>
  <si>
    <t>Micro-wave shelf</t>
  </si>
  <si>
    <t>Bib Rack</t>
  </si>
  <si>
    <t>CO2 stand</t>
  </si>
  <si>
    <t>Dimension: 530x800x340</t>
  </si>
  <si>
    <t>Basting Station</t>
  </si>
  <si>
    <t>Dimension: 225x800x340</t>
  </si>
  <si>
    <t>Sanitizer station</t>
  </si>
  <si>
    <t>Dimension: 180x800x340</t>
  </si>
  <si>
    <t>Hot Chip Dump</t>
  </si>
  <si>
    <t>Knee perated Sink</t>
  </si>
  <si>
    <t>Panini and Bun Toaster Table</t>
  </si>
  <si>
    <t>Dimension: 300x600x1350</t>
  </si>
  <si>
    <t>Dimension: 450x450x350+150</t>
  </si>
  <si>
    <t>Dimension: 1200x400</t>
  </si>
  <si>
    <t>Rice Warmer 1/1 GN Pan</t>
  </si>
  <si>
    <t>Gravy Warmer</t>
  </si>
  <si>
    <t>Chicken Oulet Table</t>
  </si>
  <si>
    <t>Dimension: 850x750x850</t>
  </si>
  <si>
    <t>Chicken Inlet Table</t>
  </si>
  <si>
    <t>Dimension: 900x750x850</t>
  </si>
  <si>
    <t>Wall Shelf-Sheet</t>
  </si>
  <si>
    <t>Dimension: 900x350</t>
  </si>
  <si>
    <t>2 Bowl Dish Wash Sink</t>
  </si>
  <si>
    <t>5 Tier Crockery Rack</t>
  </si>
  <si>
    <t>Dimension: 900x600x1650</t>
  </si>
  <si>
    <t>Dimension: 600x600</t>
  </si>
  <si>
    <t>Glass Washer Table</t>
  </si>
  <si>
    <t>Dimension: 800x600x850</t>
  </si>
  <si>
    <t>Wall Shelf-Pipe</t>
  </si>
  <si>
    <t>Dimension: 800x350</t>
  </si>
  <si>
    <t>Pot sink</t>
  </si>
  <si>
    <t>Dimension: 900x600x850+150</t>
  </si>
  <si>
    <t>Mop + Hand Wash Sink</t>
  </si>
  <si>
    <t>Dimension: 600x500x950+150</t>
  </si>
  <si>
    <t>Veg Prep Sink</t>
  </si>
  <si>
    <t>Dimension: 1850x650x850+150</t>
  </si>
  <si>
    <t>Thawing Rck</t>
  </si>
  <si>
    <t>Dimension: 1170x555x1800</t>
  </si>
  <si>
    <t>SS Rack for Cold room</t>
  </si>
  <si>
    <t>Dimension: 1200x450x1500</t>
  </si>
  <si>
    <t>Dimension: 900x450x1500</t>
  </si>
  <si>
    <t>SS Trolley-Transport</t>
  </si>
  <si>
    <t>Exhaust Hood With Suppression System-Main Hood</t>
  </si>
  <si>
    <t>Exhaust Hood With Suppression System-Oven Hood</t>
  </si>
  <si>
    <t>Santiser Stand</t>
  </si>
  <si>
    <t>Chopping Board-Hanger</t>
  </si>
  <si>
    <t>Glass Rack-Bar</t>
  </si>
  <si>
    <t>Dimension: 600x600x1350</t>
  </si>
  <si>
    <t>Ice Bin as per Approved Design</t>
  </si>
  <si>
    <t>Dimension: 400x400x400</t>
  </si>
  <si>
    <t>Dimension: 1080x900x1350- cross check measurement on site</t>
  </si>
  <si>
    <t>Dimension: 1800x750x850</t>
  </si>
  <si>
    <t>Glass Shelf-Dishwasher</t>
  </si>
  <si>
    <t>Espeteda Stand</t>
  </si>
  <si>
    <t>Grease Trap</t>
  </si>
  <si>
    <t>Approximate Bill of Quantities</t>
  </si>
  <si>
    <t>Sujata Mixer</t>
  </si>
  <si>
    <t>Oven Stand-Rational</t>
  </si>
  <si>
    <t>Wall mounted-1/1 GN Grid Holder</t>
  </si>
  <si>
    <t>Project Number -</t>
  </si>
  <si>
    <t>Standard Model</t>
  </si>
  <si>
    <t>Imported Equipments</t>
  </si>
  <si>
    <t>S.no</t>
  </si>
  <si>
    <t>Tax's</t>
  </si>
  <si>
    <t>Panini Grill</t>
  </si>
  <si>
    <t>Make:WARING</t>
  </si>
  <si>
    <t>Model no:WPG 250</t>
  </si>
  <si>
    <t>Bun Toaster</t>
  </si>
  <si>
    <t>Make:AN TUNES</t>
  </si>
  <si>
    <t>Model no:VCT 35</t>
  </si>
  <si>
    <t>Micro Wave</t>
  </si>
  <si>
    <t>Make:MENU MASTER</t>
  </si>
  <si>
    <t>Model no :RMS510TSIA</t>
  </si>
  <si>
    <t>Dishwasher</t>
  </si>
  <si>
    <t>Make:ELECTROLUX</t>
  </si>
  <si>
    <t xml:space="preserve">Model no: 520500 </t>
  </si>
  <si>
    <t>GST @ 28%</t>
  </si>
  <si>
    <t>Glass Washer</t>
  </si>
  <si>
    <t>Make:ZANUSSI BY ELECTROLUX</t>
  </si>
  <si>
    <t>Model no: 402293 (ZS)</t>
  </si>
  <si>
    <t>Front Grill</t>
  </si>
  <si>
    <t>Combi Oven</t>
  </si>
  <si>
    <t>Make:RATIONAL</t>
  </si>
  <si>
    <t>Model no: 10 TRAY</t>
  </si>
  <si>
    <t>Model no:Electrical</t>
  </si>
  <si>
    <t>Make:ELECTROLUX/Fabricated</t>
  </si>
  <si>
    <t>FRYER-Electrical</t>
  </si>
  <si>
    <t>Back Grill-Flat Top- Electrical</t>
  </si>
  <si>
    <t>KDS Holder + Brackets</t>
  </si>
  <si>
    <t>1200mm 2- Door Under Counter with cutout on Top /Co-ordination with Castor</t>
  </si>
  <si>
    <t>Make:Hoshizaki</t>
  </si>
  <si>
    <t>Model no:RTW 120MS4 GNT</t>
  </si>
  <si>
    <t>Without Cut</t>
  </si>
  <si>
    <t xml:space="preserve">Chest Freezer 125 litres </t>
  </si>
  <si>
    <t>Make:Western</t>
  </si>
  <si>
    <t>Model no:WHF 125H</t>
  </si>
  <si>
    <t xml:space="preserve">Under Counter Ice Machine (40Kg) </t>
  </si>
  <si>
    <t>Make:Celfrost</t>
  </si>
  <si>
    <t>Model no :IC-30 S</t>
  </si>
  <si>
    <t xml:space="preserve">3- Door Back bar Unit </t>
  </si>
  <si>
    <t>Model no:RBW-135</t>
  </si>
  <si>
    <t>Vertical Chiller</t>
  </si>
  <si>
    <t>Model no:HRW-77MS4</t>
  </si>
  <si>
    <t>Model no:HFW-77MS4</t>
  </si>
  <si>
    <t>Item Details</t>
  </si>
  <si>
    <t>Unit</t>
  </si>
  <si>
    <t>Qty</t>
  </si>
  <si>
    <t>Rate</t>
  </si>
  <si>
    <t>Amount</t>
  </si>
  <si>
    <t>No's</t>
  </si>
  <si>
    <t>Ladder 6ft</t>
  </si>
  <si>
    <t>Tool Box for Maintainance Works</t>
  </si>
  <si>
    <t>Electrical Supression system as approved by LL/Mall</t>
  </si>
  <si>
    <t>Lumnia Slim by PCI Insect Catcher</t>
  </si>
  <si>
    <t>Lumnia Compact by PCI Insect Catcher</t>
  </si>
  <si>
    <t xml:space="preserve">Staff Locker-18 </t>
  </si>
  <si>
    <t>Note:</t>
  </si>
  <si>
    <t>Cross Verify Dimension on site/Drawing before placing the order</t>
  </si>
  <si>
    <t>Please cross verify Euipments BOQ with Drawings</t>
  </si>
  <si>
    <t>Please submit shop drawings to kitchen consultant for Approvals</t>
  </si>
  <si>
    <t>Electrical based fryer to be sourced locally or Electrolux with all necessary Approvals</t>
  </si>
  <si>
    <t>Electrical based front grill to be sourced locally or Electrolux with all necessary Approvals</t>
  </si>
  <si>
    <t xml:space="preserve">Chemical Cupboard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</si>
</sst>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_-* #,##0.00_-;\-* #,##0.00_-;_-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000000"/>
      <name val="Aptos Display"/>
      <family val="2"/>
    </font>
    <font>
      <sz val="16"/>
      <color rgb="FF000000"/>
      <name val="Aptos Display"/>
      <family val="2"/>
    </font>
    <font>
      <sz val="16"/>
      <color theme="1"/>
      <name val="Aptos Display"/>
      <family val="2"/>
    </font>
    <font>
      <b/>
      <sz val="16"/>
      <name val="Aptos Display"/>
      <family val="2"/>
    </font>
    <font>
      <b/>
      <sz val="16"/>
      <color theme="1"/>
      <name val="Aptos Display"/>
      <family val="2"/>
    </font>
    <font>
      <b/>
      <u/>
      <sz val="16"/>
      <name val="Aptos Display"/>
      <family val="2"/>
    </font>
    <font>
      <sz val="16"/>
      <name val="Aptos Display"/>
      <family val="2"/>
    </font>
    <font>
      <b/>
      <sz val="16"/>
      <color rgb="FF000000"/>
      <name val="Aptos Narrow"/>
      <family val="2"/>
    </font>
    <font>
      <sz val="16"/>
      <color rgb="FF000000"/>
      <name val="Aptos Narrow"/>
      <family val="2"/>
    </font>
    <font>
      <sz val="16"/>
      <color theme="1"/>
      <name val="Aptos Narrow"/>
      <family val="2"/>
    </font>
    <font>
      <b/>
      <sz val="16"/>
      <color theme="0"/>
      <name val="Aptos Narrow"/>
      <family val="2"/>
    </font>
    <font>
      <sz val="16"/>
      <color theme="0"/>
      <name val="Aptos Narrow"/>
      <family val="2"/>
    </font>
    <font>
      <b/>
      <sz val="16"/>
      <name val="Aptos Narrow"/>
      <family val="2"/>
    </font>
    <font>
      <b/>
      <u/>
      <sz val="16"/>
      <name val="Aptos Narrow"/>
      <family val="2"/>
    </font>
    <font>
      <sz val="16"/>
      <name val="Aptos Narrow"/>
      <family val="2"/>
    </font>
    <font>
      <b/>
      <sz val="16"/>
      <color theme="1"/>
      <name val="Aptos Narrow"/>
      <family val="2"/>
    </font>
    <font>
      <b/>
      <sz val="16"/>
      <color rgb="FF000000"/>
      <name val="Calibri Light"/>
      <family val="2"/>
      <scheme val="major"/>
    </font>
    <font>
      <sz val="16"/>
      <color rgb="FF000000"/>
      <name val="Calibri Light"/>
      <family val="2"/>
      <scheme val="major"/>
    </font>
    <font>
      <sz val="16"/>
      <color theme="1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u/>
      <sz val="16"/>
      <name val="Calibri Light"/>
      <family val="2"/>
      <scheme val="major"/>
    </font>
    <font>
      <sz val="16"/>
      <name val="Calibri Light"/>
      <family val="2"/>
      <scheme val="major"/>
    </font>
    <font>
      <b/>
      <sz val="16"/>
      <color rgb="FFFF0000"/>
      <name val="Aptos Display"/>
      <family val="2"/>
    </font>
    <font>
      <sz val="16"/>
      <color rgb="FFFF0000"/>
      <name val="Aptos Display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2" fillId="0" borderId="0"/>
  </cellStyleXfs>
  <cellXfs count="254">
    <xf numFmtId="0" fontId="0" fillId="0" borderId="0" xfId="0"/>
    <xf numFmtId="0" fontId="3" fillId="0" borderId="10" xfId="4" applyFont="1" applyBorder="1" applyAlignment="1" applyProtection="1">
      <alignment horizontal="center" vertical="center" wrapText="1"/>
      <protection locked="0"/>
    </xf>
    <xf numFmtId="0" fontId="3" fillId="0" borderId="6" xfId="4" applyFont="1" applyBorder="1" applyAlignment="1" applyProtection="1">
      <alignment horizontal="center" vertical="center"/>
      <protection locked="0"/>
    </xf>
    <xf numFmtId="4" fontId="3" fillId="0" borderId="7" xfId="4" applyNumberFormat="1" applyFont="1" applyBorder="1" applyAlignment="1" applyProtection="1">
      <alignment horizontal="center" vertical="center"/>
      <protection locked="0"/>
    </xf>
    <xf numFmtId="4" fontId="3" fillId="0" borderId="7" xfId="5" applyNumberFormat="1" applyFont="1" applyFill="1" applyBorder="1" applyAlignment="1" applyProtection="1">
      <alignment horizontal="center" vertical="center"/>
      <protection locked="0"/>
    </xf>
    <xf numFmtId="4" fontId="3" fillId="0" borderId="0" xfId="4" applyNumberFormat="1" applyFont="1" applyAlignment="1" applyProtection="1">
      <alignment vertical="center"/>
      <protection locked="0"/>
    </xf>
    <xf numFmtId="0" fontId="4" fillId="0" borderId="0" xfId="4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12" xfId="4" applyFont="1" applyBorder="1" applyAlignment="1" applyProtection="1">
      <alignment horizontal="center" vertical="center" wrapText="1"/>
      <protection locked="0"/>
    </xf>
    <xf numFmtId="0" fontId="3" fillId="0" borderId="4" xfId="4" applyFont="1" applyBorder="1" applyAlignment="1" applyProtection="1">
      <alignment horizontal="center" vertical="center"/>
      <protection locked="0"/>
    </xf>
    <xf numFmtId="4" fontId="3" fillId="0" borderId="0" xfId="4" applyNumberFormat="1" applyFont="1" applyAlignment="1" applyProtection="1">
      <alignment horizontal="center" vertical="center"/>
      <protection locked="0"/>
    </xf>
    <xf numFmtId="4" fontId="3" fillId="0" borderId="0" xfId="5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2" xfId="0" applyNumberFormat="1" applyFont="1" applyBorder="1" applyAlignment="1" applyProtection="1">
      <alignment horizontal="center" vertical="center"/>
      <protection locked="0"/>
    </xf>
    <xf numFmtId="4" fontId="6" fillId="0" borderId="2" xfId="3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" fontId="6" fillId="0" borderId="2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4" fontId="3" fillId="0" borderId="0" xfId="4" applyNumberFormat="1" applyFont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1" fontId="7" fillId="0" borderId="9" xfId="0" applyNumberFormat="1" applyFont="1" applyBorder="1" applyAlignment="1" applyProtection="1">
      <alignment horizontal="center" vertical="center"/>
      <protection locked="0"/>
    </xf>
    <xf numFmtId="4" fontId="6" fillId="0" borderId="9" xfId="3" applyNumberFormat="1" applyFont="1" applyFill="1" applyBorder="1" applyAlignment="1" applyProtection="1">
      <alignment horizontal="center" vertical="center"/>
      <protection locked="0"/>
    </xf>
    <xf numFmtId="4" fontId="6" fillId="0" borderId="13" xfId="3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4" fontId="7" fillId="0" borderId="9" xfId="0" applyNumberFormat="1" applyFont="1" applyBorder="1" applyAlignment="1" applyProtection="1">
      <alignment horizontal="center" vertical="center"/>
      <protection locked="0"/>
    </xf>
    <xf numFmtId="4" fontId="7" fillId="0" borderId="9" xfId="3" applyNumberFormat="1" applyFont="1" applyFill="1" applyBorder="1" applyAlignment="1" applyProtection="1">
      <alignment horizontal="center" vertical="center"/>
      <protection locked="0"/>
    </xf>
    <xf numFmtId="4" fontId="7" fillId="0" borderId="13" xfId="3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164" fontId="9" fillId="0" borderId="9" xfId="3" applyNumberFormat="1" applyFont="1" applyFill="1" applyBorder="1" applyAlignment="1" applyProtection="1">
      <alignment horizontal="center" vertical="center"/>
      <protection locked="0"/>
    </xf>
    <xf numFmtId="4" fontId="9" fillId="0" borderId="9" xfId="3" applyNumberFormat="1" applyFont="1" applyFill="1" applyBorder="1" applyAlignment="1" applyProtection="1">
      <alignment horizontal="center" vertical="center"/>
      <protection locked="0"/>
    </xf>
    <xf numFmtId="4" fontId="9" fillId="0" borderId="13" xfId="3" applyNumberFormat="1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4" fontId="9" fillId="0" borderId="9" xfId="2" applyNumberFormat="1" applyFont="1" applyBorder="1" applyAlignment="1" applyProtection="1">
      <alignment horizontal="center" vertical="center"/>
      <protection locked="0"/>
    </xf>
    <xf numFmtId="4" fontId="5" fillId="0" borderId="9" xfId="0" applyNumberFormat="1" applyFont="1" applyBorder="1" applyAlignment="1" applyProtection="1">
      <alignment horizontal="center" vertical="center"/>
      <protection locked="0"/>
    </xf>
    <xf numFmtId="4" fontId="5" fillId="0" borderId="13" xfId="0" applyNumberFormat="1" applyFont="1" applyBorder="1" applyAlignment="1" applyProtection="1">
      <alignment horizontal="center" vertical="center"/>
      <protection locked="0"/>
    </xf>
    <xf numFmtId="4" fontId="9" fillId="0" borderId="0" xfId="2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2" fontId="9" fillId="0" borderId="9" xfId="0" applyNumberFormat="1" applyFont="1" applyBorder="1" applyAlignment="1" applyProtection="1">
      <alignment horizontal="center" vertical="center"/>
      <protection locked="0"/>
    </xf>
    <xf numFmtId="4" fontId="4" fillId="0" borderId="9" xfId="4" applyNumberFormat="1" applyFont="1" applyBorder="1" applyAlignment="1">
      <alignment horizontal="center" vertical="center"/>
    </xf>
    <xf numFmtId="4" fontId="4" fillId="0" borderId="13" xfId="4" applyNumberFormat="1" applyFont="1" applyBorder="1" applyAlignment="1">
      <alignment horizontal="center" vertical="center"/>
    </xf>
    <xf numFmtId="4" fontId="4" fillId="0" borderId="0" xfId="4" applyNumberFormat="1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6" fillId="0" borderId="13" xfId="3" applyNumberFormat="1" applyFont="1" applyFill="1" applyBorder="1" applyAlignment="1">
      <alignment horizontal="center" vertical="center"/>
    </xf>
    <xf numFmtId="0" fontId="6" fillId="0" borderId="14" xfId="2" applyFont="1" applyBorder="1" applyAlignment="1" applyProtection="1">
      <alignment horizontal="center" vertical="center"/>
      <protection locked="0"/>
    </xf>
    <xf numFmtId="4" fontId="6" fillId="0" borderId="9" xfId="2" applyNumberFormat="1" applyFont="1" applyBorder="1" applyAlignment="1" applyProtection="1">
      <alignment horizontal="center" vertical="center"/>
      <protection locked="0"/>
    </xf>
    <xf numFmtId="4" fontId="6" fillId="0" borderId="9" xfId="0" applyNumberFormat="1" applyFont="1" applyBorder="1" applyAlignment="1" applyProtection="1">
      <alignment horizontal="center" vertical="center"/>
      <protection locked="0"/>
    </xf>
    <xf numFmtId="4" fontId="6" fillId="0" borderId="0" xfId="2" applyNumberFormat="1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9" fillId="0" borderId="9" xfId="6" applyFont="1" applyBorder="1" applyAlignment="1" applyProtection="1">
      <alignment horizontal="center" vertical="center"/>
      <protection locked="0"/>
    </xf>
    <xf numFmtId="2" fontId="9" fillId="0" borderId="9" xfId="6" applyNumberFormat="1" applyFont="1" applyBorder="1" applyAlignment="1" applyProtection="1">
      <alignment horizontal="center" vertical="center"/>
      <protection locked="0"/>
    </xf>
    <xf numFmtId="4" fontId="5" fillId="0" borderId="9" xfId="0" applyNumberFormat="1" applyFont="1" applyBorder="1" applyAlignment="1">
      <alignment horizontal="center" vertical="center"/>
    </xf>
    <xf numFmtId="0" fontId="9" fillId="0" borderId="14" xfId="2" applyFont="1" applyBorder="1" applyAlignment="1" applyProtection="1">
      <alignment horizontal="center" vertical="center"/>
      <protection locked="0"/>
    </xf>
    <xf numFmtId="4" fontId="9" fillId="0" borderId="9" xfId="0" applyNumberFormat="1" applyFont="1" applyBorder="1" applyAlignment="1" applyProtection="1">
      <alignment horizontal="center" vertical="center"/>
      <protection locked="0"/>
    </xf>
    <xf numFmtId="4" fontId="3" fillId="0" borderId="0" xfId="4" applyNumberFormat="1" applyFont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3" fillId="0" borderId="11" xfId="4" applyFont="1" applyBorder="1" applyAlignment="1" applyProtection="1">
      <alignment vertical="center" wrapText="1"/>
      <protection locked="0"/>
    </xf>
    <xf numFmtId="0" fontId="3" fillId="0" borderId="13" xfId="4" applyFont="1" applyBorder="1" applyAlignment="1" applyProtection="1">
      <alignment vertical="center" wrapText="1"/>
      <protection locked="0"/>
    </xf>
    <xf numFmtId="0" fontId="3" fillId="0" borderId="13" xfId="4" applyFont="1" applyBorder="1" applyAlignment="1">
      <alignment vertical="center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9" xfId="0" applyFont="1" applyBorder="1" applyAlignment="1">
      <alignment vertical="center" wrapText="1"/>
    </xf>
    <xf numFmtId="0" fontId="8" fillId="0" borderId="9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>
      <alignment vertical="center" wrapText="1"/>
    </xf>
    <xf numFmtId="0" fontId="6" fillId="0" borderId="9" xfId="0" applyFont="1" applyBorder="1" applyAlignment="1" applyProtection="1">
      <alignment horizontal="right" vertical="center" wrapText="1"/>
      <protection locked="0"/>
    </xf>
    <xf numFmtId="0" fontId="5" fillId="0" borderId="9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10" fillId="0" borderId="6" xfId="4" applyFont="1" applyBorder="1" applyAlignment="1" applyProtection="1">
      <alignment horizontal="center" vertical="center" wrapText="1"/>
      <protection locked="0"/>
    </xf>
    <xf numFmtId="0" fontId="10" fillId="0" borderId="7" xfId="4" applyFont="1" applyBorder="1" applyAlignment="1" applyProtection="1">
      <alignment horizontal="center" vertical="center" wrapText="1"/>
      <protection locked="0"/>
    </xf>
    <xf numFmtId="4" fontId="10" fillId="0" borderId="7" xfId="4" applyNumberFormat="1" applyFont="1" applyBorder="1" applyAlignment="1" applyProtection="1">
      <alignment horizontal="center" vertical="center"/>
      <protection locked="0"/>
    </xf>
    <xf numFmtId="0" fontId="11" fillId="0" borderId="22" xfId="4" applyFont="1" applyBorder="1" applyAlignment="1">
      <alignment horizontal="center" vertical="center"/>
    </xf>
    <xf numFmtId="3" fontId="10" fillId="0" borderId="7" xfId="4" applyNumberFormat="1" applyFont="1" applyBorder="1" applyAlignment="1" applyProtection="1">
      <alignment horizontal="center" vertical="center"/>
      <protection locked="0"/>
    </xf>
    <xf numFmtId="3" fontId="10" fillId="0" borderId="23" xfId="4" applyNumberFormat="1" applyFont="1" applyBorder="1" applyAlignment="1" applyProtection="1">
      <alignment horizontal="center" vertical="center"/>
      <protection locked="0"/>
    </xf>
    <xf numFmtId="0" fontId="11" fillId="0" borderId="24" xfId="4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4" xfId="4" applyFont="1" applyBorder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4" fontId="10" fillId="0" borderId="0" xfId="4" applyNumberFormat="1" applyFont="1" applyAlignment="1" applyProtection="1">
      <alignment horizontal="center" vertical="center"/>
      <protection locked="0"/>
    </xf>
    <xf numFmtId="0" fontId="11" fillId="0" borderId="25" xfId="4" applyFont="1" applyBorder="1" applyAlignment="1">
      <alignment horizontal="center" vertical="center"/>
    </xf>
    <xf numFmtId="3" fontId="10" fillId="0" borderId="0" xfId="4" applyNumberFormat="1" applyFont="1" applyAlignment="1" applyProtection="1">
      <alignment horizontal="center" vertical="center"/>
      <protection locked="0"/>
    </xf>
    <xf numFmtId="3" fontId="10" fillId="0" borderId="26" xfId="4" applyNumberFormat="1" applyFont="1" applyBorder="1" applyAlignment="1" applyProtection="1">
      <alignment horizontal="center" vertical="center"/>
      <protection locked="0"/>
    </xf>
    <xf numFmtId="0" fontId="11" fillId="0" borderId="27" xfId="4" applyFont="1" applyBorder="1" applyAlignment="1">
      <alignment vertical="center"/>
    </xf>
    <xf numFmtId="0" fontId="10" fillId="0" borderId="0" xfId="4" applyFont="1" applyAlignment="1">
      <alignment horizontal="center" vertical="center"/>
    </xf>
    <xf numFmtId="0" fontId="11" fillId="0" borderId="23" xfId="4" applyFont="1" applyBorder="1" applyAlignment="1">
      <alignment vertical="center"/>
    </xf>
    <xf numFmtId="0" fontId="13" fillId="4" borderId="30" xfId="0" applyFont="1" applyFill="1" applyBorder="1" applyAlignment="1" applyProtection="1">
      <alignment horizontal="center" vertical="center" wrapText="1"/>
      <protection locked="0"/>
    </xf>
    <xf numFmtId="0" fontId="13" fillId="4" borderId="31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/>
      <protection locked="0"/>
    </xf>
    <xf numFmtId="0" fontId="14" fillId="0" borderId="25" xfId="0" applyFont="1" applyBorder="1" applyAlignment="1">
      <alignment horizontal="center" vertical="center"/>
    </xf>
    <xf numFmtId="3" fontId="13" fillId="4" borderId="9" xfId="0" applyNumberFormat="1" applyFont="1" applyFill="1" applyBorder="1" applyAlignment="1" applyProtection="1">
      <alignment horizontal="center" vertical="center"/>
      <protection locked="0"/>
    </xf>
    <xf numFmtId="3" fontId="13" fillId="4" borderId="9" xfId="3" applyNumberFormat="1" applyFont="1" applyFill="1" applyBorder="1" applyAlignment="1" applyProtection="1">
      <alignment horizontal="center" vertical="center"/>
      <protection locked="0"/>
    </xf>
    <xf numFmtId="3" fontId="13" fillId="4" borderId="32" xfId="3" applyNumberFormat="1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>
      <alignment horizontal="center" vertical="center"/>
    </xf>
    <xf numFmtId="3" fontId="17" fillId="0" borderId="9" xfId="2" applyNumberFormat="1" applyFont="1" applyBorder="1" applyAlignment="1" applyProtection="1">
      <alignment horizontal="center" vertical="center"/>
      <protection locked="0"/>
    </xf>
    <xf numFmtId="3" fontId="12" fillId="0" borderId="9" xfId="0" applyNumberFormat="1" applyFont="1" applyBorder="1" applyAlignment="1" applyProtection="1">
      <alignment horizontal="center" vertical="center"/>
      <protection locked="0"/>
    </xf>
    <xf numFmtId="3" fontId="12" fillId="0" borderId="32" xfId="0" applyNumberFormat="1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>
      <alignment vertical="center"/>
    </xf>
    <xf numFmtId="0" fontId="15" fillId="0" borderId="13" xfId="0" applyFont="1" applyBorder="1" applyAlignment="1" applyProtection="1">
      <alignment horizontal="left" vertical="center" wrapText="1"/>
      <protection locked="0"/>
    </xf>
    <xf numFmtId="4" fontId="17" fillId="0" borderId="14" xfId="2" applyNumberFormat="1" applyFont="1" applyBorder="1" applyAlignment="1" applyProtection="1">
      <alignment horizontal="center" vertical="center"/>
      <protection locked="0"/>
    </xf>
    <xf numFmtId="3" fontId="17" fillId="0" borderId="9" xfId="3" applyNumberFormat="1" applyFont="1" applyFill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>
      <alignment vertical="center"/>
    </xf>
    <xf numFmtId="0" fontId="15" fillId="0" borderId="34" xfId="0" applyFont="1" applyBorder="1" applyAlignment="1" applyProtection="1">
      <alignment vertical="center" wrapText="1"/>
      <protection locked="0"/>
    </xf>
    <xf numFmtId="0" fontId="17" fillId="0" borderId="35" xfId="0" applyFont="1" applyBorder="1" applyAlignment="1" applyProtection="1">
      <alignment vertical="center" wrapText="1"/>
      <protection locked="0"/>
    </xf>
    <xf numFmtId="4" fontId="17" fillId="0" borderId="36" xfId="2" applyNumberFormat="1" applyFont="1" applyBorder="1" applyAlignment="1" applyProtection="1">
      <alignment vertical="center"/>
      <protection locked="0"/>
    </xf>
    <xf numFmtId="3" fontId="17" fillId="0" borderId="37" xfId="2" applyNumberFormat="1" applyFont="1" applyBorder="1" applyAlignment="1" applyProtection="1">
      <alignment vertical="center"/>
      <protection locked="0"/>
    </xf>
    <xf numFmtId="3" fontId="17" fillId="0" borderId="37" xfId="3" applyNumberFormat="1" applyFont="1" applyFill="1" applyBorder="1" applyAlignment="1" applyProtection="1">
      <alignment vertical="center"/>
      <protection locked="0"/>
    </xf>
    <xf numFmtId="3" fontId="12" fillId="0" borderId="37" xfId="0" applyNumberFormat="1" applyFont="1" applyBorder="1" applyAlignment="1" applyProtection="1">
      <alignment vertical="center"/>
      <protection locked="0"/>
    </xf>
    <xf numFmtId="0" fontId="15" fillId="0" borderId="15" xfId="0" applyFont="1" applyBorder="1" applyAlignment="1" applyProtection="1">
      <alignment vertical="center" wrapText="1"/>
      <protection locked="0"/>
    </xf>
    <xf numFmtId="0" fontId="15" fillId="0" borderId="17" xfId="0" applyFont="1" applyBorder="1" applyAlignment="1" applyProtection="1">
      <alignment vertical="center" wrapText="1"/>
      <protection locked="0"/>
    </xf>
    <xf numFmtId="0" fontId="15" fillId="0" borderId="18" xfId="2" applyFont="1" applyBorder="1" applyAlignment="1" applyProtection="1">
      <alignment vertical="center"/>
      <protection locked="0"/>
    </xf>
    <xf numFmtId="0" fontId="18" fillId="0" borderId="33" xfId="0" applyFont="1" applyBorder="1" applyAlignment="1">
      <alignment vertical="center"/>
    </xf>
    <xf numFmtId="3" fontId="15" fillId="0" borderId="16" xfId="2" applyNumberFormat="1" applyFont="1" applyBorder="1" applyAlignment="1" applyProtection="1">
      <alignment vertical="center"/>
      <protection locked="0"/>
    </xf>
    <xf numFmtId="3" fontId="15" fillId="0" borderId="16" xfId="0" applyNumberFormat="1" applyFont="1" applyBorder="1" applyAlignment="1" applyProtection="1">
      <alignment vertical="center"/>
      <protection locked="0"/>
    </xf>
    <xf numFmtId="3" fontId="15" fillId="0" borderId="16" xfId="3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9" fillId="0" borderId="10" xfId="4" applyFont="1" applyBorder="1" applyAlignment="1" applyProtection="1">
      <alignment horizontal="center" vertical="center" wrapText="1"/>
      <protection locked="0"/>
    </xf>
    <xf numFmtId="0" fontId="19" fillId="0" borderId="11" xfId="4" applyFont="1" applyBorder="1" applyAlignment="1" applyProtection="1">
      <alignment vertical="center" wrapText="1"/>
      <protection locked="0"/>
    </xf>
    <xf numFmtId="0" fontId="19" fillId="0" borderId="6" xfId="4" applyFont="1" applyBorder="1" applyAlignment="1" applyProtection="1">
      <alignment horizontal="center" vertical="center"/>
      <protection locked="0"/>
    </xf>
    <xf numFmtId="4" fontId="19" fillId="0" borderId="7" xfId="4" applyNumberFormat="1" applyFont="1" applyBorder="1" applyAlignment="1" applyProtection="1">
      <alignment horizontal="center" vertical="center"/>
      <protection locked="0"/>
    </xf>
    <xf numFmtId="4" fontId="19" fillId="0" borderId="7" xfId="5" applyNumberFormat="1" applyFont="1" applyFill="1" applyBorder="1" applyAlignment="1" applyProtection="1">
      <alignment horizontal="center" vertical="center"/>
      <protection locked="0"/>
    </xf>
    <xf numFmtId="4" fontId="19" fillId="0" borderId="0" xfId="4" applyNumberFormat="1" applyFont="1" applyAlignment="1" applyProtection="1">
      <alignment vertical="center"/>
      <protection locked="0"/>
    </xf>
    <xf numFmtId="0" fontId="20" fillId="0" borderId="0" xfId="4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19" fillId="0" borderId="12" xfId="4" applyFont="1" applyBorder="1" applyAlignment="1" applyProtection="1">
      <alignment horizontal="center" vertical="center" wrapText="1"/>
      <protection locked="0"/>
    </xf>
    <xf numFmtId="0" fontId="19" fillId="0" borderId="13" xfId="4" applyFont="1" applyBorder="1" applyAlignment="1" applyProtection="1">
      <alignment vertical="center" wrapText="1"/>
      <protection locked="0"/>
    </xf>
    <xf numFmtId="0" fontId="19" fillId="0" borderId="4" xfId="4" applyFont="1" applyBorder="1" applyAlignment="1" applyProtection="1">
      <alignment horizontal="center" vertical="center"/>
      <protection locked="0"/>
    </xf>
    <xf numFmtId="4" fontId="19" fillId="0" borderId="0" xfId="4" applyNumberFormat="1" applyFont="1" applyAlignment="1" applyProtection="1">
      <alignment horizontal="center" vertical="center"/>
      <protection locked="0"/>
    </xf>
    <xf numFmtId="4" fontId="19" fillId="0" borderId="0" xfId="5" applyNumberFormat="1" applyFont="1" applyFill="1" applyBorder="1" applyAlignment="1" applyProtection="1">
      <alignment horizontal="center" vertical="center"/>
      <protection locked="0"/>
    </xf>
    <xf numFmtId="0" fontId="19" fillId="0" borderId="13" xfId="4" applyFont="1" applyBorder="1" applyAlignment="1">
      <alignment vertical="center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3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2" fontId="22" fillId="0" borderId="2" xfId="0" applyNumberFormat="1" applyFont="1" applyBorder="1" applyAlignment="1" applyProtection="1">
      <alignment horizontal="center" vertical="center"/>
      <protection locked="0"/>
    </xf>
    <xf numFmtId="4" fontId="22" fillId="0" borderId="2" xfId="3" applyNumberFormat="1" applyFont="1" applyFill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4" fontId="22" fillId="0" borderId="2" xfId="0" applyNumberFormat="1" applyFont="1" applyBorder="1" applyAlignment="1" applyProtection="1">
      <alignment horizontal="center" vertical="center"/>
      <protection locked="0"/>
    </xf>
    <xf numFmtId="4" fontId="22" fillId="0" borderId="0" xfId="0" applyNumberFormat="1" applyFont="1" applyAlignment="1" applyProtection="1">
      <alignment vertical="center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22" fillId="0" borderId="9" xfId="0" applyFont="1" applyBorder="1" applyAlignment="1">
      <alignment vertical="center" wrapText="1"/>
    </xf>
    <xf numFmtId="0" fontId="19" fillId="0" borderId="37" xfId="4" applyFont="1" applyBorder="1" applyAlignment="1" applyProtection="1">
      <alignment vertical="center"/>
      <protection locked="0"/>
    </xf>
    <xf numFmtId="0" fontId="19" fillId="0" borderId="35" xfId="4" applyFont="1" applyBorder="1" applyAlignment="1" applyProtection="1">
      <alignment vertical="center"/>
      <protection locked="0"/>
    </xf>
    <xf numFmtId="0" fontId="19" fillId="0" borderId="36" xfId="4" applyFont="1" applyBorder="1" applyAlignment="1" applyProtection="1">
      <alignment vertical="center"/>
      <protection locked="0"/>
    </xf>
    <xf numFmtId="4" fontId="19" fillId="0" borderId="0" xfId="4" applyNumberFormat="1" applyFont="1" applyAlignment="1" applyProtection="1">
      <alignment vertical="center" wrapText="1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1" fontId="23" fillId="0" borderId="9" xfId="0" applyNumberFormat="1" applyFont="1" applyBorder="1" applyAlignment="1" applyProtection="1">
      <alignment horizontal="center" vertical="center"/>
      <protection locked="0"/>
    </xf>
    <xf numFmtId="4" fontId="22" fillId="0" borderId="9" xfId="3" applyNumberFormat="1" applyFont="1" applyFill="1" applyBorder="1" applyAlignment="1" applyProtection="1">
      <alignment horizontal="center" vertical="center"/>
      <protection locked="0"/>
    </xf>
    <xf numFmtId="4" fontId="22" fillId="0" borderId="13" xfId="3" applyNumberFormat="1" applyFont="1" applyFill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4" fontId="23" fillId="0" borderId="9" xfId="0" applyNumberFormat="1" applyFont="1" applyBorder="1" applyAlignment="1" applyProtection="1">
      <alignment horizontal="center" vertical="center"/>
      <protection locked="0"/>
    </xf>
    <xf numFmtId="4" fontId="23" fillId="0" borderId="9" xfId="3" applyNumberFormat="1" applyFont="1" applyFill="1" applyBorder="1" applyAlignment="1" applyProtection="1">
      <alignment horizontal="center" vertical="center"/>
      <protection locked="0"/>
    </xf>
    <xf numFmtId="4" fontId="23" fillId="0" borderId="13" xfId="3" applyNumberFormat="1" applyFont="1" applyFill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vertical="center" wrapText="1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164" fontId="25" fillId="0" borderId="9" xfId="3" applyNumberFormat="1" applyFont="1" applyFill="1" applyBorder="1" applyAlignment="1" applyProtection="1">
      <alignment horizontal="center" vertical="center"/>
      <protection locked="0"/>
    </xf>
    <xf numFmtId="4" fontId="25" fillId="0" borderId="9" xfId="3" applyNumberFormat="1" applyFont="1" applyFill="1" applyBorder="1" applyAlignment="1" applyProtection="1">
      <alignment horizontal="center" vertical="center"/>
      <protection locked="0"/>
    </xf>
    <xf numFmtId="4" fontId="25" fillId="0" borderId="13" xfId="3" applyNumberFormat="1" applyFont="1" applyFill="1" applyBorder="1" applyAlignment="1" applyProtection="1">
      <alignment horizontal="center" vertical="center"/>
      <protection locked="0"/>
    </xf>
    <xf numFmtId="0" fontId="25" fillId="0" borderId="14" xfId="0" applyFont="1" applyBorder="1" applyAlignment="1" applyProtection="1">
      <alignment horizontal="center" vertical="center"/>
      <protection locked="0"/>
    </xf>
    <xf numFmtId="4" fontId="25" fillId="0" borderId="9" xfId="2" applyNumberFormat="1" applyFont="1" applyBorder="1" applyAlignment="1" applyProtection="1">
      <alignment horizontal="center" vertical="center"/>
      <protection locked="0"/>
    </xf>
    <xf numFmtId="4" fontId="21" fillId="0" borderId="9" xfId="0" applyNumberFormat="1" applyFont="1" applyBorder="1" applyAlignment="1" applyProtection="1">
      <alignment horizontal="center" vertical="center"/>
      <protection locked="0"/>
    </xf>
    <xf numFmtId="4" fontId="21" fillId="0" borderId="13" xfId="0" applyNumberFormat="1" applyFont="1" applyBorder="1" applyAlignment="1" applyProtection="1">
      <alignment horizontal="center" vertical="center"/>
      <protection locked="0"/>
    </xf>
    <xf numFmtId="4" fontId="25" fillId="0" borderId="0" xfId="2" applyNumberFormat="1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9" xfId="0" applyFont="1" applyBorder="1" applyAlignment="1" applyProtection="1">
      <alignment vertical="center" wrapText="1"/>
      <protection locked="0"/>
    </xf>
    <xf numFmtId="2" fontId="25" fillId="0" borderId="9" xfId="0" applyNumberFormat="1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right" vertical="center" wrapText="1"/>
      <protection locked="0"/>
    </xf>
    <xf numFmtId="0" fontId="23" fillId="0" borderId="9" xfId="0" applyFont="1" applyBorder="1" applyAlignment="1">
      <alignment horizontal="center" vertical="center"/>
    </xf>
    <xf numFmtId="2" fontId="23" fillId="0" borderId="9" xfId="0" applyNumberFormat="1" applyFont="1" applyBorder="1" applyAlignment="1">
      <alignment horizontal="center" vertical="center"/>
    </xf>
    <xf numFmtId="4" fontId="23" fillId="0" borderId="9" xfId="0" applyNumberFormat="1" applyFont="1" applyBorder="1" applyAlignment="1">
      <alignment horizontal="center" vertical="center"/>
    </xf>
    <xf numFmtId="4" fontId="22" fillId="0" borderId="13" xfId="3" applyNumberFormat="1" applyFont="1" applyFill="1" applyBorder="1" applyAlignment="1">
      <alignment horizontal="center" vertical="center"/>
    </xf>
    <xf numFmtId="0" fontId="22" fillId="0" borderId="14" xfId="2" applyFont="1" applyBorder="1" applyAlignment="1" applyProtection="1">
      <alignment horizontal="center" vertical="center"/>
      <protection locked="0"/>
    </xf>
    <xf numFmtId="4" fontId="22" fillId="0" borderId="9" xfId="2" applyNumberFormat="1" applyFont="1" applyBorder="1" applyAlignment="1" applyProtection="1">
      <alignment horizontal="center" vertical="center"/>
      <protection locked="0"/>
    </xf>
    <xf numFmtId="4" fontId="22" fillId="0" borderId="9" xfId="0" applyNumberFormat="1" applyFont="1" applyBorder="1" applyAlignment="1" applyProtection="1">
      <alignment horizontal="center" vertical="center"/>
      <protection locked="0"/>
    </xf>
    <xf numFmtId="4" fontId="22" fillId="0" borderId="0" xfId="2" applyNumberFormat="1" applyFont="1" applyAlignment="1" applyProtection="1">
      <alignment vertical="center"/>
      <protection locked="0"/>
    </xf>
    <xf numFmtId="0" fontId="23" fillId="0" borderId="0" xfId="0" applyFont="1" applyAlignment="1">
      <alignment vertical="center"/>
    </xf>
    <xf numFmtId="0" fontId="21" fillId="0" borderId="9" xfId="0" applyFont="1" applyBorder="1" applyAlignment="1">
      <alignment horizontal="right" vertical="center"/>
    </xf>
    <xf numFmtId="0" fontId="25" fillId="0" borderId="9" xfId="6" applyFont="1" applyBorder="1" applyAlignment="1" applyProtection="1">
      <alignment horizontal="center" vertical="center"/>
      <protection locked="0"/>
    </xf>
    <xf numFmtId="2" fontId="25" fillId="0" borderId="9" xfId="6" applyNumberFormat="1" applyFont="1" applyBorder="1" applyAlignment="1" applyProtection="1">
      <alignment horizontal="center" vertical="center"/>
      <protection locked="0"/>
    </xf>
    <xf numFmtId="4" fontId="21" fillId="0" borderId="9" xfId="0" applyNumberFormat="1" applyFont="1" applyBorder="1" applyAlignment="1">
      <alignment horizontal="center" vertical="center"/>
    </xf>
    <xf numFmtId="0" fontId="25" fillId="0" borderId="14" xfId="2" applyFont="1" applyBorder="1" applyAlignment="1" applyProtection="1">
      <alignment horizontal="center" vertical="center"/>
      <protection locked="0"/>
    </xf>
    <xf numFmtId="4" fontId="25" fillId="0" borderId="9" xfId="0" applyNumberFormat="1" applyFont="1" applyBorder="1" applyAlignment="1" applyProtection="1">
      <alignment horizontal="center" vertical="center"/>
      <protection locked="0"/>
    </xf>
    <xf numFmtId="4" fontId="19" fillId="0" borderId="0" xfId="4" applyNumberFormat="1" applyFont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right" vertical="center"/>
    </xf>
    <xf numFmtId="0" fontId="23" fillId="0" borderId="16" xfId="0" applyFont="1" applyBorder="1" applyAlignment="1">
      <alignment horizontal="center" vertical="center"/>
    </xf>
    <xf numFmtId="2" fontId="23" fillId="0" borderId="16" xfId="0" applyNumberFormat="1" applyFont="1" applyBorder="1" applyAlignment="1">
      <alignment horizontal="center" vertical="center"/>
    </xf>
    <xf numFmtId="4" fontId="23" fillId="0" borderId="16" xfId="0" applyNumberFormat="1" applyFont="1" applyBorder="1" applyAlignment="1">
      <alignment horizontal="center" vertical="center"/>
    </xf>
    <xf numFmtId="4" fontId="23" fillId="0" borderId="17" xfId="0" applyNumberFormat="1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4" fontId="20" fillId="0" borderId="0" xfId="4" applyNumberFormat="1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0" fillId="3" borderId="9" xfId="0" applyFill="1" applyBorder="1" applyAlignment="1">
      <alignment horizontal="center"/>
    </xf>
    <xf numFmtId="164" fontId="0" fillId="3" borderId="9" xfId="3" applyNumberFormat="1" applyFont="1" applyFill="1" applyBorder="1" applyAlignment="1">
      <alignment horizontal="center"/>
    </xf>
    <xf numFmtId="0" fontId="0" fillId="0" borderId="9" xfId="0" applyBorder="1"/>
    <xf numFmtId="164" fontId="0" fillId="0" borderId="9" xfId="3" applyNumberFormat="1" applyFont="1" applyBorder="1"/>
    <xf numFmtId="164" fontId="0" fillId="0" borderId="9" xfId="3" applyNumberFormat="1" applyFont="1" applyFill="1" applyBorder="1"/>
    <xf numFmtId="0" fontId="26" fillId="0" borderId="0" xfId="0" applyFont="1" applyAlignment="1">
      <alignment vertical="center"/>
    </xf>
    <xf numFmtId="4" fontId="26" fillId="0" borderId="0" xfId="4" applyNumberFormat="1" applyFont="1" applyAlignment="1">
      <alignment vertical="center"/>
    </xf>
    <xf numFmtId="4" fontId="26" fillId="0" borderId="0" xfId="0" applyNumberFormat="1" applyFont="1" applyAlignment="1">
      <alignment vertical="center"/>
    </xf>
    <xf numFmtId="4" fontId="27" fillId="0" borderId="0" xfId="4" applyNumberFormat="1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2" fontId="27" fillId="0" borderId="0" xfId="0" applyNumberFormat="1" applyFont="1" applyAlignment="1">
      <alignment horizontal="left" vertical="center"/>
    </xf>
    <xf numFmtId="4" fontId="27" fillId="0" borderId="0" xfId="0" applyNumberFormat="1" applyFont="1" applyAlignment="1">
      <alignment horizontal="left" vertical="center"/>
    </xf>
    <xf numFmtId="4" fontId="27" fillId="0" borderId="0" xfId="4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2" fontId="26" fillId="0" borderId="0" xfId="0" applyNumberFormat="1" applyFont="1" applyAlignment="1">
      <alignment horizontal="left" vertical="center"/>
    </xf>
    <xf numFmtId="4" fontId="26" fillId="0" borderId="0" xfId="0" applyNumberFormat="1" applyFont="1" applyAlignment="1">
      <alignment horizontal="left" vertical="center"/>
    </xf>
    <xf numFmtId="4" fontId="26" fillId="0" borderId="0" xfId="4" applyNumberFormat="1" applyFont="1" applyAlignment="1">
      <alignment horizontal="left" vertical="center"/>
    </xf>
    <xf numFmtId="2" fontId="26" fillId="0" borderId="0" xfId="0" applyNumberFormat="1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4" fontId="10" fillId="0" borderId="28" xfId="4" applyNumberFormat="1" applyFont="1" applyBorder="1" applyAlignment="1" applyProtection="1">
      <alignment horizontal="center" vertical="center"/>
      <protection locked="0"/>
    </xf>
    <xf numFmtId="4" fontId="10" fillId="0" borderId="2" xfId="4" applyNumberFormat="1" applyFont="1" applyBorder="1" applyAlignment="1" applyProtection="1">
      <alignment horizontal="center" vertical="center"/>
      <protection locked="0"/>
    </xf>
    <xf numFmtId="4" fontId="10" fillId="0" borderId="29" xfId="4" applyNumberFormat="1" applyFont="1" applyBorder="1" applyAlignment="1" applyProtection="1">
      <alignment horizontal="center" vertical="center"/>
      <protection locked="0"/>
    </xf>
    <xf numFmtId="4" fontId="10" fillId="3" borderId="11" xfId="4" applyNumberFormat="1" applyFont="1" applyFill="1" applyBorder="1" applyAlignment="1" applyProtection="1">
      <alignment horizontal="center" vertical="center"/>
      <protection locked="0"/>
    </xf>
    <xf numFmtId="4" fontId="10" fillId="3" borderId="19" xfId="4" applyNumberFormat="1" applyFont="1" applyFill="1" applyBorder="1" applyAlignment="1" applyProtection="1">
      <alignment horizontal="center" vertical="center"/>
      <protection locked="0"/>
    </xf>
    <xf numFmtId="4" fontId="10" fillId="3" borderId="20" xfId="4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left" vertical="center"/>
    </xf>
    <xf numFmtId="4" fontId="4" fillId="2" borderId="8" xfId="4" applyNumberFormat="1" applyFont="1" applyFill="1" applyBorder="1" applyAlignment="1">
      <alignment horizontal="center" vertical="center"/>
    </xf>
    <xf numFmtId="4" fontId="4" fillId="2" borderId="5" xfId="4" applyNumberFormat="1" applyFont="1" applyFill="1" applyBorder="1" applyAlignment="1">
      <alignment horizontal="center" vertical="center"/>
    </xf>
    <xf numFmtId="4" fontId="4" fillId="2" borderId="3" xfId="4" applyNumberFormat="1" applyFont="1" applyFill="1" applyBorder="1" applyAlignment="1">
      <alignment horizontal="center" vertical="center"/>
    </xf>
    <xf numFmtId="0" fontId="3" fillId="0" borderId="11" xfId="4" applyFont="1" applyBorder="1" applyAlignment="1" applyProtection="1">
      <alignment horizontal="center" vertical="center"/>
      <protection locked="0"/>
    </xf>
    <xf numFmtId="0" fontId="3" fillId="0" borderId="19" xfId="4" applyFont="1" applyBorder="1" applyAlignment="1" applyProtection="1">
      <alignment horizontal="center" vertical="center"/>
      <protection locked="0"/>
    </xf>
    <xf numFmtId="0" fontId="3" fillId="0" borderId="20" xfId="4" applyFont="1" applyBorder="1" applyAlignment="1" applyProtection="1">
      <alignment horizontal="center" vertical="center"/>
      <protection locked="0"/>
    </xf>
    <xf numFmtId="0" fontId="3" fillId="0" borderId="21" xfId="4" applyFont="1" applyBorder="1" applyAlignment="1" applyProtection="1">
      <alignment horizontal="center" vertical="center"/>
      <protection locked="0"/>
    </xf>
    <xf numFmtId="4" fontId="20" fillId="2" borderId="8" xfId="4" applyNumberFormat="1" applyFont="1" applyFill="1" applyBorder="1" applyAlignment="1">
      <alignment horizontal="center" vertical="center"/>
    </xf>
    <xf numFmtId="4" fontId="20" fillId="2" borderId="5" xfId="4" applyNumberFormat="1" applyFont="1" applyFill="1" applyBorder="1" applyAlignment="1">
      <alignment horizontal="center" vertical="center"/>
    </xf>
    <xf numFmtId="4" fontId="20" fillId="2" borderId="3" xfId="4" applyNumberFormat="1" applyFont="1" applyFill="1" applyBorder="1" applyAlignment="1">
      <alignment horizontal="center" vertical="center"/>
    </xf>
  </cellXfs>
  <cellStyles count="7">
    <cellStyle name="Comma" xfId="3" builtinId="3"/>
    <cellStyle name="Comma 2" xfId="1"/>
    <cellStyle name="Comma 3" xfId="5"/>
    <cellStyle name="Normal" xfId="0" builtinId="0"/>
    <cellStyle name="Normal 2" xfId="2"/>
    <cellStyle name="Normal 3" xfId="4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nandosgroup-my.sharepoint.com\personal\vishal_nandosindia_com\Documents\Nando's%20Files_New\Nandos\FY16-2015\Capex\Bangalore\Brigade%20Orion\Om%20Interiors%20-%20MO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ndosgroup-my.sharepoint.com/personal/vishal_nandosindia_com/Documents/Nando's%20Files_New/Nandos/FY16-2015/Capex/Bangalore/Brigade%20Orion/Om%20Interiors%20-%20MO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ndosgroup-my.sharepoint.com/personal/alis_nandosindia_com/Documents/Nando's/Nando's%20Projects/Forum-Rex/Rex%20BOQ%20working/Rex-BOQ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 INTERIOR "/>
      <sheetName val="ELECTRICAL"/>
      <sheetName val="AUDIO"/>
      <sheetName val="UPS"/>
      <sheetName val="PL &amp; FF"/>
      <sheetName val="ADDENDUM"/>
      <sheetName val="Fabric &amp; Leathers"/>
      <sheetName val="Calcul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 INTERIOR "/>
      <sheetName val="ELECTRICAL"/>
      <sheetName val="AUDIO"/>
      <sheetName val="UPS"/>
      <sheetName val="PL &amp; FF"/>
      <sheetName val="ADDENDUM"/>
      <sheetName val="Fabric &amp; Leathers"/>
      <sheetName val="Calcul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Building Works"/>
      <sheetName val="Sheet1"/>
      <sheetName val="FFE"/>
      <sheetName val="Brought-out"/>
    </sheetNames>
    <sheetDataSet>
      <sheetData sheetId="0" refreshError="1"/>
      <sheetData sheetId="1" refreshError="1">
        <row r="2">
          <cell r="B2" t="str">
            <v>Approximate Bill of Quantities</v>
          </cell>
        </row>
        <row r="3">
          <cell r="B3"/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65"/>
  <sheetViews>
    <sheetView showGridLines="0" showZeros="0" tabSelected="1" view="pageBreakPreview" topLeftCell="A26" zoomScale="70" zoomScaleNormal="60" zoomScaleSheetLayoutView="70" workbookViewId="0">
      <selection activeCell="K28" sqref="K28"/>
    </sheetView>
  </sheetViews>
  <sheetFormatPr defaultColWidth="9.15234375" defaultRowHeight="20.149999999999999"/>
  <cols>
    <col min="1" max="1" width="12.3828125" style="133" customWidth="1"/>
    <col min="2" max="2" width="40.69140625" style="88" customWidth="1"/>
    <col min="3" max="3" width="7.84375" style="88" customWidth="1"/>
    <col min="4" max="4" width="1.15234375" style="119" customWidth="1"/>
    <col min="5" max="5" width="7.3828125" style="88" bestFit="1" customWidth="1"/>
    <col min="6" max="6" width="6.3828125" style="134" bestFit="1" customWidth="1"/>
    <col min="7" max="8" width="12.15234375" style="134" customWidth="1"/>
    <col min="9" max="9" width="12.69140625" style="134" customWidth="1"/>
    <col min="10" max="10" width="1" style="119" customWidth="1"/>
    <col min="11" max="11" width="13.07421875" style="88" bestFit="1" customWidth="1"/>
    <col min="12" max="16384" width="9.15234375" style="88"/>
  </cols>
  <sheetData>
    <row r="1" spans="1:12">
      <c r="A1" s="81"/>
      <c r="B1" s="82"/>
      <c r="C1" s="83"/>
      <c r="D1" s="84"/>
      <c r="E1" s="83"/>
      <c r="F1" s="85"/>
      <c r="G1" s="85"/>
      <c r="H1" s="85"/>
      <c r="I1" s="86"/>
      <c r="J1" s="87"/>
    </row>
    <row r="2" spans="1:12">
      <c r="A2" s="89"/>
      <c r="B2" s="90"/>
      <c r="C2" s="91"/>
      <c r="D2" s="92"/>
      <c r="E2" s="91"/>
      <c r="F2" s="93"/>
      <c r="G2" s="93"/>
      <c r="H2" s="93"/>
      <c r="I2" s="94"/>
      <c r="J2" s="95"/>
    </row>
    <row r="3" spans="1:12" ht="20.6" thickBot="1">
      <c r="A3" s="89"/>
      <c r="B3" s="96">
        <f>[3]Summary!B3</f>
        <v>0</v>
      </c>
      <c r="C3" s="96"/>
      <c r="D3" s="92"/>
      <c r="E3" s="237" t="s">
        <v>93</v>
      </c>
      <c r="F3" s="238"/>
      <c r="G3" s="238"/>
      <c r="H3" s="238"/>
      <c r="I3" s="239"/>
      <c r="J3" s="95"/>
    </row>
    <row r="4" spans="1:12" ht="20.6" thickBot="1">
      <c r="A4" s="81"/>
      <c r="B4" s="82"/>
      <c r="C4" s="82"/>
      <c r="D4" s="84"/>
      <c r="E4" s="240" t="s">
        <v>94</v>
      </c>
      <c r="F4" s="241"/>
      <c r="G4" s="241"/>
      <c r="H4" s="241"/>
      <c r="I4" s="242"/>
      <c r="J4" s="97"/>
    </row>
    <row r="5" spans="1:12" s="106" customFormat="1" ht="20.6" thickBot="1">
      <c r="A5" s="98" t="s">
        <v>95</v>
      </c>
      <c r="B5" s="99" t="s">
        <v>0</v>
      </c>
      <c r="C5" s="100"/>
      <c r="D5" s="101"/>
      <c r="E5" s="100" t="s">
        <v>1</v>
      </c>
      <c r="F5" s="102" t="s">
        <v>2</v>
      </c>
      <c r="G5" s="103" t="s">
        <v>3</v>
      </c>
      <c r="H5" s="103" t="s">
        <v>96</v>
      </c>
      <c r="I5" s="104" t="s">
        <v>4</v>
      </c>
      <c r="J5" s="105"/>
    </row>
    <row r="6" spans="1:12">
      <c r="A6" s="107"/>
      <c r="B6" s="108"/>
      <c r="C6" s="109"/>
      <c r="D6" s="110"/>
      <c r="E6" s="109"/>
      <c r="F6" s="111"/>
      <c r="G6" s="112"/>
      <c r="H6" s="112"/>
      <c r="I6" s="113"/>
      <c r="J6" s="114"/>
    </row>
    <row r="7" spans="1:12">
      <c r="A7" s="107">
        <v>1</v>
      </c>
      <c r="B7" s="115" t="s">
        <v>97</v>
      </c>
      <c r="C7" s="116"/>
      <c r="D7" s="110"/>
      <c r="E7" s="116" t="s">
        <v>7</v>
      </c>
      <c r="F7" s="111">
        <v>1</v>
      </c>
      <c r="G7" s="117"/>
      <c r="H7" s="117">
        <f>G7*18%</f>
        <v>0</v>
      </c>
      <c r="I7" s="113">
        <f>G7+H7</f>
        <v>0</v>
      </c>
      <c r="J7" s="114"/>
      <c r="K7" s="88" t="str">
        <f>CONCATENATE(B7," ",B8," ",B9)</f>
        <v>Panini Grill Make:WARING Model no:WPG 250</v>
      </c>
    </row>
    <row r="8" spans="1:12">
      <c r="A8" s="107"/>
      <c r="B8" s="118" t="s">
        <v>98</v>
      </c>
      <c r="C8" s="116"/>
      <c r="D8" s="110"/>
      <c r="E8" s="116"/>
      <c r="F8" s="111"/>
      <c r="G8" s="117"/>
      <c r="H8" s="117">
        <f t="shared" ref="H8:H32" si="0">G8*18%</f>
        <v>0</v>
      </c>
      <c r="I8" s="113">
        <f t="shared" ref="I8:I32" si="1">G8+H8</f>
        <v>0</v>
      </c>
      <c r="J8" s="114"/>
    </row>
    <row r="9" spans="1:12">
      <c r="A9" s="107"/>
      <c r="B9" s="118" t="s">
        <v>99</v>
      </c>
      <c r="C9" s="116"/>
      <c r="D9" s="110"/>
      <c r="E9" s="116"/>
      <c r="F9" s="111"/>
      <c r="G9" s="117"/>
      <c r="H9" s="117">
        <f t="shared" si="0"/>
        <v>0</v>
      </c>
      <c r="I9" s="113">
        <f t="shared" si="1"/>
        <v>0</v>
      </c>
      <c r="J9" s="114"/>
    </row>
    <row r="10" spans="1:12">
      <c r="A10" s="107">
        <v>2</v>
      </c>
      <c r="B10" s="115" t="s">
        <v>100</v>
      </c>
      <c r="C10" s="116"/>
      <c r="D10" s="110"/>
      <c r="E10" s="116" t="s">
        <v>7</v>
      </c>
      <c r="F10" s="111">
        <v>1</v>
      </c>
      <c r="G10" s="117"/>
      <c r="H10" s="117">
        <f t="shared" si="0"/>
        <v>0</v>
      </c>
      <c r="I10" s="113">
        <f t="shared" si="1"/>
        <v>0</v>
      </c>
      <c r="J10" s="114"/>
      <c r="K10" s="88" t="str">
        <f>CONCATENATE(B10," ",B11," ",B12)</f>
        <v>Bun Toaster Make:AN TUNES Model no:VCT 35</v>
      </c>
    </row>
    <row r="11" spans="1:12">
      <c r="A11" s="107"/>
      <c r="B11" s="118" t="s">
        <v>101</v>
      </c>
      <c r="C11" s="116"/>
      <c r="D11" s="110"/>
      <c r="E11" s="116"/>
      <c r="F11" s="111"/>
      <c r="G11" s="117"/>
      <c r="H11" s="117">
        <f t="shared" si="0"/>
        <v>0</v>
      </c>
      <c r="I11" s="113">
        <f t="shared" si="1"/>
        <v>0</v>
      </c>
      <c r="J11" s="114"/>
    </row>
    <row r="12" spans="1:12">
      <c r="A12" s="107"/>
      <c r="B12" s="118" t="s">
        <v>102</v>
      </c>
      <c r="C12" s="116"/>
      <c r="D12" s="110"/>
      <c r="E12" s="116"/>
      <c r="F12" s="111"/>
      <c r="G12" s="117"/>
      <c r="H12" s="117">
        <f t="shared" si="0"/>
        <v>0</v>
      </c>
      <c r="I12" s="113">
        <f t="shared" si="1"/>
        <v>0</v>
      </c>
      <c r="J12" s="114"/>
    </row>
    <row r="13" spans="1:12">
      <c r="A13" s="107">
        <v>3</v>
      </c>
      <c r="B13" s="115" t="s">
        <v>103</v>
      </c>
      <c r="C13" s="116"/>
      <c r="D13" s="110"/>
      <c r="E13" s="116" t="s">
        <v>7</v>
      </c>
      <c r="F13" s="111">
        <v>1</v>
      </c>
      <c r="G13" s="117"/>
      <c r="H13" s="117">
        <f t="shared" si="0"/>
        <v>0</v>
      </c>
      <c r="I13" s="113">
        <f t="shared" si="1"/>
        <v>0</v>
      </c>
      <c r="J13" s="114"/>
      <c r="K13" s="88" t="str">
        <f>CONCATENATE(B13," ",B14," ",B15)</f>
        <v>Micro Wave Make:MENU MASTER Model no :RMS510TSIA</v>
      </c>
    </row>
    <row r="14" spans="1:12">
      <c r="A14" s="107"/>
      <c r="B14" s="118" t="s">
        <v>104</v>
      </c>
      <c r="C14" s="116"/>
      <c r="D14" s="110"/>
      <c r="E14" s="116"/>
      <c r="F14" s="111"/>
      <c r="G14" s="117"/>
      <c r="H14" s="117">
        <f t="shared" si="0"/>
        <v>0</v>
      </c>
      <c r="I14" s="113">
        <f t="shared" si="1"/>
        <v>0</v>
      </c>
      <c r="J14" s="114"/>
    </row>
    <row r="15" spans="1:12">
      <c r="A15" s="107"/>
      <c r="B15" s="118" t="s">
        <v>105</v>
      </c>
      <c r="C15" s="116"/>
      <c r="D15" s="110"/>
      <c r="E15" s="116"/>
      <c r="F15" s="111"/>
      <c r="G15" s="117"/>
      <c r="H15" s="117">
        <f t="shared" si="0"/>
        <v>0</v>
      </c>
      <c r="I15" s="113">
        <f t="shared" si="1"/>
        <v>0</v>
      </c>
      <c r="J15" s="114"/>
    </row>
    <row r="16" spans="1:12" s="119" customFormat="1">
      <c r="A16" s="107">
        <v>4</v>
      </c>
      <c r="B16" s="115" t="s">
        <v>106</v>
      </c>
      <c r="C16" s="116"/>
      <c r="D16" s="110"/>
      <c r="E16" s="116" t="s">
        <v>7</v>
      </c>
      <c r="F16" s="111">
        <v>1</v>
      </c>
      <c r="G16" s="117"/>
      <c r="H16" s="117">
        <f>G16*28%</f>
        <v>0</v>
      </c>
      <c r="I16" s="113">
        <f t="shared" si="1"/>
        <v>0</v>
      </c>
      <c r="J16" s="114"/>
      <c r="K16" s="88" t="str">
        <f>CONCATENATE(B16," ",B17," ",B18," ",B19)</f>
        <v>Dishwasher Make:ELECTROLUX Model no: 520500  GST @ 28%</v>
      </c>
      <c r="L16" s="88"/>
    </row>
    <row r="17" spans="1:12" s="119" customFormat="1">
      <c r="A17" s="107"/>
      <c r="B17" s="118" t="s">
        <v>107</v>
      </c>
      <c r="C17" s="116"/>
      <c r="D17" s="110"/>
      <c r="E17" s="116"/>
      <c r="F17" s="111"/>
      <c r="G17" s="117"/>
      <c r="H17" s="117">
        <f t="shared" si="0"/>
        <v>0</v>
      </c>
      <c r="I17" s="113">
        <f t="shared" si="1"/>
        <v>0</v>
      </c>
      <c r="J17" s="114"/>
      <c r="K17" s="88"/>
      <c r="L17" s="88"/>
    </row>
    <row r="18" spans="1:12" s="119" customFormat="1">
      <c r="A18" s="107"/>
      <c r="B18" s="118" t="s">
        <v>108</v>
      </c>
      <c r="C18" s="116"/>
      <c r="D18" s="110"/>
      <c r="E18" s="116"/>
      <c r="F18" s="111"/>
      <c r="G18" s="117"/>
      <c r="H18" s="117">
        <f t="shared" si="0"/>
        <v>0</v>
      </c>
      <c r="I18" s="113">
        <f t="shared" si="1"/>
        <v>0</v>
      </c>
      <c r="J18" s="114"/>
      <c r="K18" s="88"/>
      <c r="L18" s="88"/>
    </row>
    <row r="19" spans="1:12" s="119" customFormat="1">
      <c r="A19" s="107"/>
      <c r="B19" s="118" t="s">
        <v>109</v>
      </c>
      <c r="C19" s="116"/>
      <c r="D19" s="110"/>
      <c r="E19" s="116"/>
      <c r="F19" s="111"/>
      <c r="G19" s="117"/>
      <c r="H19" s="117"/>
      <c r="I19" s="113"/>
      <c r="J19" s="114"/>
      <c r="K19" s="88"/>
      <c r="L19" s="88"/>
    </row>
    <row r="20" spans="1:12" s="119" customFormat="1">
      <c r="A20" s="107">
        <v>5</v>
      </c>
      <c r="B20" s="115" t="s">
        <v>110</v>
      </c>
      <c r="C20" s="116"/>
      <c r="D20" s="110"/>
      <c r="E20" s="116" t="s">
        <v>7</v>
      </c>
      <c r="F20" s="111">
        <v>1</v>
      </c>
      <c r="G20" s="117"/>
      <c r="H20" s="117">
        <f>G20*28%</f>
        <v>0</v>
      </c>
      <c r="I20" s="113">
        <f t="shared" si="1"/>
        <v>0</v>
      </c>
      <c r="J20" s="114"/>
      <c r="K20" s="88" t="str">
        <f>CONCATENATE(B20," ",B21," ",B22," ",B23)</f>
        <v>Glass Washer Make:ZANUSSI BY ELECTROLUX GST @ 28% Model no: 402293 (ZS)</v>
      </c>
      <c r="L20" s="88"/>
    </row>
    <row r="21" spans="1:12" s="119" customFormat="1" ht="39.450000000000003">
      <c r="A21" s="107"/>
      <c r="B21" s="118" t="s">
        <v>111</v>
      </c>
      <c r="C21" s="116"/>
      <c r="D21" s="110"/>
      <c r="E21" s="116"/>
      <c r="F21" s="111"/>
      <c r="G21" s="117"/>
      <c r="H21" s="117">
        <f t="shared" si="0"/>
        <v>0</v>
      </c>
      <c r="I21" s="113">
        <f t="shared" si="1"/>
        <v>0</v>
      </c>
      <c r="J21" s="114"/>
      <c r="K21" s="88"/>
      <c r="L21" s="88"/>
    </row>
    <row r="22" spans="1:12" s="119" customFormat="1">
      <c r="A22" s="107"/>
      <c r="B22" s="118" t="s">
        <v>109</v>
      </c>
      <c r="C22" s="116"/>
      <c r="D22" s="110"/>
      <c r="E22" s="116"/>
      <c r="F22" s="111"/>
      <c r="G22" s="117"/>
      <c r="H22" s="117"/>
      <c r="I22" s="113"/>
      <c r="J22" s="114"/>
      <c r="K22" s="88"/>
      <c r="L22" s="88"/>
    </row>
    <row r="23" spans="1:12" s="119" customFormat="1">
      <c r="A23" s="107"/>
      <c r="B23" s="118" t="s">
        <v>112</v>
      </c>
      <c r="C23" s="116"/>
      <c r="D23" s="110"/>
      <c r="E23" s="116"/>
      <c r="F23" s="111"/>
      <c r="G23" s="117"/>
      <c r="H23" s="117">
        <f t="shared" si="0"/>
        <v>0</v>
      </c>
      <c r="I23" s="113">
        <f t="shared" si="1"/>
        <v>0</v>
      </c>
      <c r="J23" s="114"/>
      <c r="K23" s="88"/>
      <c r="L23" s="88"/>
    </row>
    <row r="24" spans="1:12" s="119" customFormat="1">
      <c r="A24" s="107">
        <v>6</v>
      </c>
      <c r="B24" s="115" t="s">
        <v>113</v>
      </c>
      <c r="C24" s="116"/>
      <c r="D24" s="110"/>
      <c r="E24" s="116" t="s">
        <v>7</v>
      </c>
      <c r="F24" s="111">
        <v>1</v>
      </c>
      <c r="G24" s="117"/>
      <c r="H24" s="117">
        <f t="shared" si="0"/>
        <v>0</v>
      </c>
      <c r="I24" s="113">
        <f t="shared" si="1"/>
        <v>0</v>
      </c>
      <c r="J24" s="114"/>
      <c r="K24" s="88" t="str">
        <f>CONCATENATE(B24," ",B25," ",B26)</f>
        <v>Front Grill Make:ELECTROLUX/Fabricated Model no:Electrical</v>
      </c>
      <c r="L24" s="88"/>
    </row>
    <row r="25" spans="1:12" s="119" customFormat="1" ht="39.450000000000003">
      <c r="A25" s="107"/>
      <c r="B25" s="118" t="s">
        <v>118</v>
      </c>
      <c r="C25" s="116"/>
      <c r="D25" s="110"/>
      <c r="E25" s="116"/>
      <c r="F25" s="111"/>
      <c r="G25" s="117"/>
      <c r="H25" s="117">
        <f t="shared" si="0"/>
        <v>0</v>
      </c>
      <c r="I25" s="113">
        <f t="shared" si="1"/>
        <v>0</v>
      </c>
      <c r="J25" s="114"/>
      <c r="K25" s="88"/>
      <c r="L25" s="88"/>
    </row>
    <row r="26" spans="1:12" s="119" customFormat="1">
      <c r="A26" s="107"/>
      <c r="B26" s="118" t="s">
        <v>117</v>
      </c>
      <c r="C26" s="116"/>
      <c r="D26" s="110"/>
      <c r="E26" s="116"/>
      <c r="F26" s="111"/>
      <c r="G26" s="117"/>
      <c r="H26" s="117">
        <f t="shared" si="0"/>
        <v>0</v>
      </c>
      <c r="I26" s="113">
        <f t="shared" si="1"/>
        <v>0</v>
      </c>
      <c r="J26" s="114"/>
      <c r="K26" s="88"/>
      <c r="L26" s="88"/>
    </row>
    <row r="27" spans="1:12" s="119" customFormat="1">
      <c r="A27" s="107">
        <v>7</v>
      </c>
      <c r="B27" s="115" t="s">
        <v>114</v>
      </c>
      <c r="C27" s="116"/>
      <c r="D27" s="110"/>
      <c r="E27" s="116" t="s">
        <v>7</v>
      </c>
      <c r="F27" s="111">
        <v>1</v>
      </c>
      <c r="G27" s="117"/>
      <c r="H27" s="117">
        <f t="shared" si="0"/>
        <v>0</v>
      </c>
      <c r="I27" s="113">
        <f t="shared" si="1"/>
        <v>0</v>
      </c>
      <c r="J27" s="114"/>
      <c r="K27" s="88" t="str">
        <f>CONCATENATE(B27," ",B28," ",B29)</f>
        <v>Combi Oven Make:RATIONAL Model no: 10 TRAY</v>
      </c>
      <c r="L27" s="88"/>
    </row>
    <row r="28" spans="1:12" s="119" customFormat="1">
      <c r="A28" s="107"/>
      <c r="B28" s="118" t="s">
        <v>115</v>
      </c>
      <c r="C28" s="116"/>
      <c r="D28" s="110"/>
      <c r="E28" s="116"/>
      <c r="F28" s="111"/>
      <c r="G28" s="117"/>
      <c r="H28" s="117">
        <f t="shared" si="0"/>
        <v>0</v>
      </c>
      <c r="I28" s="113">
        <f t="shared" si="1"/>
        <v>0</v>
      </c>
      <c r="J28" s="114"/>
      <c r="K28" s="88"/>
      <c r="L28" s="88"/>
    </row>
    <row r="29" spans="1:12" s="119" customFormat="1">
      <c r="A29" s="107"/>
      <c r="B29" s="118" t="s">
        <v>116</v>
      </c>
      <c r="C29" s="116"/>
      <c r="D29" s="110"/>
      <c r="E29" s="116"/>
      <c r="F29" s="111"/>
      <c r="G29" s="117"/>
      <c r="H29" s="117">
        <f t="shared" si="0"/>
        <v>0</v>
      </c>
      <c r="I29" s="113">
        <f t="shared" si="1"/>
        <v>0</v>
      </c>
      <c r="J29" s="114"/>
      <c r="K29" s="88"/>
      <c r="L29" s="88"/>
    </row>
    <row r="30" spans="1:12" s="119" customFormat="1">
      <c r="A30" s="107">
        <v>8</v>
      </c>
      <c r="B30" s="115" t="s">
        <v>119</v>
      </c>
      <c r="C30" s="116"/>
      <c r="D30" s="110"/>
      <c r="E30" s="116" t="s">
        <v>7</v>
      </c>
      <c r="F30" s="111">
        <v>1</v>
      </c>
      <c r="G30" s="117"/>
      <c r="H30" s="117">
        <f t="shared" si="0"/>
        <v>0</v>
      </c>
      <c r="I30" s="113">
        <f t="shared" si="1"/>
        <v>0</v>
      </c>
      <c r="J30" s="114"/>
      <c r="K30" s="88" t="str">
        <f>CONCATENATE(B30," ",B31," ",B32)</f>
        <v xml:space="preserve">FRYER-Electrical  </v>
      </c>
      <c r="L30" s="88"/>
    </row>
    <row r="31" spans="1:12" s="119" customFormat="1">
      <c r="A31" s="107"/>
      <c r="B31" s="118"/>
      <c r="C31" s="116"/>
      <c r="D31" s="110"/>
      <c r="E31" s="116"/>
      <c r="F31" s="111"/>
      <c r="G31" s="117"/>
      <c r="H31" s="117">
        <f t="shared" si="0"/>
        <v>0</v>
      </c>
      <c r="I31" s="113">
        <f t="shared" si="1"/>
        <v>0</v>
      </c>
      <c r="J31" s="114"/>
      <c r="K31" s="88"/>
      <c r="L31" s="88"/>
    </row>
    <row r="32" spans="1:12">
      <c r="A32" s="120"/>
      <c r="B32" s="121"/>
      <c r="C32" s="122"/>
      <c r="E32" s="122"/>
      <c r="F32" s="123"/>
      <c r="G32" s="124"/>
      <c r="H32" s="124">
        <f t="shared" si="0"/>
        <v>0</v>
      </c>
      <c r="I32" s="125">
        <f t="shared" si="1"/>
        <v>0</v>
      </c>
      <c r="J32" s="114"/>
    </row>
    <row r="33" spans="1:15" s="133" customFormat="1" ht="20.6" thickBot="1">
      <c r="A33" s="126"/>
      <c r="B33" s="127" t="s">
        <v>8</v>
      </c>
      <c r="C33" s="128"/>
      <c r="D33" s="129"/>
      <c r="E33" s="128"/>
      <c r="F33" s="130"/>
      <c r="G33" s="131"/>
      <c r="H33" s="131"/>
      <c r="I33" s="132">
        <f>SUM(I7:I32)</f>
        <v>0</v>
      </c>
      <c r="J33" s="114"/>
    </row>
    <row r="34" spans="1:15">
      <c r="D34" s="88"/>
      <c r="J34" s="88"/>
    </row>
    <row r="35" spans="1:15">
      <c r="D35" s="88"/>
      <c r="J35" s="88"/>
    </row>
    <row r="36" spans="1:15" s="220" customFormat="1">
      <c r="A36" s="220" t="s">
        <v>149</v>
      </c>
      <c r="B36" s="220" t="s">
        <v>150</v>
      </c>
      <c r="D36" s="234"/>
      <c r="E36" s="222"/>
      <c r="F36" s="222"/>
      <c r="G36" s="221"/>
      <c r="I36" s="222"/>
      <c r="J36" s="222"/>
      <c r="K36" s="222"/>
      <c r="L36" s="221"/>
      <c r="M36" s="222"/>
    </row>
    <row r="37" spans="1:15" s="225" customFormat="1">
      <c r="A37" s="236" t="s">
        <v>151</v>
      </c>
      <c r="B37" s="236"/>
      <c r="C37" s="236"/>
      <c r="D37" s="236"/>
      <c r="E37" s="236"/>
      <c r="F37" s="236"/>
      <c r="G37" s="236"/>
      <c r="H37" s="236"/>
      <c r="I37" s="224"/>
      <c r="J37" s="224"/>
      <c r="K37" s="224"/>
      <c r="L37" s="223"/>
      <c r="M37" s="224"/>
    </row>
    <row r="38" spans="1:15" s="225" customFormat="1">
      <c r="A38" s="220" t="s">
        <v>152</v>
      </c>
      <c r="B38" s="220"/>
      <c r="D38" s="235"/>
      <c r="E38" s="224"/>
      <c r="F38" s="224"/>
      <c r="G38" s="223"/>
      <c r="I38" s="224"/>
      <c r="J38" s="224"/>
      <c r="K38" s="224"/>
      <c r="L38" s="223"/>
      <c r="M38" s="224"/>
    </row>
    <row r="39" spans="1:15">
      <c r="A39" s="236" t="s">
        <v>154</v>
      </c>
      <c r="B39" s="23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</row>
    <row r="40" spans="1:15">
      <c r="A40" s="236" t="s">
        <v>153</v>
      </c>
      <c r="B40" s="236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</row>
    <row r="41" spans="1:15">
      <c r="D41" s="88"/>
      <c r="J41" s="88"/>
    </row>
    <row r="42" spans="1:15">
      <c r="D42" s="88"/>
      <c r="J42" s="88"/>
    </row>
    <row r="43" spans="1:15">
      <c r="D43" s="88"/>
      <c r="J43" s="88"/>
    </row>
    <row r="44" spans="1:15">
      <c r="D44" s="88"/>
      <c r="J44" s="88"/>
    </row>
    <row r="45" spans="1:15">
      <c r="D45" s="88"/>
      <c r="J45" s="88"/>
    </row>
    <row r="46" spans="1:15">
      <c r="D46" s="88"/>
      <c r="J46" s="88"/>
    </row>
    <row r="47" spans="1:15">
      <c r="D47" s="88"/>
      <c r="J47" s="88"/>
    </row>
    <row r="48" spans="1:15">
      <c r="D48" s="88"/>
      <c r="J48" s="88"/>
    </row>
    <row r="49" spans="2:10">
      <c r="D49" s="88"/>
      <c r="J49" s="88"/>
    </row>
    <row r="50" spans="2:10">
      <c r="D50" s="88"/>
      <c r="J50" s="88"/>
    </row>
    <row r="51" spans="2:10">
      <c r="D51" s="88"/>
      <c r="J51" s="88"/>
    </row>
    <row r="62" spans="2:10" s="133" customFormat="1" ht="21.75" customHeight="1">
      <c r="B62" s="88"/>
      <c r="C62" s="88"/>
      <c r="D62" s="119"/>
      <c r="E62" s="88"/>
      <c r="F62" s="134"/>
      <c r="G62" s="134"/>
      <c r="H62" s="134"/>
      <c r="I62" s="134"/>
      <c r="J62" s="119"/>
    </row>
    <row r="63" spans="2:10" s="133" customFormat="1" ht="21.75" customHeight="1">
      <c r="B63" s="88"/>
      <c r="C63" s="88"/>
      <c r="D63" s="119"/>
      <c r="E63" s="88"/>
      <c r="F63" s="134"/>
      <c r="G63" s="134"/>
      <c r="H63" s="134"/>
      <c r="I63" s="134"/>
      <c r="J63" s="119"/>
    </row>
    <row r="64" spans="2:10" s="133" customFormat="1" ht="21.75" customHeight="1">
      <c r="B64" s="88"/>
      <c r="C64" s="88"/>
      <c r="D64" s="119"/>
      <c r="E64" s="88"/>
      <c r="F64" s="134"/>
      <c r="G64" s="134"/>
      <c r="H64" s="134"/>
      <c r="I64" s="134"/>
      <c r="J64" s="119"/>
    </row>
    <row r="65" spans="2:10" s="133" customFormat="1" ht="21.75" customHeight="1">
      <c r="B65" s="88"/>
      <c r="C65" s="88"/>
      <c r="D65" s="119"/>
      <c r="E65" s="88"/>
      <c r="F65" s="134"/>
      <c r="G65" s="134"/>
      <c r="H65" s="134"/>
      <c r="I65" s="134"/>
      <c r="J65" s="119"/>
    </row>
  </sheetData>
  <mergeCells count="5">
    <mergeCell ref="A40:O40"/>
    <mergeCell ref="A37:H37"/>
    <mergeCell ref="E3:I3"/>
    <mergeCell ref="E4:I4"/>
    <mergeCell ref="A39:O39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1"/>
  <sheetViews>
    <sheetView showGridLines="0" showZeros="0" view="pageBreakPreview" topLeftCell="A76" zoomScale="70" zoomScaleNormal="60" zoomScaleSheetLayoutView="70" workbookViewId="0">
      <selection activeCell="B97" sqref="B97"/>
    </sheetView>
  </sheetViews>
  <sheetFormatPr defaultColWidth="9.15234375" defaultRowHeight="20.149999999999999"/>
  <cols>
    <col min="1" max="1" width="12.3828125" style="65" customWidth="1"/>
    <col min="2" max="2" width="88.53515625" style="8" bestFit="1" customWidth="1"/>
    <col min="3" max="3" width="11.3828125" style="66" customWidth="1"/>
    <col min="4" max="4" width="7.15234375" style="67" bestFit="1" customWidth="1"/>
    <col min="5" max="5" width="8.15234375" style="68" bestFit="1" customWidth="1"/>
    <col min="6" max="6" width="18.53515625" style="68" customWidth="1"/>
    <col min="7" max="7" width="1.3828125" style="43" customWidth="1"/>
    <col min="8" max="8" width="8.15234375" style="66" bestFit="1" customWidth="1"/>
    <col min="9" max="9" width="9.15234375" style="68"/>
    <col min="10" max="10" width="13.3828125" style="68" customWidth="1"/>
    <col min="11" max="11" width="20" style="68" customWidth="1"/>
    <col min="12" max="12" width="3" style="43" customWidth="1"/>
    <col min="13" max="13" width="52.69140625" style="69" customWidth="1"/>
    <col min="14" max="14" width="5.53515625" style="8" customWidth="1"/>
    <col min="15" max="16384" width="9.15234375" style="8"/>
  </cols>
  <sheetData>
    <row r="1" spans="1:15">
      <c r="A1" s="1"/>
      <c r="B1" s="70"/>
      <c r="C1" s="2"/>
      <c r="D1" s="3"/>
      <c r="E1" s="4"/>
      <c r="F1" s="4"/>
      <c r="G1" s="244"/>
      <c r="H1" s="3"/>
      <c r="I1" s="3"/>
      <c r="J1" s="3"/>
      <c r="K1" s="3"/>
      <c r="L1" s="244"/>
      <c r="M1" s="5"/>
      <c r="N1" s="6"/>
      <c r="O1" s="7"/>
    </row>
    <row r="2" spans="1:15">
      <c r="A2" s="9"/>
      <c r="B2" s="71" t="s">
        <v>88</v>
      </c>
      <c r="C2" s="10"/>
      <c r="D2" s="11"/>
      <c r="E2" s="12"/>
      <c r="F2" s="12"/>
      <c r="G2" s="245"/>
      <c r="H2" s="11"/>
      <c r="I2" s="11"/>
      <c r="J2" s="11"/>
      <c r="K2" s="11"/>
      <c r="L2" s="245"/>
      <c r="M2" s="5"/>
      <c r="N2" s="6"/>
      <c r="O2" s="7"/>
    </row>
    <row r="3" spans="1:15">
      <c r="A3" s="9"/>
      <c r="B3" s="72">
        <f>[3]Summary!B3</f>
        <v>0</v>
      </c>
      <c r="C3" s="10"/>
      <c r="D3" s="11"/>
      <c r="E3" s="12"/>
      <c r="F3" s="12"/>
      <c r="G3" s="245"/>
      <c r="H3" s="11"/>
      <c r="I3" s="11"/>
      <c r="J3" s="11"/>
      <c r="K3" s="11"/>
      <c r="L3" s="245"/>
      <c r="M3" s="5"/>
      <c r="N3" s="6"/>
      <c r="O3" s="7"/>
    </row>
    <row r="4" spans="1:15">
      <c r="A4" s="9"/>
      <c r="B4" s="71" t="s">
        <v>92</v>
      </c>
      <c r="C4" s="10"/>
      <c r="D4" s="11"/>
      <c r="E4" s="12"/>
      <c r="F4" s="12"/>
      <c r="G4" s="245"/>
      <c r="H4" s="11"/>
      <c r="I4" s="11"/>
      <c r="J4" s="11"/>
      <c r="K4" s="11"/>
      <c r="L4" s="245"/>
      <c r="M4" s="5"/>
      <c r="N4" s="6"/>
      <c r="O4" s="7"/>
    </row>
    <row r="5" spans="1:15" ht="20.6" thickBot="1">
      <c r="A5" s="13"/>
      <c r="B5" s="73"/>
      <c r="C5" s="14"/>
      <c r="D5" s="15"/>
      <c r="E5" s="16"/>
      <c r="F5" s="16"/>
      <c r="G5" s="245"/>
      <c r="H5" s="17"/>
      <c r="I5" s="18"/>
      <c r="J5" s="18"/>
      <c r="K5" s="18"/>
      <c r="L5" s="245"/>
      <c r="M5" s="19"/>
    </row>
    <row r="6" spans="1:15" ht="21" customHeight="1">
      <c r="A6" s="20" t="s">
        <v>5</v>
      </c>
      <c r="B6" s="74" t="s">
        <v>0</v>
      </c>
      <c r="C6" s="247" t="s">
        <v>6</v>
      </c>
      <c r="D6" s="248"/>
      <c r="E6" s="248"/>
      <c r="F6" s="249"/>
      <c r="G6" s="245"/>
      <c r="H6" s="250" t="s">
        <v>6</v>
      </c>
      <c r="I6" s="248"/>
      <c r="J6" s="248"/>
      <c r="K6" s="249"/>
      <c r="L6" s="245"/>
      <c r="M6" s="21"/>
    </row>
    <row r="7" spans="1:15">
      <c r="A7" s="20"/>
      <c r="B7" s="74"/>
      <c r="C7" s="22" t="s">
        <v>1</v>
      </c>
      <c r="D7" s="23" t="s">
        <v>2</v>
      </c>
      <c r="E7" s="24" t="s">
        <v>3</v>
      </c>
      <c r="F7" s="25" t="s">
        <v>4</v>
      </c>
      <c r="G7" s="245"/>
      <c r="H7" s="26" t="s">
        <v>1</v>
      </c>
      <c r="I7" s="27" t="s">
        <v>2</v>
      </c>
      <c r="J7" s="28" t="s">
        <v>3</v>
      </c>
      <c r="K7" s="29" t="s">
        <v>4</v>
      </c>
      <c r="L7" s="245"/>
      <c r="M7" s="21"/>
    </row>
    <row r="8" spans="1:15">
      <c r="A8" s="13"/>
      <c r="B8" s="75"/>
      <c r="C8" s="30"/>
      <c r="D8" s="31"/>
      <c r="E8" s="32"/>
      <c r="F8" s="33"/>
      <c r="G8" s="245"/>
      <c r="H8" s="34"/>
      <c r="I8" s="35"/>
      <c r="J8" s="36"/>
      <c r="K8" s="37"/>
      <c r="L8" s="245"/>
      <c r="M8" s="38"/>
      <c r="O8" s="39"/>
    </row>
    <row r="9" spans="1:15">
      <c r="A9" s="13">
        <v>1</v>
      </c>
      <c r="B9" s="76" t="s">
        <v>11</v>
      </c>
      <c r="C9" s="30" t="s">
        <v>7</v>
      </c>
      <c r="D9" s="40">
        <v>1</v>
      </c>
      <c r="E9" s="32"/>
      <c r="F9" s="33">
        <f>D9*E9</f>
        <v>0</v>
      </c>
      <c r="G9" s="245"/>
      <c r="H9" s="34" t="str">
        <f>C9</f>
        <v>No</v>
      </c>
      <c r="I9" s="35"/>
      <c r="J9" s="32"/>
      <c r="K9" s="37">
        <f>J9*I9</f>
        <v>0</v>
      </c>
      <c r="L9" s="245"/>
      <c r="M9" s="38"/>
      <c r="O9" s="39"/>
    </row>
    <row r="10" spans="1:15">
      <c r="A10" s="13"/>
      <c r="B10" s="76" t="s">
        <v>12</v>
      </c>
      <c r="C10" s="30"/>
      <c r="D10" s="40"/>
      <c r="E10" s="32"/>
      <c r="F10" s="33"/>
      <c r="G10" s="245"/>
      <c r="H10" s="34">
        <f t="shared" ref="H10:H69" si="0">C10</f>
        <v>0</v>
      </c>
      <c r="I10" s="35"/>
      <c r="J10" s="32"/>
      <c r="K10" s="37"/>
      <c r="L10" s="245"/>
      <c r="M10" s="38"/>
      <c r="O10" s="39"/>
    </row>
    <row r="11" spans="1:15">
      <c r="A11" s="13">
        <v>2</v>
      </c>
      <c r="B11" s="76" t="s">
        <v>13</v>
      </c>
      <c r="C11" s="30" t="s">
        <v>7</v>
      </c>
      <c r="D11" s="40">
        <v>1</v>
      </c>
      <c r="E11" s="32"/>
      <c r="F11" s="33"/>
      <c r="G11" s="245"/>
      <c r="H11" s="34" t="str">
        <f t="shared" si="0"/>
        <v>No</v>
      </c>
      <c r="I11" s="35"/>
      <c r="J11" s="32"/>
      <c r="K11" s="37"/>
      <c r="L11" s="245"/>
      <c r="M11" s="38"/>
      <c r="O11" s="39"/>
    </row>
    <row r="12" spans="1:15">
      <c r="A12" s="13"/>
      <c r="B12" s="76" t="s">
        <v>14</v>
      </c>
      <c r="C12" s="30"/>
      <c r="D12" s="40"/>
      <c r="E12" s="32"/>
      <c r="F12" s="33"/>
      <c r="G12" s="245"/>
      <c r="H12" s="34">
        <f t="shared" si="0"/>
        <v>0</v>
      </c>
      <c r="I12" s="35"/>
      <c r="J12" s="32"/>
      <c r="K12" s="37"/>
      <c r="L12" s="245"/>
      <c r="M12" s="38"/>
      <c r="O12" s="39"/>
    </row>
    <row r="13" spans="1:15">
      <c r="A13" s="13">
        <v>3</v>
      </c>
      <c r="B13" s="76" t="s">
        <v>15</v>
      </c>
      <c r="C13" s="30" t="s">
        <v>7</v>
      </c>
      <c r="D13" s="40">
        <v>1</v>
      </c>
      <c r="E13" s="32"/>
      <c r="F13" s="33"/>
      <c r="G13" s="245"/>
      <c r="H13" s="34" t="str">
        <f t="shared" si="0"/>
        <v>No</v>
      </c>
      <c r="I13" s="35"/>
      <c r="J13" s="32"/>
      <c r="K13" s="37"/>
      <c r="L13" s="245"/>
      <c r="M13" s="38"/>
      <c r="O13" s="39"/>
    </row>
    <row r="14" spans="1:15">
      <c r="A14" s="13"/>
      <c r="B14" s="76" t="s">
        <v>14</v>
      </c>
      <c r="C14" s="30"/>
      <c r="D14" s="40"/>
      <c r="E14" s="32"/>
      <c r="F14" s="33"/>
      <c r="G14" s="245"/>
      <c r="H14" s="34">
        <f t="shared" si="0"/>
        <v>0</v>
      </c>
      <c r="I14" s="35"/>
      <c r="J14" s="32"/>
      <c r="K14" s="37"/>
      <c r="L14" s="245"/>
      <c r="M14" s="38"/>
      <c r="O14" s="39"/>
    </row>
    <row r="15" spans="1:15">
      <c r="A15" s="13">
        <v>4</v>
      </c>
      <c r="B15" s="76" t="s">
        <v>16</v>
      </c>
      <c r="C15" s="30" t="s">
        <v>7</v>
      </c>
      <c r="D15" s="40">
        <v>2</v>
      </c>
      <c r="E15" s="32"/>
      <c r="F15" s="33"/>
      <c r="G15" s="245"/>
      <c r="H15" s="34" t="str">
        <f t="shared" si="0"/>
        <v>No</v>
      </c>
      <c r="I15" s="35"/>
      <c r="J15" s="32"/>
      <c r="K15" s="37"/>
      <c r="L15" s="245"/>
      <c r="M15" s="38"/>
      <c r="O15" s="39"/>
    </row>
    <row r="16" spans="1:15">
      <c r="A16" s="13"/>
      <c r="B16" s="76" t="s">
        <v>17</v>
      </c>
      <c r="C16" s="30"/>
      <c r="D16" s="40"/>
      <c r="E16" s="32"/>
      <c r="F16" s="33"/>
      <c r="G16" s="245"/>
      <c r="H16" s="34">
        <f t="shared" si="0"/>
        <v>0</v>
      </c>
      <c r="I16" s="35"/>
      <c r="J16" s="32"/>
      <c r="K16" s="37"/>
      <c r="L16" s="245"/>
      <c r="M16" s="38"/>
      <c r="O16" s="39"/>
    </row>
    <row r="17" spans="1:13">
      <c r="A17" s="13">
        <v>5</v>
      </c>
      <c r="B17" s="77" t="s">
        <v>18</v>
      </c>
      <c r="C17" s="30" t="s">
        <v>7</v>
      </c>
      <c r="D17" s="40">
        <v>1</v>
      </c>
      <c r="E17" s="41"/>
      <c r="F17" s="42"/>
      <c r="G17" s="245"/>
      <c r="H17" s="34" t="str">
        <f t="shared" si="0"/>
        <v>No</v>
      </c>
      <c r="I17" s="35"/>
      <c r="J17" s="41"/>
      <c r="K17" s="37"/>
      <c r="L17" s="245"/>
      <c r="M17" s="43"/>
    </row>
    <row r="18" spans="1:13">
      <c r="A18" s="13">
        <v>6</v>
      </c>
      <c r="B18" s="77" t="s">
        <v>19</v>
      </c>
      <c r="C18" s="30" t="s">
        <v>7</v>
      </c>
      <c r="D18" s="40">
        <v>1</v>
      </c>
      <c r="E18" s="41"/>
      <c r="F18" s="42"/>
      <c r="G18" s="245"/>
      <c r="H18" s="34" t="str">
        <f t="shared" si="0"/>
        <v>No</v>
      </c>
      <c r="I18" s="35"/>
      <c r="J18" s="41"/>
      <c r="K18" s="37"/>
      <c r="L18" s="245"/>
      <c r="M18" s="43"/>
    </row>
    <row r="19" spans="1:13">
      <c r="A19" s="13">
        <v>8</v>
      </c>
      <c r="B19" s="77" t="s">
        <v>20</v>
      </c>
      <c r="C19" s="30" t="s">
        <v>7</v>
      </c>
      <c r="D19" s="40">
        <v>1</v>
      </c>
      <c r="E19" s="41"/>
      <c r="F19" s="42"/>
      <c r="G19" s="245"/>
      <c r="H19" s="34" t="str">
        <f t="shared" si="0"/>
        <v>No</v>
      </c>
      <c r="I19" s="35"/>
      <c r="J19" s="41"/>
      <c r="K19" s="37"/>
      <c r="L19" s="245"/>
      <c r="M19" s="43"/>
    </row>
    <row r="20" spans="1:13">
      <c r="A20" s="13">
        <v>9</v>
      </c>
      <c r="B20" s="77" t="s">
        <v>89</v>
      </c>
      <c r="C20" s="30" t="s">
        <v>7</v>
      </c>
      <c r="D20" s="40">
        <v>1</v>
      </c>
      <c r="E20" s="41"/>
      <c r="F20" s="42"/>
      <c r="G20" s="245"/>
      <c r="H20" s="34" t="str">
        <f t="shared" si="0"/>
        <v>No</v>
      </c>
      <c r="I20" s="35"/>
      <c r="J20" s="41"/>
      <c r="K20" s="37"/>
      <c r="L20" s="245"/>
      <c r="M20" s="43"/>
    </row>
    <row r="21" spans="1:13">
      <c r="A21" s="13">
        <v>11</v>
      </c>
      <c r="B21" s="74" t="s">
        <v>21</v>
      </c>
      <c r="C21" s="30" t="s">
        <v>7</v>
      </c>
      <c r="D21" s="40"/>
      <c r="E21" s="41"/>
      <c r="F21" s="42"/>
      <c r="G21" s="245"/>
      <c r="H21" s="34" t="str">
        <f t="shared" si="0"/>
        <v>No</v>
      </c>
      <c r="I21" s="35"/>
      <c r="J21" s="41"/>
      <c r="K21" s="37"/>
      <c r="L21" s="245"/>
      <c r="M21" s="43"/>
    </row>
    <row r="22" spans="1:13">
      <c r="A22" s="13">
        <v>12</v>
      </c>
      <c r="B22" s="77" t="s">
        <v>22</v>
      </c>
      <c r="C22" s="30" t="s">
        <v>7</v>
      </c>
      <c r="D22" s="40">
        <v>1</v>
      </c>
      <c r="E22" s="41"/>
      <c r="F22" s="42"/>
      <c r="G22" s="245"/>
      <c r="H22" s="34" t="str">
        <f t="shared" si="0"/>
        <v>No</v>
      </c>
      <c r="I22" s="35"/>
      <c r="J22" s="41"/>
      <c r="K22" s="37"/>
      <c r="L22" s="245"/>
      <c r="M22" s="43"/>
    </row>
    <row r="23" spans="1:13">
      <c r="A23" s="13">
        <v>13</v>
      </c>
      <c r="B23" s="77" t="s">
        <v>23</v>
      </c>
      <c r="C23" s="30" t="s">
        <v>7</v>
      </c>
      <c r="D23" s="40">
        <v>1</v>
      </c>
      <c r="E23" s="41"/>
      <c r="F23" s="42"/>
      <c r="G23" s="245"/>
      <c r="H23" s="34" t="str">
        <f t="shared" si="0"/>
        <v>No</v>
      </c>
      <c r="I23" s="35"/>
      <c r="J23" s="41"/>
      <c r="K23" s="37"/>
      <c r="L23" s="245"/>
      <c r="M23" s="43"/>
    </row>
    <row r="24" spans="1:13">
      <c r="A24" s="13">
        <v>14</v>
      </c>
      <c r="B24" s="77" t="s">
        <v>24</v>
      </c>
      <c r="C24" s="30" t="s">
        <v>7</v>
      </c>
      <c r="D24" s="40">
        <v>0</v>
      </c>
      <c r="E24" s="41"/>
      <c r="F24" s="42"/>
      <c r="G24" s="245"/>
      <c r="H24" s="34" t="str">
        <f t="shared" si="0"/>
        <v>No</v>
      </c>
      <c r="I24" s="35"/>
      <c r="J24" s="41"/>
      <c r="K24" s="37"/>
      <c r="L24" s="245"/>
      <c r="M24" s="43"/>
    </row>
    <row r="25" spans="1:13">
      <c r="A25" s="13">
        <v>15</v>
      </c>
      <c r="B25" s="77" t="s">
        <v>25</v>
      </c>
      <c r="C25" s="30" t="s">
        <v>7</v>
      </c>
      <c r="D25" s="40">
        <v>1</v>
      </c>
      <c r="E25" s="41"/>
      <c r="F25" s="42"/>
      <c r="G25" s="245"/>
      <c r="H25" s="34" t="str">
        <f t="shared" si="0"/>
        <v>No</v>
      </c>
      <c r="I25" s="35"/>
      <c r="J25" s="41"/>
      <c r="K25" s="37"/>
      <c r="L25" s="245"/>
      <c r="M25" s="43"/>
    </row>
    <row r="26" spans="1:13">
      <c r="A26" s="13">
        <v>16</v>
      </c>
      <c r="B26" s="77" t="s">
        <v>26</v>
      </c>
      <c r="C26" s="30" t="s">
        <v>7</v>
      </c>
      <c r="D26" s="40">
        <v>1</v>
      </c>
      <c r="E26" s="41"/>
      <c r="F26" s="42"/>
      <c r="G26" s="245"/>
      <c r="H26" s="34" t="str">
        <f t="shared" si="0"/>
        <v>No</v>
      </c>
      <c r="I26" s="35"/>
      <c r="J26" s="41"/>
      <c r="K26" s="37"/>
      <c r="L26" s="245"/>
      <c r="M26" s="43"/>
    </row>
    <row r="27" spans="1:13">
      <c r="A27" s="13">
        <v>17</v>
      </c>
      <c r="B27" s="77" t="s">
        <v>27</v>
      </c>
      <c r="C27" s="30" t="s">
        <v>7</v>
      </c>
      <c r="D27" s="40">
        <v>1</v>
      </c>
      <c r="E27" s="41"/>
      <c r="F27" s="42"/>
      <c r="G27" s="245"/>
      <c r="H27" s="34" t="str">
        <f t="shared" si="0"/>
        <v>No</v>
      </c>
      <c r="I27" s="35"/>
      <c r="J27" s="41"/>
      <c r="K27" s="37"/>
      <c r="L27" s="245"/>
      <c r="M27" s="43"/>
    </row>
    <row r="28" spans="1:13">
      <c r="A28" s="13">
        <v>18</v>
      </c>
      <c r="B28" s="77" t="s">
        <v>28</v>
      </c>
      <c r="C28" s="30" t="s">
        <v>7</v>
      </c>
      <c r="D28" s="40">
        <v>1</v>
      </c>
      <c r="E28" s="41"/>
      <c r="F28" s="42"/>
      <c r="G28" s="245"/>
      <c r="H28" s="34" t="str">
        <f t="shared" si="0"/>
        <v>No</v>
      </c>
      <c r="I28" s="35"/>
      <c r="J28" s="41"/>
      <c r="K28" s="37"/>
      <c r="L28" s="245"/>
      <c r="M28" s="43"/>
    </row>
    <row r="29" spans="1:13">
      <c r="A29" s="13">
        <v>19</v>
      </c>
      <c r="B29" s="77" t="s">
        <v>29</v>
      </c>
      <c r="C29" s="30" t="s">
        <v>7</v>
      </c>
      <c r="D29" s="40">
        <v>1</v>
      </c>
      <c r="E29" s="41"/>
      <c r="F29" s="42"/>
      <c r="G29" s="245"/>
      <c r="H29" s="34" t="str">
        <f t="shared" si="0"/>
        <v>No</v>
      </c>
      <c r="I29" s="35"/>
      <c r="J29" s="41"/>
      <c r="K29" s="37"/>
      <c r="L29" s="245"/>
      <c r="M29" s="43"/>
    </row>
    <row r="30" spans="1:13">
      <c r="A30" s="13">
        <v>20</v>
      </c>
      <c r="B30" s="77" t="s">
        <v>121</v>
      </c>
      <c r="C30" s="30" t="s">
        <v>7</v>
      </c>
      <c r="D30" s="40">
        <v>3</v>
      </c>
      <c r="E30" s="41"/>
      <c r="F30" s="42"/>
      <c r="G30" s="245"/>
      <c r="H30" s="34" t="str">
        <f t="shared" si="0"/>
        <v>No</v>
      </c>
      <c r="I30" s="35"/>
      <c r="J30" s="41"/>
      <c r="K30" s="37"/>
      <c r="L30" s="245"/>
      <c r="M30" s="43"/>
    </row>
    <row r="31" spans="1:13">
      <c r="A31" s="13">
        <v>21</v>
      </c>
      <c r="B31" s="77" t="s">
        <v>81</v>
      </c>
      <c r="C31" s="30" t="s">
        <v>7</v>
      </c>
      <c r="D31" s="40">
        <v>1</v>
      </c>
      <c r="E31" s="41"/>
      <c r="F31" s="42"/>
      <c r="G31" s="245"/>
      <c r="H31" s="34" t="str">
        <f t="shared" si="0"/>
        <v>No</v>
      </c>
      <c r="I31" s="35"/>
      <c r="J31" s="41"/>
      <c r="K31" s="37"/>
      <c r="L31" s="245"/>
      <c r="M31" s="43"/>
    </row>
    <row r="32" spans="1:13">
      <c r="A32" s="13"/>
      <c r="B32" s="77" t="s">
        <v>82</v>
      </c>
      <c r="C32" s="30"/>
      <c r="D32" s="40"/>
      <c r="E32" s="41"/>
      <c r="F32" s="42"/>
      <c r="G32" s="245"/>
      <c r="H32" s="34"/>
      <c r="I32" s="35"/>
      <c r="J32" s="41"/>
      <c r="K32" s="37"/>
      <c r="L32" s="245"/>
      <c r="M32" s="43"/>
    </row>
    <row r="33" spans="1:13">
      <c r="A33" s="13">
        <v>23</v>
      </c>
      <c r="B33" s="77" t="s">
        <v>30</v>
      </c>
      <c r="C33" s="30" t="s">
        <v>7</v>
      </c>
      <c r="D33" s="40">
        <v>1</v>
      </c>
      <c r="E33" s="41"/>
      <c r="F33" s="42"/>
      <c r="G33" s="245"/>
      <c r="H33" s="34" t="str">
        <f t="shared" si="0"/>
        <v>No</v>
      </c>
      <c r="I33" s="35"/>
      <c r="J33" s="41"/>
      <c r="K33" s="37"/>
      <c r="L33" s="245"/>
      <c r="M33" s="43"/>
    </row>
    <row r="34" spans="1:13">
      <c r="A34" s="13">
        <v>24</v>
      </c>
      <c r="B34" s="77" t="s">
        <v>31</v>
      </c>
      <c r="C34" s="30" t="s">
        <v>7</v>
      </c>
      <c r="D34" s="40">
        <v>1</v>
      </c>
      <c r="E34" s="41"/>
      <c r="F34" s="42"/>
      <c r="G34" s="245"/>
      <c r="H34" s="34" t="str">
        <f t="shared" si="0"/>
        <v>No</v>
      </c>
      <c r="I34" s="35"/>
      <c r="J34" s="41"/>
      <c r="K34" s="37"/>
      <c r="L34" s="245"/>
      <c r="M34" s="43"/>
    </row>
    <row r="35" spans="1:13">
      <c r="A35" s="13">
        <v>25</v>
      </c>
      <c r="B35" s="77" t="s">
        <v>32</v>
      </c>
      <c r="C35" s="30" t="s">
        <v>7</v>
      </c>
      <c r="D35" s="40">
        <v>1</v>
      </c>
      <c r="E35" s="41"/>
      <c r="F35" s="42"/>
      <c r="G35" s="245"/>
      <c r="H35" s="34" t="str">
        <f t="shared" si="0"/>
        <v>No</v>
      </c>
      <c r="I35" s="35"/>
      <c r="J35" s="41"/>
      <c r="K35" s="37"/>
      <c r="L35" s="245"/>
      <c r="M35" s="43"/>
    </row>
    <row r="36" spans="1:13">
      <c r="A36" s="13"/>
      <c r="B36" s="77" t="s">
        <v>36</v>
      </c>
      <c r="C36" s="30"/>
      <c r="D36" s="40"/>
      <c r="E36" s="41"/>
      <c r="F36" s="42"/>
      <c r="G36" s="245"/>
      <c r="H36" s="34">
        <f t="shared" si="0"/>
        <v>0</v>
      </c>
      <c r="I36" s="35"/>
      <c r="J36" s="41"/>
      <c r="K36" s="37"/>
      <c r="L36" s="245"/>
      <c r="M36" s="43"/>
    </row>
    <row r="37" spans="1:13">
      <c r="A37" s="13">
        <v>26</v>
      </c>
      <c r="B37" s="77" t="s">
        <v>37</v>
      </c>
      <c r="C37" s="30" t="s">
        <v>7</v>
      </c>
      <c r="D37" s="40"/>
      <c r="E37" s="41"/>
      <c r="F37" s="42"/>
      <c r="G37" s="245"/>
      <c r="H37" s="34" t="str">
        <f t="shared" si="0"/>
        <v>No</v>
      </c>
      <c r="I37" s="35"/>
      <c r="J37" s="41"/>
      <c r="K37" s="37"/>
      <c r="L37" s="245"/>
      <c r="M37" s="43"/>
    </row>
    <row r="38" spans="1:13">
      <c r="A38" s="13"/>
      <c r="B38" s="77" t="s">
        <v>38</v>
      </c>
      <c r="C38" s="30"/>
      <c r="D38" s="40"/>
      <c r="E38" s="41"/>
      <c r="F38" s="42"/>
      <c r="G38" s="245"/>
      <c r="H38" s="34">
        <f t="shared" si="0"/>
        <v>0</v>
      </c>
      <c r="I38" s="35"/>
      <c r="J38" s="41"/>
      <c r="K38" s="37"/>
      <c r="L38" s="245"/>
      <c r="M38" s="43"/>
    </row>
    <row r="39" spans="1:13">
      <c r="A39" s="13">
        <v>27</v>
      </c>
      <c r="B39" s="77" t="s">
        <v>39</v>
      </c>
      <c r="C39" s="30" t="s">
        <v>7</v>
      </c>
      <c r="D39" s="40">
        <v>2</v>
      </c>
      <c r="E39" s="41"/>
      <c r="F39" s="42"/>
      <c r="G39" s="245"/>
      <c r="H39" s="34" t="str">
        <f t="shared" si="0"/>
        <v>No</v>
      </c>
      <c r="I39" s="35"/>
      <c r="J39" s="41"/>
      <c r="K39" s="37"/>
      <c r="L39" s="245"/>
      <c r="M39" s="43"/>
    </row>
    <row r="40" spans="1:13">
      <c r="A40" s="13"/>
      <c r="B40" s="77" t="s">
        <v>40</v>
      </c>
      <c r="C40" s="30"/>
      <c r="D40" s="40"/>
      <c r="E40" s="41"/>
      <c r="F40" s="42"/>
      <c r="G40" s="245"/>
      <c r="H40" s="34">
        <f t="shared" si="0"/>
        <v>0</v>
      </c>
      <c r="I40" s="35"/>
      <c r="J40" s="41"/>
      <c r="K40" s="37"/>
      <c r="L40" s="245"/>
      <c r="M40" s="43"/>
    </row>
    <row r="41" spans="1:13">
      <c r="A41" s="13">
        <v>26</v>
      </c>
      <c r="B41" s="77" t="s">
        <v>120</v>
      </c>
      <c r="C41" s="30" t="s">
        <v>7</v>
      </c>
      <c r="D41" s="40">
        <v>1</v>
      </c>
      <c r="E41" s="41"/>
      <c r="F41" s="42"/>
      <c r="G41" s="245"/>
      <c r="H41" s="34" t="str">
        <f t="shared" si="0"/>
        <v>No</v>
      </c>
      <c r="I41" s="35"/>
      <c r="J41" s="41"/>
      <c r="K41" s="37"/>
      <c r="L41" s="245"/>
      <c r="M41" s="43"/>
    </row>
    <row r="42" spans="1:13">
      <c r="A42" s="13">
        <v>27</v>
      </c>
      <c r="B42" s="77" t="s">
        <v>35</v>
      </c>
      <c r="C42" s="30" t="s">
        <v>7</v>
      </c>
      <c r="D42" s="40">
        <v>1</v>
      </c>
      <c r="E42" s="41"/>
      <c r="F42" s="42"/>
      <c r="G42" s="245"/>
      <c r="H42" s="34" t="str">
        <f t="shared" si="0"/>
        <v>No</v>
      </c>
      <c r="I42" s="35"/>
      <c r="J42" s="41"/>
      <c r="K42" s="37"/>
      <c r="L42" s="245"/>
      <c r="M42" s="43"/>
    </row>
    <row r="43" spans="1:13">
      <c r="A43" s="13"/>
      <c r="B43" s="77" t="s">
        <v>44</v>
      </c>
      <c r="C43" s="30"/>
      <c r="D43" s="40"/>
      <c r="E43" s="41"/>
      <c r="F43" s="42"/>
      <c r="G43" s="245"/>
      <c r="H43" s="34">
        <f t="shared" si="0"/>
        <v>0</v>
      </c>
      <c r="I43" s="35"/>
      <c r="J43" s="41"/>
      <c r="K43" s="37"/>
      <c r="L43" s="245"/>
      <c r="M43" s="43"/>
    </row>
    <row r="44" spans="1:13">
      <c r="A44" s="13">
        <v>28</v>
      </c>
      <c r="B44" s="77" t="s">
        <v>41</v>
      </c>
      <c r="C44" s="30" t="s">
        <v>7</v>
      </c>
      <c r="D44" s="40">
        <v>1</v>
      </c>
      <c r="E44" s="41"/>
      <c r="F44" s="42"/>
      <c r="G44" s="245"/>
      <c r="H44" s="34" t="str">
        <f t="shared" si="0"/>
        <v>No</v>
      </c>
      <c r="I44" s="35"/>
      <c r="J44" s="41"/>
      <c r="K44" s="37"/>
      <c r="L44" s="245"/>
      <c r="M44" s="43"/>
    </row>
    <row r="45" spans="1:13">
      <c r="A45" s="13"/>
      <c r="B45" s="77" t="s">
        <v>80</v>
      </c>
      <c r="C45" s="30"/>
      <c r="D45" s="40"/>
      <c r="E45" s="41"/>
      <c r="F45" s="42"/>
      <c r="G45" s="245"/>
      <c r="H45" s="34">
        <f t="shared" si="0"/>
        <v>0</v>
      </c>
      <c r="I45" s="35"/>
      <c r="J45" s="41"/>
      <c r="K45" s="37"/>
      <c r="L45" s="245"/>
      <c r="M45" s="43"/>
    </row>
    <row r="46" spans="1:13">
      <c r="A46" s="13">
        <v>29</v>
      </c>
      <c r="B46" s="77" t="s">
        <v>42</v>
      </c>
      <c r="C46" s="30" t="s">
        <v>7</v>
      </c>
      <c r="D46" s="40">
        <v>1</v>
      </c>
      <c r="E46" s="41"/>
      <c r="F46" s="42"/>
      <c r="G46" s="245"/>
      <c r="H46" s="34" t="str">
        <f t="shared" si="0"/>
        <v>No</v>
      </c>
      <c r="I46" s="35"/>
      <c r="J46" s="41"/>
      <c r="K46" s="37"/>
      <c r="L46" s="245"/>
      <c r="M46" s="43"/>
    </row>
    <row r="47" spans="1:13">
      <c r="A47" s="13"/>
      <c r="B47" s="77" t="s">
        <v>45</v>
      </c>
      <c r="C47" s="30"/>
      <c r="D47" s="40"/>
      <c r="E47" s="41"/>
      <c r="F47" s="42"/>
      <c r="G47" s="245"/>
      <c r="H47" s="34">
        <f t="shared" si="0"/>
        <v>0</v>
      </c>
      <c r="I47" s="35"/>
      <c r="J47" s="41"/>
      <c r="K47" s="37"/>
      <c r="L47" s="245"/>
      <c r="M47" s="43"/>
    </row>
    <row r="48" spans="1:13">
      <c r="A48" s="13">
        <v>30</v>
      </c>
      <c r="B48" s="77" t="s">
        <v>43</v>
      </c>
      <c r="C48" s="30" t="s">
        <v>7</v>
      </c>
      <c r="D48" s="40">
        <v>1</v>
      </c>
      <c r="E48" s="41"/>
      <c r="F48" s="42"/>
      <c r="G48" s="245"/>
      <c r="H48" s="34" t="str">
        <f t="shared" si="0"/>
        <v>No</v>
      </c>
      <c r="I48" s="35"/>
      <c r="J48" s="41"/>
      <c r="K48" s="37"/>
      <c r="L48" s="245"/>
      <c r="M48" s="43"/>
    </row>
    <row r="49" spans="1:13">
      <c r="A49" s="13"/>
      <c r="B49" s="77" t="s">
        <v>83</v>
      </c>
      <c r="C49" s="30"/>
      <c r="D49" s="40"/>
      <c r="E49" s="41"/>
      <c r="F49" s="42"/>
      <c r="G49" s="245"/>
      <c r="H49" s="34">
        <f t="shared" si="0"/>
        <v>0</v>
      </c>
      <c r="I49" s="35"/>
      <c r="J49" s="41"/>
      <c r="K49" s="37"/>
      <c r="L49" s="245"/>
      <c r="M49" s="43"/>
    </row>
    <row r="50" spans="1:13">
      <c r="A50" s="13">
        <v>31</v>
      </c>
      <c r="B50" s="77" t="s">
        <v>33</v>
      </c>
      <c r="C50" s="30" t="s">
        <v>7</v>
      </c>
      <c r="D50" s="40">
        <v>1</v>
      </c>
      <c r="E50" s="41"/>
      <c r="F50" s="42"/>
      <c r="G50" s="245"/>
      <c r="H50" s="34" t="str">
        <f t="shared" si="0"/>
        <v>No</v>
      </c>
      <c r="I50" s="35"/>
      <c r="J50" s="41"/>
      <c r="K50" s="37"/>
      <c r="L50" s="245"/>
      <c r="M50" s="43"/>
    </row>
    <row r="51" spans="1:13">
      <c r="A51" s="13"/>
      <c r="B51" s="77" t="s">
        <v>46</v>
      </c>
      <c r="C51" s="30"/>
      <c r="D51" s="40"/>
      <c r="E51" s="41"/>
      <c r="F51" s="42"/>
      <c r="G51" s="245"/>
      <c r="H51" s="34">
        <f t="shared" si="0"/>
        <v>0</v>
      </c>
      <c r="I51" s="35"/>
      <c r="J51" s="41"/>
      <c r="K51" s="37"/>
      <c r="L51" s="245"/>
      <c r="M51" s="43"/>
    </row>
    <row r="52" spans="1:13">
      <c r="A52" s="13">
        <v>32</v>
      </c>
      <c r="B52" s="77" t="s">
        <v>47</v>
      </c>
      <c r="C52" s="30" t="s">
        <v>7</v>
      </c>
      <c r="D52" s="40">
        <v>1</v>
      </c>
      <c r="E52" s="41"/>
      <c r="F52" s="42"/>
      <c r="G52" s="245"/>
      <c r="H52" s="34" t="str">
        <f t="shared" si="0"/>
        <v>No</v>
      </c>
      <c r="I52" s="35"/>
      <c r="J52" s="41"/>
      <c r="K52" s="37"/>
      <c r="L52" s="245"/>
      <c r="M52" s="43"/>
    </row>
    <row r="53" spans="1:13">
      <c r="A53" s="13">
        <v>33</v>
      </c>
      <c r="B53" s="77" t="s">
        <v>48</v>
      </c>
      <c r="C53" s="30" t="s">
        <v>7</v>
      </c>
      <c r="D53" s="40">
        <v>1</v>
      </c>
      <c r="E53" s="41"/>
      <c r="F53" s="42"/>
      <c r="G53" s="245"/>
      <c r="H53" s="34" t="str">
        <f t="shared" si="0"/>
        <v>No</v>
      </c>
      <c r="I53" s="35"/>
      <c r="J53" s="41"/>
      <c r="K53" s="37"/>
      <c r="L53" s="245"/>
      <c r="M53" s="43"/>
    </row>
    <row r="54" spans="1:13">
      <c r="A54" s="13">
        <v>34</v>
      </c>
      <c r="B54" s="77" t="s">
        <v>49</v>
      </c>
      <c r="C54" s="30" t="s">
        <v>7</v>
      </c>
      <c r="D54" s="40"/>
      <c r="E54" s="41"/>
      <c r="F54" s="42"/>
      <c r="G54" s="245"/>
      <c r="H54" s="34" t="str">
        <f t="shared" si="0"/>
        <v>No</v>
      </c>
      <c r="I54" s="35"/>
      <c r="J54" s="41"/>
      <c r="K54" s="37"/>
      <c r="L54" s="245"/>
      <c r="M54" s="43"/>
    </row>
    <row r="55" spans="1:13">
      <c r="A55" s="13"/>
      <c r="B55" s="77" t="s">
        <v>50</v>
      </c>
      <c r="C55" s="30"/>
      <c r="D55" s="40"/>
      <c r="E55" s="41"/>
      <c r="F55" s="42"/>
      <c r="G55" s="245"/>
      <c r="H55" s="34">
        <f t="shared" si="0"/>
        <v>0</v>
      </c>
      <c r="I55" s="35"/>
      <c r="J55" s="41"/>
      <c r="K55" s="37"/>
      <c r="L55" s="245"/>
      <c r="M55" s="43"/>
    </row>
    <row r="56" spans="1:13">
      <c r="A56" s="13">
        <v>35</v>
      </c>
      <c r="B56" s="77" t="s">
        <v>51</v>
      </c>
      <c r="C56" s="30" t="s">
        <v>7</v>
      </c>
      <c r="D56" s="40">
        <v>1</v>
      </c>
      <c r="E56" s="41"/>
      <c r="F56" s="42"/>
      <c r="G56" s="245"/>
      <c r="H56" s="34" t="str">
        <f t="shared" si="0"/>
        <v>No</v>
      </c>
      <c r="I56" s="35"/>
      <c r="J56" s="41"/>
      <c r="K56" s="37"/>
      <c r="L56" s="245"/>
      <c r="M56" s="43"/>
    </row>
    <row r="57" spans="1:13">
      <c r="A57" s="13"/>
      <c r="B57" s="77" t="s">
        <v>52</v>
      </c>
      <c r="C57" s="30"/>
      <c r="D57" s="40"/>
      <c r="E57" s="41"/>
      <c r="F57" s="42"/>
      <c r="G57" s="245"/>
      <c r="H57" s="34">
        <f t="shared" si="0"/>
        <v>0</v>
      </c>
      <c r="I57" s="35"/>
      <c r="J57" s="41"/>
      <c r="K57" s="37"/>
      <c r="L57" s="245"/>
      <c r="M57" s="43"/>
    </row>
    <row r="58" spans="1:13">
      <c r="A58" s="13">
        <v>36</v>
      </c>
      <c r="B58" s="77" t="s">
        <v>53</v>
      </c>
      <c r="C58" s="30" t="s">
        <v>7</v>
      </c>
      <c r="D58" s="40">
        <v>5</v>
      </c>
      <c r="E58" s="41"/>
      <c r="F58" s="42"/>
      <c r="G58" s="245"/>
      <c r="H58" s="34" t="str">
        <f t="shared" si="0"/>
        <v>No</v>
      </c>
      <c r="I58" s="35"/>
      <c r="J58" s="41"/>
      <c r="K58" s="37"/>
      <c r="L58" s="245"/>
      <c r="M58" s="43"/>
    </row>
    <row r="59" spans="1:13">
      <c r="A59" s="13"/>
      <c r="B59" s="77" t="s">
        <v>54</v>
      </c>
      <c r="C59" s="30"/>
      <c r="D59" s="40"/>
      <c r="E59" s="41"/>
      <c r="F59" s="42"/>
      <c r="G59" s="245"/>
      <c r="H59" s="34">
        <f t="shared" si="0"/>
        <v>0</v>
      </c>
      <c r="I59" s="35"/>
      <c r="J59" s="41"/>
      <c r="K59" s="37"/>
      <c r="L59" s="245"/>
      <c r="M59" s="43"/>
    </row>
    <row r="60" spans="1:13">
      <c r="A60" s="13">
        <v>37</v>
      </c>
      <c r="B60" s="77" t="s">
        <v>55</v>
      </c>
      <c r="C60" s="30" t="s">
        <v>7</v>
      </c>
      <c r="D60" s="40">
        <v>1</v>
      </c>
      <c r="E60" s="41"/>
      <c r="F60" s="42"/>
      <c r="G60" s="245"/>
      <c r="H60" s="34" t="str">
        <f t="shared" si="0"/>
        <v>No</v>
      </c>
      <c r="I60" s="35"/>
      <c r="J60" s="41"/>
      <c r="K60" s="37"/>
      <c r="L60" s="245"/>
      <c r="M60" s="43"/>
    </row>
    <row r="61" spans="1:13">
      <c r="A61" s="13"/>
      <c r="B61" s="77" t="s">
        <v>84</v>
      </c>
      <c r="C61" s="30"/>
      <c r="D61" s="40"/>
      <c r="E61" s="41"/>
      <c r="F61" s="42"/>
      <c r="G61" s="245"/>
      <c r="H61" s="34">
        <f t="shared" si="0"/>
        <v>0</v>
      </c>
      <c r="I61" s="35"/>
      <c r="J61" s="41"/>
      <c r="K61" s="37"/>
      <c r="L61" s="245"/>
      <c r="M61" s="43"/>
    </row>
    <row r="62" spans="1:13">
      <c r="A62" s="13">
        <v>38</v>
      </c>
      <c r="B62" s="77" t="s">
        <v>85</v>
      </c>
      <c r="C62" s="30" t="s">
        <v>7</v>
      </c>
      <c r="D62" s="40">
        <v>1</v>
      </c>
      <c r="E62" s="41"/>
      <c r="F62" s="42"/>
      <c r="G62" s="245"/>
      <c r="H62" s="34" t="str">
        <f t="shared" si="0"/>
        <v>No</v>
      </c>
      <c r="I62" s="35"/>
      <c r="J62" s="41"/>
      <c r="K62" s="37"/>
      <c r="L62" s="245"/>
      <c r="M62" s="43"/>
    </row>
    <row r="63" spans="1:13">
      <c r="A63" s="13"/>
      <c r="B63" s="77" t="s">
        <v>58</v>
      </c>
      <c r="C63" s="30"/>
      <c r="D63" s="40"/>
      <c r="E63" s="41"/>
      <c r="F63" s="42"/>
      <c r="G63" s="245"/>
      <c r="H63" s="34">
        <f t="shared" si="0"/>
        <v>0</v>
      </c>
      <c r="I63" s="35"/>
      <c r="J63" s="41"/>
      <c r="K63" s="37"/>
      <c r="L63" s="245"/>
      <c r="M63" s="43"/>
    </row>
    <row r="64" spans="1:13">
      <c r="A64" s="13">
        <v>39</v>
      </c>
      <c r="B64" s="77" t="s">
        <v>56</v>
      </c>
      <c r="C64" s="30" t="s">
        <v>7</v>
      </c>
      <c r="D64" s="40">
        <v>1</v>
      </c>
      <c r="E64" s="41"/>
      <c r="F64" s="42"/>
      <c r="G64" s="245"/>
      <c r="H64" s="34" t="str">
        <f t="shared" si="0"/>
        <v>No</v>
      </c>
      <c r="I64" s="35"/>
      <c r="J64" s="41"/>
      <c r="K64" s="37"/>
      <c r="L64" s="245"/>
      <c r="M64" s="43"/>
    </row>
    <row r="65" spans="1:13">
      <c r="A65" s="13"/>
      <c r="B65" s="77" t="s">
        <v>57</v>
      </c>
      <c r="C65" s="30"/>
      <c r="D65" s="40"/>
      <c r="E65" s="41"/>
      <c r="F65" s="42"/>
      <c r="G65" s="245"/>
      <c r="H65" s="34">
        <f t="shared" si="0"/>
        <v>0</v>
      </c>
      <c r="I65" s="35"/>
      <c r="J65" s="41"/>
      <c r="K65" s="37"/>
      <c r="L65" s="245"/>
      <c r="M65" s="43"/>
    </row>
    <row r="66" spans="1:13">
      <c r="A66" s="13">
        <v>40</v>
      </c>
      <c r="B66" s="77" t="s">
        <v>59</v>
      </c>
      <c r="C66" s="30" t="s">
        <v>7</v>
      </c>
      <c r="D66" s="40">
        <v>1</v>
      </c>
      <c r="E66" s="41"/>
      <c r="F66" s="42"/>
      <c r="G66" s="245"/>
      <c r="H66" s="34" t="str">
        <f t="shared" si="0"/>
        <v>No</v>
      </c>
      <c r="I66" s="35"/>
      <c r="J66" s="41"/>
      <c r="K66" s="37"/>
      <c r="L66" s="245"/>
      <c r="M66" s="43"/>
    </row>
    <row r="67" spans="1:13">
      <c r="A67" s="13"/>
      <c r="B67" s="77" t="s">
        <v>60</v>
      </c>
      <c r="C67" s="30"/>
      <c r="D67" s="40"/>
      <c r="E67" s="41"/>
      <c r="F67" s="42"/>
      <c r="G67" s="245"/>
      <c r="H67" s="34">
        <f t="shared" si="0"/>
        <v>0</v>
      </c>
      <c r="I67" s="35"/>
      <c r="J67" s="41"/>
      <c r="K67" s="37"/>
      <c r="L67" s="245"/>
      <c r="M67" s="43"/>
    </row>
    <row r="68" spans="1:13">
      <c r="A68" s="13">
        <v>41</v>
      </c>
      <c r="B68" s="77" t="s">
        <v>61</v>
      </c>
      <c r="C68" s="30" t="s">
        <v>7</v>
      </c>
      <c r="D68" s="40">
        <v>2</v>
      </c>
      <c r="E68" s="41"/>
      <c r="F68" s="42"/>
      <c r="G68" s="245"/>
      <c r="H68" s="34" t="str">
        <f t="shared" si="0"/>
        <v>No</v>
      </c>
      <c r="I68" s="35"/>
      <c r="J68" s="41"/>
      <c r="K68" s="37"/>
      <c r="L68" s="245"/>
      <c r="M68" s="43"/>
    </row>
    <row r="69" spans="1:13">
      <c r="A69" s="13"/>
      <c r="B69" s="77" t="s">
        <v>62</v>
      </c>
      <c r="C69" s="30"/>
      <c r="D69" s="40"/>
      <c r="E69" s="41"/>
      <c r="F69" s="42"/>
      <c r="G69" s="245"/>
      <c r="H69" s="34">
        <f t="shared" si="0"/>
        <v>0</v>
      </c>
      <c r="I69" s="35"/>
      <c r="J69" s="41"/>
      <c r="K69" s="37"/>
      <c r="L69" s="245"/>
      <c r="M69" s="43"/>
    </row>
    <row r="70" spans="1:13">
      <c r="A70" s="13">
        <v>42</v>
      </c>
      <c r="B70" s="77" t="s">
        <v>63</v>
      </c>
      <c r="C70" s="30" t="s">
        <v>7</v>
      </c>
      <c r="D70" s="40">
        <v>1</v>
      </c>
      <c r="E70" s="41"/>
      <c r="F70" s="42"/>
      <c r="G70" s="245"/>
      <c r="H70" s="34" t="str">
        <f t="shared" ref="H70:H93" si="1">C70</f>
        <v>No</v>
      </c>
      <c r="I70" s="35"/>
      <c r="J70" s="41"/>
      <c r="K70" s="37"/>
      <c r="L70" s="245"/>
      <c r="M70" s="43"/>
    </row>
    <row r="71" spans="1:13">
      <c r="A71" s="13"/>
      <c r="B71" s="77" t="s">
        <v>64</v>
      </c>
      <c r="C71" s="30"/>
      <c r="D71" s="40"/>
      <c r="E71" s="41"/>
      <c r="F71" s="42"/>
      <c r="G71" s="245"/>
      <c r="H71" s="34">
        <f t="shared" si="1"/>
        <v>0</v>
      </c>
      <c r="I71" s="35"/>
      <c r="J71" s="41"/>
      <c r="K71" s="37"/>
      <c r="L71" s="245"/>
      <c r="M71" s="43"/>
    </row>
    <row r="72" spans="1:13">
      <c r="A72" s="13">
        <v>43</v>
      </c>
      <c r="B72" s="77" t="s">
        <v>65</v>
      </c>
      <c r="C72" s="30" t="s">
        <v>7</v>
      </c>
      <c r="D72" s="40">
        <v>1</v>
      </c>
      <c r="E72" s="41"/>
      <c r="F72" s="42"/>
      <c r="G72" s="245"/>
      <c r="H72" s="34" t="str">
        <f t="shared" si="1"/>
        <v>No</v>
      </c>
      <c r="I72" s="35"/>
      <c r="J72" s="41"/>
      <c r="K72" s="37"/>
      <c r="L72" s="245"/>
      <c r="M72" s="43"/>
    </row>
    <row r="73" spans="1:13">
      <c r="A73" s="13"/>
      <c r="B73" s="77" t="s">
        <v>66</v>
      </c>
      <c r="C73" s="30"/>
      <c r="D73" s="40"/>
      <c r="E73" s="41"/>
      <c r="F73" s="42"/>
      <c r="G73" s="245"/>
      <c r="H73" s="34">
        <f t="shared" si="1"/>
        <v>0</v>
      </c>
      <c r="I73" s="35"/>
      <c r="J73" s="41"/>
      <c r="K73" s="37"/>
      <c r="L73" s="245"/>
      <c r="M73" s="43"/>
    </row>
    <row r="74" spans="1:13">
      <c r="A74" s="13">
        <v>44</v>
      </c>
      <c r="B74" s="77" t="s">
        <v>67</v>
      </c>
      <c r="C74" s="30" t="s">
        <v>7</v>
      </c>
      <c r="D74" s="40">
        <v>1</v>
      </c>
      <c r="E74" s="41"/>
      <c r="F74" s="42"/>
      <c r="G74" s="245"/>
      <c r="H74" s="34" t="str">
        <f t="shared" si="1"/>
        <v>No</v>
      </c>
      <c r="I74" s="35"/>
      <c r="J74" s="41"/>
      <c r="K74" s="37"/>
      <c r="L74" s="245"/>
      <c r="M74" s="43"/>
    </row>
    <row r="75" spans="1:13">
      <c r="A75" s="13"/>
      <c r="B75" s="77" t="s">
        <v>68</v>
      </c>
      <c r="C75" s="30"/>
      <c r="D75" s="40"/>
      <c r="E75" s="41"/>
      <c r="F75" s="42"/>
      <c r="G75" s="245"/>
      <c r="H75" s="34">
        <f t="shared" si="1"/>
        <v>0</v>
      </c>
      <c r="I75" s="35"/>
      <c r="J75" s="41"/>
      <c r="K75" s="37"/>
      <c r="L75" s="245"/>
      <c r="M75" s="43"/>
    </row>
    <row r="76" spans="1:13">
      <c r="A76" s="13">
        <v>45</v>
      </c>
      <c r="B76" s="77" t="s">
        <v>69</v>
      </c>
      <c r="C76" s="30" t="s">
        <v>7</v>
      </c>
      <c r="D76" s="40">
        <v>1</v>
      </c>
      <c r="E76" s="41"/>
      <c r="F76" s="42"/>
      <c r="G76" s="245"/>
      <c r="H76" s="34" t="str">
        <f t="shared" si="1"/>
        <v>No</v>
      </c>
      <c r="I76" s="35"/>
      <c r="J76" s="41"/>
      <c r="K76" s="37"/>
      <c r="L76" s="245"/>
      <c r="M76" s="43"/>
    </row>
    <row r="77" spans="1:13">
      <c r="A77" s="13"/>
      <c r="B77" s="77" t="s">
        <v>70</v>
      </c>
      <c r="C77" s="30"/>
      <c r="D77" s="40"/>
      <c r="E77" s="41"/>
      <c r="F77" s="42"/>
      <c r="G77" s="245"/>
      <c r="H77" s="34">
        <f t="shared" si="1"/>
        <v>0</v>
      </c>
      <c r="I77" s="35"/>
      <c r="J77" s="41"/>
      <c r="K77" s="37"/>
      <c r="L77" s="245"/>
      <c r="M77" s="43"/>
    </row>
    <row r="78" spans="1:13">
      <c r="A78" s="13">
        <v>46</v>
      </c>
      <c r="B78" s="77" t="s">
        <v>71</v>
      </c>
      <c r="C78" s="30" t="s">
        <v>7</v>
      </c>
      <c r="D78" s="40">
        <v>2</v>
      </c>
      <c r="E78" s="41"/>
      <c r="F78" s="42"/>
      <c r="G78" s="245"/>
      <c r="H78" s="34" t="str">
        <f t="shared" si="1"/>
        <v>No</v>
      </c>
      <c r="I78" s="35"/>
      <c r="J78" s="41"/>
      <c r="K78" s="37"/>
      <c r="L78" s="245"/>
      <c r="M78" s="43"/>
    </row>
    <row r="79" spans="1:13">
      <c r="A79" s="13"/>
      <c r="B79" s="77" t="s">
        <v>72</v>
      </c>
      <c r="C79" s="30"/>
      <c r="D79" s="40"/>
      <c r="E79" s="41"/>
      <c r="F79" s="42"/>
      <c r="G79" s="245"/>
      <c r="H79" s="34">
        <f t="shared" si="1"/>
        <v>0</v>
      </c>
      <c r="I79" s="35"/>
      <c r="J79" s="41"/>
      <c r="K79" s="37"/>
      <c r="L79" s="245"/>
      <c r="M79" s="43"/>
    </row>
    <row r="80" spans="1:13">
      <c r="A80" s="13">
        <v>47</v>
      </c>
      <c r="B80" s="77" t="s">
        <v>71</v>
      </c>
      <c r="C80" s="30" t="s">
        <v>7</v>
      </c>
      <c r="D80" s="40">
        <v>4</v>
      </c>
      <c r="E80" s="41"/>
      <c r="F80" s="42"/>
      <c r="G80" s="245"/>
      <c r="H80" s="34" t="str">
        <f t="shared" si="1"/>
        <v>No</v>
      </c>
      <c r="I80" s="35"/>
      <c r="J80" s="41"/>
      <c r="K80" s="37"/>
      <c r="L80" s="245"/>
      <c r="M80" s="43"/>
    </row>
    <row r="81" spans="1:13">
      <c r="A81" s="13"/>
      <c r="B81" s="77" t="s">
        <v>73</v>
      </c>
      <c r="C81" s="30"/>
      <c r="D81" s="40"/>
      <c r="E81" s="41"/>
      <c r="F81" s="42"/>
      <c r="G81" s="245"/>
      <c r="H81" s="34">
        <f t="shared" si="1"/>
        <v>0</v>
      </c>
      <c r="I81" s="35"/>
      <c r="J81" s="41"/>
      <c r="K81" s="37"/>
      <c r="L81" s="245"/>
      <c r="M81" s="43"/>
    </row>
    <row r="82" spans="1:13">
      <c r="A82" s="13">
        <v>48</v>
      </c>
      <c r="B82" s="77" t="s">
        <v>74</v>
      </c>
      <c r="C82" s="30" t="s">
        <v>7</v>
      </c>
      <c r="D82" s="40">
        <v>2</v>
      </c>
      <c r="E82" s="41"/>
      <c r="F82" s="42"/>
      <c r="G82" s="245"/>
      <c r="H82" s="34" t="str">
        <f t="shared" si="1"/>
        <v>No</v>
      </c>
      <c r="I82" s="35"/>
      <c r="J82" s="41"/>
      <c r="K82" s="37"/>
      <c r="L82" s="245"/>
      <c r="M82" s="43"/>
    </row>
    <row r="83" spans="1:13">
      <c r="A83" s="13">
        <v>49</v>
      </c>
      <c r="B83" s="77" t="s">
        <v>75</v>
      </c>
      <c r="C83" s="30" t="s">
        <v>7</v>
      </c>
      <c r="D83" s="40">
        <v>1</v>
      </c>
      <c r="E83" s="41"/>
      <c r="F83" s="42"/>
      <c r="G83" s="245"/>
      <c r="H83" s="34" t="str">
        <f t="shared" si="1"/>
        <v>No</v>
      </c>
      <c r="I83" s="35"/>
      <c r="J83" s="41"/>
      <c r="K83" s="37"/>
      <c r="L83" s="245"/>
      <c r="M83" s="43"/>
    </row>
    <row r="84" spans="1:13">
      <c r="A84" s="13">
        <v>50</v>
      </c>
      <c r="B84" s="77" t="s">
        <v>76</v>
      </c>
      <c r="C84" s="30" t="s">
        <v>7</v>
      </c>
      <c r="D84" s="40">
        <v>1</v>
      </c>
      <c r="E84" s="41"/>
      <c r="F84" s="42"/>
      <c r="G84" s="245"/>
      <c r="H84" s="34" t="str">
        <f t="shared" si="1"/>
        <v>No</v>
      </c>
      <c r="I84" s="35"/>
      <c r="J84" s="41"/>
      <c r="K84" s="37"/>
      <c r="L84" s="245"/>
      <c r="M84" s="43"/>
    </row>
    <row r="85" spans="1:13">
      <c r="A85" s="13">
        <v>51</v>
      </c>
      <c r="B85" s="77" t="s">
        <v>34</v>
      </c>
      <c r="C85" s="30" t="s">
        <v>7</v>
      </c>
      <c r="D85" s="40">
        <v>1</v>
      </c>
      <c r="E85" s="41"/>
      <c r="F85" s="42"/>
      <c r="G85" s="245"/>
      <c r="H85" s="34" t="str">
        <f t="shared" si="1"/>
        <v>No</v>
      </c>
      <c r="I85" s="35"/>
      <c r="J85" s="41"/>
      <c r="K85" s="37"/>
      <c r="L85" s="245"/>
      <c r="M85" s="43"/>
    </row>
    <row r="86" spans="1:13">
      <c r="A86" s="13">
        <v>54</v>
      </c>
      <c r="B86" s="77" t="s">
        <v>77</v>
      </c>
      <c r="C86" s="30" t="s">
        <v>7</v>
      </c>
      <c r="D86" s="40">
        <v>4</v>
      </c>
      <c r="E86" s="41"/>
      <c r="F86" s="42"/>
      <c r="G86" s="245"/>
      <c r="H86" s="34" t="str">
        <f t="shared" si="1"/>
        <v>No</v>
      </c>
      <c r="I86" s="35"/>
      <c r="J86" s="41"/>
      <c r="K86" s="37"/>
      <c r="L86" s="245"/>
      <c r="M86" s="43"/>
    </row>
    <row r="87" spans="1:13">
      <c r="A87" s="13">
        <v>55</v>
      </c>
      <c r="B87" s="77" t="s">
        <v>78</v>
      </c>
      <c r="C87" s="30" t="s">
        <v>7</v>
      </c>
      <c r="D87" s="40">
        <v>2</v>
      </c>
      <c r="E87" s="41"/>
      <c r="F87" s="42"/>
      <c r="G87" s="245"/>
      <c r="H87" s="34" t="str">
        <f t="shared" si="1"/>
        <v>No</v>
      </c>
      <c r="I87" s="35"/>
      <c r="J87" s="41"/>
      <c r="K87" s="37"/>
      <c r="L87" s="245"/>
      <c r="M87" s="43"/>
    </row>
    <row r="88" spans="1:13">
      <c r="A88" s="13">
        <v>56</v>
      </c>
      <c r="B88" s="77" t="s">
        <v>79</v>
      </c>
      <c r="C88" s="30" t="s">
        <v>7</v>
      </c>
      <c r="D88" s="40">
        <v>2</v>
      </c>
      <c r="E88" s="41"/>
      <c r="F88" s="42"/>
      <c r="G88" s="245"/>
      <c r="H88" s="34" t="str">
        <f t="shared" si="1"/>
        <v>No</v>
      </c>
      <c r="I88" s="35"/>
      <c r="J88" s="41"/>
      <c r="K88" s="37"/>
      <c r="L88" s="245"/>
      <c r="M88" s="43"/>
    </row>
    <row r="89" spans="1:13">
      <c r="A89" s="13">
        <v>57</v>
      </c>
      <c r="B89" s="77" t="s">
        <v>86</v>
      </c>
      <c r="C89" s="30" t="s">
        <v>7</v>
      </c>
      <c r="D89" s="40">
        <v>1</v>
      </c>
      <c r="E89" s="41"/>
      <c r="F89" s="42"/>
      <c r="G89" s="245"/>
      <c r="H89" s="34" t="str">
        <f t="shared" si="1"/>
        <v>No</v>
      </c>
      <c r="I89" s="35"/>
      <c r="J89" s="41"/>
      <c r="K89" s="37"/>
      <c r="L89" s="245"/>
      <c r="M89" s="43"/>
    </row>
    <row r="90" spans="1:13">
      <c r="A90" s="13">
        <v>58</v>
      </c>
      <c r="B90" s="77" t="s">
        <v>87</v>
      </c>
      <c r="C90" s="30" t="s">
        <v>7</v>
      </c>
      <c r="D90" s="40">
        <v>3</v>
      </c>
      <c r="E90" s="41"/>
      <c r="F90" s="42"/>
      <c r="G90" s="245"/>
      <c r="H90" s="34" t="str">
        <f t="shared" si="1"/>
        <v>No</v>
      </c>
      <c r="I90" s="35"/>
      <c r="J90" s="41"/>
      <c r="K90" s="37"/>
      <c r="L90" s="245"/>
      <c r="M90" s="43"/>
    </row>
    <row r="91" spans="1:13">
      <c r="A91" s="13">
        <v>59</v>
      </c>
      <c r="B91" s="77" t="s">
        <v>90</v>
      </c>
      <c r="C91" s="30" t="s">
        <v>7</v>
      </c>
      <c r="D91" s="40">
        <v>1</v>
      </c>
      <c r="E91" s="41"/>
      <c r="F91" s="42"/>
      <c r="G91" s="245"/>
      <c r="H91" s="34" t="str">
        <f t="shared" si="1"/>
        <v>No</v>
      </c>
      <c r="I91" s="35"/>
      <c r="J91" s="41"/>
      <c r="K91" s="37"/>
      <c r="L91" s="245"/>
      <c r="M91" s="43"/>
    </row>
    <row r="92" spans="1:13">
      <c r="A92" s="13">
        <v>60</v>
      </c>
      <c r="B92" s="77" t="s">
        <v>91</v>
      </c>
      <c r="C92" s="30" t="s">
        <v>7</v>
      </c>
      <c r="D92" s="40">
        <v>2</v>
      </c>
      <c r="E92" s="41"/>
      <c r="F92" s="42"/>
      <c r="G92" s="245"/>
      <c r="H92" s="34" t="str">
        <f t="shared" si="1"/>
        <v>No</v>
      </c>
      <c r="I92" s="35"/>
      <c r="J92" s="41"/>
      <c r="K92" s="37"/>
      <c r="L92" s="245"/>
      <c r="M92" s="43"/>
    </row>
    <row r="93" spans="1:13">
      <c r="A93" s="13">
        <v>61</v>
      </c>
      <c r="B93" s="77" t="s">
        <v>155</v>
      </c>
      <c r="C93" s="30" t="s">
        <v>7</v>
      </c>
      <c r="D93" s="40">
        <v>1</v>
      </c>
      <c r="E93" s="41"/>
      <c r="F93" s="42"/>
      <c r="G93" s="245"/>
      <c r="H93" s="34" t="str">
        <f t="shared" si="1"/>
        <v>No</v>
      </c>
      <c r="I93" s="35"/>
      <c r="J93" s="41"/>
      <c r="K93" s="37"/>
      <c r="L93" s="245"/>
      <c r="M93" s="43"/>
    </row>
    <row r="94" spans="1:13" s="52" customFormat="1">
      <c r="A94" s="13"/>
      <c r="B94" s="78" t="s">
        <v>8</v>
      </c>
      <c r="C94" s="44"/>
      <c r="D94" s="45"/>
      <c r="E94" s="46"/>
      <c r="F94" s="47">
        <f>SUM(F9:F88)</f>
        <v>0</v>
      </c>
      <c r="G94" s="245"/>
      <c r="H94" s="48"/>
      <c r="I94" s="49"/>
      <c r="J94" s="50"/>
      <c r="K94" s="47">
        <f>SUM(K9:K88)</f>
        <v>0</v>
      </c>
      <c r="L94" s="245"/>
      <c r="M94" s="51"/>
    </row>
    <row r="95" spans="1:13">
      <c r="A95" s="13"/>
      <c r="B95" s="79" t="s">
        <v>9</v>
      </c>
      <c r="C95" s="53"/>
      <c r="D95" s="54"/>
      <c r="E95" s="55"/>
      <c r="F95" s="33">
        <f>F94*18%</f>
        <v>0</v>
      </c>
      <c r="G95" s="245"/>
      <c r="H95" s="56"/>
      <c r="I95" s="35"/>
      <c r="J95" s="57"/>
      <c r="K95" s="33">
        <f>K94*18%</f>
        <v>0</v>
      </c>
      <c r="L95" s="245"/>
      <c r="M95" s="58"/>
    </row>
    <row r="96" spans="1:13" ht="20.6" thickBot="1">
      <c r="A96" s="59"/>
      <c r="B96" s="80" t="s">
        <v>10</v>
      </c>
      <c r="C96" s="60"/>
      <c r="D96" s="61"/>
      <c r="E96" s="62"/>
      <c r="F96" s="63">
        <f>SUM(F94:F95)</f>
        <v>0</v>
      </c>
      <c r="G96" s="246"/>
      <c r="H96" s="64"/>
      <c r="I96" s="62"/>
      <c r="J96" s="62"/>
      <c r="K96" s="63">
        <f>SUM(K94:K95)</f>
        <v>0</v>
      </c>
      <c r="L96" s="246"/>
      <c r="M96" s="51"/>
    </row>
    <row r="99" spans="1:13" s="230" customFormat="1">
      <c r="A99" s="230" t="s">
        <v>149</v>
      </c>
      <c r="B99" s="230" t="s">
        <v>150</v>
      </c>
      <c r="D99" s="231"/>
      <c r="E99" s="232"/>
      <c r="F99" s="232"/>
      <c r="G99" s="233"/>
      <c r="I99" s="232"/>
      <c r="J99" s="232"/>
      <c r="K99" s="232"/>
      <c r="L99" s="233"/>
      <c r="M99" s="232"/>
    </row>
    <row r="100" spans="1:13" s="226" customFormat="1">
      <c r="A100" s="220" t="s">
        <v>151</v>
      </c>
      <c r="B100" s="220"/>
      <c r="D100" s="227"/>
      <c r="E100" s="228"/>
      <c r="F100" s="228"/>
      <c r="G100" s="229"/>
      <c r="I100" s="228"/>
      <c r="J100" s="228"/>
      <c r="K100" s="228"/>
      <c r="L100" s="229"/>
      <c r="M100" s="228"/>
    </row>
    <row r="101" spans="1:13" s="226" customFormat="1">
      <c r="A101" s="243" t="s">
        <v>152</v>
      </c>
      <c r="B101" s="243"/>
      <c r="D101" s="227"/>
      <c r="E101" s="228"/>
      <c r="F101" s="228"/>
      <c r="G101" s="229"/>
      <c r="I101" s="228"/>
      <c r="J101" s="228"/>
      <c r="K101" s="228"/>
      <c r="L101" s="229"/>
      <c r="M101" s="228"/>
    </row>
    <row r="128" ht="21.75" customHeight="1"/>
    <row r="129" ht="21.75" customHeight="1"/>
    <row r="130" ht="21.75" customHeight="1"/>
    <row r="131" ht="21.75" customHeight="1"/>
  </sheetData>
  <mergeCells count="5">
    <mergeCell ref="A101:B101"/>
    <mergeCell ref="G1:G96"/>
    <mergeCell ref="L1:L96"/>
    <mergeCell ref="C6:F6"/>
    <mergeCell ref="H6:K6"/>
  </mergeCells>
  <pageMargins left="0.7" right="0.7" top="0.75" bottom="0.75" header="0.3" footer="0.3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showZeros="0" topLeftCell="A9" zoomScale="60" zoomScaleNormal="60" zoomScaleSheetLayoutView="70" workbookViewId="0">
      <selection activeCell="B33" sqref="B33"/>
    </sheetView>
  </sheetViews>
  <sheetFormatPr defaultColWidth="9.15234375" defaultRowHeight="20.6"/>
  <cols>
    <col min="1" max="1" width="12.3828125" style="209" customWidth="1"/>
    <col min="2" max="2" width="105" style="143" bestFit="1" customWidth="1"/>
    <col min="3" max="3" width="11.53515625" style="210" customWidth="1"/>
    <col min="4" max="4" width="9.15234375" style="211" customWidth="1"/>
    <col min="5" max="5" width="15" style="212" customWidth="1"/>
    <col min="6" max="6" width="17.3046875" style="212" customWidth="1"/>
    <col min="7" max="7" width="3" style="213" customWidth="1"/>
    <col min="8" max="8" width="19.3828125" style="210" customWidth="1"/>
    <col min="9" max="9" width="7.3046875" style="212" bestFit="1" customWidth="1"/>
    <col min="10" max="10" width="15.53515625" style="212" customWidth="1"/>
    <col min="11" max="11" width="18.15234375" style="212" customWidth="1"/>
    <col min="12" max="12" width="3" style="213" customWidth="1"/>
    <col min="13" max="13" width="52.69140625" style="214" customWidth="1"/>
    <col min="14" max="14" width="5.53515625" style="143" customWidth="1"/>
    <col min="15" max="16384" width="9.15234375" style="143"/>
  </cols>
  <sheetData>
    <row r="1" spans="1:15">
      <c r="A1" s="135"/>
      <c r="B1" s="136"/>
      <c r="C1" s="137"/>
      <c r="D1" s="138"/>
      <c r="E1" s="139"/>
      <c r="F1" s="139"/>
      <c r="G1" s="251"/>
      <c r="H1" s="138"/>
      <c r="I1" s="138"/>
      <c r="J1" s="138"/>
      <c r="K1" s="138"/>
      <c r="L1" s="251"/>
      <c r="M1" s="140"/>
      <c r="N1" s="141"/>
      <c r="O1" s="142"/>
    </row>
    <row r="2" spans="1:15">
      <c r="A2" s="144"/>
      <c r="B2" s="145" t="str">
        <f>[3]Summary!B2</f>
        <v>Approximate Bill of Quantities</v>
      </c>
      <c r="C2" s="146"/>
      <c r="D2" s="147"/>
      <c r="E2" s="148"/>
      <c r="F2" s="148"/>
      <c r="G2" s="252"/>
      <c r="H2" s="147"/>
      <c r="I2" s="147"/>
      <c r="J2" s="147"/>
      <c r="K2" s="147"/>
      <c r="L2" s="252"/>
      <c r="M2" s="140"/>
      <c r="N2" s="141"/>
      <c r="O2" s="142"/>
    </row>
    <row r="3" spans="1:15">
      <c r="A3" s="144"/>
      <c r="B3" s="149">
        <f>[3]Summary!B3</f>
        <v>0</v>
      </c>
      <c r="C3" s="146"/>
      <c r="D3" s="147"/>
      <c r="E3" s="148"/>
      <c r="F3" s="148"/>
      <c r="G3" s="252"/>
      <c r="H3" s="147"/>
      <c r="I3" s="147"/>
      <c r="J3" s="147"/>
      <c r="K3" s="147"/>
      <c r="L3" s="252"/>
      <c r="M3" s="140"/>
      <c r="N3" s="141"/>
      <c r="O3" s="142"/>
    </row>
    <row r="4" spans="1:15">
      <c r="A4" s="144"/>
      <c r="B4" s="145" t="s">
        <v>92</v>
      </c>
      <c r="C4" s="146"/>
      <c r="D4" s="147"/>
      <c r="E4" s="148"/>
      <c r="F4" s="148"/>
      <c r="G4" s="252"/>
      <c r="H4" s="147"/>
      <c r="I4" s="147"/>
      <c r="J4" s="147"/>
      <c r="K4" s="147"/>
      <c r="L4" s="252"/>
      <c r="M4" s="140"/>
      <c r="N4" s="141"/>
      <c r="O4" s="142"/>
    </row>
    <row r="5" spans="1:15" ht="21" thickBot="1">
      <c r="A5" s="150"/>
      <c r="B5" s="151"/>
      <c r="C5" s="152"/>
      <c r="D5" s="153"/>
      <c r="E5" s="154"/>
      <c r="F5" s="154"/>
      <c r="G5" s="252"/>
      <c r="H5" s="155"/>
      <c r="I5" s="156"/>
      <c r="J5" s="156"/>
      <c r="K5" s="156"/>
      <c r="L5" s="252"/>
      <c r="M5" s="157"/>
    </row>
    <row r="6" spans="1:15" ht="21" customHeight="1">
      <c r="A6" s="158" t="s">
        <v>5</v>
      </c>
      <c r="B6" s="159" t="s">
        <v>0</v>
      </c>
      <c r="C6" s="160" t="s">
        <v>6</v>
      </c>
      <c r="D6" s="160"/>
      <c r="E6" s="160"/>
      <c r="F6" s="161"/>
      <c r="G6" s="252"/>
      <c r="H6" s="162" t="s">
        <v>6</v>
      </c>
      <c r="I6" s="160"/>
      <c r="J6" s="160"/>
      <c r="K6" s="161"/>
      <c r="L6" s="252"/>
      <c r="M6" s="163"/>
    </row>
    <row r="7" spans="1:15">
      <c r="A7" s="158"/>
      <c r="B7" s="159"/>
      <c r="C7" s="164" t="s">
        <v>1</v>
      </c>
      <c r="D7" s="165" t="s">
        <v>2</v>
      </c>
      <c r="E7" s="166" t="s">
        <v>3</v>
      </c>
      <c r="F7" s="167" t="s">
        <v>4</v>
      </c>
      <c r="G7" s="252"/>
      <c r="H7" s="168" t="s">
        <v>1</v>
      </c>
      <c r="I7" s="169" t="s">
        <v>2</v>
      </c>
      <c r="J7" s="170" t="s">
        <v>3</v>
      </c>
      <c r="K7" s="171" t="s">
        <v>4</v>
      </c>
      <c r="L7" s="252"/>
      <c r="M7" s="163"/>
    </row>
    <row r="8" spans="1:15">
      <c r="A8" s="150"/>
      <c r="B8" s="172"/>
      <c r="C8" s="173"/>
      <c r="D8" s="174"/>
      <c r="E8" s="175"/>
      <c r="F8" s="176"/>
      <c r="G8" s="252"/>
      <c r="H8" s="177"/>
      <c r="I8" s="178"/>
      <c r="J8" s="179"/>
      <c r="K8" s="180"/>
      <c r="L8" s="252"/>
      <c r="M8" s="181"/>
      <c r="O8" s="182"/>
    </row>
    <row r="9" spans="1:15">
      <c r="A9" s="150">
        <v>1</v>
      </c>
      <c r="B9" s="183" t="s">
        <v>122</v>
      </c>
      <c r="C9" s="173"/>
      <c r="D9" s="184"/>
      <c r="E9" s="175"/>
      <c r="F9" s="176">
        <f>D9*E9</f>
        <v>0</v>
      </c>
      <c r="G9" s="252"/>
      <c r="H9" s="177">
        <f>C9</f>
        <v>0</v>
      </c>
      <c r="I9" s="178">
        <f>D9</f>
        <v>0</v>
      </c>
      <c r="J9" s="175"/>
      <c r="K9" s="180">
        <f>J9*I9</f>
        <v>0</v>
      </c>
      <c r="L9" s="252"/>
      <c r="M9" s="181"/>
      <c r="O9" s="182"/>
    </row>
    <row r="10" spans="1:15">
      <c r="A10" s="150"/>
      <c r="B10" s="183" t="s">
        <v>123</v>
      </c>
      <c r="C10" s="173"/>
      <c r="D10" s="184"/>
      <c r="E10" s="175"/>
      <c r="F10" s="176"/>
      <c r="G10" s="252"/>
      <c r="H10" s="177">
        <f t="shared" ref="H10:I10" si="0">C10</f>
        <v>0</v>
      </c>
      <c r="I10" s="178">
        <f t="shared" si="0"/>
        <v>0</v>
      </c>
      <c r="J10" s="175"/>
      <c r="K10" s="180"/>
      <c r="L10" s="252"/>
      <c r="M10" s="181"/>
      <c r="O10" s="182"/>
    </row>
    <row r="11" spans="1:15">
      <c r="A11" s="150"/>
      <c r="B11" s="183" t="s">
        <v>124</v>
      </c>
      <c r="C11" s="173" t="s">
        <v>7</v>
      </c>
      <c r="D11" s="184">
        <v>2</v>
      </c>
      <c r="E11" s="175"/>
      <c r="F11" s="176">
        <f>D11*E11</f>
        <v>0</v>
      </c>
      <c r="G11" s="252"/>
      <c r="H11" s="177" t="str">
        <f>C11</f>
        <v>No</v>
      </c>
      <c r="I11" s="178">
        <f>D11</f>
        <v>2</v>
      </c>
      <c r="J11" s="175"/>
      <c r="K11" s="180"/>
      <c r="L11" s="252"/>
      <c r="M11" s="181"/>
      <c r="O11" s="182"/>
    </row>
    <row r="12" spans="1:15">
      <c r="A12" s="150"/>
      <c r="B12" s="183" t="s">
        <v>125</v>
      </c>
      <c r="C12" s="173" t="s">
        <v>7</v>
      </c>
      <c r="D12" s="184">
        <v>1</v>
      </c>
      <c r="E12" s="175"/>
      <c r="F12" s="176">
        <f t="shared" ref="F12:F26" si="1">D12*E12</f>
        <v>0</v>
      </c>
      <c r="G12" s="252"/>
      <c r="H12" s="177" t="str">
        <f t="shared" ref="H12:I27" si="2">C12</f>
        <v>No</v>
      </c>
      <c r="I12" s="178">
        <f t="shared" si="2"/>
        <v>1</v>
      </c>
      <c r="J12" s="175"/>
      <c r="K12" s="180"/>
      <c r="L12" s="252"/>
      <c r="M12" s="181"/>
      <c r="O12" s="182"/>
    </row>
    <row r="13" spans="1:15">
      <c r="A13" s="150">
        <v>2</v>
      </c>
      <c r="B13" s="183" t="s">
        <v>126</v>
      </c>
      <c r="C13" s="173" t="s">
        <v>7</v>
      </c>
      <c r="D13" s="184">
        <v>1</v>
      </c>
      <c r="E13" s="175"/>
      <c r="F13" s="176">
        <f t="shared" si="1"/>
        <v>0</v>
      </c>
      <c r="G13" s="252"/>
      <c r="H13" s="177" t="str">
        <f t="shared" si="2"/>
        <v>No</v>
      </c>
      <c r="I13" s="178">
        <f t="shared" si="2"/>
        <v>1</v>
      </c>
      <c r="J13" s="175"/>
      <c r="K13" s="180"/>
      <c r="L13" s="252"/>
      <c r="M13" s="181"/>
      <c r="O13" s="182"/>
    </row>
    <row r="14" spans="1:15">
      <c r="A14" s="150"/>
      <c r="B14" s="183" t="s">
        <v>127</v>
      </c>
      <c r="C14" s="173"/>
      <c r="D14" s="184"/>
      <c r="E14" s="175"/>
      <c r="F14" s="176">
        <f t="shared" si="1"/>
        <v>0</v>
      </c>
      <c r="G14" s="252"/>
      <c r="H14" s="177">
        <f t="shared" si="2"/>
        <v>0</v>
      </c>
      <c r="I14" s="178">
        <f t="shared" si="2"/>
        <v>0</v>
      </c>
      <c r="J14" s="175"/>
      <c r="K14" s="180"/>
      <c r="L14" s="252"/>
      <c r="M14" s="181"/>
      <c r="O14" s="182"/>
    </row>
    <row r="15" spans="1:15">
      <c r="A15" s="150"/>
      <c r="B15" s="183" t="s">
        <v>128</v>
      </c>
      <c r="C15" s="173"/>
      <c r="D15" s="184"/>
      <c r="E15" s="175"/>
      <c r="F15" s="176">
        <f t="shared" si="1"/>
        <v>0</v>
      </c>
      <c r="G15" s="252"/>
      <c r="H15" s="177">
        <f t="shared" si="2"/>
        <v>0</v>
      </c>
      <c r="I15" s="178">
        <f t="shared" si="2"/>
        <v>0</v>
      </c>
      <c r="J15" s="175"/>
      <c r="K15" s="180"/>
      <c r="L15" s="252"/>
      <c r="M15" s="181"/>
      <c r="O15" s="182"/>
    </row>
    <row r="16" spans="1:15">
      <c r="A16" s="150">
        <v>3</v>
      </c>
      <c r="B16" s="183" t="s">
        <v>129</v>
      </c>
      <c r="C16" s="173" t="s">
        <v>7</v>
      </c>
      <c r="D16" s="184">
        <v>1</v>
      </c>
      <c r="E16" s="175"/>
      <c r="F16" s="176">
        <f t="shared" si="1"/>
        <v>0</v>
      </c>
      <c r="G16" s="252"/>
      <c r="H16" s="177" t="str">
        <f t="shared" si="2"/>
        <v>No</v>
      </c>
      <c r="I16" s="178">
        <f t="shared" si="2"/>
        <v>1</v>
      </c>
      <c r="J16" s="175"/>
      <c r="K16" s="180"/>
      <c r="L16" s="252"/>
      <c r="M16" s="181"/>
      <c r="O16" s="182"/>
    </row>
    <row r="17" spans="1:15">
      <c r="A17" s="150"/>
      <c r="B17" s="183" t="s">
        <v>130</v>
      </c>
      <c r="C17" s="173"/>
      <c r="D17" s="184"/>
      <c r="E17" s="175"/>
      <c r="F17" s="176">
        <f t="shared" si="1"/>
        <v>0</v>
      </c>
      <c r="G17" s="252"/>
      <c r="H17" s="177">
        <f t="shared" si="2"/>
        <v>0</v>
      </c>
      <c r="I17" s="178">
        <f t="shared" si="2"/>
        <v>0</v>
      </c>
      <c r="J17" s="175"/>
      <c r="K17" s="180"/>
      <c r="L17" s="252"/>
      <c r="M17" s="181"/>
      <c r="O17" s="182"/>
    </row>
    <row r="18" spans="1:15">
      <c r="A18" s="150"/>
      <c r="B18" s="183" t="s">
        <v>131</v>
      </c>
      <c r="C18" s="173"/>
      <c r="D18" s="184"/>
      <c r="E18" s="175"/>
      <c r="F18" s="176">
        <f t="shared" si="1"/>
        <v>0</v>
      </c>
      <c r="G18" s="252"/>
      <c r="H18" s="177">
        <f t="shared" si="2"/>
        <v>0</v>
      </c>
      <c r="I18" s="178">
        <f t="shared" si="2"/>
        <v>0</v>
      </c>
      <c r="J18" s="175"/>
      <c r="K18" s="180"/>
      <c r="L18" s="252"/>
      <c r="M18" s="181"/>
      <c r="O18" s="182"/>
    </row>
    <row r="19" spans="1:15">
      <c r="A19" s="150">
        <v>4</v>
      </c>
      <c r="B19" s="183" t="s">
        <v>132</v>
      </c>
      <c r="C19" s="173"/>
      <c r="D19" s="184"/>
      <c r="E19" s="175"/>
      <c r="F19" s="176">
        <f t="shared" si="1"/>
        <v>0</v>
      </c>
      <c r="G19" s="252"/>
      <c r="H19" s="177">
        <f t="shared" si="2"/>
        <v>0</v>
      </c>
      <c r="I19" s="178">
        <f t="shared" si="2"/>
        <v>0</v>
      </c>
      <c r="J19" s="175"/>
      <c r="K19" s="180"/>
      <c r="L19" s="252"/>
      <c r="M19" s="181"/>
      <c r="O19" s="182"/>
    </row>
    <row r="20" spans="1:15">
      <c r="A20" s="150"/>
      <c r="B20" s="183" t="s">
        <v>123</v>
      </c>
      <c r="C20" s="173" t="s">
        <v>7</v>
      </c>
      <c r="D20" s="184">
        <v>1</v>
      </c>
      <c r="E20" s="175"/>
      <c r="F20" s="176">
        <f t="shared" si="1"/>
        <v>0</v>
      </c>
      <c r="G20" s="252"/>
      <c r="H20" s="177" t="str">
        <f t="shared" si="2"/>
        <v>No</v>
      </c>
      <c r="I20" s="178">
        <f t="shared" si="2"/>
        <v>1</v>
      </c>
      <c r="J20" s="175"/>
      <c r="K20" s="180"/>
      <c r="L20" s="252"/>
      <c r="M20" s="181"/>
      <c r="O20" s="182"/>
    </row>
    <row r="21" spans="1:15">
      <c r="A21" s="150"/>
      <c r="B21" s="183" t="s">
        <v>133</v>
      </c>
      <c r="C21" s="173"/>
      <c r="D21" s="184"/>
      <c r="E21" s="175"/>
      <c r="F21" s="176">
        <f t="shared" si="1"/>
        <v>0</v>
      </c>
      <c r="G21" s="252"/>
      <c r="H21" s="177">
        <f t="shared" si="2"/>
        <v>0</v>
      </c>
      <c r="I21" s="178">
        <f t="shared" si="2"/>
        <v>0</v>
      </c>
      <c r="J21" s="175"/>
      <c r="K21" s="180"/>
      <c r="L21" s="252"/>
      <c r="M21" s="181"/>
      <c r="O21" s="182"/>
    </row>
    <row r="22" spans="1:15">
      <c r="A22" s="150">
        <v>5</v>
      </c>
      <c r="B22" s="183" t="s">
        <v>134</v>
      </c>
      <c r="C22" s="173" t="s">
        <v>7</v>
      </c>
      <c r="D22" s="184">
        <v>1</v>
      </c>
      <c r="E22" s="175"/>
      <c r="F22" s="176">
        <f t="shared" si="1"/>
        <v>0</v>
      </c>
      <c r="G22" s="252"/>
      <c r="H22" s="177" t="str">
        <f t="shared" si="2"/>
        <v>No</v>
      </c>
      <c r="I22" s="178">
        <f t="shared" si="2"/>
        <v>1</v>
      </c>
      <c r="J22" s="175"/>
      <c r="K22" s="180"/>
      <c r="L22" s="252"/>
      <c r="M22" s="181"/>
      <c r="O22" s="182"/>
    </row>
    <row r="23" spans="1:15">
      <c r="A23" s="150"/>
      <c r="B23" s="183" t="s">
        <v>123</v>
      </c>
      <c r="C23" s="173"/>
      <c r="D23" s="184"/>
      <c r="E23" s="175"/>
      <c r="F23" s="176">
        <f t="shared" si="1"/>
        <v>0</v>
      </c>
      <c r="G23" s="252"/>
      <c r="H23" s="177">
        <f t="shared" si="2"/>
        <v>0</v>
      </c>
      <c r="I23" s="178">
        <f t="shared" si="2"/>
        <v>0</v>
      </c>
      <c r="J23" s="175"/>
      <c r="K23" s="180"/>
      <c r="L23" s="252"/>
      <c r="M23" s="181"/>
      <c r="O23" s="182"/>
    </row>
    <row r="24" spans="1:15">
      <c r="A24" s="150"/>
      <c r="B24" s="183" t="s">
        <v>135</v>
      </c>
      <c r="C24" s="173"/>
      <c r="D24" s="184"/>
      <c r="E24" s="175"/>
      <c r="F24" s="176">
        <f t="shared" si="1"/>
        <v>0</v>
      </c>
      <c r="G24" s="252"/>
      <c r="H24" s="177">
        <f t="shared" si="2"/>
        <v>0</v>
      </c>
      <c r="I24" s="178">
        <f t="shared" si="2"/>
        <v>0</v>
      </c>
      <c r="J24" s="175"/>
      <c r="K24" s="180"/>
      <c r="L24" s="252"/>
      <c r="M24" s="181"/>
      <c r="O24" s="182"/>
    </row>
    <row r="25" spans="1:15">
      <c r="A25" s="150">
        <v>6</v>
      </c>
      <c r="B25" s="183" t="s">
        <v>134</v>
      </c>
      <c r="C25" s="173" t="s">
        <v>7</v>
      </c>
      <c r="D25" s="184"/>
      <c r="E25" s="175"/>
      <c r="F25" s="176">
        <f t="shared" si="1"/>
        <v>0</v>
      </c>
      <c r="G25" s="252"/>
      <c r="H25" s="177" t="str">
        <f t="shared" si="2"/>
        <v>No</v>
      </c>
      <c r="I25" s="178">
        <f t="shared" si="2"/>
        <v>0</v>
      </c>
      <c r="J25" s="175"/>
      <c r="K25" s="180"/>
      <c r="L25" s="252"/>
      <c r="M25" s="181"/>
      <c r="O25" s="182"/>
    </row>
    <row r="26" spans="1:15">
      <c r="A26" s="150"/>
      <c r="B26" s="183" t="s">
        <v>123</v>
      </c>
      <c r="C26" s="173"/>
      <c r="D26" s="184"/>
      <c r="E26" s="175"/>
      <c r="F26" s="176">
        <f t="shared" si="1"/>
        <v>0</v>
      </c>
      <c r="G26" s="252"/>
      <c r="H26" s="177">
        <f t="shared" si="2"/>
        <v>0</v>
      </c>
      <c r="I26" s="178">
        <f t="shared" si="2"/>
        <v>0</v>
      </c>
      <c r="J26" s="175"/>
      <c r="K26" s="180"/>
      <c r="L26" s="252"/>
      <c r="M26" s="181"/>
      <c r="O26" s="182"/>
    </row>
    <row r="27" spans="1:15">
      <c r="A27" s="150"/>
      <c r="B27" s="183" t="s">
        <v>136</v>
      </c>
      <c r="C27" s="173"/>
      <c r="D27" s="184"/>
      <c r="E27" s="175"/>
      <c r="F27" s="176"/>
      <c r="G27" s="252"/>
      <c r="H27" s="177">
        <f t="shared" si="2"/>
        <v>0</v>
      </c>
      <c r="I27" s="178"/>
      <c r="J27" s="175"/>
      <c r="K27" s="180"/>
      <c r="L27" s="252"/>
      <c r="M27" s="181"/>
      <c r="O27" s="182"/>
    </row>
    <row r="28" spans="1:15" s="194" customFormat="1">
      <c r="A28" s="150"/>
      <c r="B28" s="185" t="s">
        <v>8</v>
      </c>
      <c r="C28" s="186"/>
      <c r="D28" s="187"/>
      <c r="E28" s="188"/>
      <c r="F28" s="189">
        <f>SUM(F9:F21)</f>
        <v>0</v>
      </c>
      <c r="G28" s="252"/>
      <c r="H28" s="190"/>
      <c r="I28" s="191"/>
      <c r="J28" s="192"/>
      <c r="K28" s="189">
        <f>SUM(K9:K21)</f>
        <v>0</v>
      </c>
      <c r="L28" s="252"/>
      <c r="M28" s="193"/>
    </row>
    <row r="29" spans="1:15">
      <c r="A29" s="150"/>
      <c r="B29" s="195" t="s">
        <v>9</v>
      </c>
      <c r="C29" s="196"/>
      <c r="D29" s="197"/>
      <c r="E29" s="198"/>
      <c r="F29" s="176">
        <f>F28*18%</f>
        <v>0</v>
      </c>
      <c r="G29" s="252"/>
      <c r="H29" s="199"/>
      <c r="I29" s="178"/>
      <c r="J29" s="200"/>
      <c r="K29" s="176">
        <f>K28*18%</f>
        <v>0</v>
      </c>
      <c r="L29" s="252"/>
      <c r="M29" s="201"/>
    </row>
    <row r="30" spans="1:15" ht="21" thickBot="1">
      <c r="A30" s="202"/>
      <c r="B30" s="203" t="s">
        <v>10</v>
      </c>
      <c r="C30" s="204"/>
      <c r="D30" s="205"/>
      <c r="E30" s="206"/>
      <c r="F30" s="207">
        <f>SUM(F28:F29)</f>
        <v>0</v>
      </c>
      <c r="G30" s="253"/>
      <c r="H30" s="208"/>
      <c r="I30" s="206"/>
      <c r="J30" s="206"/>
      <c r="K30" s="207">
        <f>SUM(K28:K29)</f>
        <v>0</v>
      </c>
      <c r="L30" s="253"/>
      <c r="M30" s="193"/>
    </row>
    <row r="62" ht="21.75" customHeight="1"/>
    <row r="63" ht="21.75" customHeight="1"/>
    <row r="64" ht="21.75" customHeight="1"/>
    <row r="65" ht="21.75" customHeight="1"/>
  </sheetData>
  <mergeCells count="2">
    <mergeCell ref="G1:G30"/>
    <mergeCell ref="L1:L30"/>
  </mergeCells>
  <pageMargins left="0.7" right="0.7" top="0.75" bottom="0.75" header="0.3" footer="0.3"/>
  <pageSetup paperSize="9" scale="29" orientation="portrait" r:id="rId1"/>
  <ignoredErrors>
    <ignoredError sqref="F9:F2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I13"/>
  <sheetViews>
    <sheetView workbookViewId="0">
      <selection activeCell="G14" sqref="G14"/>
    </sheetView>
  </sheetViews>
  <sheetFormatPr defaultRowHeight="14.6"/>
  <cols>
    <col min="5" max="5" width="48.3046875" bestFit="1" customWidth="1"/>
    <col min="6" max="6" width="4.84375" bestFit="1" customWidth="1"/>
    <col min="7" max="7" width="4.15234375" bestFit="1" customWidth="1"/>
  </cols>
  <sheetData>
    <row r="7" spans="4:9">
      <c r="D7" s="215" t="s">
        <v>95</v>
      </c>
      <c r="E7" s="215" t="s">
        <v>137</v>
      </c>
      <c r="F7" s="215" t="s">
        <v>138</v>
      </c>
      <c r="G7" s="215" t="s">
        <v>139</v>
      </c>
      <c r="H7" s="216" t="s">
        <v>140</v>
      </c>
      <c r="I7" s="216" t="s">
        <v>141</v>
      </c>
    </row>
    <row r="8" spans="4:9">
      <c r="D8" s="217">
        <v>1</v>
      </c>
      <c r="E8" s="217" t="s">
        <v>145</v>
      </c>
      <c r="F8" s="217" t="s">
        <v>142</v>
      </c>
      <c r="G8" s="217">
        <v>0</v>
      </c>
      <c r="H8" s="218"/>
      <c r="I8" s="218">
        <f>G8*H8</f>
        <v>0</v>
      </c>
    </row>
    <row r="9" spans="4:9">
      <c r="D9" s="217">
        <v>3</v>
      </c>
      <c r="E9" s="217" t="s">
        <v>144</v>
      </c>
      <c r="F9" s="217" t="s">
        <v>142</v>
      </c>
      <c r="G9" s="217">
        <v>0</v>
      </c>
      <c r="H9" s="218"/>
      <c r="I9" s="218">
        <f t="shared" ref="I9:I13" si="0">G9*H9</f>
        <v>0</v>
      </c>
    </row>
    <row r="10" spans="4:9">
      <c r="D10" s="217">
        <v>4</v>
      </c>
      <c r="E10" s="217" t="s">
        <v>143</v>
      </c>
      <c r="F10" s="217" t="s">
        <v>142</v>
      </c>
      <c r="G10" s="217">
        <v>0</v>
      </c>
      <c r="H10" s="218"/>
      <c r="I10" s="218">
        <f t="shared" si="0"/>
        <v>0</v>
      </c>
    </row>
    <row r="11" spans="4:9">
      <c r="D11" s="217">
        <v>5</v>
      </c>
      <c r="E11" s="217" t="s">
        <v>146</v>
      </c>
      <c r="F11" s="217" t="s">
        <v>142</v>
      </c>
      <c r="G11" s="217">
        <v>2</v>
      </c>
      <c r="H11" s="218"/>
      <c r="I11" s="218">
        <f t="shared" si="0"/>
        <v>0</v>
      </c>
    </row>
    <row r="12" spans="4:9">
      <c r="D12" s="217">
        <v>6</v>
      </c>
      <c r="E12" s="217" t="s">
        <v>147</v>
      </c>
      <c r="F12" s="217" t="s">
        <v>142</v>
      </c>
      <c r="G12" s="217">
        <v>2</v>
      </c>
      <c r="H12" s="218"/>
      <c r="I12" s="218">
        <f t="shared" si="0"/>
        <v>0</v>
      </c>
    </row>
    <row r="13" spans="4:9">
      <c r="D13" s="217">
        <v>7</v>
      </c>
      <c r="E13" s="217" t="s">
        <v>148</v>
      </c>
      <c r="F13" s="217" t="s">
        <v>142</v>
      </c>
      <c r="G13" s="217">
        <v>0</v>
      </c>
      <c r="H13" s="217"/>
      <c r="I13" s="219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Imported Equipments</vt:lpstr>
      <vt:lpstr>Fabricated Equipments</vt:lpstr>
      <vt:lpstr>Refrigeration</vt:lpstr>
      <vt:lpstr>Misc</vt:lpstr>
      <vt:lpstr>'Fabricated Equipments'!Print_Area</vt:lpstr>
      <vt:lpstr>'Imported Equipments'!Print_Area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Ali Shaikh</dc:creator>
  <cp:lastModifiedBy>Smrutika Thoti</cp:lastModifiedBy>
  <cp:lastPrinted>2023-09-06T14:44:30Z</cp:lastPrinted>
  <dcterms:created xsi:type="dcterms:W3CDTF">2022-08-04T07:34:51Z</dcterms:created>
  <dcterms:modified xsi:type="dcterms:W3CDTF">2024-10-18T12:03:25Z</dcterms:modified>
</cp:coreProperties>
</file>