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bstract" sheetId="1" r:id="rId4"/>
    <sheet name="Measurement" sheetId="2" r:id="rId5"/>
  </sheets>
</workbook>
</file>

<file path=xl/sharedStrings.xml><?xml version="1.0" encoding="utf-8"?>
<sst xmlns="http://schemas.openxmlformats.org/spreadsheetml/2006/main" uniqueCount="55">
  <si>
    <t>DATE-  16/09/2024</t>
  </si>
  <si>
    <t>PROPOSED BOQ FOR CIVIL WORK OF AIRPORT LOUNGE BELONGING TO TRAVEL FOOD SERVICES PVT. LTD.</t>
  </si>
  <si>
    <t>Sr. No</t>
  </si>
  <si>
    <t>Particulars</t>
  </si>
  <si>
    <t>Qty</t>
  </si>
  <si>
    <t>Unit</t>
  </si>
  <si>
    <t xml:space="preserve">Rate </t>
  </si>
  <si>
    <t xml:space="preserve">Amount </t>
  </si>
  <si>
    <t>CIVIL WORK :-</t>
  </si>
  <si>
    <t xml:space="preserve">Providing First class Burnt Brick masonry with conventional/ I.S. type bricks in cement mortar 1:6 in superstructure including striking joints, raking out joints, watering and scaffolding etc. Complete </t>
  </si>
  <si>
    <t>Cu.m.</t>
  </si>
  <si>
    <r>
      <rPr>
        <sz val="10"/>
        <color indexed="8"/>
        <rFont val="Arial"/>
      </rPr>
      <t xml:space="preserve">Providing </t>
    </r>
    <r>
      <rPr>
        <b val="1"/>
        <sz val="10"/>
        <color indexed="8"/>
        <rFont val="Arial"/>
      </rPr>
      <t>internal cement plaste</t>
    </r>
    <r>
      <rPr>
        <sz val="10"/>
        <color indexed="8"/>
        <rFont val="Arial"/>
      </rPr>
      <t>r</t>
    </r>
    <r>
      <rPr>
        <b val="1"/>
        <sz val="10"/>
        <color indexed="8"/>
        <rFont val="Arial"/>
      </rPr>
      <t xml:space="preserve"> 6 mm thick </t>
    </r>
    <r>
      <rPr>
        <sz val="10"/>
        <color indexed="8"/>
        <rFont val="Arial"/>
      </rPr>
      <t>to ceiling in single coat in cement mortar 1:3 without neeru finish to concrete surface in all positions including scaffolding and curing etc. complete.</t>
    </r>
  </si>
  <si>
    <t>Sq.m.</t>
  </si>
  <si>
    <t xml:space="preserve">Providing and fixing solid core flush door shutter in single leaf 32 mm thick decorative type of exterior grade as per detailed drawings approved face veneers 3 mm thick / Laminate on both faces or as directed, all necessary beads, mouldings and lipping, wrought iron hold fasts, chromium plated fixtures and fastenings, with brass mortise lock, chromium plated handles on both sides, and finishing with French Polish etc. complete. </t>
  </si>
  <si>
    <t>Nos.</t>
  </si>
  <si>
    <t>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t>
  </si>
  <si>
    <t>Providing and laying integral cement based water proofing treatment including preparation of surface as required for treatment of KITCHEN &amp; BAR AREA consisting of following operations. (a) Creating Sunken &amp; preparing surface for the Kitchen &amp; Bar Area (b) After sunken completion mark levels on the walls  (c) Clean the surface free from dust, loose material etc. (d)If required provide &amp; fix 12mm dia GI nozzle / pvc conduit pipe @1.5mt c/c on the entire area of the sunken portion. Apply chemical injection grouting through the nozzles with cement slurry admixture with DURA EV / Equivalent (Non shrink polymeric grouting compound) with 40 PSI pressure pump. Seal off the nozzle &amp; cutting the same after the grout is set. (e) Make angular fillets or Gold with cement sand mortar (1:3) admixed with diluted DURAKIT / Equivalent (1 DURAKIT OR EQUIVALENT: 3 WATER) at the junctions of the wall. (f) Wet the surface with water to make it SSD condition.  (g) Apply one coat of DURAKIT/ Equivalent - Acrylic Polymer Modified Cementatious (PMC) slurry coating as per manufacturer specification 1:2 (1DURAKIT / EQUIVALENT : 2 CEMENT) by weight on the sunken floor surface; turned up &amp; finished upto 100mm from FFL. (h) Apply second coat of DURAKIT/ Equivalent - Acrylic Polymer Modified Cementatious slurry coating as per manufacturer specification 1:2 (1DURAKIT / EQUIVALENT : 2 CEMENT) by weight over the first coat at right angles. The second coat is usually applied after first layer slurry coat has touch dried usually after 4 hrs. (i) Ponding test for water leakage will be carried out as per IS 3370 part 1 for seven days as instructed. (j) Drain out the ponded water &amp; then provide 20mm protective plaster cement : sand mortar (1:4) admixed with integral waterproofing compound DURA 1 / Equivalent @ 1 kg per bag of cement on top  of the second coat as in 5.8. (k) Water &amp; waste pipes to be provided according to proper level &amp; slope. Seal off the pipes for further testing. (l) After plumbing &amp; sanitary work will be executed / inspected &amp; tested as per drawing. (m) Backfilling the gap between the protective plaster (as per 5.10) &amp; finished surface level with loose/ light weight materials like pumice stone, light bricks , etc. (n) Light weight material voids to be filled up to desired level with 25mm plain cement concrete after placement of required pipes/ fittings to the desired slope &amp; level. This shall be followed by finishing Kitchen &amp; Bar Tiles.</t>
  </si>
  <si>
    <t>Demolishing brick work and flooring manually / by mechanical means including stacking and removal / disposal of debris and its transportation to the city landfill as per direction of Engineer-in-charge.</t>
  </si>
  <si>
    <t>Total….Rs.</t>
  </si>
  <si>
    <r>
      <rPr>
        <b val="1"/>
        <sz val="10"/>
        <color indexed="8"/>
        <rFont val="Arial"/>
      </rPr>
      <t xml:space="preserve">IN WORDS-  </t>
    </r>
  </si>
  <si>
    <t>FINAL TOTAL</t>
  </si>
  <si>
    <t>SAY RS.</t>
  </si>
  <si>
    <t>MEASUREMENT SHEET</t>
  </si>
  <si>
    <t>ITEM NO</t>
  </si>
  <si>
    <t>PARTICULARS</t>
  </si>
  <si>
    <t>NO.</t>
  </si>
  <si>
    <t>LENGTH</t>
  </si>
  <si>
    <t>WIDTH</t>
  </si>
  <si>
    <t>DEPTH</t>
  </si>
  <si>
    <t>UNIT</t>
  </si>
  <si>
    <t>QUANTITY</t>
  </si>
  <si>
    <t xml:space="preserve"> At Ground Floor…..</t>
  </si>
  <si>
    <r>
      <rPr>
        <b val="1"/>
        <sz val="10"/>
        <color indexed="8"/>
        <rFont val="Arial"/>
      </rPr>
      <t xml:space="preserve">V/s - </t>
    </r>
    <r>
      <rPr>
        <sz val="10"/>
        <color indexed="8"/>
        <rFont val="Arial"/>
      </rPr>
      <t>KITCHEN</t>
    </r>
  </si>
  <si>
    <t>Cu.m</t>
  </si>
  <si>
    <t>BAR</t>
  </si>
  <si>
    <t>STORAGE</t>
  </si>
  <si>
    <r>
      <rPr>
        <b val="1"/>
        <sz val="10"/>
        <color indexed="8"/>
        <rFont val="Arial"/>
      </rPr>
      <t xml:space="preserve">H/s - </t>
    </r>
    <r>
      <rPr>
        <sz val="10"/>
        <color indexed="8"/>
        <rFont val="Arial"/>
      </rPr>
      <t>BAR</t>
    </r>
  </si>
  <si>
    <r>
      <rPr>
        <sz val="10"/>
        <color indexed="8"/>
        <rFont val="Arial"/>
      </rPr>
      <t>STORAGE</t>
    </r>
  </si>
  <si>
    <t>FOR LEDGE NEAR LOUNGE SITTING</t>
  </si>
  <si>
    <t xml:space="preserve">Total </t>
  </si>
  <si>
    <t>Deduction……..</t>
  </si>
  <si>
    <t>Door D3</t>
  </si>
  <si>
    <t>Door D2</t>
  </si>
  <si>
    <t>total quantity of brick work</t>
  </si>
  <si>
    <t>Providing internal cement plaster 6 mm thick upto Ceiling.</t>
  </si>
  <si>
    <t xml:space="preserve">Ground Floor </t>
  </si>
  <si>
    <t>Sq.m</t>
  </si>
  <si>
    <t>Deduction of Door &amp; window</t>
  </si>
  <si>
    <t xml:space="preserve"> Final Total</t>
  </si>
  <si>
    <t xml:space="preserve">DOOR WINDOW </t>
  </si>
  <si>
    <t xml:space="preserve">FIRE DOOR </t>
  </si>
  <si>
    <t>Nos</t>
  </si>
  <si>
    <t>WATER PROOFING</t>
  </si>
  <si>
    <t>DEMOLITION</t>
  </si>
  <si>
    <t>LUMPSUM</t>
  </si>
</sst>
</file>

<file path=xl/styles.xml><?xml version="1.0" encoding="utf-8"?>
<styleSheet xmlns="http://schemas.openxmlformats.org/spreadsheetml/2006/main">
  <numFmts count="3">
    <numFmt numFmtId="0" formatCode="General"/>
    <numFmt numFmtId="59" formatCode="&quot; &quot;* #,##0.00&quot; &quot;;&quot; &quot;* (#,##0.00);&quot; &quot;* &quot;-&quot;??&quot; &quot;"/>
    <numFmt numFmtId="60" formatCode="0.000"/>
  </numFmts>
  <fonts count="15">
    <font>
      <sz val="10"/>
      <color indexed="8"/>
      <name val="Arial"/>
    </font>
    <font>
      <sz val="12"/>
      <color indexed="8"/>
      <name val="Helvetica Neue"/>
    </font>
    <font>
      <sz val="13"/>
      <color indexed="8"/>
      <name val="Arial"/>
    </font>
    <font>
      <sz val="12"/>
      <color indexed="8"/>
      <name val="Arial"/>
    </font>
    <font>
      <b val="1"/>
      <u val="single"/>
      <sz val="12"/>
      <color indexed="8"/>
      <name val="Arial"/>
    </font>
    <font>
      <b val="1"/>
      <sz val="12"/>
      <color indexed="8"/>
      <name val="Arial"/>
    </font>
    <font>
      <b val="1"/>
      <sz val="10"/>
      <color indexed="8"/>
      <name val="Arial"/>
    </font>
    <font>
      <sz val="9"/>
      <color indexed="8"/>
      <name val="Tahoma"/>
    </font>
    <font>
      <sz val="10"/>
      <color indexed="8"/>
      <name val="Arial"/>
    </font>
    <font>
      <b val="1"/>
      <sz val="10"/>
      <color indexed="11"/>
      <name val="Arial"/>
    </font>
    <font>
      <b val="1"/>
      <u val="single"/>
      <sz val="16"/>
      <color indexed="8"/>
      <name val="Arial"/>
    </font>
    <font>
      <b val="1"/>
      <sz val="9"/>
      <color indexed="11"/>
      <name val="Arial"/>
    </font>
    <font>
      <b val="1"/>
      <sz val="11"/>
      <color indexed="8"/>
      <name val="Arial"/>
    </font>
    <font>
      <b val="1"/>
      <sz val="9"/>
      <color indexed="8"/>
      <name val="Arial"/>
    </font>
    <font>
      <b val="1"/>
      <u val="single"/>
      <sz val="10"/>
      <color indexed="8"/>
      <name val="Arial"/>
    </font>
  </fonts>
  <fills count="3">
    <fill>
      <patternFill patternType="none"/>
    </fill>
    <fill>
      <patternFill patternType="gray125"/>
    </fill>
    <fill>
      <patternFill patternType="solid">
        <fgColor indexed="9"/>
        <bgColor auto="1"/>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
      <left style="hair">
        <color indexed="8"/>
      </left>
      <right style="hair">
        <color indexed="8"/>
      </right>
      <top style="hair">
        <color indexed="8"/>
      </top>
      <bottom style="hair">
        <color indexed="8"/>
      </bottom>
      <diagonal/>
    </border>
    <border>
      <left style="hair">
        <color indexed="8"/>
      </left>
      <right style="thin">
        <color indexed="10"/>
      </right>
      <top style="hair">
        <color indexed="8"/>
      </top>
      <bottom style="hair">
        <color indexed="8"/>
      </bottom>
      <diagonal/>
    </border>
    <border>
      <left style="thin">
        <color indexed="10"/>
      </left>
      <right style="thin">
        <color indexed="10"/>
      </right>
      <top style="hair">
        <color indexed="8"/>
      </top>
      <bottom style="hair">
        <color indexed="8"/>
      </bottom>
      <diagonal/>
    </border>
    <border>
      <left style="thin">
        <color indexed="10"/>
      </left>
      <right style="hair">
        <color indexed="8"/>
      </right>
      <top style="hair">
        <color indexed="8"/>
      </top>
      <bottom style="hair">
        <color indexed="8"/>
      </bottom>
      <diagonal/>
    </border>
    <border>
      <left style="thin">
        <color indexed="10"/>
      </left>
      <right style="thin">
        <color indexed="10"/>
      </right>
      <top style="hair">
        <color indexed="8"/>
      </top>
      <bottom style="thin">
        <color indexed="10"/>
      </bottom>
      <diagonal/>
    </border>
    <border>
      <left style="hair">
        <color indexed="8"/>
      </left>
      <right style="thin">
        <color indexed="10"/>
      </right>
      <top style="thin">
        <color indexed="10"/>
      </top>
      <bottom style="hair">
        <color indexed="8"/>
      </bottom>
      <diagonal/>
    </border>
    <border>
      <left style="thin">
        <color indexed="10"/>
      </left>
      <right style="thin">
        <color indexed="10"/>
      </right>
      <top style="thin">
        <color indexed="10"/>
      </top>
      <bottom style="hair">
        <color indexed="8"/>
      </bottom>
      <diagonal/>
    </border>
    <border>
      <left style="hair">
        <color indexed="8"/>
      </left>
      <right style="thin">
        <color indexed="10"/>
      </right>
      <top style="hair">
        <color indexed="8"/>
      </top>
      <bottom style="thin">
        <color indexed="10"/>
      </bottom>
      <diagonal/>
    </border>
    <border>
      <left style="thin">
        <color indexed="10"/>
      </left>
      <right style="hair">
        <color indexed="8"/>
      </right>
      <top style="hair">
        <color indexed="8"/>
      </top>
      <bottom style="thin">
        <color indexed="10"/>
      </bottom>
      <diagonal/>
    </border>
  </borders>
  <cellStyleXfs count="1">
    <xf numFmtId="0" fontId="0" applyNumberFormat="0" applyFont="1" applyFill="0" applyBorder="0" applyAlignment="1" applyProtection="0">
      <alignment vertical="bottom"/>
    </xf>
  </cellStyleXfs>
  <cellXfs count="7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right" vertical="bottom"/>
    </xf>
    <xf numFmtId="0" fontId="4" fillId="2" borderId="1" applyNumberFormat="0" applyFont="1" applyFill="1" applyBorder="1" applyAlignment="1" applyProtection="0">
      <alignment horizontal="right" vertical="bottom"/>
    </xf>
    <xf numFmtId="49" fontId="5" fillId="2" borderId="1" applyNumberFormat="1" applyFont="1" applyFill="1" applyBorder="1" applyAlignment="1" applyProtection="0">
      <alignment horizontal="center" vertical="center" wrapText="1"/>
    </xf>
    <xf numFmtId="0" fontId="5" fillId="2" borderId="1" applyNumberFormat="0" applyFont="1" applyFill="1" applyBorder="1" applyAlignment="1" applyProtection="0">
      <alignment horizontal="center" vertical="center" wrapText="1"/>
    </xf>
    <xf numFmtId="49" fontId="0" fillId="2" borderId="1" applyNumberFormat="1" applyFont="1" applyFill="1" applyBorder="1" applyAlignment="1" applyProtection="0">
      <alignment vertical="center" wrapText="1"/>
    </xf>
    <xf numFmtId="49" fontId="0" fillId="2" borderId="1" applyNumberFormat="1" applyFont="1" applyFill="1" applyBorder="1" applyAlignment="1" applyProtection="0">
      <alignment vertical="top" wrapText="1"/>
    </xf>
    <xf numFmtId="49" fontId="0" fillId="2" borderId="1" applyNumberFormat="1" applyFont="1" applyFill="1" applyBorder="1" applyAlignment="1" applyProtection="0">
      <alignment vertical="top"/>
    </xf>
    <xf numFmtId="0" fontId="0" fillId="2" borderId="1" applyNumberFormat="0" applyFont="1" applyFill="1" applyBorder="1" applyAlignment="1" applyProtection="0">
      <alignment vertical="center" wrapText="1"/>
    </xf>
    <xf numFmtId="49" fontId="4" fillId="2" borderId="1" applyNumberFormat="1" applyFont="1" applyFill="1" applyBorder="1" applyAlignment="1" applyProtection="0">
      <alignment horizontal="left" vertical="top" wrapText="1"/>
    </xf>
    <xf numFmtId="2" fontId="0" fillId="2" borderId="1" applyNumberFormat="1" applyFont="1" applyFill="1" applyBorder="1" applyAlignment="1" applyProtection="0">
      <alignment vertical="top" wrapText="1"/>
    </xf>
    <xf numFmtId="0" fontId="0" fillId="2" borderId="1" applyNumberFormat="0" applyFont="1" applyFill="1" applyBorder="1" applyAlignment="1" applyProtection="0">
      <alignment vertical="top" wrapText="1"/>
    </xf>
    <xf numFmtId="2" fontId="3" fillId="2" borderId="1" applyNumberFormat="1" applyFont="1" applyFill="1" applyBorder="1" applyAlignment="1" applyProtection="0">
      <alignment horizontal="center" vertical="top" wrapText="1"/>
    </xf>
    <xf numFmtId="59" fontId="3" fillId="2" borderId="1" applyNumberFormat="1" applyFont="1" applyFill="1" applyBorder="1" applyAlignment="1" applyProtection="0">
      <alignment horizontal="center" vertical="top"/>
    </xf>
    <xf numFmtId="0" fontId="0" fillId="2" borderId="1" applyNumberFormat="1" applyFont="1" applyFill="1" applyBorder="1" applyAlignment="1" applyProtection="0">
      <alignment vertical="center" wrapText="1"/>
    </xf>
    <xf numFmtId="49" fontId="0" fillId="2" borderId="1" applyNumberFormat="1" applyFont="1" applyFill="1" applyBorder="1" applyAlignment="1" applyProtection="0">
      <alignment horizontal="justify" vertical="center" wrapText="1"/>
    </xf>
    <xf numFmtId="60" fontId="0" fillId="2" borderId="1" applyNumberFormat="1" applyFont="1" applyFill="1" applyBorder="1" applyAlignment="1" applyProtection="0">
      <alignment vertical="center" wrapText="1"/>
    </xf>
    <xf numFmtId="2" fontId="0" fillId="2" borderId="1" applyNumberFormat="1" applyFont="1" applyFill="1" applyBorder="1" applyAlignment="1" applyProtection="0">
      <alignment vertical="center" wrapText="1"/>
    </xf>
    <xf numFmtId="59" fontId="0" fillId="2" borderId="1" applyNumberFormat="1" applyFont="1" applyFill="1" applyBorder="1" applyAlignment="1" applyProtection="0">
      <alignment vertical="center"/>
    </xf>
    <xf numFmtId="49" fontId="0" fillId="2" borderId="1" applyNumberFormat="1" applyFont="1" applyFill="1" applyBorder="1" applyAlignment="1" applyProtection="0">
      <alignment vertical="center"/>
    </xf>
    <xf numFmtId="49" fontId="7" fillId="2" borderId="1" applyNumberFormat="1" applyFont="1" applyFill="1" applyBorder="1" applyAlignment="1" applyProtection="0">
      <alignment vertical="center" wrapText="1"/>
    </xf>
    <xf numFmtId="0" fontId="8" fillId="2" borderId="1" applyNumberFormat="0" applyFont="1" applyFill="1" applyBorder="1" applyAlignment="1" applyProtection="0">
      <alignment horizontal="left" vertical="center" wrapText="1" readingOrder="1"/>
    </xf>
    <xf numFmtId="49" fontId="6" fillId="2" borderId="2" applyNumberFormat="1" applyFont="1" applyFill="1" applyBorder="1" applyAlignment="1" applyProtection="0">
      <alignment horizontal="right" vertical="top" wrapText="1"/>
    </xf>
    <xf numFmtId="2" fontId="6" fillId="2" borderId="3" applyNumberFormat="1" applyFont="1" applyFill="1" applyBorder="1" applyAlignment="1" applyProtection="0">
      <alignment horizontal="right" vertical="top" wrapText="1"/>
    </xf>
    <xf numFmtId="2" fontId="6" fillId="2" borderId="4" applyNumberFormat="1" applyFont="1" applyFill="1" applyBorder="1" applyAlignment="1" applyProtection="0">
      <alignment horizontal="right" vertical="top" wrapText="1"/>
    </xf>
    <xf numFmtId="59" fontId="0" fillId="2" borderId="1" applyNumberFormat="1" applyFont="1" applyFill="1" applyBorder="1" applyAlignment="1" applyProtection="0">
      <alignment vertical="top"/>
    </xf>
    <xf numFmtId="2" fontId="0" fillId="2" borderId="5" applyNumberFormat="1" applyFont="1" applyFill="1" applyBorder="1" applyAlignment="1" applyProtection="0">
      <alignment vertical="center" wrapText="1"/>
    </xf>
    <xf numFmtId="49" fontId="6" fillId="2" borderId="5" applyNumberFormat="1" applyFont="1" applyFill="1" applyBorder="1" applyAlignment="1" applyProtection="0">
      <alignment horizontal="left" vertical="top" wrapText="1"/>
    </xf>
    <xf numFmtId="2" fontId="6" fillId="2" borderId="5" applyNumberFormat="1" applyFont="1" applyFill="1" applyBorder="1" applyAlignment="1" applyProtection="0">
      <alignment horizontal="right" vertical="top" wrapText="1"/>
    </xf>
    <xf numFmtId="0" fontId="0" fillId="2" borderId="5" applyNumberFormat="0" applyFont="1" applyFill="1" applyBorder="1" applyAlignment="1" applyProtection="0">
      <alignment vertical="top"/>
    </xf>
    <xf numFmtId="0" fontId="0" fillId="2" borderId="6" applyNumberFormat="0" applyFont="1" applyFill="1" applyBorder="1" applyAlignment="1" applyProtection="0">
      <alignment vertical="center"/>
    </xf>
    <xf numFmtId="0" fontId="0" fillId="2" borderId="6" applyNumberFormat="0" applyFont="1" applyFill="1" applyBorder="1" applyAlignment="1" applyProtection="0">
      <alignment vertical="top"/>
    </xf>
    <xf numFmtId="0" fontId="0" fillId="2" borderId="6" applyNumberFormat="0" applyFont="1" applyFill="1" applyBorder="1" applyAlignment="1" applyProtection="0">
      <alignment vertical="top" wrapText="1"/>
    </xf>
    <xf numFmtId="49" fontId="0" fillId="2" borderId="6" applyNumberFormat="1" applyFont="1" applyFill="1" applyBorder="1" applyAlignment="1" applyProtection="0">
      <alignment vertical="top"/>
    </xf>
    <xf numFmtId="59" fontId="0" fillId="2" borderId="6" applyNumberFormat="1" applyFont="1" applyFill="1" applyBorder="1" applyAlignment="1" applyProtection="0">
      <alignment vertical="top"/>
    </xf>
    <xf numFmtId="0" fontId="0" applyNumberFormat="1" applyFont="1" applyFill="0" applyBorder="0" applyAlignment="1" applyProtection="0">
      <alignment vertical="bottom"/>
    </xf>
    <xf numFmtId="0" fontId="9" fillId="2" borderId="7" applyNumberFormat="0" applyFont="1" applyFill="1" applyBorder="1" applyAlignment="1" applyProtection="0">
      <alignment horizontal="center" vertical="center"/>
    </xf>
    <xf numFmtId="0" fontId="0" fillId="2" borderId="7" applyNumberFormat="0" applyFont="1" applyFill="1" applyBorder="1" applyAlignment="1" applyProtection="0">
      <alignment horizontal="left" vertical="center"/>
    </xf>
    <xf numFmtId="0" fontId="0" fillId="2" borderId="7" applyNumberFormat="0" applyFont="1" applyFill="1" applyBorder="1" applyAlignment="1" applyProtection="0">
      <alignment vertical="center"/>
    </xf>
    <xf numFmtId="2" fontId="0" fillId="2" borderId="7" applyNumberFormat="1" applyFont="1" applyFill="1" applyBorder="1" applyAlignment="1" applyProtection="0">
      <alignment vertical="center"/>
    </xf>
    <xf numFmtId="49" fontId="10" fillId="2" borderId="7" applyNumberFormat="1" applyFont="1" applyFill="1" applyBorder="1" applyAlignment="1" applyProtection="0">
      <alignment horizontal="center" vertical="center"/>
    </xf>
    <xf numFmtId="0" fontId="10" fillId="2" borderId="7" applyNumberFormat="0" applyFont="1" applyFill="1" applyBorder="1" applyAlignment="1" applyProtection="0">
      <alignment horizontal="center" vertical="center"/>
    </xf>
    <xf numFmtId="49" fontId="11" fillId="2" borderId="7" applyNumberFormat="1" applyFont="1" applyFill="1" applyBorder="1" applyAlignment="1" applyProtection="0">
      <alignment horizontal="center" vertical="center" wrapText="1"/>
    </xf>
    <xf numFmtId="49" fontId="0" fillId="2" borderId="7" applyNumberFormat="1" applyFont="1" applyFill="1" applyBorder="1" applyAlignment="1" applyProtection="0">
      <alignment horizontal="left" vertical="center" wrapText="1"/>
    </xf>
    <xf numFmtId="49" fontId="0" fillId="2" borderId="7" applyNumberFormat="1" applyFont="1" applyFill="1" applyBorder="1" applyAlignment="1" applyProtection="0">
      <alignment horizontal="center" vertical="center" wrapText="1"/>
    </xf>
    <xf numFmtId="0" fontId="9" fillId="2" borderId="7" applyNumberFormat="1" applyFont="1" applyFill="1" applyBorder="1" applyAlignment="1" applyProtection="0">
      <alignment horizontal="center" vertical="center" wrapText="1"/>
    </xf>
    <xf numFmtId="49" fontId="6" fillId="2" borderId="7" applyNumberFormat="1" applyFont="1" applyFill="1" applyBorder="1" applyAlignment="1" applyProtection="0">
      <alignment horizontal="left" vertical="center" wrapText="1"/>
    </xf>
    <xf numFmtId="0" fontId="0" fillId="2" borderId="7" applyNumberFormat="0" applyFont="1" applyFill="1" applyBorder="1" applyAlignment="1" applyProtection="0">
      <alignment horizontal="center" vertical="center" wrapText="1"/>
    </xf>
    <xf numFmtId="2" fontId="0" fillId="2" borderId="7" applyNumberFormat="1" applyFont="1" applyFill="1" applyBorder="1" applyAlignment="1" applyProtection="0">
      <alignment horizontal="center" vertical="center" wrapText="1"/>
    </xf>
    <xf numFmtId="0" fontId="9" fillId="2" borderId="7" applyNumberFormat="0" applyFont="1" applyFill="1" applyBorder="1" applyAlignment="1" applyProtection="0">
      <alignment horizontal="center" vertical="center" wrapText="1"/>
    </xf>
    <xf numFmtId="0" fontId="0" fillId="2" borderId="7" applyNumberFormat="1" applyFont="1" applyFill="1" applyBorder="1" applyAlignment="1" applyProtection="0">
      <alignment horizontal="center" vertical="center" wrapText="1"/>
    </xf>
    <xf numFmtId="0" fontId="0" fillId="2" borderId="8" applyNumberFormat="0" applyFont="1" applyFill="1" applyBorder="1" applyAlignment="1" applyProtection="0">
      <alignment horizontal="center" vertical="center"/>
    </xf>
    <xf numFmtId="0" fontId="0" fillId="2" borderId="7" applyNumberFormat="0" applyFont="1" applyFill="1" applyBorder="1" applyAlignment="1" applyProtection="0">
      <alignment horizontal="left" vertical="center" wrapText="1"/>
    </xf>
    <xf numFmtId="0" fontId="6" fillId="2" borderId="7" applyNumberFormat="0" applyFont="1" applyFill="1" applyBorder="1" applyAlignment="1" applyProtection="0">
      <alignment horizontal="left" vertical="center" wrapText="1"/>
    </xf>
    <xf numFmtId="2" fontId="6" fillId="2" borderId="7" applyNumberFormat="1" applyFont="1" applyFill="1" applyBorder="1" applyAlignment="1" applyProtection="0">
      <alignment horizontal="center" vertical="center" wrapText="1"/>
    </xf>
    <xf numFmtId="0" fontId="0" fillId="2" borderId="8" applyNumberFormat="0" applyFont="1" applyFill="1" applyBorder="1" applyAlignment="1" applyProtection="0">
      <alignment horizontal="center" vertical="center" wrapText="1"/>
    </xf>
    <xf numFmtId="0" fontId="0" fillId="2" borderId="9" applyNumberFormat="0" applyFont="1" applyFill="1" applyBorder="1" applyAlignment="1" applyProtection="0">
      <alignment horizontal="center" vertical="center" wrapText="1"/>
    </xf>
    <xf numFmtId="0" fontId="0" fillId="2" borderId="10" applyNumberFormat="0" applyFont="1" applyFill="1" applyBorder="1" applyAlignment="1" applyProtection="0">
      <alignment horizontal="center" vertical="center" wrapText="1"/>
    </xf>
    <xf numFmtId="2" fontId="12" fillId="2" borderId="7" applyNumberFormat="1" applyFont="1" applyFill="1" applyBorder="1" applyAlignment="1" applyProtection="0">
      <alignment horizontal="center" vertical="center" wrapText="1"/>
    </xf>
    <xf numFmtId="49" fontId="0" fillId="2" borderId="7" applyNumberFormat="1" applyFont="1" applyFill="1" applyBorder="1" applyAlignment="1" applyProtection="0">
      <alignment horizontal="center" vertical="center"/>
    </xf>
    <xf numFmtId="0" fontId="0" fillId="2" borderId="9" applyNumberFormat="0" applyFont="1" applyFill="1" applyBorder="1" applyAlignment="1" applyProtection="0">
      <alignment vertical="center"/>
    </xf>
    <xf numFmtId="0" fontId="0" fillId="2" borderId="10" applyNumberFormat="0" applyFont="1" applyFill="1" applyBorder="1" applyAlignment="1" applyProtection="0">
      <alignment vertical="center"/>
    </xf>
    <xf numFmtId="2" fontId="0" fillId="2" borderId="7" applyNumberFormat="1" applyFont="1" applyFill="1" applyBorder="1" applyAlignment="1" applyProtection="0">
      <alignment horizontal="center" vertical="center"/>
    </xf>
    <xf numFmtId="0" fontId="0" fillId="2" borderId="7" applyNumberFormat="0" applyFont="1" applyFill="1" applyBorder="1" applyAlignment="1" applyProtection="0">
      <alignment horizontal="center" vertical="center"/>
    </xf>
    <xf numFmtId="49" fontId="13" fillId="2" borderId="8" applyNumberFormat="1" applyFont="1" applyFill="1" applyBorder="1" applyAlignment="1" applyProtection="0">
      <alignment horizontal="center" vertical="center"/>
    </xf>
    <xf numFmtId="60" fontId="13" fillId="2" borderId="10" applyNumberFormat="1" applyFont="1" applyFill="1" applyBorder="1" applyAlignment="1" applyProtection="0">
      <alignment horizontal="center" vertical="center"/>
    </xf>
    <xf numFmtId="0" fontId="0" fillId="2" borderId="7" applyNumberFormat="0" applyFont="1" applyFill="1" applyBorder="1" applyAlignment="1" applyProtection="0">
      <alignment vertical="center" wrapText="1"/>
    </xf>
    <xf numFmtId="0" fontId="14" fillId="2" borderId="7" applyNumberFormat="0" applyFont="1" applyFill="1" applyBorder="1" applyAlignment="1" applyProtection="0">
      <alignment vertical="center"/>
    </xf>
    <xf numFmtId="2" fontId="9" fillId="2" borderId="7" applyNumberFormat="1" applyFont="1" applyFill="1" applyBorder="1" applyAlignment="1" applyProtection="0">
      <alignment horizontal="center" vertical="bottom" wrapText="1"/>
    </xf>
    <xf numFmtId="0" fontId="0" fillId="2" borderId="8" applyNumberFormat="0" applyFont="1" applyFill="1" applyBorder="1" applyAlignment="1" applyProtection="0">
      <alignment vertical="center"/>
    </xf>
    <xf numFmtId="0" fontId="0" fillId="2" borderId="11" applyNumberFormat="0" applyFont="1" applyFill="1" applyBorder="1" applyAlignment="1" applyProtection="0">
      <alignment vertical="center"/>
    </xf>
    <xf numFmtId="0" fontId="0" fillId="2" borderId="12" applyNumberFormat="0" applyFont="1" applyFill="1" applyBorder="1" applyAlignment="1" applyProtection="0">
      <alignment vertical="center"/>
    </xf>
    <xf numFmtId="0" fontId="0" fillId="2" borderId="13" applyNumberFormat="0" applyFont="1" applyFill="1" applyBorder="1" applyAlignment="1" applyProtection="0">
      <alignment vertical="center"/>
    </xf>
    <xf numFmtId="0" fontId="0" fillId="2" borderId="14" applyNumberFormat="0" applyFont="1" applyFill="1" applyBorder="1" applyAlignment="1" applyProtection="0">
      <alignment vertical="center"/>
    </xf>
    <xf numFmtId="0" fontId="0" fillId="2" borderId="15" applyNumberFormat="0"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F15"/>
  <sheetViews>
    <sheetView workbookViewId="0" showGridLines="0" defaultGridColor="1"/>
  </sheetViews>
  <sheetFormatPr defaultColWidth="8.83333" defaultRowHeight="13" customHeight="1" outlineLevelRow="0" outlineLevelCol="0"/>
  <cols>
    <col min="1" max="1" width="8.17188" style="1" customWidth="1"/>
    <col min="2" max="2" width="44.3516" style="1" customWidth="1"/>
    <col min="3" max="3" width="9" style="1" customWidth="1"/>
    <col min="4" max="4" width="5.35156" style="1" customWidth="1"/>
    <col min="5" max="5" width="11.5" style="1" customWidth="1"/>
    <col min="6" max="6" width="15.1719" style="1" customWidth="1"/>
    <col min="7" max="16384" width="8.85156" style="1" customWidth="1"/>
  </cols>
  <sheetData>
    <row r="1" ht="16" customHeight="1">
      <c r="A1" t="s" s="2">
        <v>0</v>
      </c>
      <c r="B1" s="3"/>
      <c r="C1" s="3"/>
      <c r="D1" s="3"/>
      <c r="E1" s="3"/>
      <c r="F1" s="3"/>
    </row>
    <row r="2" ht="30.6" customHeight="1">
      <c r="A2" t="s" s="4">
        <v>1</v>
      </c>
      <c r="B2" s="5"/>
      <c r="C2" s="5"/>
      <c r="D2" s="5"/>
      <c r="E2" s="5"/>
      <c r="F2" s="5"/>
    </row>
    <row r="3" ht="17" customHeight="1">
      <c r="A3" t="s" s="6">
        <v>2</v>
      </c>
      <c r="B3" t="s" s="7">
        <v>3</v>
      </c>
      <c r="C3" t="s" s="7">
        <v>4</v>
      </c>
      <c r="D3" t="s" s="7">
        <v>5</v>
      </c>
      <c r="E3" t="s" s="7">
        <v>6</v>
      </c>
      <c r="F3" t="s" s="8">
        <v>7</v>
      </c>
    </row>
    <row r="4" ht="16.6" customHeight="1">
      <c r="A4" s="9"/>
      <c r="B4" t="s" s="10">
        <v>8</v>
      </c>
      <c r="C4" s="11"/>
      <c r="D4" s="12"/>
      <c r="E4" s="13"/>
      <c r="F4" s="14"/>
    </row>
    <row r="5" ht="46.65" customHeight="1">
      <c r="A5" s="15">
        <v>1</v>
      </c>
      <c r="B5" t="s" s="16">
        <v>9</v>
      </c>
      <c r="C5" s="17">
        <f>'Measurement'!G18</f>
        <v>11.807475</v>
      </c>
      <c r="D5" t="s" s="6">
        <v>10</v>
      </c>
      <c r="E5" s="18"/>
      <c r="F5" s="19">
        <f>C5*E5</f>
        <v>0</v>
      </c>
    </row>
    <row r="6" ht="46.65" customHeight="1">
      <c r="A6" s="15">
        <v>2</v>
      </c>
      <c r="B6" t="s" s="16">
        <v>11</v>
      </c>
      <c r="C6" s="17">
        <f>'Measurement'!G35</f>
        <v>92.217</v>
      </c>
      <c r="D6" t="s" s="20">
        <v>12</v>
      </c>
      <c r="E6" s="18"/>
      <c r="F6" s="19">
        <f>C6*E6</f>
        <v>0</v>
      </c>
    </row>
    <row r="7" ht="85" customHeight="1">
      <c r="A7" s="15">
        <v>3</v>
      </c>
      <c r="B7" t="s" s="21">
        <v>13</v>
      </c>
      <c r="C7" s="17">
        <v>2</v>
      </c>
      <c r="D7" t="s" s="6">
        <v>14</v>
      </c>
      <c r="E7" s="18"/>
      <c r="F7" s="19">
        <f>E7*C7</f>
        <v>0</v>
      </c>
    </row>
    <row r="8" ht="58" customHeight="1">
      <c r="A8" s="15">
        <v>4</v>
      </c>
      <c r="B8" t="s" s="21">
        <v>15</v>
      </c>
      <c r="C8" s="17">
        <v>1</v>
      </c>
      <c r="D8" t="s" s="6">
        <v>14</v>
      </c>
      <c r="E8" s="18"/>
      <c r="F8" s="19">
        <f>E8*C8</f>
        <v>0</v>
      </c>
    </row>
    <row r="9" ht="443" customHeight="1">
      <c r="A9" s="15">
        <v>5</v>
      </c>
      <c r="B9" t="s" s="21">
        <v>16</v>
      </c>
      <c r="C9" s="17">
        <f>'Measurement'!G46</f>
        <v>38.6686894</v>
      </c>
      <c r="D9" t="s" s="6">
        <v>12</v>
      </c>
      <c r="E9" s="18"/>
      <c r="F9" s="22"/>
    </row>
    <row r="10" ht="47" customHeight="1">
      <c r="A10" s="15">
        <v>6</v>
      </c>
      <c r="B10" t="s" s="21">
        <v>17</v>
      </c>
      <c r="C10" s="17">
        <f>'Measurement'!G50</f>
        <v>18.58</v>
      </c>
      <c r="D10" t="s" s="6">
        <v>12</v>
      </c>
      <c r="E10" s="18"/>
      <c r="F10" s="19"/>
    </row>
    <row r="11" ht="12.75" customHeight="1">
      <c r="A11" t="s" s="23">
        <v>18</v>
      </c>
      <c r="B11" s="24"/>
      <c r="C11" s="24"/>
      <c r="D11" s="24"/>
      <c r="E11" s="25"/>
      <c r="F11" s="26">
        <f>SUM(F5:F8)</f>
        <v>0</v>
      </c>
    </row>
    <row r="12" ht="13.65" customHeight="1">
      <c r="A12" s="27"/>
      <c r="B12" t="s" s="28">
        <v>19</v>
      </c>
      <c r="C12" s="29"/>
      <c r="D12" s="29"/>
      <c r="E12" s="29"/>
      <c r="F12" s="30"/>
    </row>
    <row r="13" ht="13" customHeight="1">
      <c r="A13" s="31"/>
      <c r="B13" s="32"/>
      <c r="C13" s="32"/>
      <c r="D13" s="32"/>
      <c r="E13" s="33"/>
      <c r="F13" s="32"/>
    </row>
    <row r="14" ht="13" customHeight="1">
      <c r="A14" s="31"/>
      <c r="B14" s="32"/>
      <c r="C14" t="s" s="34">
        <v>20</v>
      </c>
      <c r="D14" s="32"/>
      <c r="E14" s="33"/>
      <c r="F14" s="35"/>
    </row>
    <row r="15" ht="13" customHeight="1">
      <c r="A15" s="31"/>
      <c r="B15" s="32"/>
      <c r="C15" t="s" s="34">
        <v>21</v>
      </c>
      <c r="D15" s="32"/>
      <c r="E15" s="33"/>
      <c r="F15" s="35"/>
    </row>
  </sheetData>
  <mergeCells count="5">
    <mergeCell ref="C15:D15"/>
    <mergeCell ref="A11:E11"/>
    <mergeCell ref="A1:F1"/>
    <mergeCell ref="A2:F2"/>
    <mergeCell ref="C14:D14"/>
  </mergeCells>
  <pageMargins left="0.1" right="0.1" top="0.1" bottom="0.1" header="0.1" footer="0.1"/>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H50"/>
  <sheetViews>
    <sheetView workbookViewId="0" showGridLines="0" defaultGridColor="1"/>
  </sheetViews>
  <sheetFormatPr defaultColWidth="9.16667" defaultRowHeight="13" customHeight="1" outlineLevelRow="0" outlineLevelCol="0"/>
  <cols>
    <col min="1" max="1" width="5.5" style="36" customWidth="1"/>
    <col min="2" max="2" width="31" style="36" customWidth="1"/>
    <col min="3" max="3" width="4.67188" style="36" customWidth="1"/>
    <col min="4" max="4" width="13.3516" style="36" customWidth="1"/>
    <col min="5" max="5" width="11.6328" style="36" customWidth="1"/>
    <col min="6" max="6" width="8.67188" style="36" customWidth="1"/>
    <col min="7" max="7" width="12.5" style="36" customWidth="1"/>
    <col min="8" max="8" width="10.1719" style="36" customWidth="1"/>
    <col min="9" max="16384" width="9.17188" style="36" customWidth="1"/>
  </cols>
  <sheetData>
    <row r="1" ht="13" customHeight="1">
      <c r="A1" s="37"/>
      <c r="B1" s="38"/>
      <c r="C1" s="39"/>
      <c r="D1" s="40"/>
      <c r="E1" s="40"/>
      <c r="F1" s="39"/>
      <c r="G1" s="39"/>
      <c r="H1" s="40"/>
    </row>
    <row r="2" ht="20" customHeight="1">
      <c r="A2" t="s" s="41">
        <v>22</v>
      </c>
      <c r="B2" s="42"/>
      <c r="C2" s="42"/>
      <c r="D2" s="42"/>
      <c r="E2" s="42"/>
      <c r="F2" s="42"/>
      <c r="G2" s="42"/>
      <c r="H2" s="42"/>
    </row>
    <row r="3" ht="13" customHeight="1">
      <c r="A3" s="37"/>
      <c r="B3" s="38"/>
      <c r="C3" s="39"/>
      <c r="D3" s="40"/>
      <c r="E3" s="40"/>
      <c r="F3" s="39"/>
      <c r="G3" s="39"/>
      <c r="H3" s="40"/>
    </row>
    <row r="4" ht="22.7" customHeight="1">
      <c r="A4" t="s" s="43">
        <v>23</v>
      </c>
      <c r="B4" t="s" s="44">
        <v>24</v>
      </c>
      <c r="C4" t="s" s="45">
        <v>25</v>
      </c>
      <c r="D4" t="s" s="45">
        <v>26</v>
      </c>
      <c r="E4" t="s" s="45">
        <v>27</v>
      </c>
      <c r="F4" t="s" s="45">
        <v>28</v>
      </c>
      <c r="G4" t="s" s="45">
        <v>29</v>
      </c>
      <c r="H4" t="s" s="45">
        <v>30</v>
      </c>
    </row>
    <row r="5" ht="13.65" customHeight="1">
      <c r="A5" s="46">
        <v>1</v>
      </c>
      <c r="B5" t="s" s="47">
        <v>31</v>
      </c>
      <c r="C5" s="48"/>
      <c r="D5" s="49"/>
      <c r="E5" s="49"/>
      <c r="F5" s="48"/>
      <c r="G5" s="48"/>
      <c r="H5" s="49"/>
    </row>
    <row r="6" ht="13.65" customHeight="1">
      <c r="A6" s="50"/>
      <c r="B6" t="s" s="47">
        <v>32</v>
      </c>
      <c r="C6" s="51">
        <v>1</v>
      </c>
      <c r="D6" s="49">
        <v>4.52</v>
      </c>
      <c r="E6" s="49">
        <v>0.15</v>
      </c>
      <c r="F6" s="51">
        <v>3.8</v>
      </c>
      <c r="G6" s="49">
        <f>C6*D6*E6*F6</f>
        <v>2.5764</v>
      </c>
      <c r="H6" t="s" s="45">
        <v>33</v>
      </c>
    </row>
    <row r="7" ht="13.65" customHeight="1">
      <c r="A7" s="50"/>
      <c r="B7" t="s" s="44">
        <v>34</v>
      </c>
      <c r="C7" s="51">
        <v>1</v>
      </c>
      <c r="D7" s="49">
        <v>2.5</v>
      </c>
      <c r="E7" s="49">
        <v>0.15</v>
      </c>
      <c r="F7" s="51">
        <v>3.8</v>
      </c>
      <c r="G7" s="49">
        <f>C7*D7*E7*F7</f>
        <v>1.425</v>
      </c>
      <c r="H7" t="s" s="45">
        <v>33</v>
      </c>
    </row>
    <row r="8" ht="13.65" customHeight="1">
      <c r="A8" s="50"/>
      <c r="B8" t="s" s="44">
        <v>35</v>
      </c>
      <c r="C8" s="51">
        <v>1</v>
      </c>
      <c r="D8" s="49">
        <v>2.5</v>
      </c>
      <c r="E8" s="49">
        <v>0.15</v>
      </c>
      <c r="F8" s="51">
        <v>3.8</v>
      </c>
      <c r="G8" s="49">
        <f>C8*D8*E8*F8</f>
        <v>1.425</v>
      </c>
      <c r="H8" t="s" s="45">
        <v>33</v>
      </c>
    </row>
    <row r="9" ht="13.65" customHeight="1">
      <c r="A9" s="50"/>
      <c r="B9" t="s" s="47">
        <v>36</v>
      </c>
      <c r="C9" s="51">
        <v>1</v>
      </c>
      <c r="D9" s="49">
        <v>2.75</v>
      </c>
      <c r="E9" s="49">
        <v>0.15</v>
      </c>
      <c r="F9" s="51">
        <v>1.05</v>
      </c>
      <c r="G9" s="49">
        <f>C9*D9*E9*F9</f>
        <v>0.433125</v>
      </c>
      <c r="H9" s="52"/>
    </row>
    <row r="10" ht="13.65" customHeight="1">
      <c r="A10" s="50"/>
      <c r="B10" t="s" s="47">
        <v>37</v>
      </c>
      <c r="C10" s="51">
        <v>1</v>
      </c>
      <c r="D10" s="49">
        <v>1.55</v>
      </c>
      <c r="E10" s="49">
        <v>0.15</v>
      </c>
      <c r="F10" s="51">
        <v>3.8</v>
      </c>
      <c r="G10" s="49">
        <f>C10*D10*E10*F10</f>
        <v>0.8835</v>
      </c>
      <c r="H10" s="48"/>
    </row>
    <row r="11" ht="13.65" customHeight="1">
      <c r="A11" s="50"/>
      <c r="B11" t="s" s="44">
        <v>38</v>
      </c>
      <c r="C11" s="51">
        <v>1</v>
      </c>
      <c r="D11" s="49">
        <v>4.1</v>
      </c>
      <c r="E11" s="49">
        <v>0.15</v>
      </c>
      <c r="F11" s="51">
        <v>1.05</v>
      </c>
      <c r="G11" s="49">
        <f>C11*D11*E11*F11</f>
        <v>0.64575</v>
      </c>
      <c r="H11" t="s" s="45">
        <v>33</v>
      </c>
    </row>
    <row r="12" ht="13.65" customHeight="1">
      <c r="A12" s="50"/>
      <c r="B12" s="53"/>
      <c r="C12" s="51">
        <v>1</v>
      </c>
      <c r="D12" s="49">
        <v>9.41</v>
      </c>
      <c r="E12" s="49">
        <v>0.15</v>
      </c>
      <c r="F12" s="51">
        <v>3.8</v>
      </c>
      <c r="G12" s="49">
        <f>C12*D12*E12*F12</f>
        <v>5.3637</v>
      </c>
      <c r="H12" s="48"/>
    </row>
    <row r="13" ht="13.65" customHeight="1">
      <c r="A13" s="50"/>
      <c r="B13" s="54"/>
      <c r="C13" s="48"/>
      <c r="D13" s="49"/>
      <c r="E13" s="49"/>
      <c r="F13" t="s" s="45">
        <v>39</v>
      </c>
      <c r="G13" s="55">
        <f>SUM(G6:G12)</f>
        <v>12.752475</v>
      </c>
      <c r="H13" s="48"/>
    </row>
    <row r="14" ht="13.65" customHeight="1">
      <c r="A14" s="50"/>
      <c r="B14" t="s" s="47">
        <v>40</v>
      </c>
      <c r="C14" s="48"/>
      <c r="D14" s="49"/>
      <c r="E14" s="49"/>
      <c r="F14" s="48"/>
      <c r="G14" s="49"/>
      <c r="H14" s="48"/>
    </row>
    <row r="15" ht="13.65" customHeight="1">
      <c r="A15" s="50"/>
      <c r="B15" t="s" s="44">
        <v>41</v>
      </c>
      <c r="C15" s="51">
        <v>1</v>
      </c>
      <c r="D15" s="49">
        <v>1.2</v>
      </c>
      <c r="E15" s="49">
        <v>0.15</v>
      </c>
      <c r="F15" s="51">
        <v>2.1</v>
      </c>
      <c r="G15" s="49">
        <f>C15*D15*E15*F15</f>
        <v>0.378</v>
      </c>
      <c r="H15" t="s" s="45">
        <v>33</v>
      </c>
    </row>
    <row r="16" ht="13.65" customHeight="1">
      <c r="A16" s="50"/>
      <c r="B16" t="s" s="44">
        <v>42</v>
      </c>
      <c r="C16" s="51">
        <v>2</v>
      </c>
      <c r="D16" s="49">
        <v>0.9</v>
      </c>
      <c r="E16" s="49">
        <v>0.15</v>
      </c>
      <c r="F16" s="51">
        <v>2.1</v>
      </c>
      <c r="G16" s="49">
        <f>C16*D16*E16*F16</f>
        <v>0.5669999999999999</v>
      </c>
      <c r="H16" t="s" s="45">
        <v>33</v>
      </c>
    </row>
    <row r="17" ht="13.65" customHeight="1">
      <c r="A17" s="50"/>
      <c r="B17" s="53"/>
      <c r="C17" s="48"/>
      <c r="D17" s="49"/>
      <c r="E17" s="49"/>
      <c r="F17" t="s" s="45">
        <v>39</v>
      </c>
      <c r="G17" s="55">
        <f>SUM(G15:G16)</f>
        <v>0.945</v>
      </c>
      <c r="H17" s="48"/>
    </row>
    <row r="18" ht="15" customHeight="1">
      <c r="A18" s="50"/>
      <c r="B18" t="s" s="47">
        <v>43</v>
      </c>
      <c r="C18" s="56"/>
      <c r="D18" s="57"/>
      <c r="E18" s="57"/>
      <c r="F18" s="58"/>
      <c r="G18" s="59">
        <f>G13-G17</f>
        <v>11.807475</v>
      </c>
      <c r="H18" t="s" s="60">
        <v>33</v>
      </c>
    </row>
    <row r="19" ht="13" customHeight="1">
      <c r="A19" s="50"/>
      <c r="B19" s="53"/>
      <c r="C19" s="48"/>
      <c r="D19" s="49"/>
      <c r="E19" s="49"/>
      <c r="F19" s="48"/>
      <c r="G19" s="48"/>
      <c r="H19" s="49"/>
    </row>
    <row r="20" ht="24.65" customHeight="1">
      <c r="A20" s="46">
        <v>2</v>
      </c>
      <c r="B20" t="s" s="44">
        <v>44</v>
      </c>
      <c r="C20" s="53"/>
      <c r="D20" s="53"/>
      <c r="E20" s="53"/>
      <c r="F20" s="53"/>
      <c r="G20" s="53"/>
      <c r="H20" s="48"/>
    </row>
    <row r="21" ht="13.65" customHeight="1">
      <c r="A21" s="50"/>
      <c r="B21" t="s" s="47">
        <v>45</v>
      </c>
      <c r="C21" s="48"/>
      <c r="D21" s="49"/>
      <c r="E21" s="49"/>
      <c r="F21" s="48"/>
      <c r="G21" s="48"/>
      <c r="H21" s="49"/>
    </row>
    <row r="22" ht="13.65" customHeight="1">
      <c r="A22" s="50"/>
      <c r="B22" t="s" s="47">
        <v>32</v>
      </c>
      <c r="C22" s="51">
        <v>2</v>
      </c>
      <c r="D22" s="49">
        <v>4.52</v>
      </c>
      <c r="E22" s="51">
        <v>3.8</v>
      </c>
      <c r="F22" s="48"/>
      <c r="G22" s="49">
        <f>C22*D22*E22</f>
        <v>34.352</v>
      </c>
      <c r="H22" t="s" s="45">
        <v>46</v>
      </c>
    </row>
    <row r="23" ht="13.65" customHeight="1">
      <c r="A23" s="50"/>
      <c r="B23" t="s" s="44">
        <v>34</v>
      </c>
      <c r="C23" s="51">
        <v>2</v>
      </c>
      <c r="D23" s="49">
        <v>2.5</v>
      </c>
      <c r="E23" s="51">
        <v>3.8</v>
      </c>
      <c r="F23" s="48"/>
      <c r="G23" s="49">
        <f>C23*D23*E23</f>
        <v>19</v>
      </c>
      <c r="H23" t="s" s="45">
        <v>46</v>
      </c>
    </row>
    <row r="24" ht="13.65" customHeight="1">
      <c r="A24" s="50"/>
      <c r="B24" t="s" s="44">
        <v>35</v>
      </c>
      <c r="C24" s="51">
        <v>2</v>
      </c>
      <c r="D24" s="49">
        <v>2.5</v>
      </c>
      <c r="E24" s="51">
        <v>3.8</v>
      </c>
      <c r="F24" s="48"/>
      <c r="G24" s="49">
        <f>C24*D24*E24</f>
        <v>19</v>
      </c>
      <c r="H24" t="s" s="45">
        <v>46</v>
      </c>
    </row>
    <row r="25" ht="13.65" customHeight="1">
      <c r="A25" s="50"/>
      <c r="B25" t="s" s="47">
        <v>36</v>
      </c>
      <c r="C25" s="51">
        <v>2</v>
      </c>
      <c r="D25" s="49">
        <v>2.75</v>
      </c>
      <c r="E25" s="51">
        <v>1.05</v>
      </c>
      <c r="F25" s="48"/>
      <c r="G25" s="49">
        <f>C25*D25*E25</f>
        <v>5.775</v>
      </c>
      <c r="H25" t="s" s="45">
        <v>46</v>
      </c>
    </row>
    <row r="26" ht="13.65" customHeight="1">
      <c r="A26" s="50"/>
      <c r="B26" t="s" s="47">
        <v>37</v>
      </c>
      <c r="C26" s="51">
        <v>2</v>
      </c>
      <c r="D26" s="49">
        <v>1.55</v>
      </c>
      <c r="E26" s="51">
        <v>3.8</v>
      </c>
      <c r="F26" s="48"/>
      <c r="G26" s="49">
        <f>C26*D26*E26</f>
        <v>11.78</v>
      </c>
      <c r="H26" t="s" s="45">
        <v>46</v>
      </c>
    </row>
    <row r="27" ht="13.65" customHeight="1">
      <c r="A27" s="50"/>
      <c r="B27" t="s" s="44">
        <v>38</v>
      </c>
      <c r="C27" s="51">
        <v>2</v>
      </c>
      <c r="D27" s="49">
        <v>4.1</v>
      </c>
      <c r="E27" s="51">
        <v>1.05</v>
      </c>
      <c r="F27" s="48"/>
      <c r="G27" s="49">
        <f>C27*D27*E27</f>
        <v>8.609999999999999</v>
      </c>
      <c r="H27" t="s" s="45">
        <v>46</v>
      </c>
    </row>
    <row r="28" ht="13.65" customHeight="1">
      <c r="A28" s="61"/>
      <c r="B28" s="61"/>
      <c r="C28" s="61"/>
      <c r="D28" s="61"/>
      <c r="E28" s="62"/>
      <c r="F28" t="s" s="45">
        <v>39</v>
      </c>
      <c r="G28" s="55">
        <f>SUM(G22:G27)</f>
        <v>98.517</v>
      </c>
      <c r="H28" s="52"/>
    </row>
    <row r="29" ht="13.65" customHeight="1">
      <c r="A29" s="50"/>
      <c r="B29" s="54"/>
      <c r="C29" s="48"/>
      <c r="D29" s="49"/>
      <c r="E29" s="49"/>
      <c r="F29" s="48"/>
      <c r="G29" s="39"/>
      <c r="H29" s="63"/>
    </row>
    <row r="30" ht="13.65" customHeight="1">
      <c r="A30" s="50"/>
      <c r="B30" t="s" s="47">
        <v>47</v>
      </c>
      <c r="C30" s="48"/>
      <c r="D30" s="49"/>
      <c r="E30" s="49"/>
      <c r="F30" s="48"/>
      <c r="G30" s="39"/>
      <c r="H30" s="63"/>
    </row>
    <row r="31" ht="13.65" customHeight="1">
      <c r="A31" s="50"/>
      <c r="B31" t="s" s="47">
        <v>45</v>
      </c>
      <c r="C31" s="48"/>
      <c r="D31" s="49"/>
      <c r="E31" s="49"/>
      <c r="F31" s="48"/>
      <c r="G31" s="49"/>
      <c r="H31" s="64"/>
    </row>
    <row r="32" ht="13.65" customHeight="1">
      <c r="A32" s="50"/>
      <c r="B32" t="s" s="44">
        <v>41</v>
      </c>
      <c r="C32" s="51">
        <v>1</v>
      </c>
      <c r="D32" s="49">
        <v>1.2</v>
      </c>
      <c r="E32" s="49"/>
      <c r="F32" s="51">
        <v>2.1</v>
      </c>
      <c r="G32" s="49">
        <f>C32*D32*F32</f>
        <v>2.52</v>
      </c>
      <c r="H32" t="s" s="45">
        <v>46</v>
      </c>
    </row>
    <row r="33" ht="13.65" customHeight="1">
      <c r="A33" s="50"/>
      <c r="B33" t="s" s="44">
        <v>42</v>
      </c>
      <c r="C33" s="51">
        <v>2</v>
      </c>
      <c r="D33" s="49">
        <v>0.9</v>
      </c>
      <c r="E33" s="49"/>
      <c r="F33" s="51">
        <v>2.1</v>
      </c>
      <c r="G33" s="49">
        <f>C33*D33*F33</f>
        <v>3.78</v>
      </c>
      <c r="H33" t="s" s="45">
        <v>46</v>
      </c>
    </row>
    <row r="34" ht="13.65" customHeight="1">
      <c r="A34" s="50"/>
      <c r="B34" s="53"/>
      <c r="C34" s="48"/>
      <c r="D34" s="49"/>
      <c r="E34" s="49"/>
      <c r="F34" t="s" s="45">
        <v>39</v>
      </c>
      <c r="G34" s="55">
        <f>SUM(G32:G33)</f>
        <v>6.3</v>
      </c>
      <c r="H34" s="48"/>
    </row>
    <row r="35" ht="13" customHeight="1">
      <c r="A35" s="50"/>
      <c r="B35" s="53"/>
      <c r="C35" s="48"/>
      <c r="D35" s="49"/>
      <c r="E35" t="s" s="65">
        <v>48</v>
      </c>
      <c r="F35" s="66"/>
      <c r="G35" s="55">
        <f>G28-G34</f>
        <v>92.217</v>
      </c>
      <c r="H35" s="49"/>
    </row>
    <row r="36" ht="13" customHeight="1">
      <c r="A36" s="50"/>
      <c r="B36" s="67"/>
      <c r="C36" s="64"/>
      <c r="D36" s="68"/>
      <c r="E36" s="68"/>
      <c r="F36" s="68"/>
      <c r="G36" s="48"/>
      <c r="H36" s="64"/>
    </row>
    <row r="37" ht="13.65" customHeight="1">
      <c r="A37" s="46">
        <v>3</v>
      </c>
      <c r="B37" t="s" s="47">
        <v>49</v>
      </c>
      <c r="C37" s="48"/>
      <c r="D37" s="49"/>
      <c r="E37" s="49"/>
      <c r="F37" s="48"/>
      <c r="G37" s="48"/>
      <c r="H37" s="49"/>
    </row>
    <row r="38" ht="13.65" customHeight="1">
      <c r="A38" s="50"/>
      <c r="B38" t="s" s="44">
        <v>50</v>
      </c>
      <c r="C38" s="51">
        <v>1</v>
      </c>
      <c r="D38" s="49">
        <v>1.2</v>
      </c>
      <c r="E38" s="49">
        <v>0.04</v>
      </c>
      <c r="F38" s="51">
        <v>2.1</v>
      </c>
      <c r="G38" s="49"/>
      <c r="H38" t="s" s="45">
        <v>51</v>
      </c>
    </row>
    <row r="39" ht="13.65" customHeight="1">
      <c r="A39" s="50"/>
      <c r="B39" t="s" s="44">
        <v>41</v>
      </c>
      <c r="C39" s="51">
        <v>2</v>
      </c>
      <c r="D39" s="49">
        <v>0.9</v>
      </c>
      <c r="E39" s="49">
        <v>0.04</v>
      </c>
      <c r="F39" s="51">
        <v>2.1</v>
      </c>
      <c r="G39" s="49"/>
      <c r="H39" t="s" s="45">
        <v>51</v>
      </c>
    </row>
    <row r="40" ht="13" customHeight="1">
      <c r="A40" s="50"/>
      <c r="B40" s="54"/>
      <c r="C40" s="48"/>
      <c r="D40" s="49"/>
      <c r="E40" s="49"/>
      <c r="F40" s="48"/>
      <c r="G40" s="49">
        <f>C39+C38</f>
        <v>3</v>
      </c>
      <c r="H40" s="48"/>
    </row>
    <row r="41" ht="13" customHeight="1">
      <c r="A41" s="69"/>
      <c r="B41" s="70"/>
      <c r="C41" s="71"/>
      <c r="D41" s="71"/>
      <c r="E41" s="71"/>
      <c r="F41" s="71"/>
      <c r="G41" s="71"/>
      <c r="H41" s="71"/>
    </row>
    <row r="42" ht="13.65" customHeight="1">
      <c r="A42" s="46">
        <v>4</v>
      </c>
      <c r="B42" t="s" s="47">
        <v>52</v>
      </c>
      <c r="C42" s="72"/>
      <c r="D42" s="73"/>
      <c r="E42" s="73"/>
      <c r="F42" s="73"/>
      <c r="G42" s="73"/>
      <c r="H42" s="73"/>
    </row>
    <row r="43" ht="13.65" customHeight="1">
      <c r="A43" s="69"/>
      <c r="B43" s="54"/>
      <c r="C43" s="51">
        <v>1</v>
      </c>
      <c r="D43" s="49">
        <v>2.708</v>
      </c>
      <c r="E43" s="49">
        <v>1.1</v>
      </c>
      <c r="F43" s="51">
        <v>2.338</v>
      </c>
      <c r="G43" s="49">
        <f>C43*D43*F43*E43</f>
        <v>6.9644344</v>
      </c>
      <c r="H43" t="s" s="45">
        <v>46</v>
      </c>
    </row>
    <row r="44" ht="13.65" customHeight="1">
      <c r="A44" s="69"/>
      <c r="B44" s="39"/>
      <c r="C44" s="51">
        <v>1</v>
      </c>
      <c r="D44" s="49">
        <v>1.994</v>
      </c>
      <c r="E44" s="49">
        <v>1.1</v>
      </c>
      <c r="F44" s="51">
        <v>4.275</v>
      </c>
      <c r="G44" s="49">
        <f>C44*D44*F44*E44</f>
        <v>9.376785</v>
      </c>
      <c r="H44" t="s" s="45">
        <v>46</v>
      </c>
    </row>
    <row r="45" ht="13.65" customHeight="1">
      <c r="A45" s="69"/>
      <c r="B45" s="54"/>
      <c r="C45" s="51">
        <v>1</v>
      </c>
      <c r="D45" s="49">
        <v>4.748</v>
      </c>
      <c r="E45" s="49">
        <v>1.1</v>
      </c>
      <c r="F45" s="51">
        <v>4.275</v>
      </c>
      <c r="G45" s="49">
        <f>C45*D45*F45*E45</f>
        <v>22.32747</v>
      </c>
      <c r="H45" t="s" s="45">
        <v>46</v>
      </c>
    </row>
    <row r="46" ht="13" customHeight="1">
      <c r="A46" s="69"/>
      <c r="B46" s="74"/>
      <c r="C46" s="71"/>
      <c r="D46" s="71"/>
      <c r="E46" s="71"/>
      <c r="F46" s="75"/>
      <c r="G46" s="49">
        <f>SUM(G43:G45)</f>
        <v>38.6686894</v>
      </c>
      <c r="H46" s="74"/>
    </row>
    <row r="47" ht="13" customHeight="1">
      <c r="A47" s="69"/>
      <c r="B47" s="72"/>
      <c r="C47" s="31"/>
      <c r="D47" s="31"/>
      <c r="E47" s="31"/>
      <c r="F47" s="31"/>
      <c r="G47" s="71"/>
      <c r="H47" s="31"/>
    </row>
    <row r="48" ht="13" customHeight="1">
      <c r="A48" s="46">
        <v>5</v>
      </c>
      <c r="B48" t="s" s="47">
        <v>53</v>
      </c>
      <c r="C48" s="72"/>
      <c r="D48" s="73"/>
      <c r="E48" s="73"/>
      <c r="F48" s="73"/>
      <c r="G48" s="73"/>
      <c r="H48" s="73"/>
    </row>
    <row r="49" ht="13" customHeight="1">
      <c r="A49" s="69"/>
      <c r="B49" s="54"/>
      <c r="C49" s="48"/>
      <c r="D49" t="s" s="45">
        <v>54</v>
      </c>
      <c r="E49" s="39"/>
      <c r="F49" s="39"/>
      <c r="G49" s="49">
        <v>18.58</v>
      </c>
      <c r="H49" t="s" s="45">
        <v>46</v>
      </c>
    </row>
    <row r="50" ht="13" customHeight="1">
      <c r="A50" s="69"/>
      <c r="B50" s="74"/>
      <c r="C50" s="71"/>
      <c r="D50" s="71"/>
      <c r="E50" s="71"/>
      <c r="F50" s="75"/>
      <c r="G50" s="49">
        <f>SUM(G49:G49)</f>
        <v>18.58</v>
      </c>
      <c r="H50" s="74"/>
    </row>
  </sheetData>
  <mergeCells count="4">
    <mergeCell ref="E35:F35"/>
    <mergeCell ref="A2:H2"/>
    <mergeCell ref="C18:F18"/>
    <mergeCell ref="D49:F49"/>
  </mergeCells>
  <pageMargins left="0.25" right="0.25" top="1" bottom="1" header="0.3" footer="0.3"/>
  <pageSetup firstPageNumber="1" fitToHeight="1" fitToWidth="1" scale="100" useFirstPageNumber="0" orientation="portrait" pageOrder="downThenOv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