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696" activeTab="1"/>
  </bookViews>
  <sheets>
    <sheet name="Summ" sheetId="14" r:id="rId1"/>
    <sheet name="Electrical" sheetId="15" r:id="rId2"/>
  </sheets>
  <definedNames>
    <definedName name="_xlnm.Print_Area" localSheetId="1">Electrical!$A$1:$I$292</definedName>
    <definedName name="_xlnm.Print_Titles" localSheetId="1">Electrical!$3:$4</definedName>
    <definedName name="Z_C9D3A0C1_A0FD_11D9_AA7E_0008A1326893_.wvu.PrintArea" localSheetId="0" hidden="1">Summ!$A$1:$F$31</definedName>
  </definedNames>
  <calcPr calcId="162913"/>
</workbook>
</file>

<file path=xl/calcChain.xml><?xml version="1.0" encoding="utf-8"?>
<calcChain xmlns="http://schemas.openxmlformats.org/spreadsheetml/2006/main">
  <c r="D235" i="15" l="1"/>
  <c r="D242" i="15" s="1"/>
  <c r="G147" i="15"/>
  <c r="H147" i="15"/>
  <c r="G148" i="15"/>
  <c r="H148" i="15"/>
  <c r="G149" i="15"/>
  <c r="H149" i="15"/>
  <c r="G150" i="15"/>
  <c r="H150" i="15"/>
  <c r="I150" i="15" l="1"/>
  <c r="I148" i="15"/>
  <c r="I147" i="15"/>
  <c r="I149" i="15"/>
  <c r="H35" i="15" l="1"/>
  <c r="G35" i="15"/>
  <c r="I35" i="15" l="1"/>
  <c r="H289" i="15" l="1"/>
  <c r="G289" i="15"/>
  <c r="I288" i="15"/>
  <c r="I289" i="15" l="1"/>
  <c r="H195" i="15"/>
  <c r="G195" i="15"/>
  <c r="H194" i="15"/>
  <c r="G194" i="15"/>
  <c r="H193" i="15"/>
  <c r="G193" i="15"/>
  <c r="I195" i="15" l="1"/>
  <c r="I194" i="15"/>
  <c r="I193" i="15"/>
  <c r="H290" i="15" l="1"/>
  <c r="D243" i="15"/>
  <c r="G205" i="15"/>
  <c r="H99" i="15"/>
  <c r="G99" i="15"/>
  <c r="H98" i="15"/>
  <c r="G98" i="15"/>
  <c r="H97" i="15"/>
  <c r="G97" i="15"/>
  <c r="H66" i="15"/>
  <c r="G63" i="15"/>
  <c r="I76" i="15"/>
  <c r="G290" i="15" l="1"/>
  <c r="I290" i="15" s="1"/>
  <c r="I97" i="15"/>
  <c r="I98" i="15"/>
  <c r="H205" i="15"/>
  <c r="I205" i="15" s="1"/>
  <c r="I99" i="15"/>
  <c r="G66" i="15"/>
  <c r="I66" i="15" s="1"/>
  <c r="H63" i="15"/>
  <c r="I63" i="15" s="1"/>
  <c r="H33" i="15"/>
  <c r="G33" i="15"/>
  <c r="H34" i="15"/>
  <c r="G34" i="15"/>
  <c r="I33" i="15" l="1"/>
  <c r="I34" i="15"/>
  <c r="I75" i="15"/>
  <c r="K190" i="15" l="1"/>
  <c r="K189" i="15"/>
  <c r="K188" i="15"/>
  <c r="K187" i="15"/>
  <c r="J187" i="15"/>
  <c r="J185" i="15"/>
  <c r="J183" i="15"/>
  <c r="H267" i="15" l="1"/>
  <c r="H269" i="15" s="1"/>
  <c r="G267" i="15"/>
  <c r="G269" i="15" s="1"/>
  <c r="I267" i="15" l="1"/>
  <c r="I269" i="15" s="1"/>
  <c r="H37" i="15"/>
  <c r="G37" i="15"/>
  <c r="G39" i="15"/>
  <c r="H39" i="15"/>
  <c r="H32" i="15"/>
  <c r="G32" i="15"/>
  <c r="I37" i="15" l="1"/>
  <c r="I39" i="15"/>
  <c r="I32" i="15"/>
  <c r="H233" i="15"/>
  <c r="G233" i="15"/>
  <c r="H231" i="15"/>
  <c r="G231" i="15"/>
  <c r="I233" i="15" l="1"/>
  <c r="I231" i="15"/>
  <c r="H126" i="15" l="1"/>
  <c r="G126" i="15"/>
  <c r="H125" i="15"/>
  <c r="G125" i="15"/>
  <c r="H287" i="15"/>
  <c r="H292" i="15" s="1"/>
  <c r="G287" i="15"/>
  <c r="H280" i="15"/>
  <c r="G280" i="15"/>
  <c r="I125" i="15" l="1"/>
  <c r="I126" i="15"/>
  <c r="I287" i="15"/>
  <c r="I292" i="15" s="1"/>
  <c r="I280" i="15"/>
  <c r="H234" i="15" l="1"/>
  <c r="G234" i="15"/>
  <c r="H236" i="15"/>
  <c r="G236" i="15"/>
  <c r="I234" i="15" l="1"/>
  <c r="I236" i="15"/>
  <c r="H185" i="15" l="1"/>
  <c r="G185" i="15"/>
  <c r="I185" i="15" l="1"/>
  <c r="H112" i="15"/>
  <c r="G112" i="15"/>
  <c r="H111" i="15"/>
  <c r="G111" i="15"/>
  <c r="H110" i="15"/>
  <c r="G110" i="15"/>
  <c r="H21" i="15"/>
  <c r="G21" i="15"/>
  <c r="I110" i="15" l="1"/>
  <c r="I112" i="15"/>
  <c r="I111" i="15"/>
  <c r="I21" i="15"/>
  <c r="H49" i="15"/>
  <c r="G49" i="15"/>
  <c r="H47" i="15"/>
  <c r="G47" i="15"/>
  <c r="B29" i="14"/>
  <c r="D23" i="14" l="1"/>
  <c r="I49" i="15"/>
  <c r="I47" i="15"/>
  <c r="D29" i="14"/>
  <c r="E29" i="14" l="1"/>
  <c r="F29" i="14"/>
  <c r="H71" i="15"/>
  <c r="G71" i="15"/>
  <c r="H96" i="15"/>
  <c r="G96" i="15"/>
  <c r="H68" i="15"/>
  <c r="G68" i="15"/>
  <c r="H62" i="15"/>
  <c r="G62" i="15"/>
  <c r="H91" i="15"/>
  <c r="G91" i="15"/>
  <c r="I71" i="15" l="1"/>
  <c r="I96" i="15"/>
  <c r="I68" i="15"/>
  <c r="I62" i="15"/>
  <c r="I91" i="15"/>
  <c r="H31" i="15"/>
  <c r="G31" i="15"/>
  <c r="I31" i="15" l="1"/>
  <c r="H45" i="15" l="1"/>
  <c r="G45" i="15"/>
  <c r="H43" i="15"/>
  <c r="G43" i="15"/>
  <c r="H41" i="15"/>
  <c r="G41" i="15"/>
  <c r="H138" i="15"/>
  <c r="G138" i="15"/>
  <c r="H137" i="15"/>
  <c r="G137" i="15"/>
  <c r="H133" i="15"/>
  <c r="G133" i="15"/>
  <c r="H132" i="15"/>
  <c r="G132" i="15"/>
  <c r="H119" i="15"/>
  <c r="G119" i="15"/>
  <c r="H118" i="15"/>
  <c r="G118" i="15"/>
  <c r="H225" i="15"/>
  <c r="G225" i="15"/>
  <c r="H232" i="15"/>
  <c r="G232" i="15"/>
  <c r="H235" i="15"/>
  <c r="G235" i="15"/>
  <c r="H237" i="15"/>
  <c r="G237" i="15"/>
  <c r="H240" i="15"/>
  <c r="G240" i="15"/>
  <c r="H241" i="15"/>
  <c r="G241" i="15"/>
  <c r="H248" i="15"/>
  <c r="G248" i="15"/>
  <c r="H247" i="15"/>
  <c r="G247" i="15"/>
  <c r="H246" i="15"/>
  <c r="G246" i="15"/>
  <c r="H245" i="15"/>
  <c r="G245" i="15"/>
  <c r="H279" i="15"/>
  <c r="G279" i="15"/>
  <c r="H278" i="15"/>
  <c r="G278" i="15"/>
  <c r="H277" i="15"/>
  <c r="G277" i="15"/>
  <c r="H276" i="15"/>
  <c r="G276" i="15"/>
  <c r="H275" i="15"/>
  <c r="G275" i="15"/>
  <c r="H274" i="15"/>
  <c r="G274" i="15"/>
  <c r="H273" i="15"/>
  <c r="G273" i="15"/>
  <c r="H272" i="15"/>
  <c r="G272" i="15"/>
  <c r="B5" i="14"/>
  <c r="B7" i="14"/>
  <c r="B9" i="14"/>
  <c r="B11" i="14"/>
  <c r="B13" i="14"/>
  <c r="B15" i="14"/>
  <c r="B17" i="14"/>
  <c r="B19" i="14"/>
  <c r="B21" i="14"/>
  <c r="B23" i="14"/>
  <c r="B25" i="14"/>
  <c r="B27" i="14"/>
  <c r="G51" i="15" l="1"/>
  <c r="H51" i="15"/>
  <c r="E5" i="14" s="1"/>
  <c r="E23" i="14"/>
  <c r="I279" i="15"/>
  <c r="I245" i="15"/>
  <c r="I240" i="15"/>
  <c r="I119" i="15"/>
  <c r="I138" i="15"/>
  <c r="I276" i="15"/>
  <c r="I248" i="15"/>
  <c r="I118" i="15"/>
  <c r="I274" i="15"/>
  <c r="I273" i="15"/>
  <c r="I275" i="15"/>
  <c r="I45" i="15"/>
  <c r="I237" i="15"/>
  <c r="I132" i="15"/>
  <c r="I133" i="15"/>
  <c r="I137" i="15"/>
  <c r="I43" i="15"/>
  <c r="I278" i="15"/>
  <c r="I235" i="15"/>
  <c r="I277" i="15"/>
  <c r="I247" i="15"/>
  <c r="I241" i="15"/>
  <c r="I41" i="15"/>
  <c r="I272" i="15"/>
  <c r="I246" i="15"/>
  <c r="I232" i="15"/>
  <c r="I225" i="15"/>
  <c r="H197" i="15"/>
  <c r="E13" i="14" s="1"/>
  <c r="H146" i="15"/>
  <c r="G146" i="15"/>
  <c r="I51" i="15" l="1"/>
  <c r="F5" i="14" s="1"/>
  <c r="I197" i="15"/>
  <c r="F13" i="14" s="1"/>
  <c r="G243" i="15"/>
  <c r="H243" i="15"/>
  <c r="H281" i="15"/>
  <c r="G281" i="15"/>
  <c r="G283" i="15" s="1"/>
  <c r="G242" i="15"/>
  <c r="G251" i="15" s="1"/>
  <c r="H242" i="15"/>
  <c r="H251" i="15" s="1"/>
  <c r="I146" i="15"/>
  <c r="H283" i="15" l="1"/>
  <c r="E25" i="14" s="1"/>
  <c r="I242" i="15"/>
  <c r="I243" i="15"/>
  <c r="I281" i="15"/>
  <c r="H207" i="15"/>
  <c r="G207" i="15"/>
  <c r="I283" i="15" l="1"/>
  <c r="F25" i="14" s="1"/>
  <c r="I251" i="15"/>
  <c r="I207" i="15"/>
  <c r="H161" i="15" l="1"/>
  <c r="G161" i="15"/>
  <c r="H152" i="15"/>
  <c r="G152" i="15"/>
  <c r="H151" i="15"/>
  <c r="G151" i="15"/>
  <c r="H260" i="15"/>
  <c r="G260" i="15"/>
  <c r="H257" i="15"/>
  <c r="G257" i="15"/>
  <c r="H256" i="15"/>
  <c r="G256" i="15"/>
  <c r="H255" i="15"/>
  <c r="G255" i="15"/>
  <c r="F23" i="14"/>
  <c r="H262" i="15"/>
  <c r="G262" i="15"/>
  <c r="H261" i="15"/>
  <c r="G261" i="15"/>
  <c r="H259" i="15"/>
  <c r="G259" i="15"/>
  <c r="H258" i="15"/>
  <c r="G258" i="15"/>
  <c r="H223" i="15"/>
  <c r="H221" i="15"/>
  <c r="G221" i="15"/>
  <c r="H215" i="15"/>
  <c r="G215" i="15"/>
  <c r="H213" i="15"/>
  <c r="G213" i="15"/>
  <c r="H209" i="15"/>
  <c r="G209" i="15"/>
  <c r="G203" i="15"/>
  <c r="H199" i="15"/>
  <c r="G199" i="15"/>
  <c r="H187" i="15"/>
  <c r="G187" i="15"/>
  <c r="H183" i="15"/>
  <c r="G183" i="15"/>
  <c r="H172" i="15"/>
  <c r="G172" i="15"/>
  <c r="H170" i="15"/>
  <c r="G170" i="15"/>
  <c r="H168" i="15"/>
  <c r="G168" i="15"/>
  <c r="H166" i="15"/>
  <c r="G166" i="15"/>
  <c r="H163" i="15"/>
  <c r="G163" i="15"/>
  <c r="H158" i="15"/>
  <c r="G158" i="15"/>
  <c r="H143" i="15"/>
  <c r="G143" i="15"/>
  <c r="H142" i="15"/>
  <c r="H154" i="15" s="1"/>
  <c r="G142" i="15"/>
  <c r="G154" i="15" s="1"/>
  <c r="H101" i="15"/>
  <c r="G101" i="15"/>
  <c r="H100" i="15"/>
  <c r="G100" i="15"/>
  <c r="H95" i="15"/>
  <c r="G95" i="15"/>
  <c r="H94" i="15"/>
  <c r="G94" i="15"/>
  <c r="H93" i="15"/>
  <c r="G93" i="15"/>
  <c r="H92" i="15"/>
  <c r="G92" i="15"/>
  <c r="H90" i="15"/>
  <c r="G90" i="15"/>
  <c r="H89" i="15"/>
  <c r="G89" i="15"/>
  <c r="H88" i="15"/>
  <c r="G88" i="15"/>
  <c r="H87" i="15"/>
  <c r="G87" i="15"/>
  <c r="H86" i="15"/>
  <c r="G86" i="15"/>
  <c r="H85" i="15"/>
  <c r="G85" i="15"/>
  <c r="H84" i="15"/>
  <c r="G84" i="15"/>
  <c r="H83" i="15"/>
  <c r="G83" i="15"/>
  <c r="H82" i="15"/>
  <c r="G82" i="15"/>
  <c r="H81" i="15"/>
  <c r="G81" i="15"/>
  <c r="H80" i="15"/>
  <c r="G80" i="15"/>
  <c r="H74" i="15"/>
  <c r="G74" i="15"/>
  <c r="H73" i="15"/>
  <c r="G73" i="15"/>
  <c r="H72" i="15"/>
  <c r="G72" i="15"/>
  <c r="H70" i="15"/>
  <c r="G70" i="15"/>
  <c r="H69" i="15"/>
  <c r="G69" i="15"/>
  <c r="H67" i="15"/>
  <c r="G67" i="15"/>
  <c r="H65" i="15"/>
  <c r="G65" i="15"/>
  <c r="H64" i="15"/>
  <c r="H102" i="15" s="1"/>
  <c r="E7" i="14" s="1"/>
  <c r="G64" i="15"/>
  <c r="H61" i="15"/>
  <c r="G61" i="15"/>
  <c r="H60" i="15"/>
  <c r="G60" i="15"/>
  <c r="H59" i="15"/>
  <c r="G59" i="15"/>
  <c r="H58" i="15"/>
  <c r="G58" i="15"/>
  <c r="H57" i="15"/>
  <c r="G57" i="15"/>
  <c r="H56" i="15"/>
  <c r="G56" i="15"/>
  <c r="H55" i="15"/>
  <c r="G55" i="15"/>
  <c r="H264" i="15" l="1"/>
  <c r="G264" i="15"/>
  <c r="H189" i="15"/>
  <c r="G102" i="15"/>
  <c r="D7" i="14" s="1"/>
  <c r="H227" i="15"/>
  <c r="G292" i="15"/>
  <c r="D27" i="14" s="1"/>
  <c r="E9" i="14"/>
  <c r="E19" i="14"/>
  <c r="D21" i="14"/>
  <c r="E21" i="14"/>
  <c r="D9" i="14"/>
  <c r="G189" i="15"/>
  <c r="D11" i="14" s="1"/>
  <c r="E11" i="14"/>
  <c r="E17" i="14"/>
  <c r="I151" i="15"/>
  <c r="I152" i="15"/>
  <c r="I161" i="15"/>
  <c r="I256" i="15"/>
  <c r="I260" i="15"/>
  <c r="I257" i="15"/>
  <c r="I255" i="15"/>
  <c r="D5" i="14"/>
  <c r="I83" i="15"/>
  <c r="I87" i="15"/>
  <c r="I92" i="15"/>
  <c r="I100" i="15"/>
  <c r="I64" i="15"/>
  <c r="I80" i="15"/>
  <c r="I84" i="15"/>
  <c r="I88" i="15"/>
  <c r="I93" i="15"/>
  <c r="I101" i="15"/>
  <c r="I166" i="15"/>
  <c r="I170" i="15"/>
  <c r="I183" i="15"/>
  <c r="I259" i="15"/>
  <c r="I262" i="15"/>
  <c r="I57" i="15"/>
  <c r="I56" i="15"/>
  <c r="I58" i="15"/>
  <c r="I72" i="15"/>
  <c r="I74" i="15"/>
  <c r="I82" i="15"/>
  <c r="I86" i="15"/>
  <c r="I90" i="15"/>
  <c r="I95" i="15"/>
  <c r="I187" i="15"/>
  <c r="I209" i="15"/>
  <c r="I221" i="15"/>
  <c r="I143" i="15"/>
  <c r="I73" i="15"/>
  <c r="I59" i="15"/>
  <c r="I69" i="15"/>
  <c r="I81" i="15"/>
  <c r="I85" i="15"/>
  <c r="I89" i="15"/>
  <c r="I94" i="15"/>
  <c r="I142" i="15"/>
  <c r="I154" i="15" s="1"/>
  <c r="I168" i="15"/>
  <c r="I213" i="15"/>
  <c r="I261" i="15"/>
  <c r="I199" i="15"/>
  <c r="I60" i="15"/>
  <c r="I67" i="15"/>
  <c r="I70" i="15"/>
  <c r="I163" i="15"/>
  <c r="G223" i="15"/>
  <c r="G227" i="15" s="1"/>
  <c r="D25" i="14"/>
  <c r="I61" i="15"/>
  <c r="I55" i="15"/>
  <c r="I65" i="15"/>
  <c r="I172" i="15"/>
  <c r="H203" i="15"/>
  <c r="H217" i="15" s="1"/>
  <c r="I215" i="15"/>
  <c r="E27" i="14"/>
  <c r="G217" i="15"/>
  <c r="D15" i="14" s="1"/>
  <c r="I258" i="15"/>
  <c r="I158" i="15"/>
  <c r="I189" i="15" s="1"/>
  <c r="I102" i="15" l="1"/>
  <c r="F7" i="14" s="1"/>
  <c r="I264" i="15"/>
  <c r="F21" i="14" s="1"/>
  <c r="E15" i="14"/>
  <c r="E31" i="14"/>
  <c r="F19" i="14"/>
  <c r="D19" i="14"/>
  <c r="F9" i="14"/>
  <c r="F11" i="14"/>
  <c r="F27" i="14"/>
  <c r="G197" i="15"/>
  <c r="D13" i="14" s="1"/>
  <c r="I223" i="15"/>
  <c r="I227" i="15" s="1"/>
  <c r="D17" i="14"/>
  <c r="I203" i="15"/>
  <c r="F15" i="14" l="1"/>
  <c r="F17" i="14"/>
  <c r="I217" i="15"/>
  <c r="D31" i="14"/>
  <c r="F31" i="14" l="1"/>
</calcChain>
</file>

<file path=xl/sharedStrings.xml><?xml version="1.0" encoding="utf-8"?>
<sst xmlns="http://schemas.openxmlformats.org/spreadsheetml/2006/main" count="583" uniqueCount="350">
  <si>
    <t>TOTAL</t>
  </si>
  <si>
    <t>UNIT</t>
  </si>
  <si>
    <t>Nos.</t>
  </si>
  <si>
    <t>2.1.2</t>
  </si>
  <si>
    <t>2.1.3</t>
  </si>
  <si>
    <t>2.1.4</t>
  </si>
  <si>
    <t>2.1.6</t>
  </si>
  <si>
    <t>2.1.8</t>
  </si>
  <si>
    <t>DESCRIPTION</t>
  </si>
  <si>
    <t>SR.</t>
  </si>
  <si>
    <t>DESCRIPTION OF ITEM</t>
  </si>
  <si>
    <t>UNIT RATE (Rs.)</t>
  </si>
  <si>
    <t>AMOUNT (Rs.)</t>
  </si>
  <si>
    <t>NO.</t>
  </si>
  <si>
    <t>MAT.</t>
  </si>
  <si>
    <t>INST.</t>
  </si>
  <si>
    <t>PANELS / DBs</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</si>
  <si>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</si>
  <si>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</si>
  <si>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</si>
  <si>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</si>
  <si>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</si>
  <si>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Set </t>
  </si>
  <si>
    <t>Nos</t>
  </si>
  <si>
    <t>Lot</t>
  </si>
  <si>
    <t>Sub Total of 1.0</t>
  </si>
  <si>
    <t>CABLES :</t>
  </si>
  <si>
    <t>2.1.7</t>
  </si>
  <si>
    <t>2.1.9</t>
  </si>
  <si>
    <t>2.2.1</t>
  </si>
  <si>
    <t>2.2.5</t>
  </si>
  <si>
    <t>POINT WIRING :</t>
  </si>
  <si>
    <t>3.1.1</t>
  </si>
  <si>
    <t>3.1.2</t>
  </si>
  <si>
    <t>3.1.3</t>
  </si>
  <si>
    <t xml:space="preserve">20mm dia </t>
  </si>
  <si>
    <t xml:space="preserve"> Mtr</t>
  </si>
  <si>
    <t>Sub Total of 3.0</t>
  </si>
  <si>
    <t>(PROFAB/ASIAN/Approved equivalent)</t>
  </si>
  <si>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</si>
  <si>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</si>
  <si>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</si>
  <si>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</si>
  <si>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</si>
  <si>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</si>
  <si>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</si>
  <si>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 xml:space="preserve">  Nos</t>
  </si>
  <si>
    <t>Sub Total of 4.0</t>
  </si>
  <si>
    <t>5.1.1</t>
  </si>
  <si>
    <t>5.1.2</t>
  </si>
  <si>
    <t>Sub Total of 5.0</t>
  </si>
  <si>
    <t>EARTHING :</t>
  </si>
  <si>
    <t>S &amp; I of copper /GI earthing wires/strips in following sizes</t>
  </si>
  <si>
    <t>Mtr</t>
  </si>
  <si>
    <t>Sub Total of 6.0</t>
  </si>
  <si>
    <t>OF ITEM</t>
  </si>
  <si>
    <t>Rs.</t>
  </si>
  <si>
    <t xml:space="preserve"> TOTAL </t>
  </si>
  <si>
    <t>QTY</t>
  </si>
  <si>
    <t>TENDER AMOUNT (Rs.)</t>
  </si>
  <si>
    <t>RO</t>
  </si>
  <si>
    <t>GST Extra</t>
  </si>
  <si>
    <t>Set</t>
  </si>
  <si>
    <t>NOTE:-</t>
  </si>
  <si>
    <t xml:space="preserve">Notes: 1. All MCCBs  shall have rotary handle  </t>
  </si>
  <si>
    <t>2. All MCCBs shall have phase spreader assembly on</t>
  </si>
  <si>
    <t xml:space="preserve">both Line &amp; Load ends. </t>
  </si>
  <si>
    <t>4. Incomer  shall have auxilliary ON/OFF &amp; TRIP status contacts and the same shall be wired up</t>
  </si>
  <si>
    <t>electronic trip setting to Metering Compartment)</t>
  </si>
  <si>
    <t>6. All MCCB to be of Schneider/ABB make</t>
  </si>
  <si>
    <t>2.1.10</t>
  </si>
  <si>
    <t>2.1.11</t>
  </si>
  <si>
    <t>2.2.2</t>
  </si>
  <si>
    <t>2.2.3</t>
  </si>
  <si>
    <t>2.2.6</t>
  </si>
  <si>
    <t>2.2.7</t>
  </si>
  <si>
    <t>2.2.8</t>
  </si>
  <si>
    <t>2.2.9</t>
  </si>
  <si>
    <t>2.2.11</t>
  </si>
  <si>
    <t>Supply &amp; Laying of RG11 use for Main Cable TV</t>
  </si>
  <si>
    <t>Mtr.</t>
  </si>
  <si>
    <t>Miscellaneous Item</t>
  </si>
  <si>
    <t>RM</t>
  </si>
  <si>
    <t>Each</t>
  </si>
  <si>
    <t>Part of Tender</t>
  </si>
  <si>
    <t>Sets</t>
  </si>
  <si>
    <t>Sub Total of 7.0</t>
  </si>
  <si>
    <t>Sub Total of 8.0</t>
  </si>
  <si>
    <t>Sub Total of 9.0</t>
  </si>
  <si>
    <r>
      <t xml:space="preserve">S &amp; I of floor junction boxes similar to above but size </t>
    </r>
    <r>
      <rPr>
        <b/>
        <sz val="10"/>
        <rFont val="Bookman Old Style"/>
        <family val="1"/>
      </rPr>
      <t xml:space="preserve"> 350mm x 350mm x 60 mm</t>
    </r>
  </si>
  <si>
    <r>
      <t xml:space="preserve">S &amp; I of floor junction boxes similar to above but size </t>
    </r>
    <r>
      <rPr>
        <b/>
        <sz val="10"/>
        <rFont val="Bookman Old Style"/>
        <family val="1"/>
      </rPr>
      <t xml:space="preserve"> 250mm x 250mm x 60 mm</t>
    </r>
  </si>
  <si>
    <r>
      <t xml:space="preserve">S &amp; I of floor junction boxes similar to above but size </t>
    </r>
    <r>
      <rPr>
        <b/>
        <sz val="10"/>
        <rFont val="Bookman Old Style"/>
        <family val="1"/>
      </rPr>
      <t xml:space="preserve"> 150mm x 150mm x 60 mm</t>
    </r>
  </si>
  <si>
    <r>
      <t xml:space="preserve">S &amp; I of  GI Pregalvanizd </t>
    </r>
    <r>
      <rPr>
        <b/>
        <sz val="10"/>
        <rFont val="Bookman Old Style"/>
        <family val="1"/>
      </rPr>
      <t>Perforated type Cable Tay</t>
    </r>
  </si>
  <si>
    <r>
      <t xml:space="preserve">The contractor to submit all the </t>
    </r>
    <r>
      <rPr>
        <b/>
        <sz val="10"/>
        <rFont val="Bookman Old Style"/>
        <family val="1"/>
      </rPr>
      <t>AS BUILT DRAWINGS</t>
    </r>
    <r>
      <rPr>
        <sz val="10"/>
        <rFont val="Bookman Old Style"/>
        <family val="1"/>
      </rPr>
      <t xml:space="preserve"> after the completion of the project for Electrical &amp; ELV Services executed at site.</t>
    </r>
  </si>
  <si>
    <t xml:space="preserve">Suply and installation of  Four -Tier, Multi-Way, TPN,  </t>
  </si>
  <si>
    <t>1.2.1</t>
  </si>
  <si>
    <t>1.2.2</t>
  </si>
  <si>
    <t>2.2.10</t>
  </si>
  <si>
    <t>Exclusions:</t>
  </si>
  <si>
    <t>2. Epabx &amp; Telephone instruments are excluded.</t>
  </si>
  <si>
    <t>Supply &amp; Installation of I/O DATA Outlet (RJ-45)</t>
  </si>
  <si>
    <t>1. Passive data network devices and active networking components are excluded.</t>
  </si>
  <si>
    <t>LIGHT FIXTURES INSTALLATION</t>
  </si>
  <si>
    <t>3.2.1</t>
  </si>
  <si>
    <t>3.2.2</t>
  </si>
  <si>
    <t>S &amp; I of isolated/dedicated earthing / grounding system for computers etc.using insulated green-yellow copper earthing wire laid/fixed bare  on wall/ceiling from separately made earth pit to the equipment in following sizes The rate shall include termination also.</t>
  </si>
  <si>
    <t xml:space="preserve">6 Sqmm copper, yellow-green/green insulation </t>
  </si>
  <si>
    <t>2.1.1</t>
  </si>
  <si>
    <t>2.2.4</t>
  </si>
  <si>
    <t>1.2.3</t>
  </si>
  <si>
    <t>25mm dia (COMMON)</t>
  </si>
  <si>
    <t>25mm x 3mm thick GI strip welded &amp; painted green</t>
  </si>
  <si>
    <t>2.1.5</t>
  </si>
  <si>
    <t>Sub Total of 10</t>
  </si>
  <si>
    <t>Sub Total of 11</t>
  </si>
  <si>
    <t>R.M</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</si>
  <si>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</si>
  <si>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CABLE TERMINATION</t>
  </si>
  <si>
    <t>Making cable and terminations including brass single compression glands and crimping type copper lugs for cable sizes mentioned below for aluminium or copper.</t>
  </si>
  <si>
    <t>Mtrs</t>
  </si>
  <si>
    <t>8 SWG GI bare wire</t>
  </si>
  <si>
    <t>set</t>
  </si>
  <si>
    <t>UPS/ INVERTER System:</t>
  </si>
  <si>
    <t>Sub Total of 2</t>
  </si>
  <si>
    <t xml:space="preserve">CCTV </t>
  </si>
  <si>
    <t>4. Light Fixture- Supply Excluded.</t>
  </si>
  <si>
    <t>1.2.4</t>
  </si>
  <si>
    <t>5. The panel shall conform to Form-3b as per IEC-439</t>
  </si>
  <si>
    <t>2.1.12</t>
  </si>
  <si>
    <t>2.1.13</t>
  </si>
  <si>
    <t>2.1.14</t>
  </si>
  <si>
    <t>2.1.15</t>
  </si>
  <si>
    <t>2.1.16</t>
  </si>
  <si>
    <t>2.1.17</t>
  </si>
  <si>
    <t>2.1.18</t>
  </si>
  <si>
    <t>2.1.19</t>
  </si>
  <si>
    <t>2.1.20</t>
  </si>
  <si>
    <t>2.1.21</t>
  </si>
  <si>
    <t>2.2.12</t>
  </si>
  <si>
    <t>2.2.13</t>
  </si>
  <si>
    <t>2.2.14</t>
  </si>
  <si>
    <t>2.2.15</t>
  </si>
  <si>
    <t>2.2.16</t>
  </si>
  <si>
    <t>2.2.17</t>
  </si>
  <si>
    <t>2.2.18</t>
  </si>
  <si>
    <t>2.2.19</t>
  </si>
  <si>
    <t>2.2.20</t>
  </si>
  <si>
    <t>2.2.21</t>
  </si>
  <si>
    <t xml:space="preserve">25mm dia </t>
  </si>
  <si>
    <t>PA SYSTEM</t>
  </si>
  <si>
    <t>Pre-Primary point (sub mains point)</t>
  </si>
  <si>
    <t xml:space="preserve">Primary point </t>
  </si>
  <si>
    <t xml:space="preserve">Secondary Point </t>
  </si>
  <si>
    <t>LIGHT POINT</t>
  </si>
  <si>
    <t>Primary point</t>
  </si>
  <si>
    <t>3.5.1</t>
  </si>
  <si>
    <t>3.5.2</t>
  </si>
  <si>
    <t>3.6.1</t>
  </si>
  <si>
    <t>3.6.2</t>
  </si>
  <si>
    <t>SUPPLY &amp; INSTALLATION OF SAFETY ITEMS</t>
  </si>
  <si>
    <t>Sand buckets with stand (set of 3 buckets)</t>
  </si>
  <si>
    <t>Rubber mat at panel room 12mm thk. 1mtr. Wide</t>
  </si>
  <si>
    <t>Shock treatment chart as per electricity board</t>
  </si>
  <si>
    <t>First aid box with standard items</t>
  </si>
  <si>
    <t xml:space="preserve">S &amp; I of trunking same as above but of size 65mm x 38mm x1.6 mm  thick for power/data cables. </t>
  </si>
  <si>
    <t xml:space="preserve">S &amp; I of trunking same as above but of size 85mm x 38mm x1.6 mm  thick for power/data cables. </t>
  </si>
  <si>
    <t>Caution boards (11kV) of standard Size</t>
  </si>
  <si>
    <t>Caution boards (415V) of std. Size</t>
  </si>
  <si>
    <t>11  KV rating rubber hand gloves</t>
  </si>
  <si>
    <t xml:space="preserve">Supply, installation, termination &amp; testing of all Terminations using Fluke Cable Analyser DTX 1800 for all CAT 6 Information Outlet including Information outlet </t>
  </si>
  <si>
    <t>S&amp;I Optical Fiber Cable with 12 fibers, with core dia. 50/125 µm (OM3), suitable for 1GBps Ethernet distance at 850 nm of wavelength,</t>
  </si>
  <si>
    <t xml:space="preserve">CABLES: </t>
  </si>
  <si>
    <t>Patch cord (2 mtr-user end)</t>
  </si>
  <si>
    <t>Supply, Installation, Testing &amp; Commissioning of Velcro Ties ( 22 Mtrs = 1 Roll)</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</si>
  <si>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</si>
  <si>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</si>
  <si>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</si>
  <si>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</si>
  <si>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Job</t>
  </si>
  <si>
    <t>S&amp;I Optical Fiber Cable with 6 fibers, with core dia. 50/125 µm (OM3), suitable for 1GBps Ethernet distance at 850 nm of wavelength,</t>
  </si>
  <si>
    <t>Note: Length may vary as per actual site condition. Vendor shall be crossverify before bidding.</t>
  </si>
  <si>
    <t>RACEWAYS, CABLE TRAYS &amp; JUNCTION BOX</t>
  </si>
  <si>
    <t xml:space="preserve">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</si>
  <si>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7. All MCCB to be current limiting type, LSIG </t>
  </si>
  <si>
    <t xml:space="preserve">switchgears: (IP-43 with Metal Door) 
Refer: SLD &amp; DB Schedule </t>
  </si>
  <si>
    <t>2.2.22</t>
  </si>
  <si>
    <t>2.1.22</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</si>
  <si>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</si>
  <si>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1C x 70 Sq.mm, Copper, Flexible, Bunched together</t>
  </si>
  <si>
    <t>(Make: Legrand-Ekinoxe /Schneider)</t>
  </si>
  <si>
    <r>
      <t xml:space="preserve">Installation of lighting fixtures </t>
    </r>
    <r>
      <rPr>
        <b/>
        <sz val="10"/>
        <rFont val="Bookman Old Style"/>
        <family val="1"/>
      </rPr>
      <t>with lamps</t>
    </r>
    <r>
      <rPr>
        <sz val="10"/>
        <rFont val="Bookman Old Style"/>
        <family val="1"/>
      </rPr>
      <t xml:space="preserve"> as per the details below including necessary hardware such as clamps, nuts, bolts, nails screws and suspension rods as  required for fixing the fixtures in position as directed by architect / consultant at site. </t>
    </r>
  </si>
  <si>
    <t>Sub Total of 12</t>
  </si>
  <si>
    <t>5.1.3</t>
  </si>
  <si>
    <t>8. Incomer MCCB to be shunt trip facility</t>
  </si>
  <si>
    <t>1.1.1</t>
  </si>
  <si>
    <t xml:space="preserve">Refer: SLD </t>
  </si>
  <si>
    <t>LIGHT POINT- for AUTOMATION</t>
  </si>
  <si>
    <t>3.3.1</t>
  </si>
  <si>
    <t>3.3.2</t>
  </si>
  <si>
    <t>3.7.1</t>
  </si>
  <si>
    <t>3.7.2</t>
  </si>
  <si>
    <t>3.7.3</t>
  </si>
  <si>
    <t>3.7.4</t>
  </si>
  <si>
    <t>3.7.5</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</si>
  <si>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</si>
  <si>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 xml:space="preserve">450mm x 50mm x 2.0mm </t>
  </si>
  <si>
    <t>300mm x 50mm x 1.6mm</t>
  </si>
  <si>
    <t>100mm x 50mm x 1.6mm</t>
  </si>
  <si>
    <t>3. SERVER is excluded.</t>
  </si>
  <si>
    <t>Main SERVER / ROUTER</t>
  </si>
  <si>
    <t>Supply &amp; Installation of 2 Megapixel IR-20Mtr. IP Indoor Dome + Night vision. Camera Make: CP-PLUS</t>
  </si>
  <si>
    <t>Supply &amp; Installation of 2 Megapixel IR-20Mtr. IP Indoor Bullet Camera+ Night vision. Camera Make: CP-PLUS</t>
  </si>
  <si>
    <t>Supply &amp; Installation of 2 Megapixel IR-30Mtr. IP Outdoor Bullet Camera + Night vision. Camera Make: CP-PLUS</t>
  </si>
  <si>
    <t>Supply &amp; Installation of 16 Channel NVR with 4 Sata Hard Disk Slot (Make: Honeywell/CP PLUS)</t>
  </si>
  <si>
    <t>Supply &amp; Installation of 24 Channel NVR with 4 Sata Hard Disk Slot (Make: Honeywell/CP PLUS)</t>
  </si>
  <si>
    <t>Monitor/PC system</t>
  </si>
  <si>
    <t>Installation of 2 core 2.5 Sq.mm PVC insulated twisted copper conductor Speaker wires  as required.</t>
  </si>
  <si>
    <t>Power Point (Kitchen &amp; BAR)</t>
  </si>
  <si>
    <t>Power Point (Utility)</t>
  </si>
  <si>
    <t>3.4.1</t>
  </si>
  <si>
    <t>3.4.2</t>
  </si>
  <si>
    <t>S &amp; I of GI trunking same as above but of size 100mm x 40mm x1.6 mm for power cables.(Electrical Room)</t>
  </si>
  <si>
    <t>S &amp; I of Installation of Wi-Fi ceiling mounted Access Point,  managed by controller software</t>
  </si>
  <si>
    <t>DATA DISTRIBUTION</t>
  </si>
  <si>
    <t>Supply, Installation, termination &amp; testing of data system:</t>
  </si>
  <si>
    <t>LIU switch with Accessories. (Optional : if Fibre Optic Cable terminated)</t>
  </si>
  <si>
    <t>3C X 1.5sq.mm CU PVC  Cable</t>
  </si>
  <si>
    <t>4.8.1</t>
  </si>
  <si>
    <t>4.8.2</t>
  </si>
  <si>
    <t>4.8.3</t>
  </si>
  <si>
    <t>8.10.</t>
  </si>
  <si>
    <t>Supply &amp; providing of CAT 6 UTP cables in the laid raceways/Conduits including  terminations</t>
  </si>
  <si>
    <t>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</si>
  <si>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</si>
  <si>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S &amp; I of 16A,SP ELCB + 220 V, Industrial Power socket  in powder coated metal box for supplying power to  Kitchen equipment etc.  IP65</t>
  </si>
  <si>
    <t>S &amp; I of 6/10A,SP ELCB + 220 V, Industrial Power socket  in powder coated metal box for supplying power to  Kitchen equipment etc.  IP65</t>
  </si>
  <si>
    <t xml:space="preserve">3C X 4sq.mm CU PVC  Cable </t>
  </si>
  <si>
    <t>5C X 2.5sq.mm CU Cable - LCS</t>
  </si>
  <si>
    <t xml:space="preserve">1C x 4 Sq.mm, Copper, Flexible, Bunched together </t>
  </si>
  <si>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</si>
  <si>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25mm x 6mm thick GI strip welded &amp; painted green</t>
  </si>
  <si>
    <t>8 SWG CU bare wire</t>
  </si>
  <si>
    <t>6.7.1</t>
  </si>
  <si>
    <t xml:space="preserve">From DB to first light fitting/driver will be termed as primary point, average wiring length for  primary point to be considered as 20 metres and First fitting to subsequent fitting on the same circuit shall be  termed as secondary point, average wiring length for secondary point to be considered as 5 metres. Light point wiring shall be included submains wiring from D.B. to room lights/Driver. </t>
  </si>
  <si>
    <t>Supply &amp; Installation of 16Port PoE Switch (Make: Systimax)</t>
  </si>
  <si>
    <t xml:space="preserve">2C X 2.5sq.mm CU Cable </t>
  </si>
  <si>
    <t>S &amp; I of 20A,SP ELCB + 220 V, Industrial Power socket  in powder coated metal box for supplying power to  Kitchen equipment etc.  IP65</t>
  </si>
  <si>
    <t>3.7.22</t>
  </si>
  <si>
    <t>3.7.24</t>
  </si>
  <si>
    <t>Supply &amp; Installation of 6W Ceiling Speaker with box</t>
  </si>
  <si>
    <t xml:space="preserve">Control Unit (with volume and on/off switch) (Smooth stepless control, but the control shall be through dimmer switch, the make of which will be same as the make of light control switches) </t>
  </si>
  <si>
    <t>Supply &amp; Installation of 120W Booster Amplifier</t>
  </si>
  <si>
    <t>6 TB HDD Hard Disk</t>
  </si>
  <si>
    <t>Supply &amp; Install. Of RG 6 TV Cable in 25mm PVCConduit</t>
  </si>
  <si>
    <t xml:space="preserve">From distribution board to switch board will be termed as Pre-primary point, average wiring length for Pre-primary point to be considered as 15 metres. From switch board to first light fitting and switch board to switch board will be termed as primary point, average wiring length for  primary point to be considered as 6 metres and First fitting to subsequent fitting on the same circuit shall be  termed as secondary point, average wiring length for secondary point to be considered as 4 metres. Light point wiring shall be included submains wiring from D.B. to room switch board. </t>
  </si>
  <si>
    <t xml:space="preserve">From distribution board to first power point will be termed as primary point, average wiring length for primary point to be considered as 15 metres. First power point to subsequent power point on the same circuit shall be  termed as secondary point, average wiring length for secondary point to be considered as 6 metres. Power point wiring shall be included wiring from D.B. to room indivisual power point. </t>
  </si>
  <si>
    <t>MAIN PANEL</t>
  </si>
  <si>
    <t>3.5C x 70 Sq.mm. AL Cable</t>
  </si>
  <si>
    <t>3.5C x 50 Sq.mm. AL Cable</t>
  </si>
  <si>
    <t xml:space="preserve">3.5C x 35 Sq.mm. AL Cable </t>
  </si>
  <si>
    <t xml:space="preserve">4C x 2.5 Sq.mm. CU Cable </t>
  </si>
  <si>
    <t xml:space="preserve">3C x 2.5 Sq.mm. CU Cable </t>
  </si>
  <si>
    <t>S &amp; I of 40A, TP, MCB + 415 V, in powder coated sheet metal box for terminating UPS to UPS DB  etc.</t>
  </si>
  <si>
    <t>3. All MCCB shall have Minimum Ics=Icu</t>
  </si>
  <si>
    <t xml:space="preserve">4C x 2.5 Sq.mm. CU XLPE Cable </t>
  </si>
  <si>
    <t>S &amp; I of 32A, TPN, MCB type Isolator + 415 V, Industrial Power socket  in powder coated metal box for supplying power to  AC equipment etc.  IP65</t>
  </si>
  <si>
    <t>UPSDB (16WAY SPN)</t>
  </si>
  <si>
    <t>3.5C x 25 Sq.mm. AL  Cable</t>
  </si>
  <si>
    <t>3C X 6sq.mm CU Cable - UPS, UPS DB</t>
  </si>
  <si>
    <t>Supply &amp; Installation of 16 Channel NVR with 2 Sata Hard Disk Slot (Make: Honeywell/CP PLUS)</t>
  </si>
  <si>
    <t>LPDB 1 (12WAY TPN)</t>
  </si>
  <si>
    <t>UPS OUTPUT</t>
  </si>
  <si>
    <t>3.5C x 120 Sq.mm. AL  Cable- MAIN PANEL</t>
  </si>
  <si>
    <t xml:space="preserve">3.5C x 95 Sq.mm. AL  Cable </t>
  </si>
  <si>
    <t>8.8.1</t>
  </si>
  <si>
    <t>8.8.2</t>
  </si>
  <si>
    <t>8.8.3</t>
  </si>
  <si>
    <t>8.8.4</t>
  </si>
  <si>
    <t>TENDER BOQ. R0</t>
  </si>
  <si>
    <t xml:space="preserve">Install. Of Digital Screen - Only Installation </t>
  </si>
  <si>
    <t>S &amp; I of 32A,TP ELMCB 300mA, Metal clad,Power socket  in powder coated  metal box for supplying power to  AC  etc. IP65</t>
  </si>
  <si>
    <t>3C x 16 Sq.mm. CU able</t>
  </si>
  <si>
    <t xml:space="preserve">9.Please provide CO2,FM200/HFC-227ea gas based automatic tube detection &amp; suppression system needs to be installed in Electrical Panel </t>
  </si>
  <si>
    <t>7. With DOL Starter 2.2KW &amp; 1.5KW for air washer &amp; exhaust fan</t>
  </si>
  <si>
    <t>8. With VFD for  2.2KW &amp; 1.5KW for air washer &amp; exhaust fan make Selec</t>
  </si>
  <si>
    <t xml:space="preserve">KITCHEN DB 1 (KPDB-12WAY TPN) </t>
  </si>
  <si>
    <t xml:space="preserve">KITCHEN DB 2 (BARDB-8WAY TPN) </t>
  </si>
  <si>
    <t>S &amp; I of 16A, TPN, MCB type Isolator + 415 V, Industrial Power socket  in powder coated metal box for supplying power to  AC equipment etc.  IP65</t>
  </si>
  <si>
    <t>4C x 10 Sq.mm. CU Cable</t>
  </si>
  <si>
    <t xml:space="preserve">3C X 4sq.mm CU Cable  </t>
  </si>
  <si>
    <t xml:space="preserve">4C x 10 Sq.mm. CU Cable </t>
  </si>
  <si>
    <r>
      <t xml:space="preserve">S &amp; I of </t>
    </r>
    <r>
      <rPr>
        <b/>
        <sz val="10"/>
        <rFont val="Bookman Old Style"/>
        <family val="1"/>
      </rPr>
      <t>GI conduits</t>
    </r>
    <r>
      <rPr>
        <sz val="10"/>
        <rFont val="Bookman Old Style"/>
        <family val="1"/>
      </rPr>
      <t xml:space="preserve"> including all accessories, clamps, spacers, bends, tee, cross etc. as required at site for miscellaneous use in following sizes:</t>
    </r>
  </si>
  <si>
    <r>
      <t>Primary wiring i.e. from DB to first power point shall be carried out for primary point using 3R x 2.5 sqmm copper stranded. Secondary wiring 2.5sqmm copper stranded conductor 660/1100V  grade PVC FRLS insulated wire in "</t>
    </r>
    <r>
      <rPr>
        <b/>
        <sz val="10"/>
        <rFont val="Bookman Old Style"/>
        <family val="1"/>
      </rPr>
      <t>GI</t>
    </r>
    <r>
      <rPr>
        <b/>
        <sz val="10"/>
        <rFont val="Book Antiqua"/>
        <family val="1"/>
      </rPr>
      <t xml:space="preserve"> Conduit</t>
    </r>
    <r>
      <rPr>
        <sz val="10"/>
        <rFont val="Book Antiqua"/>
        <family val="1"/>
      </rPr>
      <t>".  Individual junction/inspection boxes shall be provided for each power point to loop from power point to a power point. Only 4 points looped in one circuit) From DB to First Socket.</t>
    </r>
  </si>
  <si>
    <r>
      <t xml:space="preserve">S &amp; I of flexible </t>
    </r>
    <r>
      <rPr>
        <b/>
        <sz val="10"/>
        <rFont val="Bookman Old Style"/>
        <family val="1"/>
      </rPr>
      <t>GI conduits</t>
    </r>
    <r>
      <rPr>
        <sz val="10"/>
        <rFont val="Bookman Old Style"/>
        <family val="1"/>
      </rPr>
      <t xml:space="preserve"> including all accessories, clamps, spacers, end adopters (Glands) etc. as required at site in following sizes:</t>
    </r>
  </si>
  <si>
    <r>
      <t xml:space="preserve">S &amp; I of 1 Run x 25mm dia, </t>
    </r>
    <r>
      <rPr>
        <b/>
        <sz val="10"/>
        <rFont val="Bookman Old Style"/>
        <family val="1"/>
      </rPr>
      <t>GI Conduit</t>
    </r>
    <r>
      <rPr>
        <sz val="10"/>
        <rFont val="Bookman Old Style"/>
        <family val="1"/>
      </rPr>
      <t xml:space="preserve"> in Floor.</t>
    </r>
  </si>
  <si>
    <t>POS COUNTER</t>
  </si>
  <si>
    <t>5A PLUG POINT</t>
  </si>
  <si>
    <t>5/15A POWER PLUG POINT(MODULAR SWITCH &amp; SOCKET)</t>
  </si>
  <si>
    <t>20/32A METAL CLAD WITH 20A SP MCB &amp; PLUG TOP</t>
  </si>
  <si>
    <t xml:space="preserve">DATA POINT </t>
  </si>
  <si>
    <t>Supply, Installation, testing and commissioning of 3 KVA UPS  System Single Phase I/C &amp; Single Phase O/G complete with 30 Minutes Battery Back-up the required accessories as specified in the drawings &amp; the specifications.                                                                              Make: Emerson/APC/Consul Neowatt/Vivtar Electronics</t>
  </si>
  <si>
    <t>BILL OF QUANTITY FOR ELECTRICAL WORK FOR SKYHIGH BIRYANI</t>
  </si>
  <si>
    <t>4C x 16 Sq.mm. CU Cable - KPDB1 &amp; KPDB2, ELECTRIC HOT PLATE</t>
  </si>
  <si>
    <t>4C x 6 Sq.mm. CU Cable - KITCHEN EXHUAST &amp; FRESH AIR</t>
  </si>
  <si>
    <t>4C x 4 Sq.mm. CU Cable - AHU</t>
  </si>
  <si>
    <t>6A SWITCH &amp; SOCKET(UTILITY POINT)</t>
  </si>
  <si>
    <t>5 Pin Industrial 16A Socket (3 PHASE)</t>
  </si>
  <si>
    <t>CEILING SUSPENDED LIGHT(L-01)</t>
  </si>
  <si>
    <t>2X2 LIGHT FIXTURE(L-02)</t>
  </si>
  <si>
    <t>TRACK LIGHT(L-03)</t>
  </si>
  <si>
    <t>Supplying and fixing 6U Rack Aluminium Frame - 600x600mm with 4 x FAN, Dual Split perforated Door at Front and Back Side, 2 x Vertical Cable Basket, 2 x 12 socket 5/15A PDU with MCB, side Panels of 2 nos and Heavy Duty Castors with break, 19" Reduced Channel - Loop Type (DATA+CCTV)</t>
  </si>
  <si>
    <t>SMART GIGABIT SWITCH 16 PORTS</t>
  </si>
  <si>
    <t>Loaded PATCH  PANEL for 16Port</t>
  </si>
  <si>
    <t xml:space="preserve">SUMMARY OF  COST OF INTERIOR &amp; EXTERNAL-ELECTRICAL &amp; ELV  WORK -  SKYHIGH BIRYANI </t>
  </si>
  <si>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 insulated wire in "GI Conduits" (including flexible conduits for drops to light fittings)".  Individual junction / inspection boxes shall be provided for each lighting fitting for the purpose of looping from fitting to fitting.</t>
  </si>
  <si>
    <t>All lighting fixture, wiring shall be carried out for primary point using 1.5 sqmm copper stranded &amp; for secondary wiring 1.5sqmm copper stranded conductor 660/1100V  grade PVC FRLS insulated wire in "GI Conduits" &amp; 1 pair 1.5sqmm jacketed cable in Separate Conduit (including flexible conduits for drops to light fittings)".  Individual junction / inspection boxes shall be provided for each lighting fitting for the purpose of looping from fitting to fitting.</t>
  </si>
  <si>
    <t>Supply &amp; installation of GI Conduits with junction boxes, reducer etc. complete concealed/surface mounting as required.</t>
  </si>
  <si>
    <t>Primary wiring i.e. from DB to first power point shall be carried out for primary point using 3R x 4 sqmm copper stranded. &amp; Also used 3R x 2.5sqmm copper stranded. Secondary wiring 4 sqmm copper stranded conductor 660/1100V  grade PVC FRLS insulated wire in "GI Conduits".  Individual junction/inspection boxes shall be provided for each power point to loop from power point to a power point. Only 4 points looped in one circuit) From DB to First Socket.</t>
  </si>
  <si>
    <t xml:space="preserve">Supply &amp; Installation of 3+1 Cable for Camera with GU Couduit </t>
  </si>
  <si>
    <t>General guideline for onsite electrical works:</t>
  </si>
  <si>
    <t>1. DB have per phase RCBO protection.</t>
  </si>
  <si>
    <t>2. Minimum wire size shall be 2.5 Sq. mm and power circuits wire size should be 4.0 sq.mm.</t>
  </si>
  <si>
    <t>3. All equipment’s above 1 KW shall be provided with ELCB &amp; shall run/operated through industrial type switch socket only.</t>
  </si>
  <si>
    <t>4. Only GI conduit will be used.</t>
  </si>
  <si>
    <t>5. Equipment protection devices and appropriate earthing as per approved load to be provided.</t>
  </si>
  <si>
    <t>6. All DB and panel have dual earthing connection.</t>
  </si>
  <si>
    <t>7. All internal wires / cables shall be FRLSH/FRLSZH.</t>
  </si>
  <si>
    <t>8. Main distribution board will not be fixed on wooden material.</t>
  </si>
  <si>
    <t>9. IT , Data and low voltage wires shall be drawn In Separate</t>
  </si>
  <si>
    <t>10. Switch/ Sockets outlets will not be over loaded with multiple connection conduit and not with electrical</t>
  </si>
  <si>
    <t>11. All lights shall be LED.</t>
  </si>
  <si>
    <t>12. Provision of Emergency light should be there.</t>
  </si>
  <si>
    <t>13. No combustive material are to be store under/closed the electrical switch board/distribution board/meter etc.</t>
  </si>
  <si>
    <t>14. The concessioner should install suitable type &amp; rated fire extinguisher near electrical panel.</t>
  </si>
  <si>
    <t>15. Shutter type switch socket outlet on suitable MS box shall be used with proper earthing.</t>
  </si>
  <si>
    <t>16. All electrical equipment shall be proper earthed and connected to main earthing with suitably sized earthing conductor.</t>
  </si>
  <si>
    <t>17. Final approved Single line diagram sealed in a plastic folder shall be provided inside each electrical panel.</t>
  </si>
  <si>
    <t>18. Load balancing to be done.</t>
  </si>
  <si>
    <t>19. Power connection for Existing BTU meter &amp; Water meter to be provided from concessionaire DB.</t>
  </si>
  <si>
    <t>20. All electrical source to be enclosure with IP65 Device with louvered openable cabinet and all fire protection.</t>
  </si>
  <si>
    <t>21. Panel GA drawing to be share with DIAL for approval.</t>
  </si>
  <si>
    <t>22. Before installation, material inspection to be done.</t>
  </si>
  <si>
    <t>23. Test certificate for installed electrical material to be submitted to DIAL .  </t>
  </si>
  <si>
    <t>24. If any changes due to site constraint, prior intimation to be provided to DIAL. Post approval only SLD to revised.</t>
  </si>
  <si>
    <t>In case, Incomer rating equal to or more than 200Amps: Automatic Tube Detection and Suppression System to be done</t>
  </si>
  <si>
    <t>CO2,FM200/HFC-227ea gas based automatic tube detection &amp; suppression system needs to be installed for Electrical Panel with Incomer rating equal to or more than 200Amps.</t>
  </si>
  <si>
    <t>Drawing needs to be submitted for prior approval.</t>
  </si>
  <si>
    <t>System sizing &amp; design calculations also need to be incorporated in drawing.</t>
  </si>
  <si>
    <t>Thanks &amp; Regards</t>
  </si>
  <si>
    <t>25.all SP MCB as ‘C’ characteristic.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</si>
</sst>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3" formatCode="_ * #,##0.00_ ;_ * \-#,##0.00_ ;_ * &quot;-&quot;??_ ;_ @_ "/>
    <numFmt numFmtId="164" formatCode="_(* #,##0.00_);_(* \(#,##0.00\);_(* &quot;-&quot;??_);_(@_)"/>
    <numFmt numFmtId="165" formatCode="_-* #,##0.00_-;\-* #,##0.00_-;_-* &quot;-&quot;??_-;_-@_-"/>
    <numFmt numFmtId="166" formatCode="0.0"/>
    <numFmt numFmtId="167" formatCode="General_)"/>
    <numFmt numFmtId="168" formatCode="_(* #,##0.00_);_(* \(#,##0.00\);_(* \-??_);_(@_)"/>
    <numFmt numFmtId="169" formatCode="#,##0.00\ ;&quot; (&quot;#,##0.00\);&quot; -&quot;#\ ;@\ "/>
    <numFmt numFmtId="170" formatCode="_(&quot;₹&quot;\ * #,##0.00_);_(&quot;₹&quot;\ * \(#,##0.00\);_(&quot;₹&quot;\ * &quot;-&quot;??_);_(@_)"/>
    <numFmt numFmtId="171" formatCode="_ * #,##0.00_ ;_ * \-#,##0.00_ ;_ * \-??_ ;_ @_ "/>
    <numFmt numFmtId="172" formatCode="#,##0.0"/>
    <numFmt numFmtId="173" formatCode="_(* #,##0_);_(* \(#,##0\);_(* \-??_);_(@_)"/>
    <numFmt numFmtId="174" formatCode="\\#,##0;[Red]&quot;\-&quot;#,##0"/>
    <numFmt numFmtId="175" formatCode="&quot;L. &quot;#,##0;[Red]&quot;-L. &quot;#,##0"/>
    <numFmt numFmtId="176" formatCode="#,##0\ ;\-#,##0\ ;&quot; - &quot;;@\ "/>
    <numFmt numFmtId="177" formatCode="_ &quot;Rs. &quot;* #,##0_ ;_ &quot;Rs. &quot;* \-#,##0_ ;_ &quot;Rs. &quot;* \-_ ;_ @_ "/>
    <numFmt numFmtId="178" formatCode="_ * #,##0_ ;_ * \-#,##0_ ;_ * \-_ ;_ @_ "/>
    <numFmt numFmtId="179" formatCode="#,##0\ ;[Red]\(#,##0\)"/>
    <numFmt numFmtId="180" formatCode="&quot;₹ &quot;#,##0;[Red]&quot;₹ -&quot;#,##0"/>
    <numFmt numFmtId="181" formatCode="0###0"/>
    <numFmt numFmtId="182" formatCode="_(\$* #,##0.00_);_(\$* \(#,##0.00\);_(\$* \-??_);_(@_)"/>
    <numFmt numFmtId="183" formatCode="#."/>
    <numFmt numFmtId="184" formatCode="#,##0_);[Red]\(#,##0\);;@"/>
    <numFmt numFmtId="185" formatCode="\$#,##0_);[Red]&quot;($&quot;#,##0\)"/>
    <numFmt numFmtId="186" formatCode="\$##,##0.00_);&quot;($&quot;##,##0.00\)"/>
    <numFmt numFmtId="187" formatCode="_([$€]* #,##0.00_);_([$€]* \(#,##0.00\);_([$€]* \-??_);_(@_)"/>
    <numFmt numFmtId="188" formatCode="_-* #,##0.00\ [$€-1]_-;\-* #,##0.00\ [$€-1]_-;_-* \-??\ [$€-1]_-"/>
    <numFmt numFmtId="189" formatCode="General\ ;[Red]\(General\)"/>
    <numFmt numFmtId="190" formatCode="&quot;Rs.&quot;#,##0.00_);&quot;(Rs.&quot;#,##0.00\)"/>
    <numFmt numFmtId="191" formatCode="#,##0.0000_);&quot;( &quot;#,##0.0000\)"/>
    <numFmt numFmtId="192" formatCode="_-* #,##0\ _F_-;\-* #,##0\ _F_-;_-* &quot;- &quot;_F_-;_-@_-"/>
    <numFmt numFmtId="193" formatCode="_-* #,##0.00\ _F_-;\-* #,##0.00\ _F_-;_-* \-??\ _F_-;_-@_-"/>
    <numFmt numFmtId="194" formatCode="#,##0.00&quot; F&quot;;[Red]\-#,##0.00&quot; F&quot;"/>
    <numFmt numFmtId="195" formatCode="_ * #,##0_)&quot; $&quot;_ ;_ * \(#,##0&quot;) $&quot;_ ;_ * \-_)&quot; $&quot;_ ;_ @_ "/>
    <numFmt numFmtId="196" formatCode="_ * #,##0.00_)&quot; $&quot;_ ;_ * \(#,##0.00&quot;) $&quot;_ ;_ * \-??_)&quot; $&quot;_ ;_ @_ "/>
    <numFmt numFmtId="197" formatCode="0.00_)"/>
    <numFmt numFmtId="198" formatCode="_-\£* #,##0_-;&quot;-£&quot;* #,##0_-;_-\£* \-_-;_-@_-"/>
    <numFmt numFmtId="199" formatCode="&quot;£ &quot;#,##0.00;&quot;-£ &quot;#,##0.00"/>
    <numFmt numFmtId="200" formatCode="\$#,##0.00"/>
    <numFmt numFmtId="201" formatCode="[$$-409]#,##0.00;[Red]\-[$$-409]#,##0.00"/>
    <numFmt numFmtId="202" formatCode="&quot;Rs. &quot;#,###,##0_);&quot;(Rs. &quot;#,###,##0\)"/>
    <numFmt numFmtId="203" formatCode="&quot;Rs.&quot;##,##0.00_);&quot;(Rs.&quot;##,##0.00\)"/>
    <numFmt numFmtId="204" formatCode="_(&quot;Rs.&quot;* #,##0_);_(&quot;Rs.&quot;* \(#,##0\);_(&quot;Rs.&quot;* \-??_);_(@_)"/>
    <numFmt numFmtId="205" formatCode="_-* #,##0_-;\-* #,##0_-;_-* \-_-;_-@_-"/>
    <numFmt numFmtId="206" formatCode="_-* #,##0.00_-;\-* #,##0.00_-;_-* \-??_-;_-@_-"/>
    <numFmt numFmtId="207" formatCode="0##0"/>
    <numFmt numFmtId="208" formatCode="_-\$* #,##0_-;&quot;-$&quot;* #,##0_-;_-\$* \-_-;_-@_-"/>
    <numFmt numFmtId="209" formatCode="_-\$* #,##0.00_-;&quot;-$&quot;* #,##0.00_-;_-\$* \-??_-;_-@_-"/>
    <numFmt numFmtId="210" formatCode="0.00;[Red]0.00"/>
  </numFmts>
  <fonts count="96">
    <font>
      <sz val="11"/>
      <color theme="1"/>
      <name val="Calibri"/>
      <family val="2"/>
      <scheme val="minor"/>
    </font>
    <font>
      <sz val="10"/>
      <name val="Arial"/>
      <family val="2"/>
    </font>
    <font>
      <sz val="11"/>
      <color theme="1"/>
      <name val="Calibri"/>
      <family val="2"/>
      <scheme val="minor"/>
    </font>
    <font>
      <sz val="10"/>
      <color rgb="FF000000"/>
      <name val="Times New Roman"/>
      <family val="1"/>
    </font>
    <font>
      <sz val="10"/>
      <name val="Arial"/>
      <family val="2"/>
    </font>
    <font>
      <sz val="8"/>
      <name val="Calibri"/>
      <family val="2"/>
      <scheme val="minor"/>
    </font>
    <font>
      <sz val="10"/>
      <name val="Helv"/>
      <charset val="204"/>
    </font>
    <font>
      <sz val="11"/>
      <color indexed="8"/>
      <name val="Calibri"/>
      <family val="2"/>
    </font>
    <font>
      <sz val="10"/>
      <color indexed="8"/>
      <name val="Arial"/>
      <family val="2"/>
    </font>
    <font>
      <sz val="11"/>
      <color indexed="8"/>
      <name val="Calibri"/>
      <family val="2"/>
      <charset val="1"/>
    </font>
    <font>
      <sz val="10"/>
      <name val="Arial"/>
      <family val="2"/>
      <charset val="204"/>
    </font>
    <font>
      <sz val="10"/>
      <color theme="1"/>
      <name val="Arial"/>
      <family val="2"/>
    </font>
    <font>
      <sz val="10"/>
      <name val="Mangal"/>
      <family val="2"/>
      <charset val="1"/>
    </font>
    <font>
      <sz val="12"/>
      <name val="Times New Roman"/>
      <family val="1"/>
    </font>
    <font>
      <u/>
      <sz val="11"/>
      <color indexed="12"/>
      <name val="Calibri"/>
      <family val="2"/>
      <charset val="1"/>
    </font>
    <font>
      <sz val="10"/>
      <color indexed="8"/>
      <name val="Arial1"/>
      <charset val="1"/>
    </font>
    <font>
      <sz val="10"/>
      <name val="Arial"/>
      <family val="2"/>
      <charset val="134"/>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color indexed="8"/>
      <name val="MS Sans Serif"/>
      <family val="2"/>
    </font>
    <font>
      <b/>
      <sz val="18"/>
      <color indexed="56"/>
      <name val="Cambria"/>
      <family val="2"/>
    </font>
    <font>
      <sz val="10"/>
      <name val="Mangal"/>
      <family val="2"/>
    </font>
    <font>
      <sz val="10"/>
      <name val="Helv"/>
    </font>
    <font>
      <u/>
      <sz val="11"/>
      <color indexed="12"/>
      <name val="Calibri"/>
      <family val="2"/>
    </font>
    <font>
      <sz val="10"/>
      <color indexed="8"/>
      <name val="Arial1"/>
    </font>
    <font>
      <sz val="12"/>
      <color theme="1"/>
      <name val="Calibri"/>
      <family val="2"/>
      <scheme val="minor"/>
    </font>
    <font>
      <b/>
      <sz val="10"/>
      <name val="Bookman Old Style"/>
      <family val="1"/>
    </font>
    <font>
      <sz val="10"/>
      <name val="Bookman Old Style"/>
      <family val="1"/>
    </font>
    <font>
      <b/>
      <u/>
      <sz val="10"/>
      <name val="Bookman Old Style"/>
      <family val="1"/>
    </font>
    <font>
      <b/>
      <sz val="11"/>
      <color indexed="8"/>
      <name val="Bookman Old Style"/>
      <family val="1"/>
    </font>
    <font>
      <b/>
      <sz val="11"/>
      <name val="Bookman Old Style"/>
      <family val="1"/>
    </font>
    <font>
      <sz val="11"/>
      <color indexed="8"/>
      <name val="Bookman Old Style"/>
      <family val="1"/>
    </font>
    <font>
      <sz val="11"/>
      <name val="Bookman Old Style"/>
      <family val="1"/>
    </font>
    <font>
      <sz val="10"/>
      <name val="Arial"/>
      <family val="2"/>
    </font>
    <font>
      <sz val="11"/>
      <name val="돋움"/>
      <charset val="129"/>
    </font>
    <font>
      <sz val="14"/>
      <name val="Terminal"/>
      <family val="3"/>
      <charset val="128"/>
    </font>
    <font>
      <sz val="10"/>
      <name val="Geneva"/>
      <family val="2"/>
    </font>
    <font>
      <sz val="8"/>
      <name val="Arial"/>
      <family val="2"/>
    </font>
    <font>
      <b/>
      <u/>
      <sz val="11"/>
      <name val="Times New Roman"/>
      <family val="1"/>
    </font>
    <font>
      <sz val="12"/>
      <name val="HP-TIMES"/>
    </font>
    <font>
      <sz val="1"/>
      <color indexed="16"/>
      <name val="Courier New"/>
      <family val="3"/>
    </font>
    <font>
      <i/>
      <sz val="1"/>
      <color indexed="16"/>
      <name val="Courier New"/>
      <family val="3"/>
    </font>
    <font>
      <sz val="10"/>
      <name val="Times New Roman"/>
      <family val="1"/>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
      <b/>
      <sz val="18"/>
      <color indexed="56"/>
      <name val="Cambria"/>
      <family val="1"/>
    </font>
    <font>
      <sz val="10"/>
      <name val="Mangal"/>
      <family val="1"/>
    </font>
    <font>
      <sz val="10"/>
      <color indexed="8"/>
      <name val="Times New Roman"/>
      <family val="1"/>
    </font>
    <font>
      <sz val="12"/>
      <color indexed="8"/>
      <name val="Calibri"/>
      <family val="2"/>
    </font>
    <font>
      <u/>
      <sz val="10"/>
      <color indexed="12"/>
      <name val="Arial"/>
      <family val="2"/>
    </font>
    <font>
      <sz val="10"/>
      <name val="Arial"/>
      <family val="2"/>
      <charset val="1"/>
    </font>
    <font>
      <sz val="10"/>
      <color rgb="FF000000"/>
      <name val="Arial"/>
      <family val="2"/>
    </font>
    <font>
      <sz val="10"/>
      <name val="Book Antiqua"/>
      <family val="1"/>
    </font>
    <font>
      <b/>
      <sz val="10"/>
      <name val="Book Antiqua"/>
      <family val="1"/>
    </font>
    <font>
      <i/>
      <sz val="10"/>
      <name val="Bookman Old Style"/>
      <family val="1"/>
    </font>
    <font>
      <sz val="10"/>
      <color theme="0"/>
      <name val="Bookman Old Style"/>
      <family val="1"/>
    </font>
    <font>
      <sz val="11"/>
      <color rgb="FF1F497D"/>
      <name val="Calibri"/>
      <family val="2"/>
      <scheme val="minor"/>
    </font>
    <font>
      <sz val="10"/>
      <color indexed="8"/>
      <name val="Bookman Old Style"/>
      <family val="1"/>
    </font>
    <font>
      <sz val="11"/>
      <color rgb="FF1F497D"/>
      <name val="Calibri"/>
      <family val="2"/>
    </font>
  </fonts>
  <fills count="5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31"/>
        <bgColor indexed="22"/>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7"/>
        <bgColor indexed="34"/>
      </patternFill>
    </fill>
    <fill>
      <patternFill patternType="solid">
        <fgColor indexed="44"/>
        <bgColor indexed="31"/>
      </patternFill>
    </fill>
    <fill>
      <patternFill patternType="solid">
        <fgColor indexed="44"/>
        <bgColor indexed="22"/>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9"/>
        <bgColor indexed="26"/>
      </patternFill>
    </fill>
    <fill>
      <patternFill patternType="solid">
        <fgColor indexed="13"/>
        <bgColor indexed="34"/>
      </patternFill>
    </fill>
    <fill>
      <patternFill patternType="solid">
        <fgColor indexed="43"/>
        <bgColor indexed="64"/>
      </patternFill>
    </fill>
    <fill>
      <patternFill patternType="solid">
        <fgColor indexed="26"/>
        <bgColor indexed="64"/>
      </patternFill>
    </fill>
    <fill>
      <patternFill patternType="solid">
        <fgColor indexed="12"/>
        <bgColor indexed="39"/>
      </patternFill>
    </fill>
    <fill>
      <patternFill patternType="solid">
        <fgColor theme="8" tint="0.79998168889431442"/>
        <bgColor indexed="64"/>
      </patternFill>
    </fill>
    <fill>
      <patternFill patternType="solid">
        <fgColor theme="6" tint="0.79998168889431442"/>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s>
  <cellStyleXfs count="1490">
    <xf numFmtId="0" fontId="0" fillId="0" borderId="0"/>
    <xf numFmtId="0" fontId="1"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43" fontId="2"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xf numFmtId="0" fontId="1" fillId="0" borderId="0"/>
    <xf numFmtId="169" fontId="1" fillId="0" borderId="0" applyFill="0" applyBorder="0" applyAlignment="0" applyProtection="0"/>
    <xf numFmtId="0" fontId="6" fillId="0" borderId="0"/>
    <xf numFmtId="0" fontId="1" fillId="0" borderId="0"/>
    <xf numFmtId="43" fontId="1" fillId="0" borderId="0" applyFont="0" applyFill="0" applyBorder="0" applyAlignment="0" applyProtection="0"/>
    <xf numFmtId="168" fontId="1" fillId="0" borderId="0" applyFill="0" applyBorder="0" applyAlignment="0" applyProtection="0"/>
    <xf numFmtId="169" fontId="7" fillId="0" borderId="0" applyFill="0" applyBorder="0" applyAlignment="0" applyProtection="0"/>
    <xf numFmtId="165" fontId="11" fillId="0" borderId="0" applyFont="0" applyFill="0" applyBorder="0" applyAlignment="0" applyProtection="0"/>
    <xf numFmtId="169" fontId="1" fillId="0" borderId="0" applyFill="0" applyBorder="0" applyAlignment="0" applyProtection="0"/>
    <xf numFmtId="166" fontId="1" fillId="0" borderId="0">
      <alignment wrapText="1"/>
    </xf>
    <xf numFmtId="0" fontId="7" fillId="0" borderId="0"/>
    <xf numFmtId="0" fontId="7" fillId="0" borderId="0"/>
    <xf numFmtId="0" fontId="9" fillId="0" borderId="0"/>
    <xf numFmtId="0" fontId="1" fillId="0" borderId="0"/>
    <xf numFmtId="0" fontId="8" fillId="0" borderId="0">
      <alignment vertical="center"/>
    </xf>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7" fillId="0" borderId="0"/>
    <xf numFmtId="0" fontId="10" fillId="0" borderId="0"/>
    <xf numFmtId="0" fontId="1" fillId="0" borderId="0"/>
    <xf numFmtId="0" fontId="1" fillId="0" borderId="0"/>
    <xf numFmtId="0" fontId="7" fillId="0" borderId="0"/>
    <xf numFmtId="9" fontId="1" fillId="0" borderId="0" applyFill="0" applyBorder="0" applyAlignment="0" applyProtection="0"/>
    <xf numFmtId="0" fontId="1" fillId="0" borderId="0"/>
    <xf numFmtId="0" fontId="1" fillId="0" borderId="0"/>
    <xf numFmtId="169" fontId="7" fillId="0" borderId="0" applyFill="0" applyBorder="0" applyAlignment="0" applyProtection="0"/>
    <xf numFmtId="168" fontId="10" fillId="0" borderId="0" applyFill="0" applyBorder="0" applyAlignment="0" applyProtection="0"/>
    <xf numFmtId="0" fontId="2" fillId="0" borderId="0"/>
    <xf numFmtId="0" fontId="10" fillId="0" borderId="0"/>
    <xf numFmtId="0" fontId="7" fillId="0" borderId="0"/>
    <xf numFmtId="0" fontId="2" fillId="0" borderId="0"/>
    <xf numFmtId="0" fontId="7" fillId="0" borderId="0"/>
    <xf numFmtId="0" fontId="7" fillId="0" borderId="0"/>
    <xf numFmtId="0" fontId="2" fillId="0" borderId="0"/>
    <xf numFmtId="0" fontId="2" fillId="0" borderId="0"/>
    <xf numFmtId="0" fontId="1" fillId="0" borderId="0"/>
    <xf numFmtId="0" fontId="10" fillId="0" borderId="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6" borderId="0" applyNumberFormat="0" applyBorder="0" applyAlignment="0" applyProtection="0"/>
    <xf numFmtId="0" fontId="26" fillId="25" borderId="1" applyNumberFormat="0" applyAlignment="0" applyProtection="0"/>
    <xf numFmtId="0" fontId="19" fillId="26" borderId="2" applyNumberFormat="0" applyAlignment="0" applyProtection="0"/>
    <xf numFmtId="171" fontId="1" fillId="0" borderId="0" applyFill="0" applyBorder="0" applyProtection="0"/>
    <xf numFmtId="171" fontId="1" fillId="0" borderId="0" applyFill="0" applyBorder="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8" fontId="10"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9" fontId="34" fillId="0" borderId="0" applyFill="0" applyBorder="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8" fontId="1" fillId="0" borderId="0" applyFill="0" applyBorder="0" applyProtection="0"/>
    <xf numFmtId="168" fontId="1" fillId="0" borderId="0" applyFill="0" applyBorder="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169" fontId="1" fillId="0" borderId="0" applyFill="0" applyBorder="0" applyProtection="0">
      <alignment vertical="top" wrapText="1"/>
    </xf>
    <xf numFmtId="43" fontId="1" fillId="0" borderId="0" applyFont="0" applyFill="0" applyBorder="0" applyAlignment="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9" fontId="1" fillId="0" borderId="0" applyFill="0" applyBorder="0" applyProtection="0"/>
    <xf numFmtId="171" fontId="9" fillId="0" borderId="0" applyFill="0" applyBorder="0" applyProtection="0"/>
    <xf numFmtId="171" fontId="7" fillId="0" borderId="0" applyFill="0" applyBorder="0" applyProtection="0"/>
    <xf numFmtId="171" fontId="9" fillId="0" borderId="0" applyFill="0" applyBorder="0" applyProtection="0"/>
    <xf numFmtId="171" fontId="7" fillId="0" borderId="0" applyFill="0" applyBorder="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20" fillId="0" borderId="0" applyNumberFormat="0" applyFill="0" applyBorder="0" applyAlignment="0" applyProtection="0"/>
    <xf numFmtId="0" fontId="21" fillId="7"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4" fillId="0" borderId="0" applyNumberFormat="0" applyFill="0" applyBorder="0" applyProtection="0"/>
    <xf numFmtId="0" fontId="36" fillId="0" borderId="0" applyNumberFormat="0" applyFill="0" applyBorder="0" applyProtection="0"/>
    <xf numFmtId="0" fontId="22" fillId="10" borderId="1" applyNumberFormat="0" applyAlignment="0" applyProtection="0"/>
    <xf numFmtId="0" fontId="22" fillId="11" borderId="1" applyNumberFormat="0" applyAlignment="0" applyProtection="0"/>
    <xf numFmtId="0" fontId="30" fillId="0" borderId="6" applyNumberFormat="0" applyFill="0" applyAlignment="0" applyProtection="0"/>
    <xf numFmtId="0" fontId="31" fillId="27" borderId="0" applyNumberFormat="0" applyBorder="0" applyAlignment="0" applyProtection="0"/>
    <xf numFmtId="0" fontId="38" fillId="0" borderId="0"/>
    <xf numFmtId="0" fontId="1" fillId="0" borderId="0"/>
    <xf numFmtId="0" fontId="3" fillId="0" borderId="0"/>
    <xf numFmtId="0" fontId="32" fillId="0" borderId="0"/>
    <xf numFmtId="0" fontId="1" fillId="0" borderId="0"/>
    <xf numFmtId="0" fontId="1" fillId="0" borderId="0"/>
    <xf numFmtId="0" fontId="15" fillId="0" borderId="0" applyBorder="0" applyProtection="0"/>
    <xf numFmtId="0" fontId="37" fillId="0" borderId="0" applyBorder="0" applyProtection="0"/>
    <xf numFmtId="0" fontId="3" fillId="0" borderId="0"/>
    <xf numFmtId="0" fontId="1" fillId="0" borderId="0"/>
    <xf numFmtId="0" fontId="7" fillId="0" borderId="0"/>
    <xf numFmtId="0" fontId="7" fillId="0" borderId="0"/>
    <xf numFmtId="0" fontId="2" fillId="0" borderId="0"/>
    <xf numFmtId="0" fontId="16" fillId="0" borderId="0">
      <alignment vertical="center"/>
    </xf>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7" fillId="0" borderId="0"/>
    <xf numFmtId="0" fontId="1" fillId="0" borderId="0"/>
    <xf numFmtId="0" fontId="9" fillId="0" borderId="0"/>
    <xf numFmtId="0" fontId="9" fillId="0" borderId="0"/>
    <xf numFmtId="0" fontId="7" fillId="0" borderId="0"/>
    <xf numFmtId="0" fontId="9" fillId="0" borderId="0"/>
    <xf numFmtId="0" fontId="1" fillId="0" borderId="0"/>
    <xf numFmtId="0" fontId="7" fillId="0" borderId="0"/>
    <xf numFmtId="0" fontId="1" fillId="0" borderId="0"/>
    <xf numFmtId="0" fontId="1" fillId="0" borderId="0"/>
    <xf numFmtId="0" fontId="1" fillId="0" borderId="0"/>
    <xf numFmtId="0" fontId="1" fillId="28" borderId="7" applyNumberFormat="0" applyAlignment="0" applyProtection="0"/>
    <xf numFmtId="0" fontId="34" fillId="28" borderId="7" applyNumberFormat="0" applyAlignment="0" applyProtection="0"/>
    <xf numFmtId="0" fontId="24" fillId="25" borderId="8" applyNumberFormat="0" applyAlignment="0" applyProtection="0"/>
    <xf numFmtId="9" fontId="1" fillId="0" borderId="0" applyFill="0" applyBorder="0" applyProtection="0"/>
    <xf numFmtId="9" fontId="1" fillId="0" borderId="0" applyFill="0" applyBorder="0" applyProtection="0"/>
    <xf numFmtId="9" fontId="1" fillId="0" borderId="0" applyFill="0" applyBorder="0" applyProtection="0"/>
    <xf numFmtId="9" fontId="1" fillId="0" borderId="0" applyFill="0" applyBorder="0" applyProtection="0"/>
    <xf numFmtId="9" fontId="2" fillId="0" borderId="0" applyFont="0" applyFill="0" applyBorder="0" applyAlignment="0" applyProtection="0"/>
    <xf numFmtId="0" fontId="10" fillId="0" borderId="0"/>
    <xf numFmtId="0" fontId="35" fillId="0" borderId="0"/>
    <xf numFmtId="0" fontId="1" fillId="0" borderId="0"/>
    <xf numFmtId="0" fontId="1" fillId="0" borderId="0"/>
    <xf numFmtId="0" fontId="33" fillId="0" borderId="0" applyNumberFormat="0" applyFill="0" applyBorder="0" applyAlignment="0" applyProtection="0"/>
    <xf numFmtId="0" fontId="25" fillId="0" borderId="9" applyNumberFormat="0" applyFill="0" applyAlignment="0" applyProtection="0"/>
    <xf numFmtId="0" fontId="23" fillId="0" borderId="0" applyNumberFormat="0" applyFill="0" applyBorder="0" applyAlignment="0" applyProtection="0"/>
    <xf numFmtId="0" fontId="1" fillId="0" borderId="0"/>
    <xf numFmtId="0" fontId="7" fillId="0" borderId="0"/>
    <xf numFmtId="172" fontId="1" fillId="0" borderId="0" applyFill="0" applyBorder="0" applyAlignment="0" applyProtection="0"/>
    <xf numFmtId="175" fontId="1" fillId="0" borderId="0" applyFill="0" applyBorder="0" applyAlignment="0" applyProtection="0"/>
    <xf numFmtId="176" fontId="37" fillId="0" borderId="0"/>
    <xf numFmtId="174" fontId="8" fillId="0" borderId="0" applyFill="0" applyBorder="0" applyAlignment="0" applyProtection="0"/>
    <xf numFmtId="174" fontId="8" fillId="0" borderId="0" applyFill="0" applyBorder="0" applyAlignment="0" applyProtection="0"/>
    <xf numFmtId="40" fontId="1" fillId="0" borderId="0" applyFill="0" applyBorder="0" applyAlignment="0" applyProtection="0"/>
    <xf numFmtId="38" fontId="1" fillId="0" borderId="0" applyFill="0" applyBorder="0" applyAlignment="0" applyProtection="0"/>
    <xf numFmtId="0" fontId="48" fillId="0" borderId="0"/>
    <xf numFmtId="0" fontId="37"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37"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3" fillId="0" borderId="0"/>
    <xf numFmtId="0" fontId="1" fillId="0" borderId="0"/>
    <xf numFmtId="0" fontId="1" fillId="0" borderId="0"/>
    <xf numFmtId="0" fontId="1" fillId="0" borderId="0"/>
    <xf numFmtId="0" fontId="10"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0" fillId="0" borderId="0"/>
    <xf numFmtId="0" fontId="1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37" fillId="0" borderId="0"/>
    <xf numFmtId="0" fontId="1" fillId="0" borderId="0"/>
    <xf numFmtId="0" fontId="1" fillId="0" borderId="0"/>
    <xf numFmtId="0" fontId="47" fillId="0" borderId="0"/>
    <xf numFmtId="0" fontId="7" fillId="29"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2" fontId="1" fillId="0" borderId="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7"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5"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1"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2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50" fillId="0" borderId="0" applyNumberFormat="0" applyAlignment="0"/>
    <xf numFmtId="0" fontId="1" fillId="0" borderId="0"/>
    <xf numFmtId="0" fontId="1" fillId="0" borderId="0"/>
    <xf numFmtId="0" fontId="1" fillId="0" borderId="0" applyFill="0" applyBorder="0">
      <alignment vertical="center"/>
    </xf>
    <xf numFmtId="0" fontId="18" fillId="3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47" borderId="1" applyNumberFormat="0" applyAlignment="0" applyProtection="0"/>
    <xf numFmtId="0" fontId="26" fillId="47" borderId="1" applyNumberFormat="0" applyAlignment="0" applyProtection="0"/>
    <xf numFmtId="0" fontId="26" fillId="25" borderId="1" applyNumberFormat="0" applyAlignment="0" applyProtection="0"/>
    <xf numFmtId="0" fontId="26" fillId="47" borderId="1" applyNumberFormat="0" applyAlignment="0" applyProtection="0"/>
    <xf numFmtId="0" fontId="26" fillId="47" borderId="1" applyNumberFormat="0" applyAlignment="0" applyProtection="0"/>
    <xf numFmtId="0" fontId="19" fillId="48" borderId="2" applyNumberFormat="0" applyAlignment="0" applyProtection="0"/>
    <xf numFmtId="0" fontId="19" fillId="48" borderId="2" applyNumberFormat="0" applyAlignment="0" applyProtection="0"/>
    <xf numFmtId="0" fontId="19" fillId="26" borderId="2" applyNumberFormat="0" applyAlignment="0" applyProtection="0"/>
    <xf numFmtId="0" fontId="19" fillId="48" borderId="2" applyNumberFormat="0" applyAlignment="0" applyProtection="0"/>
    <xf numFmtId="0" fontId="19" fillId="48" borderId="2" applyNumberFormat="0" applyAlignment="0" applyProtection="0"/>
    <xf numFmtId="168" fontId="7"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71" fontId="1" fillId="0" borderId="0" applyFill="0" applyBorder="0" applyProtection="0"/>
    <xf numFmtId="164" fontId="1" fillId="0" borderId="0" applyFont="0" applyFill="0" applyBorder="0" applyAlignment="0" applyProtection="0"/>
    <xf numFmtId="168" fontId="1" fillId="0" borderId="0" applyFill="0" applyBorder="0" applyAlignment="0" applyProtection="0"/>
    <xf numFmtId="43" fontId="7"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83" fillId="0" borderId="0" applyFill="0" applyBorder="0" applyAlignment="0" applyProtection="0"/>
    <xf numFmtId="169" fontId="83" fillId="0" borderId="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1" fillId="0" borderId="0" applyFill="0" applyBorder="0" applyAlignment="0" applyProtection="0"/>
    <xf numFmtId="43" fontId="46" fillId="0" borderId="0" applyFont="0" applyFill="0" applyBorder="0" applyAlignment="0" applyProtection="0"/>
    <xf numFmtId="169" fontId="7"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8" fontId="8" fillId="0" borderId="0" applyFill="0" applyBorder="0" applyAlignment="0" applyProtection="0"/>
    <xf numFmtId="178" fontId="1" fillId="0" borderId="0" applyFill="0" applyBorder="0" applyAlignment="0" applyProtection="0"/>
    <xf numFmtId="164" fontId="1" fillId="0" borderId="0" applyFont="0" applyFill="0" applyBorder="0" applyAlignment="0" applyProtection="0"/>
    <xf numFmtId="168" fontId="1" fillId="0" borderId="0" applyFill="0" applyBorder="0" applyAlignment="0" applyProtection="0"/>
    <xf numFmtId="179" fontId="1" fillId="0" borderId="0" applyFill="0" applyBorder="0" applyAlignment="0" applyProtection="0"/>
    <xf numFmtId="164" fontId="1" fillId="0" borderId="0" applyFont="0" applyFill="0" applyBorder="0" applyAlignment="0" applyProtection="0"/>
    <xf numFmtId="180" fontId="1" fillId="0" borderId="0" applyFill="0" applyBorder="0" applyAlignment="0" applyProtection="0"/>
    <xf numFmtId="164" fontId="1" fillId="0" borderId="0" applyFont="0" applyFill="0" applyBorder="0" applyAlignment="0" applyProtection="0"/>
    <xf numFmtId="164" fontId="46" fillId="0" borderId="0" applyFont="0" applyFill="0" applyBorder="0" applyAlignment="0" applyProtection="0"/>
    <xf numFmtId="164" fontId="1" fillId="0" borderId="0" applyFont="0" applyFill="0" applyBorder="0" applyAlignment="0" applyProtection="0"/>
    <xf numFmtId="168" fontId="1" fillId="0" borderId="0" applyFill="0" applyBorder="0" applyAlignment="0" applyProtection="0"/>
    <xf numFmtId="168" fontId="10" fillId="0" borderId="0" applyFill="0" applyBorder="0" applyAlignment="0" applyProtection="0"/>
    <xf numFmtId="168" fontId="1" fillId="0" borderId="0" applyFill="0" applyBorder="0" applyAlignment="0" applyProtection="0"/>
    <xf numFmtId="43" fontId="46" fillId="0" borderId="0" applyFont="0" applyFill="0" applyBorder="0" applyAlignment="0" applyProtection="0"/>
    <xf numFmtId="168" fontId="1" fillId="0" borderId="0" applyFill="0" applyBorder="0" applyProtection="0"/>
    <xf numFmtId="43" fontId="1" fillId="0" borderId="0" applyFont="0" applyFill="0" applyBorder="0" applyAlignment="0" applyProtection="0"/>
    <xf numFmtId="168" fontId="1" fillId="0" borderId="0" applyFill="0" applyBorder="0" applyProtection="0"/>
    <xf numFmtId="164" fontId="46"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64" fontId="84" fillId="0" borderId="0" applyFont="0" applyFill="0" applyBorder="0" applyAlignment="0" applyProtection="0"/>
    <xf numFmtId="168" fontId="1" fillId="0" borderId="0" applyFill="0" applyBorder="0" applyAlignment="0" applyProtection="0"/>
    <xf numFmtId="169" fontId="1" fillId="0" borderId="0" applyFill="0" applyBorder="0" applyProtection="0"/>
    <xf numFmtId="164" fontId="84" fillId="0" borderId="0" applyFont="0" applyFill="0" applyBorder="0" applyAlignment="0" applyProtection="0"/>
    <xf numFmtId="165" fontId="8" fillId="0" borderId="0" applyFont="0" applyFill="0" applyBorder="0" applyAlignment="0" applyProtection="0"/>
    <xf numFmtId="168" fontId="1" fillId="0" borderId="0" applyFill="0" applyBorder="0" applyAlignment="0" applyProtection="0"/>
    <xf numFmtId="43" fontId="13" fillId="0" borderId="0" applyFont="0" applyFill="0" applyBorder="0" applyAlignment="0" applyProtection="0">
      <alignment vertical="center"/>
    </xf>
    <xf numFmtId="168" fontId="1" fillId="0" borderId="0" applyFill="0" applyBorder="0" applyAlignment="0" applyProtection="0"/>
    <xf numFmtId="168" fontId="10" fillId="0" borderId="0" applyFill="0" applyBorder="0" applyAlignment="0" applyProtection="0"/>
    <xf numFmtId="164" fontId="7" fillId="0" borderId="0" applyFont="0" applyFill="0" applyBorder="0" applyAlignment="0" applyProtection="0"/>
    <xf numFmtId="168" fontId="1" fillId="0" borderId="0" applyFill="0" applyBorder="0" applyAlignment="0" applyProtection="0"/>
    <xf numFmtId="168" fontId="1" fillId="0" borderId="0" applyFill="0" applyBorder="0" applyProtection="0"/>
    <xf numFmtId="169" fontId="1" fillId="0" borderId="0" applyFill="0" applyBorder="0" applyProtection="0"/>
    <xf numFmtId="168" fontId="1" fillId="0" borderId="0" applyFill="0" applyBorder="0" applyAlignment="0" applyProtection="0"/>
    <xf numFmtId="169" fontId="1" fillId="0" borderId="0" applyFill="0" applyBorder="0" applyProtection="0"/>
    <xf numFmtId="173" fontId="1" fillId="0" borderId="0" applyFill="0" applyBorder="0" applyAlignment="0" applyProtection="0"/>
    <xf numFmtId="171" fontId="9" fillId="0" borderId="0" applyFill="0" applyBorder="0" applyProtection="0"/>
    <xf numFmtId="177" fontId="1" fillId="0" borderId="0" applyFill="0" applyBorder="0" applyAlignment="0" applyProtection="0"/>
    <xf numFmtId="171" fontId="9" fillId="0" borderId="0" applyFill="0" applyBorder="0" applyProtection="0"/>
    <xf numFmtId="181" fontId="51" fillId="0" borderId="0" applyFill="0">
      <alignment horizontal="left" vertical="top"/>
      <protection locked="0"/>
    </xf>
    <xf numFmtId="182" fontId="1" fillId="0" borderId="0" applyFill="0" applyBorder="0" applyAlignment="0" applyProtection="0"/>
    <xf numFmtId="170" fontId="1" fillId="0" borderId="0" applyFont="0" applyFill="0" applyBorder="0" applyAlignment="0" applyProtection="0"/>
    <xf numFmtId="182" fontId="1" fillId="0" borderId="0" applyFill="0" applyBorder="0" applyAlignment="0" applyProtection="0"/>
    <xf numFmtId="170" fontId="1" fillId="0" borderId="0" applyFont="0" applyFill="0" applyBorder="0" applyAlignment="0" applyProtection="0"/>
    <xf numFmtId="0" fontId="52" fillId="0" borderId="0"/>
    <xf numFmtId="0" fontId="52" fillId="0" borderId="11"/>
    <xf numFmtId="183" fontId="53" fillId="0" borderId="0">
      <protection locked="0"/>
    </xf>
    <xf numFmtId="0" fontId="10" fillId="0" borderId="0" applyNumberFormat="0" applyFill="0" applyBorder="0" applyAlignment="0" applyProtection="0"/>
    <xf numFmtId="184" fontId="1" fillId="0" borderId="0" applyFill="0" applyBorder="0">
      <alignment horizontal="left" vertical="top" wrapText="1"/>
      <protection locked="0"/>
    </xf>
    <xf numFmtId="185" fontId="50" fillId="49" borderId="0"/>
    <xf numFmtId="186" fontId="50" fillId="49" borderId="0"/>
    <xf numFmtId="187" fontId="1"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7" fontId="1" fillId="0" borderId="0" applyFill="0" applyBorder="0" applyAlignment="0" applyProtection="0"/>
    <xf numFmtId="0" fontId="46" fillId="0" borderId="0"/>
    <xf numFmtId="0" fontId="1" fillId="0" borderId="0"/>
    <xf numFmtId="0" fontId="46"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83" fontId="53" fillId="0" borderId="0">
      <protection locked="0"/>
    </xf>
    <xf numFmtId="183" fontId="53" fillId="0" borderId="0">
      <protection locked="0"/>
    </xf>
    <xf numFmtId="183" fontId="54" fillId="0" borderId="0">
      <protection locked="0"/>
    </xf>
    <xf numFmtId="183" fontId="53" fillId="0" borderId="0">
      <protection locked="0"/>
    </xf>
    <xf numFmtId="183" fontId="53" fillId="0" borderId="0">
      <protection locked="0"/>
    </xf>
    <xf numFmtId="183" fontId="53" fillId="0" borderId="0">
      <protection locked="0"/>
    </xf>
    <xf numFmtId="183" fontId="54" fillId="0" borderId="0">
      <protection locked="0"/>
    </xf>
    <xf numFmtId="183" fontId="53" fillId="0" borderId="0">
      <protection locked="0"/>
    </xf>
    <xf numFmtId="189" fontId="1" fillId="0" borderId="0">
      <alignment horizontal="left"/>
      <protection locked="0"/>
    </xf>
    <xf numFmtId="0" fontId="55" fillId="0" borderId="0" applyNumberFormat="0" applyFill="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50" fillId="25" borderId="0" applyNumberFormat="0" applyBorder="0" applyAlignment="0" applyProtection="0"/>
    <xf numFmtId="181" fontId="56" fillId="0" borderId="0">
      <alignment horizontal="left"/>
    </xf>
    <xf numFmtId="0" fontId="57" fillId="0" borderId="12" applyNumberFormat="0" applyAlignment="0" applyProtection="0"/>
    <xf numFmtId="0" fontId="57" fillId="0" borderId="13">
      <alignment horizontal="left" vertical="center"/>
    </xf>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5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9" fillId="0" borderId="0">
      <alignment horizontal="center"/>
    </xf>
    <xf numFmtId="0" fontId="59" fillId="0" borderId="0">
      <alignment horizontal="center" textRotation="90"/>
    </xf>
    <xf numFmtId="0" fontId="59" fillId="0" borderId="0">
      <alignment horizontal="center" textRotation="90"/>
    </xf>
    <xf numFmtId="0" fontId="59" fillId="0" borderId="0">
      <alignment horizontal="center" textRotation="90"/>
    </xf>
    <xf numFmtId="183" fontId="60" fillId="0" borderId="0">
      <protection locked="0"/>
    </xf>
    <xf numFmtId="0" fontId="61" fillId="0" borderId="0" applyNumberFormat="0" applyFill="0" applyBorder="0" applyAlignment="0" applyProtection="0"/>
    <xf numFmtId="0" fontId="14" fillId="0" borderId="0" applyNumberFormat="0" applyFill="0" applyBorder="0" applyProtection="0"/>
    <xf numFmtId="0" fontId="61" fillId="0" borderId="0" applyNumberFormat="0" applyFill="0" applyBorder="0" applyAlignment="0" applyProtection="0"/>
    <xf numFmtId="0" fontId="61" fillId="0" borderId="0"/>
    <xf numFmtId="0" fontId="86" fillId="0" borderId="0" applyNumberFormat="0" applyFill="0" applyBorder="0" applyAlignment="0" applyProtection="0"/>
    <xf numFmtId="0" fontId="86" fillId="0" borderId="0" applyNumberFormat="0" applyFill="0" applyBorder="0" applyAlignment="0" applyProtection="0">
      <alignment vertical="top"/>
      <protection locked="0"/>
    </xf>
    <xf numFmtId="190" fontId="1" fillId="0" borderId="0" applyProtection="0">
      <alignment horizontal="center"/>
    </xf>
    <xf numFmtId="0" fontId="50" fillId="28" borderId="0" applyNumberFormat="0" applyBorder="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11" borderId="1" applyNumberFormat="0" applyAlignment="0" applyProtection="0"/>
    <xf numFmtId="0" fontId="22" fillId="34" borderId="1" applyNumberFormat="0" applyAlignment="0" applyProtection="0"/>
    <xf numFmtId="0" fontId="22" fillId="10"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191" fontId="50" fillId="0" borderId="0" applyFill="0" applyAlignment="0"/>
    <xf numFmtId="181" fontId="1" fillId="0" borderId="0">
      <alignment horizontal="left"/>
    </xf>
    <xf numFmtId="181" fontId="1" fillId="0" borderId="0">
      <alignment horizontal="left"/>
    </xf>
    <xf numFmtId="181" fontId="1" fillId="0" borderId="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0" fontId="62" fillId="50" borderId="11"/>
    <xf numFmtId="40" fontId="1" fillId="0" borderId="0">
      <protection locked="0"/>
    </xf>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4" fontId="63" fillId="0" borderId="0">
      <alignment horizontal="left" vertical="top"/>
      <protection locked="0"/>
    </xf>
    <xf numFmtId="184" fontId="1" fillId="0" borderId="0"/>
    <xf numFmtId="4" fontId="1" fillId="0" borderId="0" applyFill="0" applyBorder="0" applyAlignment="0" applyProtection="0"/>
    <xf numFmtId="192" fontId="1" fillId="0" borderId="0" applyFill="0" applyBorder="0" applyAlignment="0" applyProtection="0"/>
    <xf numFmtId="193" fontId="1" fillId="0" borderId="0" applyFill="0" applyBorder="0" applyAlignment="0" applyProtection="0"/>
    <xf numFmtId="181" fontId="1" fillId="0" borderId="0" applyFill="0" applyBorder="0">
      <alignment horizontal="left"/>
    </xf>
    <xf numFmtId="194" fontId="1" fillId="0" borderId="0" applyFill="0" applyBorder="0" applyAlignment="0" applyProtection="0"/>
    <xf numFmtId="195" fontId="1" fillId="0" borderId="0" applyFill="0" applyBorder="0" applyAlignment="0" applyProtection="0"/>
    <xf numFmtId="196" fontId="1" fillId="0" borderId="0" applyFill="0" applyBorder="0" applyAlignment="0" applyProtection="0"/>
    <xf numFmtId="181" fontId="1" fillId="0" borderId="0">
      <alignment horizontal="left"/>
    </xf>
    <xf numFmtId="181" fontId="1" fillId="0" borderId="0">
      <alignment horizontal="left"/>
    </xf>
    <xf numFmtId="181" fontId="1" fillId="0" borderId="0">
      <alignment horizontal="left"/>
    </xf>
    <xf numFmtId="0" fontId="64"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1" fillId="0" borderId="0"/>
    <xf numFmtId="197" fontId="65" fillId="0" borderId="0"/>
    <xf numFmtId="0" fontId="10" fillId="0" borderId="0"/>
    <xf numFmtId="0" fontId="1" fillId="0" borderId="0"/>
    <xf numFmtId="0" fontId="10" fillId="0" borderId="0"/>
    <xf numFmtId="0" fontId="2" fillId="0" borderId="0"/>
    <xf numFmtId="0" fontId="1" fillId="0" borderId="0"/>
    <xf numFmtId="0" fontId="10" fillId="0" borderId="0"/>
    <xf numFmtId="0" fontId="1" fillId="0" borderId="0"/>
    <xf numFmtId="0" fontId="10" fillId="0" borderId="0"/>
    <xf numFmtId="0" fontId="1" fillId="0" borderId="0"/>
    <xf numFmtId="0" fontId="10" fillId="0" borderId="0"/>
    <xf numFmtId="0" fontId="46" fillId="0" borderId="0">
      <protection locked="0"/>
    </xf>
    <xf numFmtId="0" fontId="1" fillId="0" borderId="0">
      <protection locked="0"/>
    </xf>
    <xf numFmtId="0" fontId="1" fillId="0" borderId="0"/>
    <xf numFmtId="0" fontId="2" fillId="0" borderId="0"/>
    <xf numFmtId="0" fontId="10" fillId="0" borderId="0"/>
    <xf numFmtId="0" fontId="1" fillId="0" borderId="0"/>
    <xf numFmtId="0" fontId="1" fillId="0" borderId="0"/>
    <xf numFmtId="0" fontId="1" fillId="0" borderId="0"/>
    <xf numFmtId="0" fontId="1" fillId="0" borderId="0"/>
    <xf numFmtId="0" fontId="46" fillId="0" borderId="0"/>
    <xf numFmtId="0" fontId="1" fillId="0" borderId="0"/>
    <xf numFmtId="210" fontId="88" fillId="0" borderId="0"/>
    <xf numFmtId="0" fontId="1" fillId="0" borderId="0"/>
    <xf numFmtId="0" fontId="1" fillId="0" borderId="0"/>
    <xf numFmtId="0" fontId="1" fillId="0" borderId="0"/>
    <xf numFmtId="0" fontId="1" fillId="0" borderId="0"/>
    <xf numFmtId="0" fontId="1" fillId="0" borderId="0"/>
    <xf numFmtId="0" fontId="7"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0" fillId="0" borderId="0"/>
    <xf numFmtId="0" fontId="46" fillId="0" borderId="0"/>
    <xf numFmtId="0" fontId="1" fillId="0" borderId="0"/>
    <xf numFmtId="0" fontId="32"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7" fillId="0" borderId="0"/>
    <xf numFmtId="0" fontId="7" fillId="0" borderId="0"/>
    <xf numFmtId="0" fontId="32" fillId="0" borderId="0"/>
    <xf numFmtId="0" fontId="32" fillId="0" borderId="0"/>
    <xf numFmtId="0" fontId="37" fillId="0" borderId="0" applyBorder="0" applyProtection="0"/>
    <xf numFmtId="0" fontId="7" fillId="0" borderId="0"/>
    <xf numFmtId="0" fontId="15" fillId="0" borderId="0" applyBorder="0" applyProtection="0"/>
    <xf numFmtId="0" fontId="1" fillId="0" borderId="0"/>
    <xf numFmtId="0" fontId="3" fillId="0" borderId="0"/>
    <xf numFmtId="0" fontId="1" fillId="0" borderId="0"/>
    <xf numFmtId="0" fontId="7" fillId="0" borderId="0"/>
    <xf numFmtId="0" fontId="1" fillId="0" borderId="0"/>
    <xf numFmtId="0" fontId="7"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0" fillId="0" borderId="0"/>
    <xf numFmtId="0" fontId="2" fillId="0" borderId="0"/>
    <xf numFmtId="0" fontId="2" fillId="0" borderId="0"/>
    <xf numFmtId="0" fontId="2" fillId="0" borderId="0"/>
    <xf numFmtId="0" fontId="7" fillId="0" borderId="0"/>
    <xf numFmtId="0" fontId="7" fillId="0" borderId="0"/>
    <xf numFmtId="0" fontId="2" fillId="0" borderId="0"/>
    <xf numFmtId="0" fontId="1" fillId="0" borderId="0"/>
    <xf numFmtId="0" fontId="16" fillId="0" borderId="0">
      <alignment vertical="center"/>
    </xf>
    <xf numFmtId="0" fontId="46" fillId="0" borderId="0"/>
    <xf numFmtId="0" fontId="1" fillId="0" borderId="0"/>
    <xf numFmtId="0" fontId="66" fillId="0" borderId="0" applyNumberFormat="0" applyFill="0" applyBorder="0" applyProtection="0">
      <alignment vertical="top" wrapText="1"/>
    </xf>
    <xf numFmtId="0" fontId="3" fillId="0" borderId="0"/>
    <xf numFmtId="0" fontId="66" fillId="0" borderId="0">
      <alignment vertical="top" wrapText="1"/>
    </xf>
    <xf numFmtId="164" fontId="2" fillId="0" borderId="0" applyFont="0" applyFill="0" applyBorder="0" applyAlignment="0" applyProtection="0"/>
    <xf numFmtId="0" fontId="2" fillId="0" borderId="0"/>
    <xf numFmtId="0" fontId="7" fillId="0" borderId="0"/>
    <xf numFmtId="0" fontId="1" fillId="0" borderId="0"/>
    <xf numFmtId="0" fontId="7" fillId="0" borderId="0"/>
    <xf numFmtId="0" fontId="7" fillId="0" borderId="0"/>
    <xf numFmtId="0" fontId="10" fillId="0" borderId="0"/>
    <xf numFmtId="0" fontId="46" fillId="0" borderId="0"/>
    <xf numFmtId="0" fontId="9" fillId="0" borderId="0"/>
    <xf numFmtId="0" fontId="1" fillId="0" borderId="0"/>
    <xf numFmtId="0" fontId="7" fillId="0" borderId="0"/>
    <xf numFmtId="0" fontId="7" fillId="0" borderId="0"/>
    <xf numFmtId="0" fontId="2" fillId="0" borderId="0"/>
    <xf numFmtId="0" fontId="10" fillId="0" borderId="0"/>
    <xf numFmtId="0" fontId="7" fillId="0" borderId="0"/>
    <xf numFmtId="0" fontId="7" fillId="0" borderId="0"/>
    <xf numFmtId="0" fontId="2" fillId="0" borderId="0"/>
    <xf numFmtId="0" fontId="10" fillId="0" borderId="0"/>
    <xf numFmtId="0" fontId="7" fillId="0" borderId="0"/>
    <xf numFmtId="0" fontId="7" fillId="0" borderId="0"/>
    <xf numFmtId="0" fontId="87" fillId="0" borderId="0"/>
    <xf numFmtId="0" fontId="2" fillId="0" borderId="0"/>
    <xf numFmtId="0" fontId="10" fillId="0" borderId="0"/>
    <xf numFmtId="0" fontId="1" fillId="0" borderId="0"/>
    <xf numFmtId="0" fontId="7" fillId="0" borderId="0"/>
    <xf numFmtId="0" fontId="10" fillId="0" borderId="0"/>
    <xf numFmtId="0" fontId="1" fillId="0" borderId="0"/>
    <xf numFmtId="0" fontId="10" fillId="0" borderId="0"/>
    <xf numFmtId="0" fontId="2" fillId="0" borderId="0"/>
    <xf numFmtId="0" fontId="8" fillId="28" borderId="7" applyNumberFormat="0" applyAlignment="0" applyProtection="0"/>
    <xf numFmtId="0" fontId="46" fillId="52" borderId="7" applyNumberFormat="0" applyFont="0" applyAlignment="0" applyProtection="0"/>
    <xf numFmtId="0" fontId="34" fillId="28" borderId="7" applyNumberFormat="0" applyAlignment="0" applyProtection="0"/>
    <xf numFmtId="0" fontId="1" fillId="52" borderId="7" applyNumberFormat="0" applyFont="0" applyAlignment="0" applyProtection="0"/>
    <xf numFmtId="0" fontId="1" fillId="28" borderId="7" applyNumberFormat="0" applyAlignment="0" applyProtection="0"/>
    <xf numFmtId="0" fontId="8" fillId="28" borderId="7" applyNumberFormat="0" applyAlignment="0" applyProtection="0"/>
    <xf numFmtId="0" fontId="46" fillId="52" borderId="7" applyNumberFormat="0" applyFont="0" applyAlignment="0" applyProtection="0"/>
    <xf numFmtId="0" fontId="1" fillId="52" borderId="7" applyNumberFormat="0" applyFont="0" applyAlignment="0" applyProtection="0"/>
    <xf numFmtId="189" fontId="1" fillId="0" borderId="0">
      <protection locked="0"/>
    </xf>
    <xf numFmtId="0" fontId="24" fillId="47" borderId="8" applyNumberFormat="0" applyAlignment="0" applyProtection="0"/>
    <xf numFmtId="0" fontId="24" fillId="47" borderId="8" applyNumberFormat="0" applyAlignment="0" applyProtection="0"/>
    <xf numFmtId="0" fontId="24" fillId="25" borderId="8" applyNumberFormat="0" applyAlignment="0" applyProtection="0"/>
    <xf numFmtId="0" fontId="24" fillId="47" borderId="8" applyNumberFormat="0" applyAlignment="0" applyProtection="0"/>
    <xf numFmtId="0" fontId="24" fillId="47" borderId="8" applyNumberFormat="0" applyAlignment="0" applyProtection="0"/>
    <xf numFmtId="10"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0" fontId="46" fillId="0" borderId="0" applyNumberFormat="0" applyFont="0" applyFill="0" applyBorder="0" applyAlignment="0" applyProtection="0"/>
    <xf numFmtId="9" fontId="1" fillId="0" borderId="0" applyFill="0" applyBorder="0" applyProtection="0"/>
    <xf numFmtId="0" fontId="1" fillId="0" borderId="0" applyNumberFormat="0" applyFont="0" applyFill="0" applyBorder="0" applyAlignment="0" applyProtection="0"/>
    <xf numFmtId="9" fontId="1" fillId="0" borderId="0" applyFill="0" applyBorder="0" applyProtection="0"/>
    <xf numFmtId="9" fontId="1" fillId="0" borderId="0" applyFill="0" applyBorder="0" applyAlignment="0" applyProtection="0"/>
    <xf numFmtId="9" fontId="7"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198" fontId="50" fillId="49" borderId="0"/>
    <xf numFmtId="199" fontId="1" fillId="49" borderId="0"/>
    <xf numFmtId="0" fontId="67" fillId="0" borderId="0">
      <alignment horizontal="left" vertical="top"/>
    </xf>
    <xf numFmtId="0" fontId="68" fillId="0" borderId="0">
      <alignment horizontal="left" vertical="top"/>
    </xf>
    <xf numFmtId="0" fontId="69" fillId="0" borderId="0">
      <alignment horizontal="left" vertical="top"/>
    </xf>
    <xf numFmtId="0" fontId="70" fillId="9" borderId="14">
      <alignment horizontal="left"/>
    </xf>
    <xf numFmtId="0" fontId="71" fillId="4" borderId="0">
      <alignment horizontal="center" vertical="center"/>
    </xf>
    <xf numFmtId="0" fontId="71" fillId="4" borderId="15">
      <alignment horizontal="center" vertical="center"/>
    </xf>
    <xf numFmtId="0" fontId="72" fillId="9" borderId="11">
      <alignment horizontal="left" vertical="center"/>
    </xf>
    <xf numFmtId="0" fontId="67" fillId="0" borderId="0">
      <alignment horizontal="left" vertical="top"/>
    </xf>
    <xf numFmtId="200" fontId="67" fillId="0" borderId="0">
      <alignment horizontal="right" vertical="top"/>
    </xf>
    <xf numFmtId="0" fontId="68" fillId="0" borderId="0">
      <alignment horizontal="center" vertical="top"/>
    </xf>
    <xf numFmtId="40" fontId="1" fillId="0" borderId="0">
      <protection locked="0"/>
    </xf>
    <xf numFmtId="40" fontId="1" fillId="0" borderId="0">
      <protection locked="0"/>
    </xf>
    <xf numFmtId="0" fontId="52" fillId="0" borderId="0"/>
    <xf numFmtId="0" fontId="73" fillId="0" borderId="0"/>
    <xf numFmtId="0" fontId="73" fillId="0" borderId="0"/>
    <xf numFmtId="0" fontId="73" fillId="0" borderId="0"/>
    <xf numFmtId="201" fontId="73" fillId="0" borderId="0"/>
    <xf numFmtId="201" fontId="73" fillId="0" borderId="0"/>
    <xf numFmtId="201" fontId="73" fillId="0" borderId="0"/>
    <xf numFmtId="202" fontId="1" fillId="49" borderId="0"/>
    <xf numFmtId="203" fontId="50" fillId="49" borderId="0"/>
    <xf numFmtId="202" fontId="1" fillId="49" borderId="0"/>
    <xf numFmtId="204" fontId="1" fillId="0" borderId="0" applyFill="0" applyBorder="0" applyProtection="0"/>
    <xf numFmtId="184" fontId="1" fillId="0" borderId="0">
      <alignment horizontal="left"/>
    </xf>
    <xf numFmtId="0" fontId="74" fillId="0" borderId="0"/>
    <xf numFmtId="0" fontId="75" fillId="0" borderId="0"/>
    <xf numFmtId="0" fontId="35" fillId="0" borderId="0"/>
    <xf numFmtId="0" fontId="10" fillId="0" borderId="0"/>
    <xf numFmtId="0" fontId="10" fillId="0" borderId="0"/>
    <xf numFmtId="0" fontId="6" fillId="0" borderId="0"/>
    <xf numFmtId="0" fontId="10" fillId="0" borderId="0"/>
    <xf numFmtId="0" fontId="35" fillId="0" borderId="0"/>
    <xf numFmtId="0" fontId="1" fillId="0" borderId="0"/>
    <xf numFmtId="0" fontId="35" fillId="0" borderId="0"/>
    <xf numFmtId="0" fontId="10" fillId="0" borderId="0"/>
    <xf numFmtId="0" fontId="10" fillId="0" borderId="0"/>
    <xf numFmtId="0" fontId="76" fillId="0" borderId="0" applyNumberFormat="0" applyProtection="0">
      <alignment wrapText="1"/>
    </xf>
    <xf numFmtId="184" fontId="70" fillId="0" borderId="16">
      <alignment vertical="center"/>
    </xf>
    <xf numFmtId="184" fontId="1" fillId="0" borderId="0">
      <protection locked="0"/>
    </xf>
    <xf numFmtId="184" fontId="77" fillId="0" borderId="0" applyFill="0" applyProtection="0"/>
    <xf numFmtId="0" fontId="78" fillId="4" borderId="0" applyNumberFormat="0" applyAlignment="0"/>
    <xf numFmtId="0" fontId="52" fillId="0" borderId="11"/>
    <xf numFmtId="40" fontId="72" fillId="0" borderId="0"/>
    <xf numFmtId="0" fontId="79" fillId="53" borderId="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0" fillId="0" borderId="17" applyNumberFormat="0" applyFill="0" applyProtection="0">
      <alignment horizontal="center"/>
    </xf>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184" fontId="56" fillId="0" borderId="0"/>
    <xf numFmtId="0" fontId="62" fillId="0" borderId="18"/>
    <xf numFmtId="0" fontId="62" fillId="0" borderId="11"/>
    <xf numFmtId="205" fontId="1" fillId="0" borderId="0" applyFill="0" applyBorder="0" applyAlignment="0" applyProtection="0"/>
    <xf numFmtId="206" fontId="1" fillId="0" borderId="0" applyFill="0" applyBorder="0" applyAlignment="0" applyProtection="0"/>
    <xf numFmtId="1" fontId="37" fillId="0" borderId="0">
      <alignment vertical="center"/>
    </xf>
    <xf numFmtId="207" fontId="77" fillId="0" borderId="0" applyFill="0">
      <alignment horizontal="center"/>
    </xf>
    <xf numFmtId="184" fontId="1" fillId="0" borderId="0">
      <alignment horizontal="center"/>
      <protection locked="0"/>
    </xf>
    <xf numFmtId="208" fontId="1" fillId="0" borderId="0" applyFill="0" applyBorder="0" applyAlignment="0" applyProtection="0"/>
    <xf numFmtId="209" fontId="1"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05" fontId="8" fillId="0" borderId="0" applyFill="0" applyBorder="0" applyAlignment="0" applyProtection="0"/>
    <xf numFmtId="0" fontId="1" fillId="0" borderId="0"/>
    <xf numFmtId="0" fontId="1" fillId="0" borderId="0"/>
    <xf numFmtId="40" fontId="1" fillId="0" borderId="0" applyFill="0" applyBorder="0" applyAlignment="0" applyProtection="0"/>
    <xf numFmtId="38" fontId="1" fillId="0" borderId="0" applyFill="0" applyBorder="0" applyAlignment="0" applyProtection="0"/>
    <xf numFmtId="0" fontId="81" fillId="0" borderId="0"/>
    <xf numFmtId="175" fontId="1" fillId="0" borderId="0" applyFill="0" applyBorder="0" applyAlignment="0" applyProtection="0"/>
    <xf numFmtId="172" fontId="1" fillId="0" borderId="0" applyFill="0" applyBorder="0" applyAlignment="0" applyProtection="0"/>
  </cellStyleXfs>
  <cellXfs count="168">
    <xf numFmtId="0" fontId="0" fillId="0" borderId="0" xfId="0"/>
    <xf numFmtId="0" fontId="43" fillId="0" borderId="0" xfId="1" applyFont="1" applyAlignment="1">
      <alignment horizontal="center" vertical="center"/>
    </xf>
    <xf numFmtId="0" fontId="45" fillId="0" borderId="0" xfId="1" applyFont="1" applyAlignment="1">
      <alignment horizontal="center" vertical="center"/>
    </xf>
    <xf numFmtId="3" fontId="45" fillId="0" borderId="0" xfId="1" applyNumberFormat="1" applyFont="1" applyAlignment="1">
      <alignment horizontal="center" vertical="center"/>
    </xf>
    <xf numFmtId="0" fontId="45" fillId="0" borderId="0" xfId="1" applyFont="1"/>
    <xf numFmtId="3" fontId="45" fillId="0" borderId="0" xfId="1" applyNumberFormat="1" applyFont="1"/>
    <xf numFmtId="0" fontId="43" fillId="3" borderId="0" xfId="1" applyFont="1" applyFill="1"/>
    <xf numFmtId="4" fontId="40" fillId="0" borderId="10" xfId="11" applyNumberFormat="1" applyFont="1" applyFill="1" applyBorder="1" applyAlignment="1" applyProtection="1">
      <alignment horizontal="center" vertical="center" wrapText="1"/>
      <protection locked="0"/>
    </xf>
    <xf numFmtId="4" fontId="42" fillId="54" borderId="19" xfId="1" applyNumberFormat="1" applyFont="1" applyFill="1" applyBorder="1" applyAlignment="1">
      <alignment horizontal="right" vertical="center"/>
    </xf>
    <xf numFmtId="0" fontId="42" fillId="54" borderId="19" xfId="1" applyFont="1" applyFill="1" applyBorder="1" applyAlignment="1">
      <alignment horizontal="left" vertical="center"/>
    </xf>
    <xf numFmtId="0" fontId="42" fillId="54" borderId="19" xfId="1" applyFont="1" applyFill="1" applyBorder="1" applyAlignment="1">
      <alignment horizontal="center" vertical="center"/>
    </xf>
    <xf numFmtId="0" fontId="44" fillId="0" borderId="19" xfId="1" applyFont="1" applyBorder="1" applyAlignment="1">
      <alignment horizontal="left" vertical="center"/>
    </xf>
    <xf numFmtId="0" fontId="44" fillId="0" borderId="19" xfId="1" applyFont="1" applyBorder="1" applyAlignment="1">
      <alignment vertical="center"/>
    </xf>
    <xf numFmtId="0" fontId="42" fillId="0" borderId="19" xfId="1" applyFont="1" applyBorder="1" applyAlignment="1">
      <alignment horizontal="center" vertical="center"/>
    </xf>
    <xf numFmtId="4" fontId="44" fillId="0" borderId="19" xfId="1" quotePrefix="1" applyNumberFormat="1" applyFont="1" applyBorder="1" applyAlignment="1">
      <alignment horizontal="right" vertical="center"/>
    </xf>
    <xf numFmtId="0" fontId="44" fillId="0" borderId="19" xfId="1" quotePrefix="1" applyFont="1" applyBorder="1" applyAlignment="1">
      <alignment horizontal="center" vertical="center"/>
    </xf>
    <xf numFmtId="0" fontId="44" fillId="0" borderId="19" xfId="1" applyFont="1" applyBorder="1" applyAlignment="1">
      <alignment horizontal="justify" vertical="justify"/>
    </xf>
    <xf numFmtId="166" fontId="42" fillId="0" borderId="19" xfId="1" applyNumberFormat="1" applyFont="1" applyBorder="1" applyAlignment="1">
      <alignment horizontal="center" vertical="center"/>
    </xf>
    <xf numFmtId="0" fontId="42" fillId="55" borderId="19" xfId="1" applyFont="1" applyFill="1" applyBorder="1" applyAlignment="1">
      <alignment horizontal="center" vertical="center"/>
    </xf>
    <xf numFmtId="0" fontId="42" fillId="2" borderId="19" xfId="1" applyFont="1" applyFill="1" applyBorder="1" applyAlignment="1">
      <alignment horizontal="center" vertical="center"/>
    </xf>
    <xf numFmtId="0" fontId="39" fillId="0" borderId="0" xfId="1" applyFont="1" applyFill="1" applyAlignment="1">
      <alignment horizontal="center" vertical="top"/>
    </xf>
    <xf numFmtId="0" fontId="39" fillId="0" borderId="10" xfId="1" applyFont="1" applyFill="1" applyBorder="1" applyAlignment="1">
      <alignment horizontal="center" vertical="center"/>
    </xf>
    <xf numFmtId="0" fontId="39" fillId="0" borderId="10" xfId="1" applyFont="1" applyFill="1" applyBorder="1" applyAlignment="1">
      <alignment horizontal="center" vertical="top"/>
    </xf>
    <xf numFmtId="0" fontId="40" fillId="0" borderId="0" xfId="1" applyFont="1" applyFill="1" applyAlignment="1">
      <alignment vertical="top"/>
    </xf>
    <xf numFmtId="4" fontId="39" fillId="0" borderId="10" xfId="0" applyNumberFormat="1" applyFont="1" applyFill="1" applyBorder="1" applyAlignment="1" applyProtection="1">
      <alignment horizontal="center" vertical="center"/>
      <protection locked="0"/>
    </xf>
    <xf numFmtId="166" fontId="39" fillId="0" borderId="10" xfId="1" applyNumberFormat="1" applyFont="1" applyFill="1" applyBorder="1" applyAlignment="1">
      <alignment horizontal="center" vertical="center"/>
    </xf>
    <xf numFmtId="0" fontId="39" fillId="0" borderId="10" xfId="1" applyFont="1" applyFill="1" applyBorder="1" applyAlignment="1">
      <alignment horizontal="justify" vertical="top"/>
    </xf>
    <xf numFmtId="0" fontId="39" fillId="0" borderId="10" xfId="0" applyFont="1" applyFill="1" applyBorder="1" applyAlignment="1">
      <alignment horizontal="center" vertical="center"/>
    </xf>
    <xf numFmtId="4" fontId="39" fillId="0" borderId="10" xfId="0" applyNumberFormat="1" applyFont="1" applyFill="1" applyBorder="1" applyAlignment="1">
      <alignment horizontal="center" vertical="center"/>
    </xf>
    <xf numFmtId="0" fontId="39" fillId="0" borderId="0" xfId="1" applyFont="1" applyFill="1" applyAlignment="1">
      <alignment vertical="top"/>
    </xf>
    <xf numFmtId="0" fontId="40" fillId="0" borderId="19" xfId="34" applyFont="1" applyFill="1" applyBorder="1" applyAlignment="1">
      <alignment vertical="top" wrapText="1"/>
    </xf>
    <xf numFmtId="0" fontId="39" fillId="0" borderId="19" xfId="0" applyFont="1" applyFill="1" applyBorder="1" applyAlignment="1">
      <alignment vertical="top" wrapText="1"/>
    </xf>
    <xf numFmtId="166" fontId="39" fillId="0" borderId="19" xfId="1" applyNumberFormat="1" applyFont="1" applyFill="1" applyBorder="1" applyAlignment="1">
      <alignment horizontal="center" vertical="center"/>
    </xf>
    <xf numFmtId="0" fontId="39" fillId="0" borderId="19" xfId="1" applyFont="1" applyFill="1" applyBorder="1" applyAlignment="1">
      <alignment horizontal="center" vertical="center"/>
    </xf>
    <xf numFmtId="0" fontId="39" fillId="0" borderId="19" xfId="0" applyFont="1" applyFill="1" applyBorder="1" applyAlignment="1">
      <alignment horizontal="center" vertical="center"/>
    </xf>
    <xf numFmtId="4" fontId="39" fillId="0" borderId="19" xfId="0" applyNumberFormat="1" applyFont="1" applyFill="1" applyBorder="1" applyAlignment="1">
      <alignment horizontal="center" vertical="center"/>
    </xf>
    <xf numFmtId="166" fontId="40" fillId="0" borderId="10" xfId="1" applyNumberFormat="1" applyFont="1" applyFill="1" applyBorder="1" applyAlignment="1">
      <alignment horizontal="center" vertical="center"/>
    </xf>
    <xf numFmtId="0" fontId="40" fillId="0" borderId="10" xfId="1" applyFont="1" applyFill="1" applyBorder="1" applyAlignment="1">
      <alignment horizontal="justify" vertical="top"/>
    </xf>
    <xf numFmtId="0" fontId="40" fillId="0" borderId="10" xfId="1" applyFont="1" applyFill="1" applyBorder="1" applyAlignment="1">
      <alignment horizontal="center" vertical="center"/>
    </xf>
    <xf numFmtId="3" fontId="40" fillId="0" borderId="10" xfId="0" applyNumberFormat="1" applyFont="1" applyFill="1" applyBorder="1" applyAlignment="1">
      <alignment horizontal="center" vertical="center"/>
    </xf>
    <xf numFmtId="4" fontId="40" fillId="0" borderId="10" xfId="0" applyNumberFormat="1" applyFont="1" applyFill="1" applyBorder="1" applyAlignment="1" applyProtection="1">
      <alignment horizontal="center" vertical="center"/>
      <protection locked="0"/>
    </xf>
    <xf numFmtId="0" fontId="40" fillId="0" borderId="10" xfId="0" applyFont="1" applyFill="1" applyBorder="1" applyAlignment="1">
      <alignment horizontal="right" vertical="top"/>
    </xf>
    <xf numFmtId="0" fontId="40" fillId="0" borderId="10" xfId="0" applyFont="1" applyFill="1" applyBorder="1" applyAlignment="1">
      <alignment horizontal="center" vertical="center"/>
    </xf>
    <xf numFmtId="4" fontId="40" fillId="0" borderId="10" xfId="0" applyNumberFormat="1" applyFont="1" applyFill="1" applyBorder="1" applyAlignment="1">
      <alignment horizontal="center" vertical="center"/>
    </xf>
    <xf numFmtId="0" fontId="39" fillId="0" borderId="10" xfId="1" applyFont="1" applyFill="1" applyBorder="1" applyAlignment="1">
      <alignment horizontal="justify" vertical="top" wrapText="1"/>
    </xf>
    <xf numFmtId="0" fontId="40" fillId="0" borderId="10" xfId="1" applyFont="1" applyFill="1" applyBorder="1" applyAlignment="1">
      <alignment horizontal="right" vertical="top"/>
    </xf>
    <xf numFmtId="2" fontId="91" fillId="0" borderId="10" xfId="1" applyNumberFormat="1" applyFont="1" applyFill="1" applyBorder="1" applyAlignment="1">
      <alignment horizontal="center" vertical="center"/>
    </xf>
    <xf numFmtId="0" fontId="91" fillId="0" borderId="0" xfId="1" applyFont="1" applyFill="1" applyAlignment="1">
      <alignment horizontal="justify" vertical="top"/>
    </xf>
    <xf numFmtId="0" fontId="91" fillId="0" borderId="10" xfId="1" applyFont="1" applyFill="1" applyBorder="1" applyAlignment="1">
      <alignment horizontal="center" vertical="center"/>
    </xf>
    <xf numFmtId="4" fontId="91" fillId="0" borderId="10" xfId="0" applyNumberFormat="1" applyFont="1" applyFill="1" applyBorder="1" applyAlignment="1">
      <alignment horizontal="center" vertical="center"/>
    </xf>
    <xf numFmtId="0" fontId="91" fillId="0" borderId="0" xfId="1" applyFont="1" applyFill="1" applyAlignment="1">
      <alignment vertical="top"/>
    </xf>
    <xf numFmtId="166" fontId="40" fillId="0" borderId="10" xfId="1" applyNumberFormat="1" applyFont="1" applyFill="1" applyBorder="1" applyAlignment="1">
      <alignment horizontal="center" vertical="top"/>
    </xf>
    <xf numFmtId="166" fontId="40" fillId="0" borderId="19" xfId="1" applyNumberFormat="1" applyFont="1" applyFill="1" applyBorder="1" applyAlignment="1">
      <alignment horizontal="center" vertical="center"/>
    </xf>
    <xf numFmtId="0" fontId="40" fillId="0" borderId="19" xfId="1" applyFont="1" applyFill="1" applyBorder="1" applyAlignment="1">
      <alignment horizontal="justify" vertical="top"/>
    </xf>
    <xf numFmtId="0" fontId="40" fillId="0" borderId="19" xfId="1" applyFont="1" applyFill="1" applyBorder="1" applyAlignment="1">
      <alignment horizontal="center" vertical="center"/>
    </xf>
    <xf numFmtId="4" fontId="40" fillId="0" borderId="19"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xf>
    <xf numFmtId="4" fontId="40" fillId="0" borderId="19" xfId="0" applyNumberFormat="1" applyFont="1" applyFill="1" applyBorder="1" applyAlignment="1" applyProtection="1">
      <alignment horizontal="center" vertical="center"/>
      <protection locked="0"/>
    </xf>
    <xf numFmtId="2" fontId="40" fillId="0" borderId="10" xfId="1" applyNumberFormat="1" applyFont="1" applyFill="1" applyBorder="1" applyAlignment="1">
      <alignment horizontal="center" vertical="center"/>
    </xf>
    <xf numFmtId="0" fontId="40" fillId="0" borderId="19" xfId="1" applyFont="1" applyFill="1" applyBorder="1" applyAlignment="1">
      <alignment horizontal="right" vertical="top"/>
    </xf>
    <xf numFmtId="2" fontId="40" fillId="0" borderId="19" xfId="1" applyNumberFormat="1" applyFont="1" applyFill="1" applyBorder="1" applyAlignment="1">
      <alignment horizontal="center" vertical="center"/>
    </xf>
    <xf numFmtId="0" fontId="40" fillId="0" borderId="22" xfId="1" applyFont="1" applyFill="1" applyBorder="1" applyAlignment="1">
      <alignment horizontal="center" vertical="center"/>
    </xf>
    <xf numFmtId="0" fontId="39" fillId="0" borderId="10" xfId="1" applyFont="1" applyFill="1" applyBorder="1" applyAlignment="1">
      <alignment horizontal="right" vertical="top"/>
    </xf>
    <xf numFmtId="0" fontId="40" fillId="0" borderId="0" xfId="1" applyFont="1" applyFill="1" applyAlignment="1">
      <alignment horizontal="center" vertical="center"/>
    </xf>
    <xf numFmtId="0" fontId="39" fillId="0" borderId="19" xfId="1" applyFont="1" applyFill="1" applyBorder="1" applyAlignment="1">
      <alignment horizontal="right" vertical="top"/>
    </xf>
    <xf numFmtId="4" fontId="39" fillId="0" borderId="19" xfId="0" applyNumberFormat="1" applyFont="1" applyFill="1" applyBorder="1" applyAlignment="1" applyProtection="1">
      <alignment horizontal="center" vertical="center"/>
      <protection locked="0"/>
    </xf>
    <xf numFmtId="0" fontId="39" fillId="0" borderId="19" xfId="1" applyFont="1" applyFill="1" applyBorder="1" applyAlignment="1">
      <alignment horizontal="justify" vertical="top"/>
    </xf>
    <xf numFmtId="0" fontId="40" fillId="0" borderId="19" xfId="0" applyFont="1" applyFill="1" applyBorder="1" applyAlignment="1">
      <alignment horizontal="center" vertical="center"/>
    </xf>
    <xf numFmtId="0" fontId="40" fillId="0" borderId="19" xfId="0" applyFont="1" applyFill="1" applyBorder="1" applyAlignment="1">
      <alignment horizontal="center" vertical="center" wrapText="1"/>
    </xf>
    <xf numFmtId="0" fontId="40" fillId="0" borderId="19" xfId="0" applyFont="1" applyFill="1" applyBorder="1" applyAlignment="1">
      <alignment horizontal="justify" vertical="top" wrapText="1"/>
    </xf>
    <xf numFmtId="12" fontId="40" fillId="0" borderId="19" xfId="1" applyNumberFormat="1" applyFont="1" applyFill="1" applyBorder="1" applyAlignment="1">
      <alignment horizontal="left" vertical="top"/>
    </xf>
    <xf numFmtId="0" fontId="40" fillId="0" borderId="10" xfId="0" applyFont="1" applyFill="1" applyBorder="1" applyAlignment="1" applyProtection="1">
      <alignment horizontal="justify" vertical="top" wrapText="1"/>
      <protection locked="0"/>
    </xf>
    <xf numFmtId="1" fontId="40" fillId="0" borderId="10" xfId="0" applyNumberFormat="1" applyFont="1" applyFill="1" applyBorder="1" applyAlignment="1">
      <alignment horizontal="center" vertical="center"/>
    </xf>
    <xf numFmtId="0" fontId="40" fillId="0" borderId="0" xfId="0" applyFont="1" applyFill="1" applyAlignment="1">
      <alignment horizontal="center" vertical="center"/>
    </xf>
    <xf numFmtId="0" fontId="40" fillId="0" borderId="19" xfId="0" applyFont="1" applyFill="1" applyBorder="1" applyAlignment="1" applyProtection="1">
      <alignment horizontal="justify" vertical="top" wrapText="1"/>
      <protection locked="0"/>
    </xf>
    <xf numFmtId="0" fontId="40" fillId="0" borderId="0" xfId="1" applyFont="1" applyFill="1" applyAlignment="1">
      <alignment horizontal="justify" vertical="top"/>
    </xf>
    <xf numFmtId="0" fontId="40" fillId="0" borderId="10" xfId="1" applyFont="1" applyFill="1" applyBorder="1" applyAlignment="1">
      <alignment horizontal="left" vertical="top"/>
    </xf>
    <xf numFmtId="0" fontId="40" fillId="0" borderId="10" xfId="10" applyFont="1" applyFill="1" applyBorder="1" applyAlignment="1">
      <alignment horizontal="center" vertical="center"/>
    </xf>
    <xf numFmtId="0" fontId="40" fillId="0" borderId="10" xfId="10" applyFont="1" applyFill="1" applyBorder="1" applyAlignment="1">
      <alignment horizontal="justify" vertical="top" wrapText="1"/>
    </xf>
    <xf numFmtId="0" fontId="40" fillId="0" borderId="10" xfId="0" applyFont="1" applyFill="1" applyBorder="1" applyAlignment="1">
      <alignment horizontal="center" vertical="center" wrapText="1"/>
    </xf>
    <xf numFmtId="0" fontId="40" fillId="0" borderId="10" xfId="39" applyFont="1" applyFill="1" applyBorder="1" applyAlignment="1" applyProtection="1">
      <alignment horizontal="justify" vertical="top" wrapText="1"/>
      <protection locked="0"/>
    </xf>
    <xf numFmtId="0" fontId="40" fillId="0" borderId="10" xfId="39" applyFont="1" applyFill="1" applyBorder="1" applyAlignment="1" applyProtection="1">
      <alignment horizontal="center" vertical="center" wrapText="1"/>
      <protection locked="0"/>
    </xf>
    <xf numFmtId="0" fontId="40" fillId="0" borderId="19" xfId="39" applyFont="1" applyFill="1" applyBorder="1" applyAlignment="1" applyProtection="1">
      <alignment horizontal="justify" vertical="top" wrapText="1"/>
      <protection locked="0"/>
    </xf>
    <xf numFmtId="0" fontId="40" fillId="0" borderId="19" xfId="39" applyFont="1" applyFill="1" applyBorder="1" applyAlignment="1" applyProtection="1">
      <alignment horizontal="center" vertical="center" wrapText="1"/>
      <protection locked="0"/>
    </xf>
    <xf numFmtId="167" fontId="40" fillId="0" borderId="10" xfId="0" applyNumberFormat="1" applyFont="1" applyFill="1" applyBorder="1" applyAlignment="1" applyProtection="1">
      <alignment vertical="top" wrapText="1"/>
      <protection locked="0"/>
    </xf>
    <xf numFmtId="167" fontId="40" fillId="0" borderId="10" xfId="0" applyNumberFormat="1" applyFont="1" applyFill="1" applyBorder="1" applyAlignment="1" applyProtection="1">
      <alignment horizontal="center" vertical="center" wrapText="1"/>
      <protection locked="0"/>
    </xf>
    <xf numFmtId="166" fontId="39" fillId="0" borderId="10" xfId="0" applyNumberFormat="1" applyFont="1" applyFill="1" applyBorder="1" applyAlignment="1">
      <alignment horizontal="center" vertical="center"/>
    </xf>
    <xf numFmtId="0" fontId="39" fillId="0" borderId="10" xfId="0" applyFont="1" applyFill="1" applyBorder="1" applyAlignment="1">
      <alignment horizontal="justify" vertical="top"/>
    </xf>
    <xf numFmtId="166" fontId="40" fillId="0" borderId="10" xfId="0" applyNumberFormat="1" applyFont="1" applyFill="1" applyBorder="1" applyAlignment="1">
      <alignment horizontal="center" vertical="center" wrapText="1"/>
    </xf>
    <xf numFmtId="0" fontId="40" fillId="0" borderId="10" xfId="1" applyFont="1" applyFill="1" applyBorder="1" applyAlignment="1">
      <alignment vertical="top" wrapText="1"/>
    </xf>
    <xf numFmtId="4" fontId="40" fillId="0" borderId="10" xfId="0" applyNumberFormat="1" applyFont="1" applyFill="1" applyBorder="1" applyAlignment="1">
      <alignment horizontal="center" vertical="center" wrapText="1"/>
    </xf>
    <xf numFmtId="0" fontId="40" fillId="0" borderId="0" xfId="1" applyFont="1" applyFill="1" applyAlignment="1">
      <alignment vertical="top" wrapText="1"/>
    </xf>
    <xf numFmtId="166" fontId="40" fillId="0" borderId="10" xfId="0" applyNumberFormat="1" applyFont="1" applyFill="1" applyBorder="1" applyAlignment="1">
      <alignment horizontal="center" vertical="center"/>
    </xf>
    <xf numFmtId="0" fontId="40" fillId="0" borderId="10" xfId="1" applyFont="1" applyFill="1" applyBorder="1" applyAlignment="1">
      <alignment vertical="top"/>
    </xf>
    <xf numFmtId="0" fontId="39" fillId="0" borderId="10" xfId="0" applyFont="1" applyFill="1" applyBorder="1" applyAlignment="1">
      <alignment vertical="top" wrapText="1"/>
    </xf>
    <xf numFmtId="0" fontId="40" fillId="0" borderId="10" xfId="0" applyFont="1" applyFill="1" applyBorder="1" applyAlignment="1">
      <alignment vertical="top" wrapText="1"/>
    </xf>
    <xf numFmtId="1" fontId="40" fillId="0" borderId="10" xfId="0" applyNumberFormat="1" applyFont="1" applyFill="1" applyBorder="1" applyAlignment="1">
      <alignment horizontal="center" vertical="center" wrapText="1"/>
    </xf>
    <xf numFmtId="0" fontId="92" fillId="0" borderId="0" xfId="1" applyFont="1" applyFill="1" applyAlignment="1">
      <alignment vertical="top" wrapText="1"/>
    </xf>
    <xf numFmtId="0" fontId="40" fillId="0" borderId="19" xfId="1" applyFont="1" applyFill="1" applyBorder="1" applyAlignment="1">
      <alignment horizontal="left" vertical="top"/>
    </xf>
    <xf numFmtId="0" fontId="39" fillId="0" borderId="10" xfId="1" applyFont="1" applyFill="1" applyBorder="1" applyAlignment="1">
      <alignment vertical="top"/>
    </xf>
    <xf numFmtId="0" fontId="40" fillId="0" borderId="10" xfId="1" applyFont="1" applyFill="1" applyBorder="1" applyAlignment="1">
      <alignment horizontal="center" vertical="center" wrapText="1"/>
    </xf>
    <xf numFmtId="0" fontId="40" fillId="0" borderId="10" xfId="1" applyFont="1" applyFill="1" applyBorder="1" applyAlignment="1">
      <alignment horizontal="justify" vertical="top" wrapText="1"/>
    </xf>
    <xf numFmtId="0" fontId="40" fillId="0" borderId="10" xfId="1" applyFont="1" applyFill="1" applyBorder="1" applyAlignment="1">
      <alignment horizontal="left" vertical="top" wrapText="1"/>
    </xf>
    <xf numFmtId="3" fontId="40" fillId="0" borderId="10" xfId="0" applyNumberFormat="1" applyFont="1" applyFill="1" applyBorder="1" applyAlignment="1" applyProtection="1">
      <alignment horizontal="center" vertical="center"/>
      <protection locked="0"/>
    </xf>
    <xf numFmtId="0" fontId="40" fillId="0" borderId="10" xfId="1" applyFont="1" applyFill="1" applyBorder="1" applyAlignment="1">
      <alignment horizontal="left" vertical="center" wrapText="1"/>
    </xf>
    <xf numFmtId="4" fontId="39" fillId="0" borderId="10" xfId="1" applyNumberFormat="1" applyFont="1" applyFill="1" applyBorder="1" applyAlignment="1">
      <alignment horizontal="center" vertical="center"/>
    </xf>
    <xf numFmtId="166" fontId="40" fillId="0" borderId="10" xfId="1" applyNumberFormat="1" applyFont="1" applyFill="1" applyBorder="1" applyAlignment="1">
      <alignment horizontal="center" vertical="center" wrapText="1"/>
    </xf>
    <xf numFmtId="2" fontId="40" fillId="0" borderId="10" xfId="1" applyNumberFormat="1" applyFont="1" applyFill="1" applyBorder="1" applyAlignment="1">
      <alignment horizontal="center" vertical="center" wrapText="1"/>
    </xf>
    <xf numFmtId="1" fontId="39" fillId="0" borderId="10" xfId="0" applyNumberFormat="1" applyFont="1" applyFill="1" applyBorder="1" applyAlignment="1" applyProtection="1">
      <alignment horizontal="center" vertical="center" wrapText="1"/>
      <protection locked="0"/>
    </xf>
    <xf numFmtId="167" fontId="41" fillId="0" borderId="10" xfId="0" applyNumberFormat="1" applyFont="1" applyFill="1" applyBorder="1" applyAlignment="1" applyProtection="1">
      <alignment vertical="top"/>
      <protection locked="0"/>
    </xf>
    <xf numFmtId="167" fontId="40" fillId="0" borderId="10" xfId="0" applyNumberFormat="1" applyFont="1" applyFill="1" applyBorder="1" applyAlignment="1" applyProtection="1">
      <alignment vertical="top"/>
      <protection locked="0"/>
    </xf>
    <xf numFmtId="166" fontId="40" fillId="0" borderId="19" xfId="0" applyNumberFormat="1" applyFont="1" applyFill="1" applyBorder="1" applyAlignment="1" applyProtection="1">
      <alignment horizontal="center" vertical="center" wrapText="1"/>
      <protection locked="0"/>
    </xf>
    <xf numFmtId="167" fontId="40" fillId="0" borderId="19" xfId="0" applyNumberFormat="1" applyFont="1" applyFill="1" applyBorder="1" applyAlignment="1" applyProtection="1">
      <alignment vertical="top" wrapText="1"/>
      <protection locked="0"/>
    </xf>
    <xf numFmtId="167" fontId="40" fillId="0" borderId="19" xfId="0" applyNumberFormat="1" applyFont="1" applyFill="1" applyBorder="1" applyAlignment="1" applyProtection="1">
      <alignment horizontal="center" vertical="center" wrapText="1"/>
      <protection locked="0"/>
    </xf>
    <xf numFmtId="0" fontId="40" fillId="0" borderId="19" xfId="0" applyFont="1" applyFill="1" applyBorder="1" applyAlignment="1">
      <alignment vertical="center" wrapText="1"/>
    </xf>
    <xf numFmtId="167" fontId="40" fillId="0" borderId="19" xfId="0" applyNumberFormat="1" applyFont="1" applyFill="1" applyBorder="1" applyAlignment="1" applyProtection="1">
      <alignment horizontal="left" vertical="center" wrapText="1"/>
      <protection locked="0"/>
    </xf>
    <xf numFmtId="167" fontId="40" fillId="0" borderId="10" xfId="0" applyNumberFormat="1" applyFont="1" applyFill="1" applyBorder="1" applyAlignment="1" applyProtection="1">
      <alignment horizontal="left" vertical="center" wrapText="1"/>
      <protection locked="0"/>
    </xf>
    <xf numFmtId="167" fontId="39" fillId="0" borderId="19" xfId="0" applyNumberFormat="1" applyFont="1" applyFill="1" applyBorder="1" applyAlignment="1" applyProtection="1">
      <alignment horizontal="center" vertical="center" wrapText="1"/>
      <protection locked="0"/>
    </xf>
    <xf numFmtId="0" fontId="39" fillId="0" borderId="19" xfId="1" applyFont="1" applyFill="1" applyBorder="1" applyAlignment="1">
      <alignment horizontal="justify" vertical="center" wrapText="1"/>
    </xf>
    <xf numFmtId="167" fontId="40" fillId="0" borderId="10" xfId="0" applyNumberFormat="1" applyFont="1" applyFill="1" applyBorder="1" applyAlignment="1">
      <alignment horizontal="center" vertical="center"/>
    </xf>
    <xf numFmtId="0" fontId="40" fillId="0" borderId="19" xfId="1" applyFont="1" applyFill="1" applyBorder="1" applyAlignment="1">
      <alignment horizontal="justify" vertical="center" wrapText="1"/>
    </xf>
    <xf numFmtId="167" fontId="40" fillId="0" borderId="19" xfId="0" applyNumberFormat="1" applyFont="1" applyFill="1" applyBorder="1" applyAlignment="1">
      <alignment horizontal="center" vertical="center"/>
    </xf>
    <xf numFmtId="0" fontId="40" fillId="0" borderId="10" xfId="0" applyFont="1" applyFill="1" applyBorder="1" applyAlignment="1" applyProtection="1">
      <alignment horizontal="center" vertical="center"/>
      <protection locked="0"/>
    </xf>
    <xf numFmtId="166" fontId="39" fillId="0" borderId="10" xfId="0" applyNumberFormat="1" applyFont="1" applyFill="1" applyBorder="1" applyAlignment="1" applyProtection="1">
      <alignment horizontal="center" vertical="center" wrapText="1"/>
      <protection locked="0"/>
    </xf>
    <xf numFmtId="0" fontId="41" fillId="0" borderId="10" xfId="0" applyFont="1" applyFill="1" applyBorder="1" applyAlignment="1" applyProtection="1">
      <alignment horizontal="left" vertical="top" wrapText="1"/>
      <protection locked="0"/>
    </xf>
    <xf numFmtId="1" fontId="40" fillId="0" borderId="10" xfId="0" applyNumberFormat="1" applyFont="1" applyFill="1" applyBorder="1" applyAlignment="1" applyProtection="1">
      <alignment horizontal="center" vertical="center"/>
      <protection locked="0"/>
    </xf>
    <xf numFmtId="166" fontId="40" fillId="0" borderId="10" xfId="0" applyNumberFormat="1" applyFont="1" applyFill="1" applyBorder="1" applyAlignment="1" applyProtection="1">
      <alignment horizontal="center" vertical="center" wrapText="1"/>
      <protection locked="0"/>
    </xf>
    <xf numFmtId="0" fontId="40" fillId="0" borderId="10" xfId="10" applyFont="1" applyFill="1" applyBorder="1" applyAlignment="1" applyProtection="1">
      <alignment horizontal="justify" vertical="top"/>
      <protection locked="0"/>
    </xf>
    <xf numFmtId="0" fontId="40" fillId="0" borderId="10" xfId="10" applyFont="1" applyFill="1" applyBorder="1" applyAlignment="1" applyProtection="1">
      <alignment horizontal="center" vertical="center"/>
      <protection locked="0"/>
    </xf>
    <xf numFmtId="166" fontId="40" fillId="0" borderId="10" xfId="0" quotePrefix="1" applyNumberFormat="1" applyFont="1" applyFill="1" applyBorder="1" applyAlignment="1" applyProtection="1">
      <alignment horizontal="center" vertical="center" wrapText="1"/>
      <protection locked="0"/>
    </xf>
    <xf numFmtId="0" fontId="40" fillId="0" borderId="10" xfId="10" applyFont="1" applyFill="1" applyBorder="1" applyAlignment="1" applyProtection="1">
      <alignment horizontal="justify" vertical="top" wrapText="1"/>
      <protection locked="0"/>
    </xf>
    <xf numFmtId="0" fontId="40" fillId="0" borderId="10" xfId="10" applyFont="1" applyFill="1" applyBorder="1" applyAlignment="1" applyProtection="1">
      <alignment horizontal="center" vertical="center" wrapText="1"/>
      <protection locked="0"/>
    </xf>
    <xf numFmtId="0" fontId="39" fillId="0" borderId="10" xfId="0" applyFont="1" applyFill="1" applyBorder="1" applyAlignment="1" applyProtection="1">
      <alignment horizontal="left" vertical="top" wrapText="1"/>
      <protection locked="0"/>
    </xf>
    <xf numFmtId="1" fontId="40" fillId="0" borderId="10" xfId="208" applyNumberFormat="1" applyFont="1" applyFill="1" applyBorder="1" applyAlignment="1" applyProtection="1">
      <alignment horizontal="center" vertical="center"/>
      <protection locked="0"/>
    </xf>
    <xf numFmtId="0" fontId="40" fillId="0" borderId="0" xfId="208" applyFont="1" applyFill="1" applyAlignment="1">
      <alignment vertical="top"/>
    </xf>
    <xf numFmtId="0" fontId="40" fillId="0" borderId="10" xfId="0" applyFont="1" applyFill="1" applyBorder="1" applyAlignment="1">
      <alignment horizontal="justify" vertical="top" wrapText="1"/>
    </xf>
    <xf numFmtId="0" fontId="40" fillId="0" borderId="19" xfId="10" applyFont="1" applyFill="1" applyBorder="1" applyAlignment="1" applyProtection="1">
      <alignment horizontal="center" vertical="center"/>
      <protection locked="0"/>
    </xf>
    <xf numFmtId="1" fontId="40" fillId="0" borderId="19" xfId="208" applyNumberFormat="1" applyFont="1" applyFill="1" applyBorder="1" applyAlignment="1" applyProtection="1">
      <alignment horizontal="center" vertical="center"/>
      <protection locked="0"/>
    </xf>
    <xf numFmtId="166" fontId="40" fillId="0" borderId="10" xfId="208" applyNumberFormat="1" applyFont="1" applyFill="1" applyBorder="1" applyAlignment="1" applyProtection="1">
      <alignment horizontal="center" vertical="center" wrapText="1"/>
      <protection locked="0"/>
    </xf>
    <xf numFmtId="166" fontId="39" fillId="0" borderId="10" xfId="208" applyNumberFormat="1" applyFont="1" applyFill="1" applyBorder="1" applyAlignment="1" applyProtection="1">
      <alignment horizontal="center" vertical="center" wrapText="1"/>
      <protection locked="0"/>
    </xf>
    <xf numFmtId="0" fontId="40" fillId="0" borderId="19" xfId="208" applyFont="1" applyFill="1" applyBorder="1" applyAlignment="1">
      <alignment vertical="top" wrapText="1"/>
    </xf>
    <xf numFmtId="0" fontId="40" fillId="0" borderId="10" xfId="208" applyFont="1" applyFill="1" applyBorder="1" applyAlignment="1">
      <alignment vertical="top" wrapText="1"/>
    </xf>
    <xf numFmtId="2" fontId="40" fillId="0" borderId="10" xfId="208" applyNumberFormat="1" applyFont="1" applyFill="1" applyBorder="1" applyAlignment="1" applyProtection="1">
      <alignment horizontal="center" vertical="center" wrapText="1"/>
      <protection locked="0"/>
    </xf>
    <xf numFmtId="0" fontId="40" fillId="0" borderId="0" xfId="208" applyFont="1" applyFill="1" applyAlignment="1">
      <alignment horizontal="center" vertical="center"/>
    </xf>
    <xf numFmtId="166" fontId="40" fillId="0" borderId="19" xfId="208" applyNumberFormat="1" applyFont="1" applyFill="1" applyBorder="1" applyAlignment="1" applyProtection="1">
      <alignment horizontal="center" vertical="center" wrapText="1"/>
      <protection locked="0"/>
    </xf>
    <xf numFmtId="0" fontId="40" fillId="0" borderId="19" xfId="1" applyFont="1" applyFill="1" applyBorder="1" applyAlignment="1">
      <alignment horizontal="left" vertical="center" wrapText="1"/>
    </xf>
    <xf numFmtId="0" fontId="40" fillId="0" borderId="19" xfId="0" applyFont="1" applyFill="1" applyBorder="1" applyAlignment="1" applyProtection="1">
      <alignment horizontal="center" vertical="center"/>
      <protection locked="0"/>
    </xf>
    <xf numFmtId="0" fontId="40" fillId="0" borderId="19" xfId="0" applyFont="1" applyFill="1" applyBorder="1" applyAlignment="1" applyProtection="1">
      <alignment horizontal="justify" vertical="top"/>
      <protection locked="0"/>
    </xf>
    <xf numFmtId="0" fontId="40" fillId="0" borderId="19" xfId="9" applyFont="1" applyFill="1" applyBorder="1" applyAlignment="1" applyProtection="1">
      <alignment horizontal="center" vertical="center" wrapText="1"/>
      <protection locked="0"/>
    </xf>
    <xf numFmtId="0" fontId="94" fillId="0" borderId="19" xfId="0" applyFont="1" applyFill="1" applyBorder="1" applyAlignment="1">
      <alignment horizontal="center" vertical="center"/>
    </xf>
    <xf numFmtId="3" fontId="94" fillId="0" borderId="19" xfId="0" applyNumberFormat="1" applyFont="1" applyFill="1" applyBorder="1" applyAlignment="1">
      <alignment horizontal="center" vertical="center"/>
    </xf>
    <xf numFmtId="0" fontId="40" fillId="0" borderId="19" xfId="0" applyFont="1" applyFill="1" applyBorder="1" applyAlignment="1" applyProtection="1">
      <alignment horizontal="center" vertical="top"/>
      <protection locked="0"/>
    </xf>
    <xf numFmtId="0" fontId="40" fillId="0" borderId="19" xfId="0" applyFont="1" applyFill="1" applyBorder="1" applyAlignment="1" applyProtection="1">
      <alignment vertical="top"/>
      <protection locked="0"/>
    </xf>
    <xf numFmtId="0" fontId="40" fillId="0" borderId="0" xfId="1" applyFont="1" applyFill="1"/>
    <xf numFmtId="4" fontId="40" fillId="0" borderId="0" xfId="0" applyNumberFormat="1" applyFont="1" applyFill="1" applyAlignment="1">
      <alignment horizontal="center" vertical="center"/>
    </xf>
    <xf numFmtId="0" fontId="93" fillId="0" borderId="0" xfId="0" applyFont="1" applyFill="1" applyAlignment="1">
      <alignment horizontal="left" vertical="center" indent="1"/>
    </xf>
    <xf numFmtId="0" fontId="95" fillId="0" borderId="0" xfId="0" applyFont="1" applyAlignment="1">
      <alignment vertical="center"/>
    </xf>
    <xf numFmtId="0" fontId="95" fillId="0" borderId="0" xfId="0" applyFont="1" applyAlignment="1">
      <alignment horizontal="left" vertical="center" indent="1"/>
    </xf>
    <xf numFmtId="0" fontId="93" fillId="0" borderId="0" xfId="0" applyFont="1" applyAlignment="1">
      <alignment horizontal="left"/>
    </xf>
    <xf numFmtId="0" fontId="42" fillId="55" borderId="19" xfId="1" applyFont="1" applyFill="1" applyBorder="1" applyAlignment="1">
      <alignment horizontal="center" vertical="center"/>
    </xf>
    <xf numFmtId="4" fontId="39" fillId="0" borderId="10" xfId="0" applyNumberFormat="1" applyFont="1" applyFill="1" applyBorder="1" applyAlignment="1" applyProtection="1">
      <alignment horizontal="center" vertical="center"/>
      <protection locked="0"/>
    </xf>
    <xf numFmtId="0" fontId="39" fillId="0" borderId="10" xfId="1" applyFont="1" applyFill="1" applyBorder="1" applyAlignment="1">
      <alignment horizontal="center" vertical="top"/>
    </xf>
    <xf numFmtId="0" fontId="39" fillId="0" borderId="20"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20" xfId="1" applyFont="1" applyFill="1" applyBorder="1" applyAlignment="1">
      <alignment horizontal="center" vertical="center"/>
    </xf>
    <xf numFmtId="0" fontId="39" fillId="0" borderId="21" xfId="1" applyFont="1" applyFill="1" applyBorder="1" applyAlignment="1">
      <alignment horizontal="center" vertical="center"/>
    </xf>
    <xf numFmtId="0" fontId="39" fillId="0" borderId="20" xfId="1" applyFont="1" applyFill="1" applyBorder="1" applyAlignment="1">
      <alignment horizontal="center" vertical="top"/>
    </xf>
    <xf numFmtId="0" fontId="39" fillId="0" borderId="21" xfId="1" applyFont="1" applyFill="1" applyBorder="1" applyAlignment="1">
      <alignment horizontal="center" vertical="top"/>
    </xf>
  </cellXfs>
  <cellStyles count="1490">
    <cellStyle name="??" xfId="247"/>
    <cellStyle name="?? [0.00]_laroux" xfId="248"/>
    <cellStyle name="?? [0]_ML_Maintenance_Quo_060628" xfId="249"/>
    <cellStyle name="?? 2" xfId="250"/>
    <cellStyle name="?? 3" xfId="251"/>
    <cellStyle name="???? [0.00]_laroux" xfId="252"/>
    <cellStyle name="????_laroux" xfId="253"/>
    <cellStyle name="??_??" xfId="254"/>
    <cellStyle name="??°ÿÿÿ?ÿÿÿ??" xfId="255"/>
    <cellStyle name="?_x0001__x0017_?°_x0001_ÿÿÿ?ÿÿÿ??" xfId="256"/>
    <cellStyle name="??°ÿÿÿ?ÿÿÿ?? 1" xfId="257"/>
    <cellStyle name="?_x0001__x0017_?°_x0001_ÿÿÿ?ÿÿÿ?? 1" xfId="258"/>
    <cellStyle name="?_x0001__x0017_?°_x0001_ÿÿÿ?ÿÿÿ?? 1 2" xfId="259"/>
    <cellStyle name="?_x0001__x0017_?°_x0001_ÿÿÿ?ÿÿÿ?? 1 3" xfId="260"/>
    <cellStyle name="??°ÿÿÿ?ÿÿÿ?? 2" xfId="261"/>
    <cellStyle name="?_x0001__x0017_?°_x0001_ÿÿÿ?ÿÿÿ?? 2" xfId="262"/>
    <cellStyle name="?_x0001__x0017_?°_x0001_ÿÿÿ?ÿÿÿ?? 2 2" xfId="263"/>
    <cellStyle name="?_x0001__x0017_?°_x0001_ÿÿÿ?ÿÿÿ?? 2 3" xfId="264"/>
    <cellStyle name="??°ÿÿÿ?ÿÿÿ?? 3" xfId="265"/>
    <cellStyle name="?_x0001__x0017_?°_x0001_ÿÿÿ?ÿÿÿ?? 3" xfId="266"/>
    <cellStyle name="?_x0001__x0017_?°_x0001_ÿÿÿ?ÿÿÿ?? 3 2" xfId="267"/>
    <cellStyle name="?_x0001__x0017_?°_x0001_ÿÿÿ?ÿÿÿ?? 3 3" xfId="268"/>
    <cellStyle name="??°ÿÿÿ?ÿÿÿ?? 4" xfId="269"/>
    <cellStyle name="?_x0001__x0017_?°_x0001_ÿÿÿ?ÿÿÿ?? 4" xfId="270"/>
    <cellStyle name="?_x0001__x0017_?°_x0001_ÿÿÿ?ÿÿÿ?? 4 2" xfId="271"/>
    <cellStyle name="?_x0001__x0017_?°_x0001_ÿÿÿ?ÿÿÿ?? 4 3" xfId="272"/>
    <cellStyle name="??°ÿÿÿ?ÿÿÿ?? 5" xfId="273"/>
    <cellStyle name="?_x0001__x0017_?°_x0001_ÿÿÿ?ÿÿÿ?? 5" xfId="274"/>
    <cellStyle name="?_x0001__x0017_?°_x0001_ÿÿÿ?ÿÿÿ?? 5 2" xfId="275"/>
    <cellStyle name="?_x0001__x0017_?°_x0001_ÿÿÿ?ÿÿÿ?? 5 3" xfId="276"/>
    <cellStyle name="??°ÿÿÿ?ÿÿÿ?? 6" xfId="277"/>
    <cellStyle name="?_x0001__x0017_?°_x0001_ÿÿÿ?ÿÿÿ?? 6" xfId="278"/>
    <cellStyle name="?_x0001__x0017_?°_x0001_ÿÿÿ?ÿÿÿ?? 7" xfId="279"/>
    <cellStyle name="?_x0001__x0017_?°_x0001_ÿÿÿ?ÿÿÿ?? 8" xfId="280"/>
    <cellStyle name="??°ÿÿÿ?ÿÿÿ??_BOQSummary Vedhas Sir" xfId="281"/>
    <cellStyle name="?_x0001__x0017_?°_x0001_ÿÿÿ?ÿÿÿ??_BOQSummary Vedhas Sir" xfId="282"/>
    <cellStyle name="_~7900961" xfId="283"/>
    <cellStyle name="_06  E - Pricing Schedule BMS-TMS" xfId="284"/>
    <cellStyle name="_06  E - Pricing Schedule BMS-TMS 2" xfId="285"/>
    <cellStyle name="_06  E - Pricing Schedule BMS-TMS 3" xfId="286"/>
    <cellStyle name="_3GS" xfId="287"/>
    <cellStyle name="_AAI Kolkatta - 04.06.08 - mail" xfId="288"/>
    <cellStyle name="_AAI Kolkatta - 04.06.08 - mail_AHU LOW SIDE BOQ-Working" xfId="289"/>
    <cellStyle name="_AAI Kolkatta - 04.06.08 - mail_Ducting Cost Sheet" xfId="290"/>
    <cellStyle name="_AAI-Kolkatta -BOQ -04.06.08-Mail" xfId="291"/>
    <cellStyle name="_AAI-Kolkatta -BOQ -04.06.08-Mail_AHU LOW SIDE BOQ-Working" xfId="292"/>
    <cellStyle name="_AAI-Kolkatta -BOQ -04.06.08-Mail_Ducting Cost Sheet" xfId="293"/>
    <cellStyle name="_AAI-Kolkatta -BOQ -7.5.08" xfId="294"/>
    <cellStyle name="_AAI-Kolkatta -BOQ -7.5.08_AHU LOW SIDE BOQ-Working" xfId="295"/>
    <cellStyle name="_AAI-Kolkatta -BOQ -7.5.08_Ducting Cost Sheet" xfId="296"/>
    <cellStyle name="_ABAN 61031" xfId="297"/>
    <cellStyle name="_Abhimaani Vasathi Hotel - 25.09.07" xfId="298"/>
    <cellStyle name="_ABN AMRO - CHN 30.05.06 R5 Final" xfId="299"/>
    <cellStyle name="_ABN Amro@olympia R3 UP WO FT 30.5.06" xfId="300"/>
    <cellStyle name="_ABN Amro@olympia R3 UP WO FT 30.5.06_AHU LOW SIDE BOQ-Working" xfId="301"/>
    <cellStyle name="_ABN Amro@olympia R3 UP WO FT 30.5.06_Ducting Cost Sheet" xfId="302"/>
    <cellStyle name="_ABN Amro@olympia UPWO FT R5 30.05.06" xfId="303"/>
    <cellStyle name="_ABN Amro@olympia UPWO FT R5 30.05.06_AHU LOW SIDE BOQ-Working" xfId="304"/>
    <cellStyle name="_ABN Amro@olympia UPWO FT R5 30.05.06_Ducting Cost Sheet" xfId="305"/>
    <cellStyle name="_ABN AMRO-31.05.067.5%inst" xfId="306"/>
    <cellStyle name="_ABN AMRO-31.05.067.5%inst_AHU LOW SIDE BOQ-Working" xfId="307"/>
    <cellStyle name="_ABN AMRO-31.05.067.5%inst_Ducting Cost Sheet" xfId="308"/>
    <cellStyle name="_ABN SO 080307" xfId="309"/>
    <cellStyle name="_ABN SO 080307_AHU LOW SIDE BOQ-Working" xfId="310"/>
    <cellStyle name="_ABN SO 080307_Ducting Cost Sheet" xfId="311"/>
    <cellStyle name="_ABP ACS,AFS 02.09.06" xfId="312"/>
    <cellStyle name="_acs bb WIL 4 prices" xfId="313"/>
    <cellStyle name="_ACS BOQ" xfId="314"/>
    <cellStyle name="_ACS BOQ_AHU LOW SIDE BOQ-Working" xfId="315"/>
    <cellStyle name="_ACS BOQ_Ducting Cost Sheet" xfId="316"/>
    <cellStyle name="_acs sample M5E1" xfId="317"/>
    <cellStyle name="_Adani Hospital Mundra,ACS,CCTV - 14.4.08" xfId="318"/>
    <cellStyle name="_Adani Hospital Mundra,ACS,CCTV - 14.4.08_AHU LOW SIDE BOQ-Working" xfId="319"/>
    <cellStyle name="_Adani Hospital Mundra,ACS,CCTV - 14.4.08_Ducting Cost Sheet" xfId="320"/>
    <cellStyle name="_Aditya Birla Data Center R1-12.07.06" xfId="321"/>
    <cellStyle name="_Aditya Birla Data Center R1-12.07.06_AHU LOW SIDE BOQ-Working" xfId="322"/>
    <cellStyle name="_Aditya Birla Data Center R1-12.07.06_Ducting Cost Sheet" xfId="323"/>
    <cellStyle name="_Aircel Lighting  Mail 5.5.06 (2)" xfId="324"/>
    <cellStyle name="_Aircel Lighting  Mail 5.5.06 (2)_AHU LOW SIDE BOQ-Working" xfId="325"/>
    <cellStyle name="_Aircel Lighting  Mail 5.5.06 (2)_Ducting Cost Sheet" xfId="326"/>
    <cellStyle name="_Aircel Lighting 4.5.06" xfId="327"/>
    <cellStyle name="_Aircel Lighting 4.5.06_AHU LOW SIDE BOQ-Working" xfId="328"/>
    <cellStyle name="_Aircel Lighting 4.5.06_Ducting Cost Sheet" xfId="329"/>
    <cellStyle name="_Aircel Mail 28.4.06" xfId="330"/>
    <cellStyle name="_Aircel Mail 28.4.06_AHU LOW SIDE BOQ-Working" xfId="331"/>
    <cellStyle name="_Aircel Mail 28.4.06_Ducting Cost Sheet" xfId="332"/>
    <cellStyle name="_Airoli IT Park - 13.12.07" xfId="333"/>
    <cellStyle name="_Airtel MSC_090325" xfId="334"/>
    <cellStyle name="_Airtel MSC_090325_AHU LOW SIDE BOQ-Working" xfId="335"/>
    <cellStyle name="_Airtel MSC_090325_Ducting Cost Sheet" xfId="336"/>
    <cellStyle name="_Airtel Msc-KOL-6.1.08" xfId="337"/>
    <cellStyle name="_Airtel Msc-KOL-6.1.08_AHU LOW SIDE BOQ-Working" xfId="338"/>
    <cellStyle name="_Airtel Msc-KOL-6.1.08_Ducting Cost Sheet" xfId="339"/>
    <cellStyle name="_Airtel Whietfield, Dual pop - 13.09.06, as per engg" xfId="340"/>
    <cellStyle name="_Akola Bank Wipro 28.02.07" xfId="341"/>
    <cellStyle name="_Akola Bank Wipro 28.02.07_AHU LOW SIDE BOQ-Working" xfId="342"/>
    <cellStyle name="_Akola Bank Wipro 28.02.07_Ducting Cost Sheet" xfId="343"/>
    <cellStyle name="_Alchemist Hospital - Chandigarh 15.05.06" xfId="344"/>
    <cellStyle name="_Alchemist Hospital - Chandigarh 15.05.06_AHU LOW SIDE BOQ-Working" xfId="345"/>
    <cellStyle name="_Alchemist Hospital - Chandigarh 15.05.06_Ducting Cost Sheet" xfId="346"/>
    <cellStyle name="_AMC -BMS AAI BOQ only" xfId="347"/>
    <cellStyle name="_Amdocs - thane - FM200 - VESDA - 30.01.07" xfId="348"/>
    <cellStyle name="_Amdocs - thane - FM200 - VESDA - 30.01.07_AHU LOW SIDE BOQ-Working" xfId="349"/>
    <cellStyle name="_Amdocs - thane - FM200 - VESDA - 30.01.07_Ducting Cost Sheet" xfId="350"/>
    <cellStyle name="_Amrita Biomedical 80205 m" xfId="351"/>
    <cellStyle name="_Anand Residence 80303 pps" xfId="352"/>
    <cellStyle name="_Anand Residence 80303 pps_AHU LOW SIDE BOQ-Working" xfId="353"/>
    <cellStyle name="_Anand Residence 80303 pps_Ducting Cost Sheet" xfId="354"/>
    <cellStyle name="_Antelec BMS 05.09.07" xfId="355"/>
    <cellStyle name="_Antelec BMS 05.09.07_AHU LOW SIDE BOQ-Working" xfId="356"/>
    <cellStyle name="_Antelec BMS 05.09.07_Ducting Cost Sheet" xfId="357"/>
    <cellStyle name="_AP Mahesh bank CFAS,CCTV,WLD,ROR 03.11.06" xfId="358"/>
    <cellStyle name="_AP Mahesh bank CFAS,CCTV,WLD,ROR 03.11.06_AHU LOW SIDE BOQ-Working" xfId="359"/>
    <cellStyle name="_AP Mahesh bank CFAS,CCTV,WLD,ROR 03.11.06_Ducting Cost Sheet" xfId="360"/>
    <cellStyle name="_APEEJAY corporate technologies" xfId="361"/>
    <cellStyle name="_Apna Punjab homes FAS 27.09.06" xfId="362"/>
    <cellStyle name="_Apna Punjab homes FAS 27.09.06_AHU LOW SIDE BOQ-Working" xfId="363"/>
    <cellStyle name="_Apna Punjab homes FAS 27.09.06_Ducting Cost Sheet" xfId="364"/>
    <cellStyle name="_Ascendas - AFAS, ACS &amp; EPABX - 14.11.06R5EST &amp; EXwork" xfId="365"/>
    <cellStyle name="_Ascendas - PH II - BMS - 26.03.08" xfId="366"/>
    <cellStyle name="_Ascendas - PH II - BMS - 26.03.08_AHU LOW SIDE BOQ-Working" xfId="367"/>
    <cellStyle name="_Ascendas - PH II - BMS - 26.03.08_Ducting Cost Sheet" xfId="368"/>
    <cellStyle name="_Ascendas - PH3 - 07.11.07(ACS) - Spiltup" xfId="369"/>
    <cellStyle name="_Ascendas 14.9.06 R1" xfId="370"/>
    <cellStyle name="_Ascendas 14.9.06 R1_AHU LOW SIDE BOQ-Working" xfId="371"/>
    <cellStyle name="_Ascendas 14.9.06 R1_Ducting Cost Sheet" xfId="372"/>
    <cellStyle name="_ASCENDAS -18.08.06" xfId="373"/>
    <cellStyle name="_ASCENDAS -18.08.06_AHU LOW SIDE BOQ-Working" xfId="374"/>
    <cellStyle name="_ASCENDAS -18.08.06_Ducting Cost Sheet" xfId="375"/>
    <cellStyle name="_Ascendas 21.9.06 R2" xfId="376"/>
    <cellStyle name="_Ascendas 21.9.06 R2_AHU LOW SIDE BOQ-Working" xfId="377"/>
    <cellStyle name="_Ascendas 21.9.06 R2_Ducting Cost Sheet" xfId="378"/>
    <cellStyle name="_Ascendas Mahindra IT Park old-26.03.08 not send" xfId="379"/>
    <cellStyle name="_Ascendas Mahindra IT Park old-26.03.08 not send_AHU LOW SIDE BOQ-Working" xfId="380"/>
    <cellStyle name="_Ascendas Mahindra IT Park old-26.03.08 not send_Ducting Cost Sheet" xfId="381"/>
    <cellStyle name="_Ascendas Mahindra IT Park-18.04.08" xfId="382"/>
    <cellStyle name="_Ascendas Mahindra IT Park-18.04.08_AHU LOW SIDE BOQ-Working" xfId="383"/>
    <cellStyle name="_Ascendas Mahindra IT Park-18.04.08_Ducting Cost Sheet" xfId="384"/>
    <cellStyle name="_Ascendas Mahindra IT Park-21.04.08" xfId="385"/>
    <cellStyle name="_Ascendas Mahindra IT Park-21.04.08_AHU LOW SIDE BOQ-Working" xfId="386"/>
    <cellStyle name="_Ascendas Mahindra IT Park-21.04.08_Ducting Cost Sheet" xfId="387"/>
    <cellStyle name="_Ascendas Mahindra IT Park-26.03.08" xfId="388"/>
    <cellStyle name="_Ascendas Mahindra IT Park-26.03.08_AHU LOW SIDE BOQ-Working" xfId="389"/>
    <cellStyle name="_Ascendas Mahindra IT Park-26.03.08_Ducting Cost Sheet" xfId="390"/>
    <cellStyle name="_Ascendes_030209" xfId="391"/>
    <cellStyle name="_aurdra Engg - Afas &amp; Pa - 24.05.06" xfId="392"/>
    <cellStyle name="_aurdra Engg - Afas &amp; Pa - 24.05.06_AHU LOW SIDE BOQ-Working" xfId="393"/>
    <cellStyle name="_aurdra Engg - Afas &amp; Pa - 24.05.06_Ducting Cost Sheet" xfId="394"/>
    <cellStyle name="_Aviva fin revised 3591 20th DEc 2006" xfId="395"/>
    <cellStyle name="_B.M.MALL - AFAS &amp; BMS - 29.08.06" xfId="396"/>
    <cellStyle name="_B.O.M-FIRE&amp;SECURITY-SITE-A&amp;B" xfId="397"/>
    <cellStyle name="_Baharampur 08.08.06" xfId="398"/>
    <cellStyle name="_Baharampur 08.08.06_AHU LOW SIDE BOQ-Working" xfId="399"/>
    <cellStyle name="_Baharampur 08.08.06_Ducting Cost Sheet" xfId="400"/>
    <cellStyle name="_Bajaj HindustanS47002005TS3200" xfId="401"/>
    <cellStyle name="_Bajaj HindustanS47002005TS3200_AHU LOW SIDE BOQ-Working" xfId="402"/>
    <cellStyle name="_Bajaj HindustanS47002005TS3200_Ducting Cost Sheet" xfId="403"/>
    <cellStyle name="_Bajaj Renewal Cost Case pricer reviewed-changes in asset baseline-30thaug06_v1.3" xfId="404"/>
    <cellStyle name="_Bajajhindustan_6002272_Aug06" xfId="405"/>
    <cellStyle name="_Battery Calculation" xfId="406"/>
    <cellStyle name="_BCAS Office &amp; Training Centre at Safdarjung Airport Delhi 11.07.08" xfId="407"/>
    <cellStyle name="_BCAS Office &amp; Training Centre at Safdarjung Airport Delhi 11.07.08_AHU LOW SIDE BOQ-Working" xfId="408"/>
    <cellStyle name="_BCAS Office &amp; Training Centre at Safdarjung Airport Delhi 11.07.08_Ducting Cost Sheet" xfId="409"/>
    <cellStyle name="_BCG for Mohan Kuruvilla 70217 sgs" xfId="410"/>
    <cellStyle name="_BCG for Mohan Kuruvilla 70217 sgs_AHU LOW SIDE BOQ-Working" xfId="411"/>
    <cellStyle name="_BCG for Mohan Kuruvilla 70217 sgs_Ducting Cost Sheet" xfId="412"/>
    <cellStyle name="_Bharati Airtel -4.12.07 R1 PCS" xfId="413"/>
    <cellStyle name="_Bhavanagar University Library - FAS - 29.06.06" xfId="414"/>
    <cellStyle name="_Bhavanagar University Library - FAS - 29.06.06_AHU LOW SIDE BOQ-Working" xfId="415"/>
    <cellStyle name="_Bhavanagar University Library - FAS - 29.06.06_Ducting Cost Sheet" xfId="416"/>
    <cellStyle name="_BHEL, Ballia-INR-12.08.08" xfId="417"/>
    <cellStyle name="_BHEL, Bhiwadi -INR-12.08.08" xfId="418"/>
    <cellStyle name="_bHIMA gENERAL" xfId="419"/>
    <cellStyle name="_bHIMA gENERAL_AHU LOW SIDE BOQ-Working" xfId="420"/>
    <cellStyle name="_bHIMA gENERAL_Ducting Cost Sheet" xfId="421"/>
    <cellStyle name="_Birla Soft  ACS 09.08.06" xfId="422"/>
    <cellStyle name="_Birla Soft  ACS 09.08.06_AHU LOW SIDE BOQ-Working" xfId="423"/>
    <cellStyle name="_Birla Soft  ACS 09.08.06_Ducting Cost Sheet" xfId="424"/>
    <cellStyle name="_BMS Enquiry Revenue tower" xfId="425"/>
    <cellStyle name="_BMS Format" xfId="426"/>
    <cellStyle name="_BMS Format - INR" xfId="427"/>
    <cellStyle name="_BMS Format - INR_AHU LOW SIDE BOQ-Working" xfId="428"/>
    <cellStyle name="_BMS Format - INR_Ducting Cost Sheet" xfId="429"/>
    <cellStyle name="_BMS Format_AHU LOW SIDE BOQ-Working" xfId="430"/>
    <cellStyle name="_BMS Format_Ducting Cost Sheet" xfId="431"/>
    <cellStyle name="_Bms General INR" xfId="432"/>
    <cellStyle name="_Bms General INR_AHU LOW SIDE BOQ-Working" xfId="433"/>
    <cellStyle name="_Bms General INR_Ducting Cost Sheet" xfId="434"/>
    <cellStyle name="_BOB - Mumbai 17.06.05" xfId="435"/>
    <cellStyle name="_BOB - Mumbai 17.06.05_AHU LOW SIDE BOQ-Working" xfId="436"/>
    <cellStyle name="_BOB - Mumbai 17.06.05_Ducting Cost Sheet" xfId="437"/>
    <cellStyle name="_BOB DRC 2.3.06" xfId="438"/>
    <cellStyle name="_BOB DRC 2.3.06_AHU LOW SIDE BOQ-Working" xfId="439"/>
    <cellStyle name="_BOB DRC 2.3.06_Ducting Cost Sheet" xfId="440"/>
    <cellStyle name="_BOB -DRC-HYD 26.12.2005 Email" xfId="441"/>
    <cellStyle name="_BOB -DRC-HYD 26.12.2005 Email_AHU LOW SIDE BOQ-Working" xfId="442"/>
    <cellStyle name="_BOB -DRC-HYD 26.12.2005 Email_Ducting Cost Sheet" xfId="443"/>
    <cellStyle name="_BOM for amp prices" xfId="444"/>
    <cellStyle name="_BOM for amp prices_AHU LOW SIDE BOQ-Working" xfId="445"/>
    <cellStyle name="_BOM for amp prices_Ducting Cost Sheet" xfId="446"/>
    <cellStyle name="_Book2" xfId="447"/>
    <cellStyle name="_boom barrier 60717 nice" xfId="448"/>
    <cellStyle name="_BOQ-BMS" xfId="449"/>
    <cellStyle name="_BPCL - Mumbai HP  25.07.05 Email" xfId="450"/>
    <cellStyle name="_BPCL DC- 10.08.05mail" xfId="451"/>
    <cellStyle name="_BPCL DC- 10.08.05mail_AHU LOW SIDE BOQ-Working" xfId="452"/>
    <cellStyle name="_BPCL DC- 10.08.05mail_Ducting Cost Sheet" xfId="453"/>
    <cellStyle name="_BPCL Golf Green 60927 amc bid" xfId="454"/>
    <cellStyle name="_BPCL Golf Green 60927 amc bid_AHU LOW SIDE BOQ-Working" xfId="455"/>
    <cellStyle name="_BPCL Golf Green 60927 amc bid_Ducting Cost Sheet" xfId="456"/>
    <cellStyle name="_Brakes India COST CASE for HA 11_v2.5" xfId="457"/>
    <cellStyle name="_Brakes India COST CASE for HA 11_v2.5_AHU LOW SIDE BOQ-Working" xfId="458"/>
    <cellStyle name="_Brakes India COST CASE for HA 11_v2.5_Ducting Cost Sheet" xfId="459"/>
    <cellStyle name="_BSCPL 70726 cctv" xfId="460"/>
    <cellStyle name="_BSCPL 70726 cctv_AHU LOW SIDE BOQ-Working" xfId="461"/>
    <cellStyle name="_BSCPL 70726 cctv_Ducting Cost Sheet" xfId="462"/>
    <cellStyle name="_BSCPL 70726 PPS" xfId="463"/>
    <cellStyle name="_BSNL ( NAF S125 Option) - 18.10.06" xfId="464"/>
    <cellStyle name="_BSNL ( NAF S125 Option) - 18.10.06_AHU LOW SIDE BOQ-Working" xfId="465"/>
    <cellStyle name="_BSNL ( NAF S125 Option) - 18.10.06_Ducting Cost Sheet" xfId="466"/>
    <cellStyle name="_BSNL Datacentre - 28.09.06" xfId="467"/>
    <cellStyle name="_BSNL Datacentre - 28.09.06_AHU LOW SIDE BOQ-Working" xfId="468"/>
    <cellStyle name="_BSNL Datacentre - 28.09.06_Ducting Cost Sheet" xfId="469"/>
    <cellStyle name="_BSNL MP Utstarcom Cost Case 190307" xfId="470"/>
    <cellStyle name="_BSNL MP Utstarcom Cost Case 190307_AHU LOW SIDE BOQ-Working" xfId="471"/>
    <cellStyle name="_BSNL MP Utstarcom Cost Case 190307_Ducting Cost Sheet" xfId="472"/>
    <cellStyle name="_BSNL Storage 06th Nov 06" xfId="473"/>
    <cellStyle name="_BSNL Storage 06th Nov 06_AHU LOW SIDE BOQ-Working" xfId="474"/>
    <cellStyle name="_BSNL Storage 06th Nov 06_Ducting Cost Sheet" xfId="475"/>
    <cellStyle name="_BSNL-IBM-18.09.06" xfId="476"/>
    <cellStyle name="_Call Center_Quezon city_Manila_201006" xfId="477"/>
    <cellStyle name="_Call Center_Quezon city_Manila_201006_e-email" xfId="478"/>
    <cellStyle name="_Capgemini cost case ver 2.0" xfId="479"/>
    <cellStyle name="_Capgemini cost case ver 2.0_AHU LOW SIDE BOQ-Working" xfId="480"/>
    <cellStyle name="_Capgemini cost case ver 2.0_Ducting Cost Sheet" xfId="481"/>
    <cellStyle name="_Capita Ph-II-19.01.07-BMS" xfId="482"/>
    <cellStyle name="_Capita Ph-II-19.01.07-BMS_AHU LOW SIDE BOQ-Working" xfId="483"/>
    <cellStyle name="_Capita Ph-II-19.01.07-BMS_Ducting Cost Sheet" xfId="484"/>
    <cellStyle name="_Catholic Syrian Bank - data cenre - s125 - 20.12.2006" xfId="485"/>
    <cellStyle name="_CBDT-Rebid MA 091006 ver1" xfId="486"/>
    <cellStyle name="_CBDT-Rebid MA 091006 ver1_AHU LOW SIDE BOQ-Working" xfId="487"/>
    <cellStyle name="_CBDT-Rebid MA 091006 ver1_Ducting Cost Sheet" xfId="488"/>
    <cellStyle name="_CCTV BOQ" xfId="489"/>
    <cellStyle name="_CCTV BOQ_AHU LOW SIDE BOQ-Working" xfId="490"/>
    <cellStyle name="_CCTV BOQ_Ducting Cost Sheet" xfId="491"/>
    <cellStyle name="_cctv sample 60606" xfId="492"/>
    <cellStyle name="_Citigroup BMS 12.09.06" xfId="493"/>
    <cellStyle name="_Citigroup BMS 12.09.06_AHU LOW SIDE BOQ-Working" xfId="494"/>
    <cellStyle name="_Citigroup BMS 12.09.06_Ducting Cost Sheet" xfId="495"/>
    <cellStyle name="_Citigroup-PEST-12.09.06" xfId="496"/>
    <cellStyle name="_CITOS - 11.12.07" xfId="497"/>
    <cellStyle name="_CITOS - 11.12.07_AHU LOW SIDE BOQ-Working" xfId="498"/>
    <cellStyle name="_CITOS - 11.12.07_Ducting Cost Sheet" xfId="499"/>
    <cellStyle name="_Cochin Port Trust 70830" xfId="500"/>
    <cellStyle name="_Cochin Port Trust 70830_AHU LOW SIDE BOQ-Working" xfId="501"/>
    <cellStyle name="_Cochin Port Trust 70830_Ducting Cost Sheet" xfId="502"/>
    <cellStyle name="_Colombia Asia_30.12.06" xfId="503"/>
    <cellStyle name="_Columbia - patiyala - FHS - 03.02.07" xfId="504"/>
    <cellStyle name="_Complex-wazirpur-09.05.07 " xfId="505"/>
    <cellStyle name="_COMVERSE 13 Apr 07" xfId="506"/>
    <cellStyle name="_COMVERSE 13 Apr 07_AHU LOW SIDE BOQ-Working" xfId="507"/>
    <cellStyle name="_COMVERSE 13 Apr 07_Ducting Cost Sheet" xfId="508"/>
    <cellStyle name="_Cost Case CSB_26Mar07.ver1.2" xfId="509"/>
    <cellStyle name="_Costcase for Alstom - consolidated_v1.1" xfId="510"/>
    <cellStyle name="_costcase_24Aug_final_V1.5" xfId="511"/>
    <cellStyle name="_Covansys -REV boq-06.12.06" xfId="512"/>
    <cellStyle name="_Covansys -REV boq-06.12.06_AHU LOW SIDE BOQ-Working" xfId="513"/>
    <cellStyle name="_Covansys -REV boq-06.12.06_Ducting Cost Sheet" xfId="514"/>
    <cellStyle name="_CRN-BSNL BMS 07.11.06" xfId="515"/>
    <cellStyle name="_CRN-IBS software - 23 04 07" xfId="516"/>
    <cellStyle name="_CRN-IBS software - 23 04 07_AHU LOW SIDE BOQ-Working" xfId="517"/>
    <cellStyle name="_CRN-IBS software - 23 04 07_Ducting Cost Sheet" xfId="518"/>
    <cellStyle name="_Crown - FPS - 19.06.07 - R1" xfId="519"/>
    <cellStyle name="_Crown - FPS - 19.06.07 - R1_AHU LOW SIDE BOQ-Working" xfId="520"/>
    <cellStyle name="_Crown - FPS - 19.06.07 - R1_Ducting Cost Sheet" xfId="521"/>
    <cellStyle name="_CSC As per Drawing 21.07.06" xfId="522"/>
    <cellStyle name="_CSC Guard Patrol 21.07.06 All For reference" xfId="523"/>
    <cellStyle name="_CSC Guard Patrol 21.07.06 All For reference_AHU LOW SIDE BOQ-Working" xfId="524"/>
    <cellStyle name="_CSC Guard Patrol 21.07.06 All For reference_Ducting Cost Sheet" xfId="525"/>
    <cellStyle name="_CSC hyd Rev Fm 200 &amp; argogen  -30.05.06 R3 L1" xfId="526"/>
    <cellStyle name="_CSC hyd Rev Fm 200 &amp; argogen  -30.05.06 R3 L1_AHU LOW SIDE BOQ-Working" xfId="527"/>
    <cellStyle name="_CSC hyd Rev Fm 200 &amp; argogen  -30.05.06 R3 L1_Ducting Cost Sheet" xfId="528"/>
    <cellStyle name="_CTS - CDS - 20.09.06" xfId="529"/>
    <cellStyle name="_CTS - CDS - 20.09.06_AHU LOW SIDE BOQ-Working" xfId="530"/>
    <cellStyle name="_CTS - CDS - 20.09.06_Ducting Cost Sheet" xfId="531"/>
    <cellStyle name="_CTS DLF - QUADRA - 11.06.07" xfId="532"/>
    <cellStyle name="_CTS DLF - QUADRA - 11.06.07_AHU LOW SIDE BOQ-Working" xfId="533"/>
    <cellStyle name="_CTS DLF - QUADRA - 11.06.07_Ducting Cost Sheet" xfId="534"/>
    <cellStyle name="_CTS, Cochin - 25.10.2006" xfId="535"/>
    <cellStyle name="_Dahisar Mall - 17.06.08" xfId="536"/>
    <cellStyle name="_Dalmia - Kadappa-16-07-08" xfId="537"/>
    <cellStyle name="_Dalmia - Kadappa-16-07-08_AHU LOW SIDE BOQ-Working" xfId="538"/>
    <cellStyle name="_Dalmia - Kadappa-16-07-08_Ducting Cost Sheet" xfId="539"/>
    <cellStyle name="_data point summary PDC_28-05-08" xfId="540"/>
    <cellStyle name="_data point summary PDC_28-05-08_AHU LOW SIDE BOQ-Working" xfId="541"/>
    <cellStyle name="_data point summary PDC_28-05-08_Ducting Cost Sheet" xfId="542"/>
    <cellStyle name="_design" xfId="543"/>
    <cellStyle name="_design_AHU LOW SIDE BOQ-Working" xfId="544"/>
    <cellStyle name="_design_Ducting Cost Sheet" xfId="545"/>
    <cellStyle name="_Divyashree 70215" xfId="546"/>
    <cellStyle name="_Divyashree 70215_AHU LOW SIDE BOQ-Working" xfId="547"/>
    <cellStyle name="_Divyashree 70215_Ducting Cost Sheet" xfId="548"/>
    <cellStyle name="_DLF xSeries BoM v 1.0" xfId="549"/>
    <cellStyle name="_E &amp; Y Sprk Mod - 05.10.06" xfId="550"/>
    <cellStyle name="_E &amp; Y UB City As per Engg -04.12.06" xfId="551"/>
    <cellStyle name="_E &amp; Y UB City As per Engg -04.12.06_AHU LOW SIDE BOQ-Working" xfId="552"/>
    <cellStyle name="_E &amp; Y UB City As per Engg -04.12.06_Ducting Cost Sheet" xfId="553"/>
    <cellStyle name="_Edifice-sutherland" xfId="554"/>
    <cellStyle name="_EDS Malad Due Del 60902" xfId="555"/>
    <cellStyle name="_EDS Malad Due Del 60902_AHU LOW SIDE BOQ-Working" xfId="556"/>
    <cellStyle name="_EDS Malad Due Del 60902_Ducting Cost Sheet" xfId="557"/>
    <cellStyle name="_elpas" xfId="558"/>
    <cellStyle name="_Empee Hilton  Hotels,Chn - 10.9.08 IP" xfId="559"/>
    <cellStyle name="_Empee Hilton  Hotels,Chn - 10.9.08 IP_AHU LOW SIDE BOQ-Working" xfId="560"/>
    <cellStyle name="_Empee Hilton  Hotels,Chn - 10.9.08 IP_Ducting Cost Sheet" xfId="561"/>
    <cellStyle name="_Enercon  ACS, CCTV 28.09.06R1" xfId="562"/>
    <cellStyle name="_Eskayem_Runwal Town - make list" xfId="563"/>
    <cellStyle name="_Eskayem_Runwal Town - make list_AHU LOW SIDE BOQ-Working" xfId="564"/>
    <cellStyle name="_Eskayem_Runwal Town - make list_Ducting Cost Sheet" xfId="565"/>
    <cellStyle name="_Eskayem_Runwal Town -fps-19.03.07" xfId="566"/>
    <cellStyle name="_Eskayem_Runwal Town -fps-19.03.07_AHU LOW SIDE BOQ-Working" xfId="567"/>
    <cellStyle name="_Eskayem_Runwal Town -fps-19.03.07_Ducting Cost Sheet" xfId="568"/>
    <cellStyle name="_ET_STYLE_NoName_00_" xfId="569"/>
    <cellStyle name="_ETA Techno Park -  Block 4 - 04.10.06mail" xfId="570"/>
    <cellStyle name="_euronet 60401" xfId="571"/>
    <cellStyle name="_euronet 60401_AHU LOW SIDE BOQ-Working" xfId="572"/>
    <cellStyle name="_euronet 60401_Ducting Cost Sheet" xfId="573"/>
    <cellStyle name="_EuroNet Price" xfId="574"/>
    <cellStyle name="_EuroNet Price_AHU LOW SIDE BOQ-Working" xfId="575"/>
    <cellStyle name="_EuroNet Price_Ducting Cost Sheet" xfId="576"/>
    <cellStyle name="_EuroNet_List Price Template (1)" xfId="577"/>
    <cellStyle name="_EuroNet_List Price Template (1)_AHU LOW SIDE BOQ-Working" xfId="578"/>
    <cellStyle name="_EuroNet_List Price Template (1)_Ducting Cost Sheet" xfId="579"/>
    <cellStyle name="_fas sample 61221" xfId="580"/>
    <cellStyle name="_fas sample 61221_AHU LOW SIDE BOQ-Working" xfId="581"/>
    <cellStyle name="_fas sample 61221_Ducting Cost Sheet" xfId="582"/>
    <cellStyle name="_FAS TNQ MEC 60710" xfId="583"/>
    <cellStyle name="_FDI Care  - Estimate  - Safety Security- 12 11 08 -Ver C" xfId="584"/>
    <cellStyle name="_Fid-TD-BOQ-INERGEN-Addendum" xfId="585"/>
    <cellStyle name="_Fid-TD-BOQ-LVSecurity-Basement" xfId="586"/>
    <cellStyle name="_Final Offer_ CRISIL" xfId="587"/>
    <cellStyle name="_Fire and security costing for Share Khan at Parel" xfId="588"/>
    <cellStyle name="_Fire and security costing for Share Khan at Parel_AHU LOW SIDE BOQ-Working" xfId="589"/>
    <cellStyle name="_Fire and security costing for Share Khan at Parel_Ducting Cost Sheet" xfId="590"/>
    <cellStyle name="_FM 200 Requirement (1)" xfId="591"/>
    <cellStyle name="_FM-200 BUGETORY QOUTE" xfId="592"/>
    <cellStyle name="_FM-200 BUGETORY QOUTE_AHU LOW SIDE BOQ-Working" xfId="593"/>
    <cellStyle name="_FM-200 BUGETORY QOUTE_Ducting Cost Sheet" xfId="594"/>
    <cellStyle name="_Garden Reach_Kolkata-22.08.08" xfId="595"/>
    <cellStyle name="_Gateway - Pune(BMS)- 17.12.07" xfId="596"/>
    <cellStyle name="_Gateway - Pune(BMS)- 17.12.07_AHU LOW SIDE BOQ-Working" xfId="597"/>
    <cellStyle name="_Gateway - Pune(BMS)- 17.12.07_Ducting Cost Sheet" xfId="598"/>
    <cellStyle name="_Gateway - Pune(BMS)- 23.06.08PCS" xfId="599"/>
    <cellStyle name="_Gateway - Pune(BMS)- 23.06.08PCS_AHU LOW SIDE BOQ-Working" xfId="600"/>
    <cellStyle name="_Gateway - Pune(BMS)- 23.06.08PCS_Ducting Cost Sheet" xfId="601"/>
    <cellStyle name="_Gateway Spectral-Tech" xfId="602"/>
    <cellStyle name="_Gateway Spectral-Tech_AHU LOW SIDE BOQ-Working" xfId="603"/>
    <cellStyle name="_Gateway Spectral-Tech_Ducting Cost Sheet" xfId="604"/>
    <cellStyle name="_Gayatri Park-Hyd-24-12-08" xfId="605"/>
    <cellStyle name="_Gayatri Park-Hyd-24-12-08_AHU LOW SIDE BOQ-Working" xfId="606"/>
    <cellStyle name="_Gayatri Park-Hyd-24-12-08_Ducting Cost Sheet" xfId="607"/>
    <cellStyle name="_GE Concore 03.01.2006" xfId="608"/>
    <cellStyle name="_GE Concore 03.01.2006_AHU LOW SIDE BOQ-Working" xfId="609"/>
    <cellStyle name="_GE Concore 03.01.2006_Ducting Cost Sheet" xfId="610"/>
    <cellStyle name="_General BMS" xfId="611"/>
    <cellStyle name="_General BMS $" xfId="612"/>
    <cellStyle name="_General BMS $_AHU LOW SIDE BOQ-Working" xfId="613"/>
    <cellStyle name="_General BMS $_Ducting Cost Sheet" xfId="614"/>
    <cellStyle name="_General BMS 07" xfId="615"/>
    <cellStyle name="_General BMS 07_AHU LOW SIDE BOQ-Working" xfId="616"/>
    <cellStyle name="_General BMS 07_Ducting Cost Sheet" xfId="617"/>
    <cellStyle name="_General BMS_AHU LOW SIDE BOQ-Working" xfId="618"/>
    <cellStyle name="_General BMS_Ducting Cost Sheet" xfId="619"/>
    <cellStyle name="_General Rs with sbt sft" xfId="620"/>
    <cellStyle name="_General WLD" xfId="621"/>
    <cellStyle name="_General WLD_AHU LOW SIDE BOQ-Working" xfId="622"/>
    <cellStyle name="_General WLD_Ducting Cost Sheet" xfId="623"/>
    <cellStyle name="_Genpact Sector - 30.09.06" xfId="624"/>
    <cellStyle name="_Genysis AFAS 19.08.06" xfId="625"/>
    <cellStyle name="_Global (Harayana) 16.11.05" xfId="626"/>
    <cellStyle name="_Global Hospital  - 16.10.07" xfId="627"/>
    <cellStyle name="_Global Hospital  - 16.10.07_AHU LOW SIDE BOQ-Working" xfId="628"/>
    <cellStyle name="_Global Hospital  - 16.10.07_Ducting Cost Sheet" xfId="629"/>
    <cellStyle name="_GNFC - Vesda - 25.01.07" xfId="630"/>
    <cellStyle name="_GNFC , Mini datacenter - 17.01.08,e-mail" xfId="631"/>
    <cellStyle name="_GNFC , Mini datacenter - 17.01.08,e-mail_AHU LOW SIDE BOQ-Working" xfId="632"/>
    <cellStyle name="_GNFC , Mini datacenter - 17.01.08,e-mail_Ducting Cost Sheet" xfId="633"/>
    <cellStyle name="_GNFC-RFP-BMS-17.01.08-mail" xfId="634"/>
    <cellStyle name="_Grasim Industries-R0-AFAS-19.01.08" xfId="635"/>
    <cellStyle name="_Grasim Industries-R0-AFAS-19.01.08_AHU LOW SIDE BOQ-Working" xfId="636"/>
    <cellStyle name="_Grasim Industries-R0-AFAS-19.01.08_Ducting Cost Sheet" xfId="637"/>
    <cellStyle name="_Havells India Ltd_V602569" xfId="638"/>
    <cellStyle name="_Havells India Ltd_V602569_AHU LOW SIDE BOQ-Working" xfId="639"/>
    <cellStyle name="_Havells India Ltd_V602569_Ducting Cost Sheet" xfId="640"/>
    <cellStyle name="_Hilton Hotel - 14.03.08" xfId="641"/>
    <cellStyle name="_Hiranandani Builders (Kensington) - 06.06.07R2" xfId="642"/>
    <cellStyle name="_IBM Data Center - 15.07.06" xfId="643"/>
    <cellStyle name="_IBM Data Centre - 27.09.06,e-mail" xfId="644"/>
    <cellStyle name="_IBM Data Centre - 27.09.06,e-mail_AHU LOW SIDE BOQ-Working" xfId="645"/>
    <cellStyle name="_IBM Data Centre - 27.09.06,e-mail_Ducting Cost Sheet" xfId="646"/>
    <cellStyle name="_IBM K Block - Manyatta" xfId="647"/>
    <cellStyle name="_IBM K Block - Manyatta_AHU LOW SIDE BOQ-Working" xfId="648"/>
    <cellStyle name="_IBM K Block - Manyatta_Ducting Cost Sheet" xfId="649"/>
    <cellStyle name="_IBM Manyata 1.4.06" xfId="650"/>
    <cellStyle name="_IBM-datacentre-28.09.06" xfId="651"/>
    <cellStyle name="_IBM-RFP-2008-RD-170,Pune-14.10.08" xfId="652"/>
    <cellStyle name="_IBMS BOQ" xfId="653"/>
    <cellStyle name="_IBMS BOQ_AHU LOW SIDE BOQ-Working" xfId="654"/>
    <cellStyle name="_IBMS BOQ_Ducting Cost Sheet" xfId="655"/>
    <cellStyle name="_IDC chennai - 30.03.06" xfId="656"/>
    <cellStyle name="_ILMS Cost Case v1.1" xfId="657"/>
    <cellStyle name="_ILMS cost case-MA" xfId="658"/>
    <cellStyle name="_ILMS_Consolidated2806" xfId="659"/>
    <cellStyle name="_ILMS_Consolidated2806_AHU LOW SIDE BOQ-Working" xfId="660"/>
    <cellStyle name="_ILMS_Consolidated2806_Ducting Cost Sheet" xfId="661"/>
    <cellStyle name="_Incubation Center for Muthoot,Kochi-28.04.06" xfId="662"/>
    <cellStyle name="_Incubation Center for Muthoot,Kochi-28.04.06_AHU LOW SIDE BOQ-Working" xfId="663"/>
    <cellStyle name="_Incubation Center for Muthoot,Kochi-28.04.06_Ducting Cost Sheet" xfId="664"/>
    <cellStyle name="_Integra T 28.12.05 " xfId="665"/>
    <cellStyle name="_Intelenet - 4th Floor RRP 05.01.07" xfId="666"/>
    <cellStyle name="_Intelenet - 4th Floor RRP 05.01.07_AHU LOW SIDE BOQ-Working" xfId="667"/>
    <cellStyle name="_Intelenet - 4th Floor RRP 05.01.07_Ducting Cost Sheet" xfId="668"/>
    <cellStyle name="_Intelenet-Spk - 01.08.06.R2(Increase 10%)" xfId="669"/>
    <cellStyle name="_Intellivate-16.09.06" xfId="670"/>
    <cellStyle name="_Interiors" xfId="671"/>
    <cellStyle name="_IO List" xfId="672"/>
    <cellStyle name="_IO List &amp; Contoller" xfId="673"/>
    <cellStyle name="_IO List &amp; Contoller_AHU LOW SIDE BOQ-Working" xfId="674"/>
    <cellStyle name="_IO List &amp; Contoller_Ducting Cost Sheet" xfId="675"/>
    <cellStyle name="_IO- List price" xfId="676"/>
    <cellStyle name="_IO- List price_AHU LOW SIDE BOQ-Working" xfId="677"/>
    <cellStyle name="_IO- List price_Ducting Cost Sheet" xfId="678"/>
    <cellStyle name="_IO List_AHU LOW SIDE BOQ-Working" xfId="679"/>
    <cellStyle name="_IO List_Ducting Cost Sheet" xfId="680"/>
    <cellStyle name="_IO Summary" xfId="681"/>
    <cellStyle name="_ISRO-Bhopal- 30.05.06" xfId="682"/>
    <cellStyle name="_ISRO-Bhopal- 30.05.06_AHU LOW SIDE BOQ-Working" xfId="683"/>
    <cellStyle name="_ISRO-Bhopal- 30.05.06_Ducting Cost Sheet" xfId="684"/>
    <cellStyle name="_ITC Windsor Manor - 23.05.07" xfId="685"/>
    <cellStyle name="_IVY Comptech FAS,PAS,ACS,CCTV,RRS 11.07.06" xfId="686"/>
    <cellStyle name="_IVY Comptech FAS,PAS,ACS,CCTV,RRS 11.07.06_AHU LOW SIDE BOQ-Working" xfId="687"/>
    <cellStyle name="_IVY Comptech FAS,PAS,ACS,CCTV,RRS 11.07.06_Ducting Cost Sheet" xfId="688"/>
    <cellStyle name="_JEWELEX INDIA PVT LTD-29.07.08" xfId="689"/>
    <cellStyle name="_Karan Construction-10.08.06-rev" xfId="690"/>
    <cellStyle name="_Karan Construction-10.08.06-rev_AHU LOW SIDE BOQ-Working" xfId="691"/>
    <cellStyle name="_Karan Construction-10.08.06-rev_Ducting Cost Sheet" xfId="692"/>
    <cellStyle name="_KG 360 - Qpro 6.6.06 r1" xfId="693"/>
    <cellStyle name="_KLJ house - prithvi sound_18 05 07" xfId="694"/>
    <cellStyle name="_KLJ house - prithvi sound_18 05 07_AHU LOW SIDE BOQ-Working" xfId="695"/>
    <cellStyle name="_KLJ house - prithvi sound_18 05 07_Ducting Cost Sheet" xfId="696"/>
    <cellStyle name="_KLJ house -prithvi sound_31 05 07- R5 - opt1" xfId="697"/>
    <cellStyle name="_KLJ house -prithvi sound_31 05 07- R5 - opt1_AHU LOW SIDE BOQ-Working" xfId="698"/>
    <cellStyle name="_KLJ house -prithvi sound_31 05 07- R5 - opt1_Ducting Cost Sheet" xfId="699"/>
    <cellStyle name="_KMC 23 Oct 06" xfId="700"/>
    <cellStyle name="_KMC 23 Oct 06_AHU LOW SIDE BOQ-Working" xfId="701"/>
    <cellStyle name="_KMC 23 Oct 06_Ducting Cost Sheet" xfId="702"/>
    <cellStyle name="_KRCD ACS 25.09.06 option-2" xfId="703"/>
    <cellStyle name="_Kris 60331 m" xfId="704"/>
    <cellStyle name="_Lakshmi Textiles - 17.01.08" xfId="705"/>
    <cellStyle name="_Lakshmi Textiles - 17.01.08_AHU LOW SIDE BOQ-Working" xfId="706"/>
    <cellStyle name="_Lakshmi Textiles - 17.01.08_Ducting Cost Sheet" xfId="707"/>
    <cellStyle name="_LAURUS LABS LIMITED" xfId="708"/>
    <cellStyle name="_Logitechpark-12.09.05.xls-MAIL" xfId="709"/>
    <cellStyle name="_Lonavla Biyani 80205 pps crown" xfId="710"/>
    <cellStyle name="_Lonavla Biyani 80205 pps crown_AHU LOW SIDE BOQ-Working" xfId="711"/>
    <cellStyle name="_Lonavla Biyani 80205 pps crown_Ducting Cost Sheet" xfId="712"/>
    <cellStyle name="_Lucas 60919 VDP wct" xfId="713"/>
    <cellStyle name="_Lulu Hotel &amp; shop (BMS) - 12.12.07" xfId="714"/>
    <cellStyle name="_Lulu mall - 30.11.07" xfId="715"/>
    <cellStyle name="_Lulu mall - 30.11.07_AHU LOW SIDE BOQ-Working" xfId="716"/>
    <cellStyle name="_Lulu mall - 30.11.07_Ducting Cost Sheet" xfId="717"/>
    <cellStyle name="_M5E1" xfId="718"/>
    <cellStyle name="_Mahalingam Associates M 080313" xfId="719"/>
    <cellStyle name="_MAS Active-03.10.06" xfId="720"/>
    <cellStyle name="_Mastek Mahape -09.05.06" xfId="721"/>
    <cellStyle name="_Menzies Aviation for CCCL 61229" xfId="722"/>
    <cellStyle name="_MMR Vaccine Facility - 26.11.07" xfId="723"/>
    <cellStyle name="_MMR Vaccine Facility - 26.11.07_AHU LOW SIDE BOQ-Working" xfId="724"/>
    <cellStyle name="_MMR Vaccine Facility - 26.11.07_Ducting Cost Sheet" xfId="725"/>
    <cellStyle name="_Moolchand Hospital- s125 - 05.01.2007" xfId="726"/>
    <cellStyle name="_Mundra Commercial Airport-10-06-08" xfId="727"/>
    <cellStyle name="_Mundra Commercial Airport-10-06-08_AHU LOW SIDE BOQ-Working" xfId="728"/>
    <cellStyle name="_Mundra Commercial Airport-10-06-08_Ducting Cost Sheet" xfId="729"/>
    <cellStyle name="_Naval Aircraft 70726" xfId="730"/>
    <cellStyle name="_Naval Aircraft 70726_AHU LOW SIDE BOQ-Working" xfId="731"/>
    <cellStyle name="_Naval Aircraft 70726_Ducting Cost Sheet" xfId="732"/>
    <cellStyle name="_New India Assurance 60724" xfId="733"/>
    <cellStyle name="_New India Assurance 60724_AHU LOW SIDE BOQ-Working" xfId="734"/>
    <cellStyle name="_New India Assurance 60724_Ducting Cost Sheet" xfId="735"/>
    <cellStyle name="_NIC_Storage_Aug06" xfId="736"/>
    <cellStyle name="_NIC_Storage_Aug06_AHU LOW SIDE BOQ-Working" xfId="737"/>
    <cellStyle name="_NIC_Storage_Aug06_Ducting Cost Sheet" xfId="738"/>
    <cellStyle name="_Nirlon Knowledge Park - Full working File" xfId="739"/>
    <cellStyle name="_Nirlon Knowledge Park - Full working File_AHU LOW SIDE BOQ-Working" xfId="740"/>
    <cellStyle name="_Nirlon Knowledge Park - Full working File_Ducting Cost Sheet" xfId="741"/>
    <cellStyle name="_Nokia Foxconn Ph II - IBMS - 13.03.07 R1" xfId="742"/>
    <cellStyle name="_Nokia Foxconn Ph II - IBMS - 13.03.07 R1_AHU LOW SIDE BOQ-Working" xfId="743"/>
    <cellStyle name="_Nokia Foxconn Ph II - IBMS - 13.03.07 R1_Ducting Cost Sheet" xfId="744"/>
    <cellStyle name="_Nokia Siemens BMS 27.09.07" xfId="745"/>
    <cellStyle name="_NOKIA-BMS-BOQ-28.09.2007" xfId="746"/>
    <cellStyle name="_NTPC  - IBM 23.05.06 Argon" xfId="747"/>
    <cellStyle name="_NTPC  - IBM 23.05.06 Argon_AHU LOW SIDE BOQ-Working" xfId="748"/>
    <cellStyle name="_NTPC  - IBM 23.05.06 Argon_Ducting Cost Sheet" xfId="749"/>
    <cellStyle name="_NTPC -Noida-R3-23.05.06" xfId="750"/>
    <cellStyle name="_NTPC -Noida-R3-23.05.06_AHU LOW SIDE BOQ-Working" xfId="751"/>
    <cellStyle name="_NTPC -Noida-R3-23.05.06_Ducting Cost Sheet" xfId="752"/>
    <cellStyle name="_NTPC-21-December-2006" xfId="753"/>
    <cellStyle name="_NTPC-21-December-2006_AHU LOW SIDE BOQ-Working" xfId="754"/>
    <cellStyle name="_NTPC-21-December-2006_Ducting Cost Sheet" xfId="755"/>
    <cellStyle name="_Office Tiger - 4th Floor  - SIII - 04.06.08" xfId="756"/>
    <cellStyle name="_Office Tiger - 4th Floor  - SIII - 04.06.08_AHU LOW SIDE BOQ-Working" xfId="757"/>
    <cellStyle name="_Office Tiger - 4th Floor  - SIII - 04.06.08_Ducting Cost Sheet" xfId="758"/>
    <cellStyle name="_Office Tiger RA puram 61030" xfId="759"/>
    <cellStyle name="_Office Tiger RA puram 61030_AHU LOW SIDE BOQ-Working" xfId="760"/>
    <cellStyle name="_Office Tiger RA puram 61030_Ducting Cost Sheet" xfId="761"/>
    <cellStyle name="_Oii-Sec(ACS&amp;CCTV)-Bill of Quantities-R3- 20.3.09" xfId="762"/>
    <cellStyle name="_Oil India, Delhi, DC-31.10.08-R1" xfId="763"/>
    <cellStyle name="_OMS COST CASE Version 2 8th November 20005 QA1 " xfId="764"/>
    <cellStyle name="_ONGC - 28.03.08" xfId="765"/>
    <cellStyle name="_ONGC CCCL-FAS-26-03-08" xfId="766"/>
    <cellStyle name="_ONGC CCCL-FAS-26-03-08_AHU LOW SIDE BOQ-Working" xfId="767"/>
    <cellStyle name="_ONGC CCCL-FAS-26-03-08_Ducting Cost Sheet" xfId="768"/>
    <cellStyle name="_Oracle HYD 19.06.06" xfId="769"/>
    <cellStyle name="_Oracle HYD 19.06.06_AHU LOW SIDE BOQ-Working" xfId="770"/>
    <cellStyle name="_Oracle HYD 19.06.06_Ducting Cost Sheet" xfId="771"/>
    <cellStyle name="_P.V.S.M Hospital -17.05.06-Unpriced" xfId="772"/>
    <cellStyle name="_Park Centra - Data Sheet,29.11.06" xfId="773"/>
    <cellStyle name="_Park Centra-22.02.07-R3" xfId="774"/>
    <cellStyle name="_Park Centra-22.02.07-R3_AHU LOW SIDE BOQ-Working" xfId="775"/>
    <cellStyle name="_Park Centra-22.02.07-R3_Ducting Cost Sheet" xfId="776"/>
    <cellStyle name="_Part Centra - cyberpark" xfId="777"/>
    <cellStyle name="_PCS INR -29.04.08" xfId="778"/>
    <cellStyle name="_PCS-29.04.08 $" xfId="779"/>
    <cellStyle name="_Pfizer Phase II - 27.09.07" xfId="780"/>
    <cellStyle name="_Pfizer Phase II - 27.09.07_AHU LOW SIDE BOQ-Working" xfId="781"/>
    <cellStyle name="_Pfizer Phase II - 27.09.07_Ducting Cost Sheet" xfId="782"/>
    <cellStyle name="_Piramyd Spenta - 30.10.06" xfId="783"/>
    <cellStyle name="_Piramyd Spenta - 30.10.06_AHU LOW SIDE BOQ-Working" xfId="784"/>
    <cellStyle name="_Piramyd Spenta - 30.10.06_Ducting Cost Sheet" xfId="785"/>
    <cellStyle name="_Pokarna CCTV, PF 12.11.07 R3 $" xfId="786"/>
    <cellStyle name="_Port Trust,Data Center -31.05.06" xfId="787"/>
    <cellStyle name="_Port Trust,Data Center -31.05.06_AHU LOW SIDE BOQ-Working" xfId="788"/>
    <cellStyle name="_Port Trust,Data Center -31.05.06_Ducting Cost Sheet" xfId="789"/>
    <cellStyle name="_Prashanth 04.07.06" xfId="790"/>
    <cellStyle name="_Prashanth-25.02.06-R2" xfId="791"/>
    <cellStyle name="_Prashanth-25.02.06-R2_AHU LOW SIDE BOQ-Working" xfId="792"/>
    <cellStyle name="_Prashanth-25.02.06-R2_Ducting Cost Sheet" xfId="793"/>
    <cellStyle name="_Premier Mills 80103" xfId="794"/>
    <cellStyle name="_Premier Mills 80103_AHU LOW SIDE BOQ-Working" xfId="795"/>
    <cellStyle name="_Premier Mills 80103_Ducting Cost Sheet" xfId="796"/>
    <cellStyle name="_President13.09.05mail" xfId="797"/>
    <cellStyle name="_Presidents Palace - FAS - 14.09.05" xfId="798"/>
    <cellStyle name="_Presidents Palace - FAS - 14.09.05_AHU LOW SIDE BOQ-Working" xfId="799"/>
    <cellStyle name="_Presidents Palace - FAS - 14.09.05_Ducting Cost Sheet" xfId="800"/>
    <cellStyle name="_Presidents Palace mail - 14 09 05" xfId="801"/>
    <cellStyle name="_Presidents Palace mail - 14 09 05_AHU LOW SIDE BOQ-Working" xfId="802"/>
    <cellStyle name="_Presidents Palace mail - 14 09 05_Ducting Cost Sheet" xfId="803"/>
    <cellStyle name="_Presidents Palace mail - 14.09.05" xfId="804"/>
    <cellStyle name="_Presidents Palace mail - 14.09.05_AHU LOW SIDE BOQ-Working" xfId="805"/>
    <cellStyle name="_Presidents Palace mail - 14.09.05_Ducting Cost Sheet" xfId="806"/>
    <cellStyle name="_printer cons 60518" xfId="807"/>
    <cellStyle name="_Prozone (BMS) - 27..02.08" xfId="808"/>
    <cellStyle name="_Prozone (BMS) - 27..02.08_AHU LOW SIDE BOQ-Working" xfId="809"/>
    <cellStyle name="_Prozone (BMS) - 27..02.08_Ducting Cost Sheet" xfId="810"/>
    <cellStyle name="_PVS Hospital,Kochi_150406_M" xfId="811"/>
    <cellStyle name="_PVS Hospital,Kochi_150406_M_AHU LOW SIDE BOQ-Working" xfId="812"/>
    <cellStyle name="_PVS Hospital,Kochi_150406_M_Ducting Cost Sheet" xfId="813"/>
    <cellStyle name="_Ranbaxy_070306" xfId="814"/>
    <cellStyle name="_RBI wipro BMS 16.6.06" xfId="815"/>
    <cellStyle name="_RBI wipro BMS 16.6.06_AHU LOW SIDE BOQ-Working" xfId="816"/>
    <cellStyle name="_RBI wipro BMS 16.6.06_Ducting Cost Sheet" xfId="817"/>
    <cellStyle name="_Ref. BMS UB City 22.9.06" xfId="818"/>
    <cellStyle name="_Ref. BMS UB City 22.9.06_AHU LOW SIDE BOQ-Working" xfId="819"/>
    <cellStyle name="_Ref. BMS UB City 22.9.06_Ducting Cost Sheet" xfId="820"/>
    <cellStyle name="_Reliance - ADA,IDC3 - 28.01.08" xfId="821"/>
    <cellStyle name="_Reliance - ADA,IDC3 - 28.01.08_AHU LOW SIDE BOQ-Working" xfId="822"/>
    <cellStyle name="_Reliance - ADA,IDC3 - 28.01.08_Ducting Cost Sheet" xfId="823"/>
    <cellStyle name="_Reliance - s125 - 05.01.2007" xfId="824"/>
    <cellStyle name="_Reliance -IDC2- VESDA - 12.03.07" xfId="825"/>
    <cellStyle name="_Reliance -IDC2- VESDA - 12.03.07_AHU LOW SIDE BOQ-Working" xfId="826"/>
    <cellStyle name="_Reliance -IDC2- VESDA - 12.03.07_Ducting Cost Sheet" xfId="827"/>
    <cellStyle name="_Reliance Pharmaceuticals Pvt. Ltd Betalactum Block at Jamnagar 06.06.08" xfId="828"/>
    <cellStyle name="_Reliance-24.02.06-Email" xfId="829"/>
    <cellStyle name="_Rising Hotel Ltd - Rev -  15.05.07" xfId="830"/>
    <cellStyle name="_RMZ Millenia Buisness Park mail-27.09.06-R1" xfId="831"/>
    <cellStyle name="_RMZ Millenia Buisness Park mail-27.09.06-R1_AHU LOW SIDE BOQ-Working" xfId="832"/>
    <cellStyle name="_RMZ Millenia Buisness Park mail-27.09.06-R1_Ducting Cost Sheet" xfId="833"/>
    <cellStyle name="_RMZ Millinea (ACS, CCTV &amp; BMS) - 05.09.07R7(SiemensBMS)" xfId="834"/>
    <cellStyle name="_Royal Valley-FPS1-22.01.07" xfId="835"/>
    <cellStyle name="_Runwal Town - make list" xfId="836"/>
    <cellStyle name="_Runwal Town - make list_AHU LOW SIDE BOQ-Working" xfId="837"/>
    <cellStyle name="_Runwal Town - make list_Ducting Cost Sheet" xfId="838"/>
    <cellStyle name="_sahara - FPS - DSN - BOQ - 17.02.07" xfId="839"/>
    <cellStyle name="_sahara - FPS - DSN - BOQ - 17.02.07_AHU LOW SIDE BOQ-Working" xfId="840"/>
    <cellStyle name="_sahara - FPS - DSN - BOQ - 17.02.07_Ducting Cost Sheet" xfId="841"/>
    <cellStyle name="_SCB-SCOPE-EDIFICE FAS,PA,ACS,CCTV,BMS 10.11.06-DI" xfId="842"/>
    <cellStyle name="_SCB-SCOPE-EDIFICE FAS,PA,ACS,CCTV,BMS 10.11.06-DI_AHU LOW SIDE BOQ-Working" xfId="843"/>
    <cellStyle name="_SCB-SCOPE-EDIFICE FAS,PA,ACS,CCTV,BMS 10.11.06-DI_Ducting Cost Sheet" xfId="844"/>
    <cellStyle name="_Sew electricals-University 17.4.07" xfId="845"/>
    <cellStyle name="_Sheet2" xfId="846"/>
    <cellStyle name="_Sheet2_AHU LOW SIDE BOQ-Working" xfId="847"/>
    <cellStyle name="_Sheet2_Ducting Cost Sheet" xfId="848"/>
    <cellStyle name="_Sheet3" xfId="849"/>
    <cellStyle name="_Sheet3_AHU LOW SIDE BOQ-Working" xfId="850"/>
    <cellStyle name="_Sheet3_Ducting Cost Sheet" xfId="851"/>
    <cellStyle name="_Sheet4" xfId="852"/>
    <cellStyle name="_Sheet4_AHU LOW SIDE BOQ-Working" xfId="853"/>
    <cellStyle name="_Sheet4_Ducting Cost Sheet" xfId="854"/>
    <cellStyle name="_Shell - Afas &amp; Pa - 23.05.06" xfId="855"/>
    <cellStyle name="_Siemens Worksheet" xfId="856"/>
    <cellStyle name="_Siemens Worksheet_AHU LOW SIDE BOQ-Working" xfId="857"/>
    <cellStyle name="_Siemens Worksheet_Ducting Cost Sheet" xfId="858"/>
    <cellStyle name="_Sify - Vashi - S125 - 19.01.2007" xfId="859"/>
    <cellStyle name="_Singapore Prison-BMS" xfId="860"/>
    <cellStyle name="_Singapore Prison-BMS_AHU LOW SIDE BOQ-Working" xfId="861"/>
    <cellStyle name="_Singapore Prison-BMS_Ducting Cost Sheet" xfId="862"/>
    <cellStyle name="_SIPCOT IT park-Siruseri-FHS-22.01.2007" xfId="863"/>
    <cellStyle name="_Spectral - Siddivinayak Temple" xfId="864"/>
    <cellStyle name="_Spectral - Siddivinayak Temple_AHU LOW SIDE BOQ-Working" xfId="865"/>
    <cellStyle name="_Spectral - Siddivinayak Temple_Ducting Cost Sheet" xfId="866"/>
    <cellStyle name="_Spectral_Somerset Greenways-20.04.07" xfId="867"/>
    <cellStyle name="_Star hotal royal tower-23-07-08" xfId="868"/>
    <cellStyle name="_Star hotal royal tower-23-07-08_AHU LOW SIDE BOQ-Working" xfId="869"/>
    <cellStyle name="_Star hotal royal tower-23-07-08_Ducting Cost Sheet" xfId="870"/>
    <cellStyle name="_Sterling &amp; Wilson MP Mills PAS,IAS 28.08.06" xfId="871"/>
    <cellStyle name="_Sterling Wilson Mp Mills 07(1).08.06Email" xfId="872"/>
    <cellStyle name="_Sterling Wilson Mp Mills 07(1).08.06Email_AHU LOW SIDE BOQ-Working" xfId="873"/>
    <cellStyle name="_Sterling Wilson Mp Mills 07(1).08.06Email_Ducting Cost Sheet" xfId="874"/>
    <cellStyle name="_Sutherland Technologies 21.10.05" xfId="875"/>
    <cellStyle name="_Sutherland Technologies 21.10.05_AHU LOW SIDE BOQ-Working" xfId="876"/>
    <cellStyle name="_Sutherland Technologies 21.10.05_Ducting Cost Sheet" xfId="877"/>
    <cellStyle name="_Synergy Image (mahalingam)-R2-27.03.08" xfId="878"/>
    <cellStyle name="_Synergy Image (mahalingam)-R2-27.03.08_AHU LOW SIDE BOQ-Working" xfId="879"/>
    <cellStyle name="_Synergy Image (mahalingam)-R2-27.03.08_Ducting Cost Sheet" xfId="880"/>
    <cellStyle name="_syntel - FFTG - 11 05 07" xfId="881"/>
    <cellStyle name="_syntel - FFTG - 11 05 07_AHU LOW SIDE BOQ-Working" xfId="882"/>
    <cellStyle name="_syntel - FFTG - 11 05 07_Ducting Cost Sheet" xfId="883"/>
    <cellStyle name="_Syntel Siruseri 26 5 08 R3" xfId="884"/>
    <cellStyle name="_Syntel Siruseri 26 5 08 R3-BMS-PCS" xfId="885"/>
    <cellStyle name="_Syntel,PUNE -Peirmtr, S1 &amp;  S2 - R2-12.2.08" xfId="886"/>
    <cellStyle name="_TCG Software Park (Tender) - 01.11.07" xfId="887"/>
    <cellStyle name="_Telecom DC, Gurgaon-Wipro-5.11.08" xfId="888"/>
    <cellStyle name="_Teledata @ TTK Road 12.10.06,e-mail" xfId="889"/>
    <cellStyle name="_Teledata @ TTK Road 12.10.06,e-mail_AHU LOW SIDE BOQ-Working" xfId="890"/>
    <cellStyle name="_Teledata @ TTK Road 12.10.06,e-mail_Ducting Cost Sheet" xfId="891"/>
    <cellStyle name="_Teledata ACSCCTVFASPAS 11-04-07 (3)" xfId="892"/>
    <cellStyle name="_Teledata ACSCCTVFASPAS 11-04-07 (3)_AHU LOW SIDE BOQ-Working" xfId="893"/>
    <cellStyle name="_Teledata ACSCCTVFASPAS 11-04-07 (3)_Ducting Cost Sheet" xfId="894"/>
    <cellStyle name="_Teledata informatics-12.10.06" xfId="895"/>
    <cellStyle name="_Tender Unpriced BOQ Draft Rev 0 RELIANCE" xfId="896"/>
    <cellStyle name="_Times square - Unpriced_01.02.07" xfId="897"/>
    <cellStyle name="_Tranocean BMS 16.01.07 DI" xfId="898"/>
    <cellStyle name="_Tranocean BMS 16.01.07 DI_AHU LOW SIDE BOQ-Working" xfId="899"/>
    <cellStyle name="_Tranocean BMS 16.01.07 DI_Ducting Cost Sheet" xfId="900"/>
    <cellStyle name="_Tranocean BMS 19.01.07 R1 INR" xfId="901"/>
    <cellStyle name="_Tranocean BMS 19.01.07 R1 INR_AHU LOW SIDE BOQ-Working" xfId="902"/>
    <cellStyle name="_Tranocean BMS 19.01.07 R1 INR_Ducting Cost Sheet" xfId="903"/>
    <cellStyle name="_Trans Works Call Centre_02.11.06" xfId="904"/>
    <cellStyle name="_Trans Works Call Centre_02.11.06_AHU LOW SIDE BOQ-Working" xfId="905"/>
    <cellStyle name="_Trans Works Call Centre_02.11.06_Ducting Cost Sheet" xfId="906"/>
    <cellStyle name="_Transocean Security-10.01.07-INR" xfId="907"/>
    <cellStyle name="_Transocean Security-10.01.07-INR_AHU LOW SIDE BOQ-Working" xfId="908"/>
    <cellStyle name="_Transocean Security-10.01.07-INR_Ducting Cost Sheet" xfId="909"/>
    <cellStyle name="_TX IO Current Calculation" xfId="910"/>
    <cellStyle name="_UB- Citigroup - 30.12.06" xfId="911"/>
    <cellStyle name="_UB-CITY-POINT-SUMMARY-SEP-17" xfId="912"/>
    <cellStyle name="_UTI - 23.06.06 - RiT2" xfId="913"/>
    <cellStyle name="_UTI - 23.06.06 - RiT2_AHU LOW SIDE BOQ-Working" xfId="914"/>
    <cellStyle name="_UTI - 23.06.06 - RiT2_Ducting Cost Sheet" xfId="915"/>
    <cellStyle name="_UTI - RP - 23.06.06" xfId="916"/>
    <cellStyle name="_Vesda-INR" xfId="917"/>
    <cellStyle name="_Vila Parle, DC-26.09.08" xfId="918"/>
    <cellStyle name="_VIS Hotel (BMS) - 25.05.07R1 (version 1)" xfId="919"/>
    <cellStyle name="_VIS Hotel (BMS) - 25.05.07R1 (version 1)_AHU LOW SIDE BOQ-Working" xfId="920"/>
    <cellStyle name="_VIS Hotel (BMS) - 25.05.07R1 (version 1)_Ducting Cost Sheet" xfId="921"/>
    <cellStyle name="_Volkswagen_ DC DR - Security" xfId="922"/>
    <cellStyle name="_Whitefield Palms (BMS) - 20.07.07" xfId="923"/>
    <cellStyle name="_Whitefield Palms (BMS) - 20.07.07_AHU LOW SIDE BOQ-Working" xfId="924"/>
    <cellStyle name="_Whitefield Palms (BMS) - 20.07.07_Ducting Cost Sheet" xfId="925"/>
    <cellStyle name="_Wisdom - Spk - 06.06.07" xfId="926"/>
    <cellStyle name="_World trade Park_unpriced boq_23.02.07" xfId="927"/>
    <cellStyle name="_World trade Park_unpriced boq_23.02.07_AHU LOW SIDE BOQ-Working" xfId="928"/>
    <cellStyle name="_World trade Park_unpriced boq_23.02.07_Ducting Cost Sheet" xfId="929"/>
    <cellStyle name="_WORLD TRADE PARK21 12 05 - CCTV  ACS" xfId="930"/>
    <cellStyle name="_XLS-INR-SIEMENS-TEMPLATE" xfId="931"/>
    <cellStyle name="•W€_Electrical" xfId="932"/>
    <cellStyle name="•W_Electrical" xfId="933"/>
    <cellStyle name="0,0_x000d__x000a_NA_x000d__x000a_" xfId="13"/>
    <cellStyle name="0,0_x000d__x000a_NA_x000d__x000a_ 2" xfId="934"/>
    <cellStyle name="0,0_x000d__x000a_NA_x000d__x000a_ 3" xfId="935"/>
    <cellStyle name="20% - Accent1 2" xfId="56"/>
    <cellStyle name="20% - Accent1 2 2" xfId="58"/>
    <cellStyle name="20% - Accent1 2 2 2" xfId="937"/>
    <cellStyle name="20% - Accent1 2 2 3" xfId="936"/>
    <cellStyle name="20% - Accent1 2 3" xfId="938"/>
    <cellStyle name="20% - Accent1 3" xfId="57"/>
    <cellStyle name="20% - Accent1 3 2" xfId="940"/>
    <cellStyle name="20% - Accent1 3 3" xfId="939"/>
    <cellStyle name="20% - Accent1 4" xfId="941"/>
    <cellStyle name="20% - Accent1 5" xfId="942"/>
    <cellStyle name="20% - Accent2 2" xfId="54"/>
    <cellStyle name="20% - Accent2 2 2" xfId="943"/>
    <cellStyle name="20% - Accent2 2 3" xfId="944"/>
    <cellStyle name="20% - Accent2 3" xfId="53"/>
    <cellStyle name="20% - Accent2 4" xfId="945"/>
    <cellStyle name="20% - Accent2 5" xfId="946"/>
    <cellStyle name="20% - Accent3 2" xfId="52"/>
    <cellStyle name="20% - Accent3 2 2" xfId="947"/>
    <cellStyle name="20% - Accent3 2 3" xfId="948"/>
    <cellStyle name="20% - Accent3 3" xfId="59"/>
    <cellStyle name="20% - Accent3 4" xfId="949"/>
    <cellStyle name="20% - Accent3 5" xfId="950"/>
    <cellStyle name="20% - Accent4 2" xfId="60"/>
    <cellStyle name="20% - Accent4 2 2" xfId="951"/>
    <cellStyle name="20% - Accent4 2 3" xfId="952"/>
    <cellStyle name="20% - Accent4 3" xfId="61"/>
    <cellStyle name="20% - Accent4 4" xfId="953"/>
    <cellStyle name="20% - Accent4 5" xfId="954"/>
    <cellStyle name="20% - Accent5 2" xfId="62"/>
    <cellStyle name="20% - Accent5 2 2" xfId="955"/>
    <cellStyle name="20% - Accent5 2 3" xfId="956"/>
    <cellStyle name="20% - Accent5 3" xfId="63"/>
    <cellStyle name="20% - Accent5 4" xfId="957"/>
    <cellStyle name="20% - Accent5 5" xfId="958"/>
    <cellStyle name="20% - Accent6 2" xfId="64"/>
    <cellStyle name="20% - Accent6 2 2" xfId="65"/>
    <cellStyle name="20% - Accent6 2 2 2" xfId="960"/>
    <cellStyle name="20% - Accent6 2 2 3" xfId="959"/>
    <cellStyle name="20% - Accent6 2 3" xfId="961"/>
    <cellStyle name="20% - Accent6 3" xfId="66"/>
    <cellStyle name="20% - Accent6 3 2" xfId="963"/>
    <cellStyle name="20% - Accent6 3 3" xfId="962"/>
    <cellStyle name="20% - Accent6 4" xfId="964"/>
    <cellStyle name="20% - Accent6 5" xfId="965"/>
    <cellStyle name="40% - Accent1 2" xfId="67"/>
    <cellStyle name="40% - Accent1 2 2" xfId="68"/>
    <cellStyle name="40% - Accent1 2 2 2" xfId="967"/>
    <cellStyle name="40% - Accent1 2 2 3" xfId="966"/>
    <cellStyle name="40% - Accent1 2 3" xfId="968"/>
    <cellStyle name="40% - Accent1 3" xfId="69"/>
    <cellStyle name="40% - Accent1 3 2" xfId="970"/>
    <cellStyle name="40% - Accent1 3 3" xfId="969"/>
    <cellStyle name="40% - Accent1 4" xfId="971"/>
    <cellStyle name="40% - Accent1 5" xfId="972"/>
    <cellStyle name="40% - Accent2 2" xfId="70"/>
    <cellStyle name="40% - Accent2 2 2" xfId="973"/>
    <cellStyle name="40% - Accent2 2 3" xfId="974"/>
    <cellStyle name="40% - Accent2 3" xfId="71"/>
    <cellStyle name="40% - Accent2 4" xfId="975"/>
    <cellStyle name="40% - Accent2 5" xfId="976"/>
    <cellStyle name="40% - Accent3 2" xfId="72"/>
    <cellStyle name="40% - Accent3 2 2" xfId="977"/>
    <cellStyle name="40% - Accent3 2 3" xfId="978"/>
    <cellStyle name="40% - Accent3 3" xfId="73"/>
    <cellStyle name="40% - Accent3 4" xfId="979"/>
    <cellStyle name="40% - Accent3 5" xfId="980"/>
    <cellStyle name="40% - Accent4 2" xfId="74"/>
    <cellStyle name="40% - Accent4 2 2" xfId="981"/>
    <cellStyle name="40% - Accent4 2 3" xfId="982"/>
    <cellStyle name="40% - Accent4 3" xfId="75"/>
    <cellStyle name="40% - Accent4 4" xfId="983"/>
    <cellStyle name="40% - Accent4 5" xfId="984"/>
    <cellStyle name="40% - Accent5 2" xfId="76"/>
    <cellStyle name="40% - Accent5 2 2" xfId="77"/>
    <cellStyle name="40% - Accent5 2 2 2" xfId="986"/>
    <cellStyle name="40% - Accent5 2 2 3" xfId="985"/>
    <cellStyle name="40% - Accent5 2 3" xfId="987"/>
    <cellStyle name="40% - Accent5 3" xfId="78"/>
    <cellStyle name="40% - Accent5 3 2" xfId="989"/>
    <cellStyle name="40% - Accent5 3 3" xfId="988"/>
    <cellStyle name="40% - Accent5 4" xfId="990"/>
    <cellStyle name="40% - Accent5 5" xfId="991"/>
    <cellStyle name="40% - Accent6 2" xfId="79"/>
    <cellStyle name="40% - Accent6 2 2" xfId="992"/>
    <cellStyle name="40% - Accent6 2 3" xfId="993"/>
    <cellStyle name="40% - Accent6 3" xfId="80"/>
    <cellStyle name="40% - Accent6 4" xfId="994"/>
    <cellStyle name="40% - Accent6 5" xfId="995"/>
    <cellStyle name="4Decimal" xfId="996"/>
    <cellStyle name="60% - Accent1 2" xfId="81"/>
    <cellStyle name="60% - Accent1 2 2" xfId="997"/>
    <cellStyle name="60% - Accent1 2 3" xfId="998"/>
    <cellStyle name="60% - Accent1 3" xfId="999"/>
    <cellStyle name="60% - Accent1 4" xfId="1000"/>
    <cellStyle name="60% - Accent1 5" xfId="1001"/>
    <cellStyle name="60% - Accent2 2" xfId="82"/>
    <cellStyle name="60% - Accent2 2 2" xfId="1002"/>
    <cellStyle name="60% - Accent2 2 3" xfId="1003"/>
    <cellStyle name="60% - Accent2 3" xfId="1004"/>
    <cellStyle name="60% - Accent2 4" xfId="1005"/>
    <cellStyle name="60% - Accent2 5" xfId="1006"/>
    <cellStyle name="60% - Accent3 2" xfId="83"/>
    <cellStyle name="60% - Accent3 2 2" xfId="1007"/>
    <cellStyle name="60% - Accent3 2 3" xfId="1008"/>
    <cellStyle name="60% - Accent3 3" xfId="1009"/>
    <cellStyle name="60% - Accent3 4" xfId="1010"/>
    <cellStyle name="60% - Accent3 5" xfId="1011"/>
    <cellStyle name="60% - Accent4 2" xfId="84"/>
    <cellStyle name="60% - Accent4 2 2" xfId="1012"/>
    <cellStyle name="60% - Accent4 2 3" xfId="1013"/>
    <cellStyle name="60% - Accent4 3" xfId="1014"/>
    <cellStyle name="60% - Accent4 4" xfId="1015"/>
    <cellStyle name="60% - Accent4 5" xfId="1016"/>
    <cellStyle name="60% - Accent5 2" xfId="85"/>
    <cellStyle name="60% - Accent5 2 2" xfId="1017"/>
    <cellStyle name="60% - Accent5 2 3" xfId="1018"/>
    <cellStyle name="60% - Accent5 3" xfId="1019"/>
    <cellStyle name="60% - Accent5 4" xfId="1020"/>
    <cellStyle name="60% - Accent5 5" xfId="1021"/>
    <cellStyle name="60% - Accent6 2" xfId="86"/>
    <cellStyle name="60% - Accent6 2 2" xfId="1022"/>
    <cellStyle name="60% - Accent6 2 3" xfId="1023"/>
    <cellStyle name="60% - Accent6 3" xfId="1024"/>
    <cellStyle name="60% - Accent6 4" xfId="1025"/>
    <cellStyle name="60% - Accent6 5" xfId="1026"/>
    <cellStyle name="Accent1 2" xfId="87"/>
    <cellStyle name="Accent1 2 2" xfId="1027"/>
    <cellStyle name="Accent1 2 3" xfId="1028"/>
    <cellStyle name="Accent1 3" xfId="1029"/>
    <cellStyle name="Accent1 4" xfId="1030"/>
    <cellStyle name="Accent1 5" xfId="1031"/>
    <cellStyle name="Accent2 2" xfId="88"/>
    <cellStyle name="Accent2 2 2" xfId="1032"/>
    <cellStyle name="Accent2 2 3" xfId="1033"/>
    <cellStyle name="Accent2 3" xfId="1034"/>
    <cellStyle name="Accent2 4" xfId="1035"/>
    <cellStyle name="Accent2 5" xfId="1036"/>
    <cellStyle name="Accent3 2" xfId="89"/>
    <cellStyle name="Accent3 2 2" xfId="1037"/>
    <cellStyle name="Accent3 2 3" xfId="1038"/>
    <cellStyle name="Accent3 3" xfId="1039"/>
    <cellStyle name="Accent3 4" xfId="1040"/>
    <cellStyle name="Accent3 5" xfId="1041"/>
    <cellStyle name="Accent4 2" xfId="90"/>
    <cellStyle name="Accent4 2 2" xfId="1042"/>
    <cellStyle name="Accent4 2 3" xfId="1043"/>
    <cellStyle name="Accent4 3" xfId="1044"/>
    <cellStyle name="Accent4 4" xfId="1045"/>
    <cellStyle name="Accent4 5" xfId="1046"/>
    <cellStyle name="Accent5 2" xfId="91"/>
    <cellStyle name="Accent5 2 2" xfId="1047"/>
    <cellStyle name="Accent5 2 3" xfId="1048"/>
    <cellStyle name="Accent5 3" xfId="1049"/>
    <cellStyle name="Accent5 4" xfId="1050"/>
    <cellStyle name="Accent5 5" xfId="1051"/>
    <cellStyle name="Accent6 2" xfId="92"/>
    <cellStyle name="Accent6 2 2" xfId="1052"/>
    <cellStyle name="Accent6 2 3" xfId="1053"/>
    <cellStyle name="Accent6 3" xfId="1054"/>
    <cellStyle name="Accent6 4" xfId="1055"/>
    <cellStyle name="Accent6 5" xfId="1056"/>
    <cellStyle name="active" xfId="1057"/>
    <cellStyle name="Arial1 - Style1" xfId="1058"/>
    <cellStyle name="Arial1 - Style2" xfId="1059"/>
    <cellStyle name="Arial10" xfId="1060"/>
    <cellStyle name="Bad 2" xfId="93"/>
    <cellStyle name="Bad 2 2" xfId="1061"/>
    <cellStyle name="Bad 2 3" xfId="1062"/>
    <cellStyle name="Bad 3" xfId="1063"/>
    <cellStyle name="Bad 4" xfId="1064"/>
    <cellStyle name="Bad 5" xfId="1065"/>
    <cellStyle name="Calculation 2" xfId="94"/>
    <cellStyle name="Calculation 2 2" xfId="1066"/>
    <cellStyle name="Calculation 2 3" xfId="1067"/>
    <cellStyle name="Calculation 3" xfId="1068"/>
    <cellStyle name="Calculation 4" xfId="1069"/>
    <cellStyle name="Calculation 5" xfId="1070"/>
    <cellStyle name="Check Cell 2" xfId="95"/>
    <cellStyle name="Check Cell 2 2" xfId="1071"/>
    <cellStyle name="Check Cell 2 3" xfId="1072"/>
    <cellStyle name="Check Cell 3" xfId="1073"/>
    <cellStyle name="Check Cell 4" xfId="1074"/>
    <cellStyle name="Check Cell 5" xfId="1075"/>
    <cellStyle name="Comma  - Style3" xfId="1077"/>
    <cellStyle name="Comma  - Style4" xfId="1078"/>
    <cellStyle name="Comma  - Style5" xfId="1079"/>
    <cellStyle name="Comma  - Style6" xfId="1080"/>
    <cellStyle name="Comma  - Style7" xfId="1081"/>
    <cellStyle name="Comma  - Style8" xfId="1082"/>
    <cellStyle name="Comma 10" xfId="11"/>
    <cellStyle name="Comma 10 2" xfId="97"/>
    <cellStyle name="Comma 10 2 2" xfId="1084"/>
    <cellStyle name="Comma 10 2 3" xfId="1083"/>
    <cellStyle name="Comma 10 3" xfId="96"/>
    <cellStyle name="Comma 10 4" xfId="1085"/>
    <cellStyle name="Comma 11" xfId="8"/>
    <cellStyle name="Comma 11 2" xfId="14"/>
    <cellStyle name="Comma 11 2 2" xfId="99"/>
    <cellStyle name="Comma 11 3" xfId="100"/>
    <cellStyle name="Comma 11 3 2" xfId="101"/>
    <cellStyle name="Comma 11 4" xfId="98"/>
    <cellStyle name="Comma 12" xfId="3"/>
    <cellStyle name="Comma 12 2" xfId="5"/>
    <cellStyle name="Comma 12 2 2" xfId="104"/>
    <cellStyle name="Comma 12 2 2 2" xfId="1088"/>
    <cellStyle name="Comma 12 2 3" xfId="103"/>
    <cellStyle name="Comma 12 2 3 2" xfId="1089"/>
    <cellStyle name="Comma 12 2 4" xfId="1087"/>
    <cellStyle name="Comma 12 3" xfId="105"/>
    <cellStyle name="Comma 12 4" xfId="102"/>
    <cellStyle name="Comma 12 5" xfId="1090"/>
    <cellStyle name="Comma 12 6" xfId="1086"/>
    <cellStyle name="Comma 13" xfId="106"/>
    <cellStyle name="Comma 13 2" xfId="107"/>
    <cellStyle name="Comma 13 2 2" xfId="108"/>
    <cellStyle name="Comma 13 3" xfId="109"/>
    <cellStyle name="Comma 13 3 2" xfId="1091"/>
    <cellStyle name="Comma 13 4" xfId="110"/>
    <cellStyle name="Comma 13 5" xfId="1092"/>
    <cellStyle name="Comma 14" xfId="111"/>
    <cellStyle name="Comma 14 2" xfId="112"/>
    <cellStyle name="Comma 15" xfId="113"/>
    <cellStyle name="Comma 15 2" xfId="114"/>
    <cellStyle name="Comma 15 2 2" xfId="115"/>
    <cellStyle name="Comma 15 2 3" xfId="1095"/>
    <cellStyle name="Comma 15 2 4" xfId="1094"/>
    <cellStyle name="Comma 15 3" xfId="1096"/>
    <cellStyle name="Comma 15 4" xfId="1093"/>
    <cellStyle name="Comma 16" xfId="116"/>
    <cellStyle name="Comma 16 2" xfId="1097"/>
    <cellStyle name="Comma 17" xfId="1098"/>
    <cellStyle name="Comma 18" xfId="117"/>
    <cellStyle name="Comma 19" xfId="1099"/>
    <cellStyle name="Comma 2" xfId="2"/>
    <cellStyle name="Comma 2 10" xfId="118"/>
    <cellStyle name="Comma 2 2" xfId="6"/>
    <cellStyle name="Comma 2 2 2" xfId="40"/>
    <cellStyle name="Comma 2 2 2 2" xfId="120"/>
    <cellStyle name="Comma 2 2 2 3" xfId="1102"/>
    <cellStyle name="Comma 2 2 2 4" xfId="1101"/>
    <cellStyle name="Comma 2 2 3" xfId="119"/>
    <cellStyle name="Comma 2 2 3 2" xfId="1104"/>
    <cellStyle name="Comma 2 2 3 3" xfId="1103"/>
    <cellStyle name="Comma 2 2 4" xfId="1100"/>
    <cellStyle name="Comma 2 3" xfId="15"/>
    <cellStyle name="Comma 2 3 2" xfId="122"/>
    <cellStyle name="Comma 2 3 2 2" xfId="123"/>
    <cellStyle name="Comma 2 3 2 2 2" xfId="124"/>
    <cellStyle name="Comma 2 3 2 3" xfId="1107"/>
    <cellStyle name="Comma 2 3 2 4" xfId="1106"/>
    <cellStyle name="Comma 2 3 3" xfId="125"/>
    <cellStyle name="Comma 2 3 3 2" xfId="126"/>
    <cellStyle name="Comma 2 3 4" xfId="121"/>
    <cellStyle name="Comma 2 3 5" xfId="1108"/>
    <cellStyle name="Comma 2 3 6" xfId="1105"/>
    <cellStyle name="Comma 2 4" xfId="127"/>
    <cellStyle name="Comma 2 4 2" xfId="128"/>
    <cellStyle name="Comma 2 4 2 2" xfId="129"/>
    <cellStyle name="Comma 2 4 3" xfId="1110"/>
    <cellStyle name="Comma 2 4 4" xfId="1109"/>
    <cellStyle name="Comma 2 5" xfId="130"/>
    <cellStyle name="Comma 2 5 2" xfId="131"/>
    <cellStyle name="Comma 2 5 2 2" xfId="132"/>
    <cellStyle name="Comma 2 5 3" xfId="133"/>
    <cellStyle name="Comma 2 5 4" xfId="1112"/>
    <cellStyle name="Comma 2 5 5" xfId="1111"/>
    <cellStyle name="Comma 2 6" xfId="134"/>
    <cellStyle name="Comma 2 6 2" xfId="135"/>
    <cellStyle name="Comma 2 6 3" xfId="136"/>
    <cellStyle name="Comma 2 6 4" xfId="1114"/>
    <cellStyle name="Comma 2 6 5" xfId="1113"/>
    <cellStyle name="Comma 2 7" xfId="137"/>
    <cellStyle name="Comma 2 7 2" xfId="138"/>
    <cellStyle name="Comma 2 8" xfId="139"/>
    <cellStyle name="Comma 2 8 2" xfId="140"/>
    <cellStyle name="Comma 2 8 2 2" xfId="141"/>
    <cellStyle name="Comma 2 8 3" xfId="142"/>
    <cellStyle name="Comma 2 9" xfId="143"/>
    <cellStyle name="Comma 2 9 2" xfId="144"/>
    <cellStyle name="Comma 2_BOQ-Nanded" xfId="1115"/>
    <cellStyle name="Comma 20" xfId="1116"/>
    <cellStyle name="Comma 21" xfId="1076"/>
    <cellStyle name="Comma 3" xfId="16"/>
    <cellStyle name="Comma 3 2" xfId="146"/>
    <cellStyle name="Comma 3 2 2" xfId="147"/>
    <cellStyle name="Comma 3 2 2 2" xfId="1119"/>
    <cellStyle name="Comma 3 2 2 3" xfId="1118"/>
    <cellStyle name="Comma 3 2 3" xfId="1120"/>
    <cellStyle name="Comma 3 2 4" xfId="1121"/>
    <cellStyle name="Comma 3 2 5" xfId="1117"/>
    <cellStyle name="Comma 3 3" xfId="148"/>
    <cellStyle name="Comma 3 3 2" xfId="149"/>
    <cellStyle name="Comma 3 3 2 2" xfId="150"/>
    <cellStyle name="Comma 3 3 2 2 2" xfId="1124"/>
    <cellStyle name="Comma 3 3 2 3" xfId="1123"/>
    <cellStyle name="Comma 3 3 3" xfId="1125"/>
    <cellStyle name="Comma 3 3 4" xfId="1122"/>
    <cellStyle name="Comma 3 4" xfId="151"/>
    <cellStyle name="Comma 3 4 2" xfId="152"/>
    <cellStyle name="Comma 3 4 2 2" xfId="153"/>
    <cellStyle name="Comma 3 5" xfId="154"/>
    <cellStyle name="Comma 3 5 2" xfId="155"/>
    <cellStyle name="Comma 3 5 2 2" xfId="156"/>
    <cellStyle name="Comma 3 5 3" xfId="1127"/>
    <cellStyle name="Comma 3 5 4" xfId="1126"/>
    <cellStyle name="Comma 3 6" xfId="157"/>
    <cellStyle name="Comma 3 6 2" xfId="158"/>
    <cellStyle name="Comma 3 7" xfId="145"/>
    <cellStyle name="Comma 3 7 2" xfId="1128"/>
    <cellStyle name="Comma 4" xfId="17"/>
    <cellStyle name="Comma 4 2" xfId="160"/>
    <cellStyle name="Comma 4 2 2" xfId="161"/>
    <cellStyle name="Comma 4 2 2 2" xfId="1346"/>
    <cellStyle name="Comma 4 2 3" xfId="1131"/>
    <cellStyle name="Comma 4 2 4" xfId="1130"/>
    <cellStyle name="Comma 4 3" xfId="162"/>
    <cellStyle name="Comma 4 4" xfId="163"/>
    <cellStyle name="Comma 4 5" xfId="159"/>
    <cellStyle name="Comma 4 6" xfId="1129"/>
    <cellStyle name="Comma 5" xfId="18"/>
    <cellStyle name="Comma 5 2" xfId="41"/>
    <cellStyle name="Comma 5 2 2" xfId="166"/>
    <cellStyle name="Comma 5 2 3" xfId="165"/>
    <cellStyle name="Comma 5 2 4" xfId="1133"/>
    <cellStyle name="Comma 5 2 5" xfId="1132"/>
    <cellStyle name="Comma 5 3" xfId="167"/>
    <cellStyle name="Comma 5 4" xfId="164"/>
    <cellStyle name="Comma 55" xfId="19"/>
    <cellStyle name="Comma 6" xfId="168"/>
    <cellStyle name="Comma 6 2" xfId="169"/>
    <cellStyle name="Comma 6 2 2" xfId="170"/>
    <cellStyle name="Comma 6 2 3" xfId="1136"/>
    <cellStyle name="Comma 6 2 4" xfId="1135"/>
    <cellStyle name="Comma 6 3" xfId="171"/>
    <cellStyle name="Comma 6 4" xfId="1137"/>
    <cellStyle name="Comma 6 5" xfId="1134"/>
    <cellStyle name="Comma 7" xfId="172"/>
    <cellStyle name="Comma 7 2" xfId="173"/>
    <cellStyle name="Comma 7 3" xfId="1139"/>
    <cellStyle name="Comma 7 4" xfId="1138"/>
    <cellStyle name="Comma 8" xfId="174"/>
    <cellStyle name="Comma 8 2" xfId="175"/>
    <cellStyle name="Comma 8 3" xfId="1141"/>
    <cellStyle name="Comma 8 4" xfId="1140"/>
    <cellStyle name="Comma 9" xfId="176"/>
    <cellStyle name="Comma 9 2" xfId="177"/>
    <cellStyle name="Comma 9 3" xfId="1143"/>
    <cellStyle name="Comma 9 4" xfId="1142"/>
    <cellStyle name="CSI" xfId="1144"/>
    <cellStyle name="Currency 2" xfId="178"/>
    <cellStyle name="Currency 2 2" xfId="179"/>
    <cellStyle name="Currency 2 3" xfId="1146"/>
    <cellStyle name="Currency 2 4" xfId="1145"/>
    <cellStyle name="Currency 3" xfId="180"/>
    <cellStyle name="Currency 3 2" xfId="181"/>
    <cellStyle name="Currency 3 3" xfId="1148"/>
    <cellStyle name="Currency 3 4" xfId="1147"/>
    <cellStyle name="Currency 4" xfId="182"/>
    <cellStyle name="Custom - Style8" xfId="1149"/>
    <cellStyle name="Data   - Style2" xfId="1150"/>
    <cellStyle name="Date" xfId="1151"/>
    <cellStyle name="Default 1" xfId="1152"/>
    <cellStyle name="Description" xfId="1153"/>
    <cellStyle name="Dollar" xfId="1154"/>
    <cellStyle name="Dollar.00" xfId="1155"/>
    <cellStyle name="Euro" xfId="1156"/>
    <cellStyle name="Euro 2" xfId="1157"/>
    <cellStyle name="Euro 3" xfId="1158"/>
    <cellStyle name="Euro_Cost Sheet 2" xfId="1159"/>
    <cellStyle name="Excel Built-in Normal" xfId="20"/>
    <cellStyle name="Excel Built-in Normal 1" xfId="184"/>
    <cellStyle name="Excel Built-in Normal 1 2" xfId="185"/>
    <cellStyle name="Excel Built-in Normal 2" xfId="21"/>
    <cellStyle name="Excel Built-in Normal 2 2" xfId="1160"/>
    <cellStyle name="Excel Built-in Normal 3" xfId="22"/>
    <cellStyle name="Excel Built-in Normal 3 2" xfId="1161"/>
    <cellStyle name="Excel Built-in Normal 4" xfId="183"/>
    <cellStyle name="Excel_BuiltIn_Currency 1" xfId="1162"/>
    <cellStyle name="Explanatory Text 2" xfId="186"/>
    <cellStyle name="Explanatory Text 2 2" xfId="1163"/>
    <cellStyle name="Explanatory Text 3" xfId="1164"/>
    <cellStyle name="Explanatory Text 4" xfId="1165"/>
    <cellStyle name="F2" xfId="1166"/>
    <cellStyle name="F3" xfId="1167"/>
    <cellStyle name="F4" xfId="1168"/>
    <cellStyle name="F5" xfId="1169"/>
    <cellStyle name="F6" xfId="1170"/>
    <cellStyle name="F7" xfId="1171"/>
    <cellStyle name="F8" xfId="1172"/>
    <cellStyle name="Fixed" xfId="1173"/>
    <cellStyle name="Foottitle" xfId="1174"/>
    <cellStyle name="FORM" xfId="1175"/>
    <cellStyle name="Good 2" xfId="187"/>
    <cellStyle name="Good 2 2" xfId="1176"/>
    <cellStyle name="Good 2 3" xfId="1177"/>
    <cellStyle name="Good 3" xfId="1178"/>
    <cellStyle name="Good 4" xfId="1179"/>
    <cellStyle name="Good 5" xfId="1180"/>
    <cellStyle name="Grey" xfId="1181"/>
    <cellStyle name="header" xfId="1182"/>
    <cellStyle name="Header1" xfId="1183"/>
    <cellStyle name="Header2" xfId="1184"/>
    <cellStyle name="Heading 1 2" xfId="188"/>
    <cellStyle name="Heading 1 2 2" xfId="1185"/>
    <cellStyle name="Heading 1 3" xfId="1186"/>
    <cellStyle name="Heading 1 4" xfId="1187"/>
    <cellStyle name="Heading 2 2" xfId="189"/>
    <cellStyle name="Heading 2 2 2" xfId="1189"/>
    <cellStyle name="Heading 2 2 3" xfId="1190"/>
    <cellStyle name="Heading 2 2 4" xfId="1188"/>
    <cellStyle name="Heading 2 3" xfId="1191"/>
    <cellStyle name="Heading 2 4" xfId="1192"/>
    <cellStyle name="Heading 3 2" xfId="190"/>
    <cellStyle name="Heading 3 2 2" xfId="1193"/>
    <cellStyle name="Heading 3 3" xfId="1194"/>
    <cellStyle name="Heading 3 4" xfId="1195"/>
    <cellStyle name="Heading 4 2" xfId="191"/>
    <cellStyle name="Heading 4 2 2" xfId="1196"/>
    <cellStyle name="Heading 4 3" xfId="1197"/>
    <cellStyle name="Heading 4 4" xfId="1198"/>
    <cellStyle name="Heading 5" xfId="1199"/>
    <cellStyle name="Heading1 1" xfId="1200"/>
    <cellStyle name="Heading1 2" xfId="1201"/>
    <cellStyle name="Heading1_BOQ For Technical Block" xfId="1202"/>
    <cellStyle name="Heading2" xfId="1203"/>
    <cellStyle name="Hyperlink 2" xfId="192"/>
    <cellStyle name="Hyperlink 2 2" xfId="193"/>
    <cellStyle name="Hyperlink 2 3" xfId="1205"/>
    <cellStyle name="Hyperlink 2 4" xfId="1204"/>
    <cellStyle name="Hyperlink 3" xfId="1206"/>
    <cellStyle name="Hyperlink 4" xfId="1207"/>
    <cellStyle name="Hyperlink 5" xfId="1208"/>
    <cellStyle name="Hyperlink 6" xfId="1209"/>
    <cellStyle name="INCHES" xfId="1210"/>
    <cellStyle name="Input [yellow]" xfId="1211"/>
    <cellStyle name="Input 10" xfId="1212"/>
    <cellStyle name="Input 11" xfId="1213"/>
    <cellStyle name="Input 2" xfId="194"/>
    <cellStyle name="Input 2 2" xfId="195"/>
    <cellStyle name="Input 2 2 2" xfId="1215"/>
    <cellStyle name="Input 2 2 3" xfId="1214"/>
    <cellStyle name="Input 2 3" xfId="1216"/>
    <cellStyle name="Input 3" xfId="1217"/>
    <cellStyle name="Input 4" xfId="1218"/>
    <cellStyle name="Input 5" xfId="1219"/>
    <cellStyle name="Input 6" xfId="1220"/>
    <cellStyle name="Input 7" xfId="1221"/>
    <cellStyle name="Input 8" xfId="1222"/>
    <cellStyle name="Input 9" xfId="1223"/>
    <cellStyle name="Integer Text" xfId="1224"/>
    <cellStyle name="Jun" xfId="9"/>
    <cellStyle name="k" xfId="1225"/>
    <cellStyle name="k_AHU LOW SIDE BOQ-Working" xfId="1226"/>
    <cellStyle name="k_Ducting Cost Sheet" xfId="1227"/>
    <cellStyle name="L" xfId="1228"/>
    <cellStyle name="L_AHU LOW SIDE BOQ-Working" xfId="1229"/>
    <cellStyle name="L_Ducting Cost Sheet" xfId="1230"/>
    <cellStyle name="Labels - Style3" xfId="1231"/>
    <cellStyle name="Length" xfId="1232"/>
    <cellStyle name="Linked Cell 2" xfId="196"/>
    <cellStyle name="Linked Cell 2 2" xfId="1233"/>
    <cellStyle name="Linked Cell 3" xfId="1234"/>
    <cellStyle name="Linked Cell 4" xfId="1235"/>
    <cellStyle name="M" xfId="1236"/>
    <cellStyle name="M_AHU LOW SIDE BOQ-Working" xfId="1237"/>
    <cellStyle name="M_Ducting Cost Sheet" xfId="1238"/>
    <cellStyle name="M-0" xfId="1239"/>
    <cellStyle name="MainDescription" xfId="1240"/>
    <cellStyle name="Measure" xfId="1241"/>
    <cellStyle name="Millares_SOUDURE2" xfId="1242"/>
    <cellStyle name="Milliers [0]_laroux" xfId="1243"/>
    <cellStyle name="Milliers_laroux" xfId="1244"/>
    <cellStyle name="m-o" xfId="1245"/>
    <cellStyle name="Moneda_SOUDURE2" xfId="1246"/>
    <cellStyle name="Monétaire [0]_laroux" xfId="1247"/>
    <cellStyle name="Monétaire_laroux" xfId="1248"/>
    <cellStyle name="n" xfId="1249"/>
    <cellStyle name="n_AHU LOW SIDE BOQ-Working" xfId="1250"/>
    <cellStyle name="n_Ducting Cost Sheet" xfId="1251"/>
    <cellStyle name="Neutral 2" xfId="197"/>
    <cellStyle name="Neutral 2 2" xfId="1253"/>
    <cellStyle name="Neutral 2 3" xfId="1254"/>
    <cellStyle name="Neutral 2 4" xfId="1255"/>
    <cellStyle name="Neutral 2 5" xfId="1252"/>
    <cellStyle name="Neutral 3" xfId="1256"/>
    <cellStyle name="Neutral 4" xfId="1257"/>
    <cellStyle name="Neutral 5" xfId="1258"/>
    <cellStyle name="Nor}al" xfId="1259"/>
    <cellStyle name="Normal" xfId="0" builtinId="0"/>
    <cellStyle name="Normal - Style1" xfId="1260"/>
    <cellStyle name="Normal - Style1 2 3" xfId="23"/>
    <cellStyle name="Normal 10" xfId="10"/>
    <cellStyle name="Normal 10 2" xfId="1261"/>
    <cellStyle name="Normal 10 2 2" xfId="1262"/>
    <cellStyle name="Normal 11" xfId="42"/>
    <cellStyle name="Normal 11 2" xfId="198"/>
    <cellStyle name="Normal 11 3" xfId="1264"/>
    <cellStyle name="Normal 11 4" xfId="1265"/>
    <cellStyle name="Normal 11 5" xfId="1263"/>
    <cellStyle name="Normal 12" xfId="43"/>
    <cellStyle name="Normal 12 2" xfId="199"/>
    <cellStyle name="Normal 13" xfId="39"/>
    <cellStyle name="Normal 13 2" xfId="1267"/>
    <cellStyle name="Normal 13 2 2" xfId="24"/>
    <cellStyle name="Normal 13 3" xfId="1266"/>
    <cellStyle name="Normal 14" xfId="50"/>
    <cellStyle name="Normal 14 2" xfId="1269"/>
    <cellStyle name="Normal 14 3" xfId="1268"/>
    <cellStyle name="Normal 15" xfId="55"/>
    <cellStyle name="Normal 15 2" xfId="1271"/>
    <cellStyle name="Normal 15 3" xfId="1272"/>
    <cellStyle name="Normal 15 4" xfId="1273"/>
    <cellStyle name="Normal 15 5" xfId="1274"/>
    <cellStyle name="Normal 15 6" xfId="1270"/>
    <cellStyle name="Normal 16" xfId="245"/>
    <cellStyle name="Normal 16 2" xfId="1276"/>
    <cellStyle name="Normal 16 3" xfId="1275"/>
    <cellStyle name="Normal 17" xfId="1277"/>
    <cellStyle name="Normal 17 2" xfId="1278"/>
    <cellStyle name="Normal 18" xfId="1279"/>
    <cellStyle name="Normal 19" xfId="1280"/>
    <cellStyle name="Normal 2" xfId="1"/>
    <cellStyle name="Normal 2 10" xfId="1281"/>
    <cellStyle name="Normal 2 10 2" xfId="25"/>
    <cellStyle name="Normal 2 10 2 2" xfId="1282"/>
    <cellStyle name="Normal 2 11" xfId="1283"/>
    <cellStyle name="Normal 2 12" xfId="1284"/>
    <cellStyle name="Normal 2 13" xfId="1285"/>
    <cellStyle name="Normal 2 14" xfId="1286"/>
    <cellStyle name="Normal 2 15" xfId="1287"/>
    <cellStyle name="Normal 2 16" xfId="1288"/>
    <cellStyle name="Normal 2 17" xfId="1289"/>
    <cellStyle name="Normal 2 2" xfId="26"/>
    <cellStyle name="Normal 2 2 10" xfId="1290"/>
    <cellStyle name="Normal 2 2 11" xfId="1291"/>
    <cellStyle name="Normal 2 2 12" xfId="1292"/>
    <cellStyle name="Normal 2 2 13" xfId="1293"/>
    <cellStyle name="Normal 2 2 14" xfId="1294"/>
    <cellStyle name="Normal 2 2 15" xfId="1295"/>
    <cellStyle name="Normal 2 2 16" xfId="1296"/>
    <cellStyle name="Normal 2 2 17" xfId="1297"/>
    <cellStyle name="Normal 2 2 2" xfId="201"/>
    <cellStyle name="Normal 2 2 2 2" xfId="202"/>
    <cellStyle name="Normal 2 2 2 2 2" xfId="1299"/>
    <cellStyle name="Normal 2 2 2 2 3" xfId="1298"/>
    <cellStyle name="Normal 2 2 2 3" xfId="1300"/>
    <cellStyle name="Normal 2 2 2 4" xfId="1301"/>
    <cellStyle name="Normal 2 2 2 4 2" xfId="1302"/>
    <cellStyle name="Normal 2 2 3" xfId="203"/>
    <cellStyle name="Normal 2 2 4" xfId="1303"/>
    <cellStyle name="Normal 2 2 5" xfId="1304"/>
    <cellStyle name="Normal 2 2 6" xfId="1305"/>
    <cellStyle name="Normal 2 2 7" xfId="1306"/>
    <cellStyle name="Normal 2 2 8" xfId="1307"/>
    <cellStyle name="Normal 2 2 9" xfId="1308"/>
    <cellStyle name="Normal 2 2_BOQ-Nanded" xfId="1309"/>
    <cellStyle name="Normal 2 3" xfId="27"/>
    <cellStyle name="Normal 2 3 10" xfId="1310"/>
    <cellStyle name="Normal 2 3 10 2" xfId="1311"/>
    <cellStyle name="Normal 2 3 2" xfId="205"/>
    <cellStyle name="Normal 2 3 2 2" xfId="1313"/>
    <cellStyle name="Normal 2 3 2 3" xfId="1314"/>
    <cellStyle name="Normal 2 3 2 4" xfId="1312"/>
    <cellStyle name="Normal 2 3 3" xfId="204"/>
    <cellStyle name="Normal 2 3 3 2" xfId="1316"/>
    <cellStyle name="Normal 2 3 3 3" xfId="1315"/>
    <cellStyle name="Normal 2 4" xfId="28"/>
    <cellStyle name="Normal 2 4 2" xfId="206"/>
    <cellStyle name="Normal 2 4 2 2" xfId="1318"/>
    <cellStyle name="Normal 2 4 2 3" xfId="1317"/>
    <cellStyle name="Normal 2 5" xfId="29"/>
    <cellStyle name="Normal 2 5 2" xfId="207"/>
    <cellStyle name="Normal 2 6" xfId="208"/>
    <cellStyle name="Normal 2 6 2" xfId="1320"/>
    <cellStyle name="Normal 2 6 3" xfId="1319"/>
    <cellStyle name="Normal 2 7" xfId="209"/>
    <cellStyle name="Normal 2 7 2" xfId="1322"/>
    <cellStyle name="Normal 2 7 3" xfId="1321"/>
    <cellStyle name="Normal 2 8" xfId="200"/>
    <cellStyle name="Normal 2 8 2" xfId="1324"/>
    <cellStyle name="Normal 2 8 3" xfId="1323"/>
    <cellStyle name="Normal 2 9" xfId="1325"/>
    <cellStyle name="Normal 2_AHU LOW SIDE BOQ-Working" xfId="1326"/>
    <cellStyle name="Normal 20" xfId="1327"/>
    <cellStyle name="Normal 21" xfId="1328"/>
    <cellStyle name="Normal 22" xfId="1329"/>
    <cellStyle name="Normal 23" xfId="1330"/>
    <cellStyle name="Normal 24" xfId="1331"/>
    <cellStyle name="Normal 25" xfId="1332"/>
    <cellStyle name="Normal 26" xfId="1333"/>
    <cellStyle name="Normal 27" xfId="1334"/>
    <cellStyle name="Normal 28" xfId="1335"/>
    <cellStyle name="Normal 29" xfId="1336"/>
    <cellStyle name="Normal 3" xfId="4"/>
    <cellStyle name="Normal 3 2" xfId="31"/>
    <cellStyle name="Normal 3 2 2" xfId="44"/>
    <cellStyle name="Normal 3 2 3" xfId="210"/>
    <cellStyle name="Normal 3 2 3 2" xfId="1338"/>
    <cellStyle name="Normal 3 2 3 3" xfId="1337"/>
    <cellStyle name="Normal 3 3" xfId="32"/>
    <cellStyle name="Normal 3 3 2" xfId="211"/>
    <cellStyle name="Normal 3 3 2 2" xfId="1340"/>
    <cellStyle name="Normal 3 3 2 3" xfId="1339"/>
    <cellStyle name="Normal 3 4" xfId="30"/>
    <cellStyle name="Normal 3 4 2" xfId="45"/>
    <cellStyle name="Normal 3 4 3" xfId="1342"/>
    <cellStyle name="Normal 3 4 4" xfId="1341"/>
    <cellStyle name="Normal 3 5" xfId="1343"/>
    <cellStyle name="Normal 3 6" xfId="1344"/>
    <cellStyle name="Normal 3_comp. polycab &amp; Havells(1)" xfId="1345"/>
    <cellStyle name="Normal 30" xfId="246"/>
    <cellStyle name="Normal 32" xfId="212"/>
    <cellStyle name="Normal 32 2" xfId="213"/>
    <cellStyle name="Normal 4" xfId="7"/>
    <cellStyle name="Normal 4 2" xfId="34"/>
    <cellStyle name="Normal 4 2 2" xfId="215"/>
    <cellStyle name="Normal 4 2 2 2" xfId="1349"/>
    <cellStyle name="Normal 4 2 2 3" xfId="1348"/>
    <cellStyle name="Normal 4 2 3" xfId="1350"/>
    <cellStyle name="Normal 4 3" xfId="33"/>
    <cellStyle name="Normal 4 3 2" xfId="216"/>
    <cellStyle name="Normal 4 3 3" xfId="1352"/>
    <cellStyle name="Normal 4 3 4" xfId="1351"/>
    <cellStyle name="Normal 4 4" xfId="214"/>
    <cellStyle name="Normal 4 4 2" xfId="1354"/>
    <cellStyle name="Normal 4 4 3" xfId="1353"/>
    <cellStyle name="Normal 4 5" xfId="1355"/>
    <cellStyle name="Normal 4 6" xfId="1356"/>
    <cellStyle name="Normal 4_BOQ-Nanded" xfId="1357"/>
    <cellStyle name="Normal 47" xfId="35"/>
    <cellStyle name="Normal 5" xfId="36"/>
    <cellStyle name="Normal 5 2" xfId="218"/>
    <cellStyle name="Normal 5 3" xfId="219"/>
    <cellStyle name="Normal 5 3 2" xfId="1360"/>
    <cellStyle name="Normal 5 3 3" xfId="1359"/>
    <cellStyle name="Normal 5 4" xfId="220"/>
    <cellStyle name="Normal 5 5" xfId="221"/>
    <cellStyle name="Normal 5 6" xfId="217"/>
    <cellStyle name="Normal 5_BOQ-Nanded" xfId="1361"/>
    <cellStyle name="Normal 6" xfId="46"/>
    <cellStyle name="Normal 6 2" xfId="223"/>
    <cellStyle name="Normal 6 2 2" xfId="1364"/>
    <cellStyle name="Normal 6 2 3" xfId="1363"/>
    <cellStyle name="Normal 6 3" xfId="222"/>
    <cellStyle name="Normal 6 4" xfId="1365"/>
    <cellStyle name="Normal 6 5" xfId="1366"/>
    <cellStyle name="Normal 6 6" xfId="1362"/>
    <cellStyle name="Normal 7" xfId="47"/>
    <cellStyle name="Normal 7 2" xfId="225"/>
    <cellStyle name="Normal 7 2 2" xfId="1369"/>
    <cellStyle name="Normal 7 2 3" xfId="1368"/>
    <cellStyle name="Normal 7 3" xfId="226"/>
    <cellStyle name="Normal 7 4" xfId="224"/>
    <cellStyle name="Normal 7 5" xfId="1370"/>
    <cellStyle name="Normal 7 6" xfId="1367"/>
    <cellStyle name="Normal 8" xfId="48"/>
    <cellStyle name="Normal 8 2" xfId="228"/>
    <cellStyle name="Normal 8 2 2" xfId="1372"/>
    <cellStyle name="Normal 8 2 2 2" xfId="1358"/>
    <cellStyle name="Normal 8 2 3" xfId="1371"/>
    <cellStyle name="Normal 8 3" xfId="227"/>
    <cellStyle name="Normal 8 6 3 2" xfId="1347"/>
    <cellStyle name="Normal 9" xfId="49"/>
    <cellStyle name="Normal 9 2" xfId="229"/>
    <cellStyle name="Normal 9 3" xfId="1374"/>
    <cellStyle name="Normal 9 4" xfId="1373"/>
    <cellStyle name="Note 2" xfId="230"/>
    <cellStyle name="Note 2 2" xfId="231"/>
    <cellStyle name="Note 2 2 2" xfId="1377"/>
    <cellStyle name="Note 2 2 3" xfId="1376"/>
    <cellStyle name="Note 2 3" xfId="1378"/>
    <cellStyle name="Note 2 4" xfId="1379"/>
    <cellStyle name="Note 2 5" xfId="1375"/>
    <cellStyle name="Note 3" xfId="1380"/>
    <cellStyle name="Note 4" xfId="1381"/>
    <cellStyle name="Note 5" xfId="1382"/>
    <cellStyle name="Nr" xfId="1383"/>
    <cellStyle name="Output 2" xfId="232"/>
    <cellStyle name="Output 2 2" xfId="1384"/>
    <cellStyle name="Output 2 3" xfId="1385"/>
    <cellStyle name="Output 3" xfId="1386"/>
    <cellStyle name="Output 4" xfId="1387"/>
    <cellStyle name="Output 5" xfId="1388"/>
    <cellStyle name="Percent [2]" xfId="1389"/>
    <cellStyle name="Percent 10" xfId="1390"/>
    <cellStyle name="Percent 11" xfId="1391"/>
    <cellStyle name="Percent 12" xfId="1392"/>
    <cellStyle name="Percent 13" xfId="1393"/>
    <cellStyle name="Percent 14" xfId="1394"/>
    <cellStyle name="Percent 15" xfId="1395"/>
    <cellStyle name="Percent 2" xfId="37"/>
    <cellStyle name="Percent 2 2" xfId="234"/>
    <cellStyle name="Percent 2 3" xfId="233"/>
    <cellStyle name="Percent 3" xfId="235"/>
    <cellStyle name="Percent 3 2" xfId="236"/>
    <cellStyle name="Percent 3 2 2" xfId="1398"/>
    <cellStyle name="Percent 3 2 3" xfId="1397"/>
    <cellStyle name="Percent 3 3" xfId="1399"/>
    <cellStyle name="Percent 3 4" xfId="1400"/>
    <cellStyle name="Percent 3 5" xfId="1396"/>
    <cellStyle name="Percent 4" xfId="237"/>
    <cellStyle name="Percent 4 2" xfId="1402"/>
    <cellStyle name="Percent 4 3" xfId="1401"/>
    <cellStyle name="Percent 5" xfId="1403"/>
    <cellStyle name="Percent 6" xfId="1404"/>
    <cellStyle name="Percent 7" xfId="1405"/>
    <cellStyle name="Percent 8" xfId="1406"/>
    <cellStyle name="Percent 9" xfId="1407"/>
    <cellStyle name="Pounds" xfId="1408"/>
    <cellStyle name="Pounds.00" xfId="1409"/>
    <cellStyle name="Price List Descr" xfId="1410"/>
    <cellStyle name="Price List Descr Bold/Ital" xfId="1411"/>
    <cellStyle name="Price List Descr Italic" xfId="1412"/>
    <cellStyle name="Price List Disco Header" xfId="1413"/>
    <cellStyle name="Price List Heading 1" xfId="1414"/>
    <cellStyle name="Price List Heading-Main" xfId="1415"/>
    <cellStyle name="Price List Heading-P/L" xfId="1416"/>
    <cellStyle name="Price List P/N" xfId="1417"/>
    <cellStyle name="Price List Price" xfId="1418"/>
    <cellStyle name="Price List Repl Product" xfId="1419"/>
    <cellStyle name="Rate" xfId="1420"/>
    <cellStyle name="RateBold" xfId="1421"/>
    <cellStyle name="Reset  - Style7" xfId="1422"/>
    <cellStyle name="Result 1" xfId="1423"/>
    <cellStyle name="Result 2" xfId="1424"/>
    <cellStyle name="Result_BOQ For Technical Block" xfId="1425"/>
    <cellStyle name="Result2 1" xfId="1426"/>
    <cellStyle name="Result2 2" xfId="1427"/>
    <cellStyle name="Result2_BOQ For Technical Block" xfId="1428"/>
    <cellStyle name="Rs" xfId="1429"/>
    <cellStyle name="Rs.00" xfId="1430"/>
    <cellStyle name="Rs_AHU LOW SIDE BOQ-Working" xfId="1431"/>
    <cellStyle name="Rupees" xfId="1432"/>
    <cellStyle name="Section Title" xfId="1433"/>
    <cellStyle name="Standard_aktuell" xfId="1434"/>
    <cellStyle name="STYL1 - Style1" xfId="1435"/>
    <cellStyle name="Style 1" xfId="12"/>
    <cellStyle name="Style 1 2" xfId="38"/>
    <cellStyle name="Style 1 2 2" xfId="238"/>
    <cellStyle name="Style 1 2 2 2" xfId="1437"/>
    <cellStyle name="Style 1 2 2 3" xfId="1436"/>
    <cellStyle name="Style 1 2 3" xfId="1438"/>
    <cellStyle name="Style 1 3" xfId="51"/>
    <cellStyle name="Style 1 3 2" xfId="239"/>
    <cellStyle name="Style 1 3 2 2" xfId="1441"/>
    <cellStyle name="Style 1 3 2 3" xfId="1440"/>
    <cellStyle name="Style 1 3 3" xfId="1439"/>
    <cellStyle name="Style 1 4" xfId="1442"/>
    <cellStyle name="Style 1 5" xfId="1443"/>
    <cellStyle name="Style 1_Cost Sheet 2" xfId="1444"/>
    <cellStyle name="Style 2" xfId="1445"/>
    <cellStyle name="Subtitle" xfId="1446"/>
    <cellStyle name="Subtotal" xfId="1447"/>
    <cellStyle name="sum" xfId="1448"/>
    <cellStyle name="sum8" xfId="1449"/>
    <cellStyle name="Summary_back" xfId="1450"/>
    <cellStyle name="Table  - Style6" xfId="1451"/>
    <cellStyle name="TableStyleLight1" xfId="240"/>
    <cellStyle name="TableStyleLight1 2" xfId="241"/>
    <cellStyle name="Times New Roman" xfId="1452"/>
    <cellStyle name="Title  - Style1" xfId="1453"/>
    <cellStyle name="Title 10" xfId="1454"/>
    <cellStyle name="Title 2" xfId="242"/>
    <cellStyle name="Title 2 2" xfId="1456"/>
    <cellStyle name="Title 2 3" xfId="1457"/>
    <cellStyle name="Title 2 4" xfId="1455"/>
    <cellStyle name="Title 3" xfId="1458"/>
    <cellStyle name="Title 4" xfId="1459"/>
    <cellStyle name="Title 5" xfId="1460"/>
    <cellStyle name="Title 6" xfId="1461"/>
    <cellStyle name="Title 7" xfId="1462"/>
    <cellStyle name="Title 8" xfId="1463"/>
    <cellStyle name="Title 9" xfId="1464"/>
    <cellStyle name="Title Row" xfId="1465"/>
    <cellStyle name="Total 2" xfId="243"/>
    <cellStyle name="Total 2 2" xfId="1466"/>
    <cellStyle name="Total 3" xfId="1467"/>
    <cellStyle name="Total 4" xfId="1468"/>
    <cellStyle name="totalbold" xfId="1469"/>
    <cellStyle name="TotCol - Style5" xfId="1470"/>
    <cellStyle name="TotRow - Style4" xfId="1471"/>
    <cellStyle name="Tusental (0)_pldt" xfId="1472"/>
    <cellStyle name="Tusental_pldt" xfId="1473"/>
    <cellStyle name="ultant" xfId="1474"/>
    <cellStyle name="uni" xfId="1475"/>
    <cellStyle name="Unit" xfId="1476"/>
    <cellStyle name="Valuta (0)_pldt" xfId="1477"/>
    <cellStyle name="Valuta_pldt" xfId="1478"/>
    <cellStyle name="Warning Text 2" xfId="244"/>
    <cellStyle name="Warning Text 2 2" xfId="1479"/>
    <cellStyle name="Warning Text 3" xfId="1480"/>
    <cellStyle name="Warning Text 4" xfId="1481"/>
    <cellStyle name="쉼표 [0]_ML_Maintenance_Quo_060628" xfId="1482"/>
    <cellStyle name="표준_Minimum Margin Form" xfId="1483"/>
    <cellStyle name="一般_Sheet1" xfId="1484"/>
    <cellStyle name="桁区切り [0.00]_laroux" xfId="1485"/>
    <cellStyle name="桁区切り_laroux" xfId="1486"/>
    <cellStyle name="標準_94物件" xfId="1487"/>
    <cellStyle name="通貨 [0.00]_laroux" xfId="1488"/>
    <cellStyle name="通貨_laroux" xfId="14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Zeros="0" view="pageBreakPreview" zoomScale="85" zoomScaleNormal="85" zoomScaleSheetLayoutView="85" workbookViewId="0">
      <selection activeCell="A2" sqref="A2"/>
    </sheetView>
  </sheetViews>
  <sheetFormatPr defaultRowHeight="14.15"/>
  <cols>
    <col min="1" max="1" width="8.53515625" style="4" customWidth="1"/>
    <col min="2" max="2" width="56.3046875" style="4" customWidth="1"/>
    <col min="3" max="3" width="6.15234375" style="4" customWidth="1"/>
    <col min="4" max="4" width="18.3828125" style="4" customWidth="1"/>
    <col min="5" max="5" width="16.15234375" style="4" customWidth="1"/>
    <col min="6" max="6" width="18" style="4" bestFit="1" customWidth="1"/>
    <col min="7" max="7" width="9.15234375" style="4"/>
    <col min="8" max="8" width="10.69140625" style="4" bestFit="1" customWidth="1"/>
    <col min="9" max="230" width="9.15234375" style="4"/>
    <col min="231" max="231" width="8.53515625" style="4" customWidth="1"/>
    <col min="232" max="232" width="40.3046875" style="4" customWidth="1"/>
    <col min="233" max="233" width="6.15234375" style="4" customWidth="1"/>
    <col min="234" max="234" width="13.53515625" style="4" customWidth="1"/>
    <col min="235" max="235" width="13.3046875" style="4" customWidth="1"/>
    <col min="236" max="236" width="12.84375" style="4" customWidth="1"/>
    <col min="237" max="237" width="9.15234375" style="4"/>
    <col min="238" max="238" width="11.69140625" style="4" bestFit="1" customWidth="1"/>
    <col min="239" max="486" width="9.15234375" style="4"/>
    <col min="487" max="487" width="8.53515625" style="4" customWidth="1"/>
    <col min="488" max="488" width="40.3046875" style="4" customWidth="1"/>
    <col min="489" max="489" width="6.15234375" style="4" customWidth="1"/>
    <col min="490" max="490" width="13.53515625" style="4" customWidth="1"/>
    <col min="491" max="491" width="13.3046875" style="4" customWidth="1"/>
    <col min="492" max="492" width="12.84375" style="4" customWidth="1"/>
    <col min="493" max="493" width="9.15234375" style="4"/>
    <col min="494" max="494" width="11.69140625" style="4" bestFit="1" customWidth="1"/>
    <col min="495" max="742" width="9.15234375" style="4"/>
    <col min="743" max="743" width="8.53515625" style="4" customWidth="1"/>
    <col min="744" max="744" width="40.3046875" style="4" customWidth="1"/>
    <col min="745" max="745" width="6.15234375" style="4" customWidth="1"/>
    <col min="746" max="746" width="13.53515625" style="4" customWidth="1"/>
    <col min="747" max="747" width="13.3046875" style="4" customWidth="1"/>
    <col min="748" max="748" width="12.84375" style="4" customWidth="1"/>
    <col min="749" max="749" width="9.15234375" style="4"/>
    <col min="750" max="750" width="11.69140625" style="4" bestFit="1" customWidth="1"/>
    <col min="751" max="998" width="9.15234375" style="4"/>
    <col min="999" max="999" width="8.53515625" style="4" customWidth="1"/>
    <col min="1000" max="1000" width="40.3046875" style="4" customWidth="1"/>
    <col min="1001" max="1001" width="6.15234375" style="4" customWidth="1"/>
    <col min="1002" max="1002" width="13.53515625" style="4" customWidth="1"/>
    <col min="1003" max="1003" width="13.3046875" style="4" customWidth="1"/>
    <col min="1004" max="1004" width="12.84375" style="4" customWidth="1"/>
    <col min="1005" max="1005" width="9.15234375" style="4"/>
    <col min="1006" max="1006" width="11.69140625" style="4" bestFit="1" customWidth="1"/>
    <col min="1007" max="1254" width="9.15234375" style="4"/>
    <col min="1255" max="1255" width="8.53515625" style="4" customWidth="1"/>
    <col min="1256" max="1256" width="40.3046875" style="4" customWidth="1"/>
    <col min="1257" max="1257" width="6.15234375" style="4" customWidth="1"/>
    <col min="1258" max="1258" width="13.53515625" style="4" customWidth="1"/>
    <col min="1259" max="1259" width="13.3046875" style="4" customWidth="1"/>
    <col min="1260" max="1260" width="12.84375" style="4" customWidth="1"/>
    <col min="1261" max="1261" width="9.15234375" style="4"/>
    <col min="1262" max="1262" width="11.69140625" style="4" bestFit="1" customWidth="1"/>
    <col min="1263" max="1510" width="9.15234375" style="4"/>
    <col min="1511" max="1511" width="8.53515625" style="4" customWidth="1"/>
    <col min="1512" max="1512" width="40.3046875" style="4" customWidth="1"/>
    <col min="1513" max="1513" width="6.15234375" style="4" customWidth="1"/>
    <col min="1514" max="1514" width="13.53515625" style="4" customWidth="1"/>
    <col min="1515" max="1515" width="13.3046875" style="4" customWidth="1"/>
    <col min="1516" max="1516" width="12.84375" style="4" customWidth="1"/>
    <col min="1517" max="1517" width="9.15234375" style="4"/>
    <col min="1518" max="1518" width="11.69140625" style="4" bestFit="1" customWidth="1"/>
    <col min="1519" max="1766" width="9.15234375" style="4"/>
    <col min="1767" max="1767" width="8.53515625" style="4" customWidth="1"/>
    <col min="1768" max="1768" width="40.3046875" style="4" customWidth="1"/>
    <col min="1769" max="1769" width="6.15234375" style="4" customWidth="1"/>
    <col min="1770" max="1770" width="13.53515625" style="4" customWidth="1"/>
    <col min="1771" max="1771" width="13.3046875" style="4" customWidth="1"/>
    <col min="1772" max="1772" width="12.84375" style="4" customWidth="1"/>
    <col min="1773" max="1773" width="9.15234375" style="4"/>
    <col min="1774" max="1774" width="11.69140625" style="4" bestFit="1" customWidth="1"/>
    <col min="1775" max="2022" width="9.15234375" style="4"/>
    <col min="2023" max="2023" width="8.53515625" style="4" customWidth="1"/>
    <col min="2024" max="2024" width="40.3046875" style="4" customWidth="1"/>
    <col min="2025" max="2025" width="6.15234375" style="4" customWidth="1"/>
    <col min="2026" max="2026" width="13.53515625" style="4" customWidth="1"/>
    <col min="2027" max="2027" width="13.3046875" style="4" customWidth="1"/>
    <col min="2028" max="2028" width="12.84375" style="4" customWidth="1"/>
    <col min="2029" max="2029" width="9.15234375" style="4"/>
    <col min="2030" max="2030" width="11.69140625" style="4" bestFit="1" customWidth="1"/>
    <col min="2031" max="2278" width="9.15234375" style="4"/>
    <col min="2279" max="2279" width="8.53515625" style="4" customWidth="1"/>
    <col min="2280" max="2280" width="40.3046875" style="4" customWidth="1"/>
    <col min="2281" max="2281" width="6.15234375" style="4" customWidth="1"/>
    <col min="2282" max="2282" width="13.53515625" style="4" customWidth="1"/>
    <col min="2283" max="2283" width="13.3046875" style="4" customWidth="1"/>
    <col min="2284" max="2284" width="12.84375" style="4" customWidth="1"/>
    <col min="2285" max="2285" width="9.15234375" style="4"/>
    <col min="2286" max="2286" width="11.69140625" style="4" bestFit="1" customWidth="1"/>
    <col min="2287" max="2534" width="9.15234375" style="4"/>
    <col min="2535" max="2535" width="8.53515625" style="4" customWidth="1"/>
    <col min="2536" max="2536" width="40.3046875" style="4" customWidth="1"/>
    <col min="2537" max="2537" width="6.15234375" style="4" customWidth="1"/>
    <col min="2538" max="2538" width="13.53515625" style="4" customWidth="1"/>
    <col min="2539" max="2539" width="13.3046875" style="4" customWidth="1"/>
    <col min="2540" max="2540" width="12.84375" style="4" customWidth="1"/>
    <col min="2541" max="2541" width="9.15234375" style="4"/>
    <col min="2542" max="2542" width="11.69140625" style="4" bestFit="1" customWidth="1"/>
    <col min="2543" max="2790" width="9.15234375" style="4"/>
    <col min="2791" max="2791" width="8.53515625" style="4" customWidth="1"/>
    <col min="2792" max="2792" width="40.3046875" style="4" customWidth="1"/>
    <col min="2793" max="2793" width="6.15234375" style="4" customWidth="1"/>
    <col min="2794" max="2794" width="13.53515625" style="4" customWidth="1"/>
    <col min="2795" max="2795" width="13.3046875" style="4" customWidth="1"/>
    <col min="2796" max="2796" width="12.84375" style="4" customWidth="1"/>
    <col min="2797" max="2797" width="9.15234375" style="4"/>
    <col min="2798" max="2798" width="11.69140625" style="4" bestFit="1" customWidth="1"/>
    <col min="2799" max="3046" width="9.15234375" style="4"/>
    <col min="3047" max="3047" width="8.53515625" style="4" customWidth="1"/>
    <col min="3048" max="3048" width="40.3046875" style="4" customWidth="1"/>
    <col min="3049" max="3049" width="6.15234375" style="4" customWidth="1"/>
    <col min="3050" max="3050" width="13.53515625" style="4" customWidth="1"/>
    <col min="3051" max="3051" width="13.3046875" style="4" customWidth="1"/>
    <col min="3052" max="3052" width="12.84375" style="4" customWidth="1"/>
    <col min="3053" max="3053" width="9.15234375" style="4"/>
    <col min="3054" max="3054" width="11.69140625" style="4" bestFit="1" customWidth="1"/>
    <col min="3055" max="3302" width="9.15234375" style="4"/>
    <col min="3303" max="3303" width="8.53515625" style="4" customWidth="1"/>
    <col min="3304" max="3304" width="40.3046875" style="4" customWidth="1"/>
    <col min="3305" max="3305" width="6.15234375" style="4" customWidth="1"/>
    <col min="3306" max="3306" width="13.53515625" style="4" customWidth="1"/>
    <col min="3307" max="3307" width="13.3046875" style="4" customWidth="1"/>
    <col min="3308" max="3308" width="12.84375" style="4" customWidth="1"/>
    <col min="3309" max="3309" width="9.15234375" style="4"/>
    <col min="3310" max="3310" width="11.69140625" style="4" bestFit="1" customWidth="1"/>
    <col min="3311" max="3558" width="9.15234375" style="4"/>
    <col min="3559" max="3559" width="8.53515625" style="4" customWidth="1"/>
    <col min="3560" max="3560" width="40.3046875" style="4" customWidth="1"/>
    <col min="3561" max="3561" width="6.15234375" style="4" customWidth="1"/>
    <col min="3562" max="3562" width="13.53515625" style="4" customWidth="1"/>
    <col min="3563" max="3563" width="13.3046875" style="4" customWidth="1"/>
    <col min="3564" max="3564" width="12.84375" style="4" customWidth="1"/>
    <col min="3565" max="3565" width="9.15234375" style="4"/>
    <col min="3566" max="3566" width="11.69140625" style="4" bestFit="1" customWidth="1"/>
    <col min="3567" max="3814" width="9.15234375" style="4"/>
    <col min="3815" max="3815" width="8.53515625" style="4" customWidth="1"/>
    <col min="3816" max="3816" width="40.3046875" style="4" customWidth="1"/>
    <col min="3817" max="3817" width="6.15234375" style="4" customWidth="1"/>
    <col min="3818" max="3818" width="13.53515625" style="4" customWidth="1"/>
    <col min="3819" max="3819" width="13.3046875" style="4" customWidth="1"/>
    <col min="3820" max="3820" width="12.84375" style="4" customWidth="1"/>
    <col min="3821" max="3821" width="9.15234375" style="4"/>
    <col min="3822" max="3822" width="11.69140625" style="4" bestFit="1" customWidth="1"/>
    <col min="3823" max="4070" width="9.15234375" style="4"/>
    <col min="4071" max="4071" width="8.53515625" style="4" customWidth="1"/>
    <col min="4072" max="4072" width="40.3046875" style="4" customWidth="1"/>
    <col min="4073" max="4073" width="6.15234375" style="4" customWidth="1"/>
    <col min="4074" max="4074" width="13.53515625" style="4" customWidth="1"/>
    <col min="4075" max="4075" width="13.3046875" style="4" customWidth="1"/>
    <col min="4076" max="4076" width="12.84375" style="4" customWidth="1"/>
    <col min="4077" max="4077" width="9.15234375" style="4"/>
    <col min="4078" max="4078" width="11.69140625" style="4" bestFit="1" customWidth="1"/>
    <col min="4079" max="4326" width="9.15234375" style="4"/>
    <col min="4327" max="4327" width="8.53515625" style="4" customWidth="1"/>
    <col min="4328" max="4328" width="40.3046875" style="4" customWidth="1"/>
    <col min="4329" max="4329" width="6.15234375" style="4" customWidth="1"/>
    <col min="4330" max="4330" width="13.53515625" style="4" customWidth="1"/>
    <col min="4331" max="4331" width="13.3046875" style="4" customWidth="1"/>
    <col min="4332" max="4332" width="12.84375" style="4" customWidth="1"/>
    <col min="4333" max="4333" width="9.15234375" style="4"/>
    <col min="4334" max="4334" width="11.69140625" style="4" bestFit="1" customWidth="1"/>
    <col min="4335" max="4582" width="9.15234375" style="4"/>
    <col min="4583" max="4583" width="8.53515625" style="4" customWidth="1"/>
    <col min="4584" max="4584" width="40.3046875" style="4" customWidth="1"/>
    <col min="4585" max="4585" width="6.15234375" style="4" customWidth="1"/>
    <col min="4586" max="4586" width="13.53515625" style="4" customWidth="1"/>
    <col min="4587" max="4587" width="13.3046875" style="4" customWidth="1"/>
    <col min="4588" max="4588" width="12.84375" style="4" customWidth="1"/>
    <col min="4589" max="4589" width="9.15234375" style="4"/>
    <col min="4590" max="4590" width="11.69140625" style="4" bestFit="1" customWidth="1"/>
    <col min="4591" max="4838" width="9.15234375" style="4"/>
    <col min="4839" max="4839" width="8.53515625" style="4" customWidth="1"/>
    <col min="4840" max="4840" width="40.3046875" style="4" customWidth="1"/>
    <col min="4841" max="4841" width="6.15234375" style="4" customWidth="1"/>
    <col min="4842" max="4842" width="13.53515625" style="4" customWidth="1"/>
    <col min="4843" max="4843" width="13.3046875" style="4" customWidth="1"/>
    <col min="4844" max="4844" width="12.84375" style="4" customWidth="1"/>
    <col min="4845" max="4845" width="9.15234375" style="4"/>
    <col min="4846" max="4846" width="11.69140625" style="4" bestFit="1" customWidth="1"/>
    <col min="4847" max="5094" width="9.15234375" style="4"/>
    <col min="5095" max="5095" width="8.53515625" style="4" customWidth="1"/>
    <col min="5096" max="5096" width="40.3046875" style="4" customWidth="1"/>
    <col min="5097" max="5097" width="6.15234375" style="4" customWidth="1"/>
    <col min="5098" max="5098" width="13.53515625" style="4" customWidth="1"/>
    <col min="5099" max="5099" width="13.3046875" style="4" customWidth="1"/>
    <col min="5100" max="5100" width="12.84375" style="4" customWidth="1"/>
    <col min="5101" max="5101" width="9.15234375" style="4"/>
    <col min="5102" max="5102" width="11.69140625" style="4" bestFit="1" customWidth="1"/>
    <col min="5103" max="5350" width="9.15234375" style="4"/>
    <col min="5351" max="5351" width="8.53515625" style="4" customWidth="1"/>
    <col min="5352" max="5352" width="40.3046875" style="4" customWidth="1"/>
    <col min="5353" max="5353" width="6.15234375" style="4" customWidth="1"/>
    <col min="5354" max="5354" width="13.53515625" style="4" customWidth="1"/>
    <col min="5355" max="5355" width="13.3046875" style="4" customWidth="1"/>
    <col min="5356" max="5356" width="12.84375" style="4" customWidth="1"/>
    <col min="5357" max="5357" width="9.15234375" style="4"/>
    <col min="5358" max="5358" width="11.69140625" style="4" bestFit="1" customWidth="1"/>
    <col min="5359" max="5606" width="9.15234375" style="4"/>
    <col min="5607" max="5607" width="8.53515625" style="4" customWidth="1"/>
    <col min="5608" max="5608" width="40.3046875" style="4" customWidth="1"/>
    <col min="5609" max="5609" width="6.15234375" style="4" customWidth="1"/>
    <col min="5610" max="5610" width="13.53515625" style="4" customWidth="1"/>
    <col min="5611" max="5611" width="13.3046875" style="4" customWidth="1"/>
    <col min="5612" max="5612" width="12.84375" style="4" customWidth="1"/>
    <col min="5613" max="5613" width="9.15234375" style="4"/>
    <col min="5614" max="5614" width="11.69140625" style="4" bestFit="1" customWidth="1"/>
    <col min="5615" max="5862" width="9.15234375" style="4"/>
    <col min="5863" max="5863" width="8.53515625" style="4" customWidth="1"/>
    <col min="5864" max="5864" width="40.3046875" style="4" customWidth="1"/>
    <col min="5865" max="5865" width="6.15234375" style="4" customWidth="1"/>
    <col min="5866" max="5866" width="13.53515625" style="4" customWidth="1"/>
    <col min="5867" max="5867" width="13.3046875" style="4" customWidth="1"/>
    <col min="5868" max="5868" width="12.84375" style="4" customWidth="1"/>
    <col min="5869" max="5869" width="9.15234375" style="4"/>
    <col min="5870" max="5870" width="11.69140625" style="4" bestFit="1" customWidth="1"/>
    <col min="5871" max="6118" width="9.15234375" style="4"/>
    <col min="6119" max="6119" width="8.53515625" style="4" customWidth="1"/>
    <col min="6120" max="6120" width="40.3046875" style="4" customWidth="1"/>
    <col min="6121" max="6121" width="6.15234375" style="4" customWidth="1"/>
    <col min="6122" max="6122" width="13.53515625" style="4" customWidth="1"/>
    <col min="6123" max="6123" width="13.3046875" style="4" customWidth="1"/>
    <col min="6124" max="6124" width="12.84375" style="4" customWidth="1"/>
    <col min="6125" max="6125" width="9.15234375" style="4"/>
    <col min="6126" max="6126" width="11.69140625" style="4" bestFit="1" customWidth="1"/>
    <col min="6127" max="6374" width="9.15234375" style="4"/>
    <col min="6375" max="6375" width="8.53515625" style="4" customWidth="1"/>
    <col min="6376" max="6376" width="40.3046875" style="4" customWidth="1"/>
    <col min="6377" max="6377" width="6.15234375" style="4" customWidth="1"/>
    <col min="6378" max="6378" width="13.53515625" style="4" customWidth="1"/>
    <col min="6379" max="6379" width="13.3046875" style="4" customWidth="1"/>
    <col min="6380" max="6380" width="12.84375" style="4" customWidth="1"/>
    <col min="6381" max="6381" width="9.15234375" style="4"/>
    <col min="6382" max="6382" width="11.69140625" style="4" bestFit="1" customWidth="1"/>
    <col min="6383" max="6630" width="9.15234375" style="4"/>
    <col min="6631" max="6631" width="8.53515625" style="4" customWidth="1"/>
    <col min="6632" max="6632" width="40.3046875" style="4" customWidth="1"/>
    <col min="6633" max="6633" width="6.15234375" style="4" customWidth="1"/>
    <col min="6634" max="6634" width="13.53515625" style="4" customWidth="1"/>
    <col min="6635" max="6635" width="13.3046875" style="4" customWidth="1"/>
    <col min="6636" max="6636" width="12.84375" style="4" customWidth="1"/>
    <col min="6637" max="6637" width="9.15234375" style="4"/>
    <col min="6638" max="6638" width="11.69140625" style="4" bestFit="1" customWidth="1"/>
    <col min="6639" max="6886" width="9.15234375" style="4"/>
    <col min="6887" max="6887" width="8.53515625" style="4" customWidth="1"/>
    <col min="6888" max="6888" width="40.3046875" style="4" customWidth="1"/>
    <col min="6889" max="6889" width="6.15234375" style="4" customWidth="1"/>
    <col min="6890" max="6890" width="13.53515625" style="4" customWidth="1"/>
    <col min="6891" max="6891" width="13.3046875" style="4" customWidth="1"/>
    <col min="6892" max="6892" width="12.84375" style="4" customWidth="1"/>
    <col min="6893" max="6893" width="9.15234375" style="4"/>
    <col min="6894" max="6894" width="11.69140625" style="4" bestFit="1" customWidth="1"/>
    <col min="6895" max="7142" width="9.15234375" style="4"/>
    <col min="7143" max="7143" width="8.53515625" style="4" customWidth="1"/>
    <col min="7144" max="7144" width="40.3046875" style="4" customWidth="1"/>
    <col min="7145" max="7145" width="6.15234375" style="4" customWidth="1"/>
    <col min="7146" max="7146" width="13.53515625" style="4" customWidth="1"/>
    <col min="7147" max="7147" width="13.3046875" style="4" customWidth="1"/>
    <col min="7148" max="7148" width="12.84375" style="4" customWidth="1"/>
    <col min="7149" max="7149" width="9.15234375" style="4"/>
    <col min="7150" max="7150" width="11.69140625" style="4" bestFit="1" customWidth="1"/>
    <col min="7151" max="7398" width="9.15234375" style="4"/>
    <col min="7399" max="7399" width="8.53515625" style="4" customWidth="1"/>
    <col min="7400" max="7400" width="40.3046875" style="4" customWidth="1"/>
    <col min="7401" max="7401" width="6.15234375" style="4" customWidth="1"/>
    <col min="7402" max="7402" width="13.53515625" style="4" customWidth="1"/>
    <col min="7403" max="7403" width="13.3046875" style="4" customWidth="1"/>
    <col min="7404" max="7404" width="12.84375" style="4" customWidth="1"/>
    <col min="7405" max="7405" width="9.15234375" style="4"/>
    <col min="7406" max="7406" width="11.69140625" style="4" bestFit="1" customWidth="1"/>
    <col min="7407" max="7654" width="9.15234375" style="4"/>
    <col min="7655" max="7655" width="8.53515625" style="4" customWidth="1"/>
    <col min="7656" max="7656" width="40.3046875" style="4" customWidth="1"/>
    <col min="7657" max="7657" width="6.15234375" style="4" customWidth="1"/>
    <col min="7658" max="7658" width="13.53515625" style="4" customWidth="1"/>
    <col min="7659" max="7659" width="13.3046875" style="4" customWidth="1"/>
    <col min="7660" max="7660" width="12.84375" style="4" customWidth="1"/>
    <col min="7661" max="7661" width="9.15234375" style="4"/>
    <col min="7662" max="7662" width="11.69140625" style="4" bestFit="1" customWidth="1"/>
    <col min="7663" max="7910" width="9.15234375" style="4"/>
    <col min="7911" max="7911" width="8.53515625" style="4" customWidth="1"/>
    <col min="7912" max="7912" width="40.3046875" style="4" customWidth="1"/>
    <col min="7913" max="7913" width="6.15234375" style="4" customWidth="1"/>
    <col min="7914" max="7914" width="13.53515625" style="4" customWidth="1"/>
    <col min="7915" max="7915" width="13.3046875" style="4" customWidth="1"/>
    <col min="7916" max="7916" width="12.84375" style="4" customWidth="1"/>
    <col min="7917" max="7917" width="9.15234375" style="4"/>
    <col min="7918" max="7918" width="11.69140625" style="4" bestFit="1" customWidth="1"/>
    <col min="7919" max="8166" width="9.15234375" style="4"/>
    <col min="8167" max="8167" width="8.53515625" style="4" customWidth="1"/>
    <col min="8168" max="8168" width="40.3046875" style="4" customWidth="1"/>
    <col min="8169" max="8169" width="6.15234375" style="4" customWidth="1"/>
    <col min="8170" max="8170" width="13.53515625" style="4" customWidth="1"/>
    <col min="8171" max="8171" width="13.3046875" style="4" customWidth="1"/>
    <col min="8172" max="8172" width="12.84375" style="4" customWidth="1"/>
    <col min="8173" max="8173" width="9.15234375" style="4"/>
    <col min="8174" max="8174" width="11.69140625" style="4" bestFit="1" customWidth="1"/>
    <col min="8175" max="8422" width="9.15234375" style="4"/>
    <col min="8423" max="8423" width="8.53515625" style="4" customWidth="1"/>
    <col min="8424" max="8424" width="40.3046875" style="4" customWidth="1"/>
    <col min="8425" max="8425" width="6.15234375" style="4" customWidth="1"/>
    <col min="8426" max="8426" width="13.53515625" style="4" customWidth="1"/>
    <col min="8427" max="8427" width="13.3046875" style="4" customWidth="1"/>
    <col min="8428" max="8428" width="12.84375" style="4" customWidth="1"/>
    <col min="8429" max="8429" width="9.15234375" style="4"/>
    <col min="8430" max="8430" width="11.69140625" style="4" bestFit="1" customWidth="1"/>
    <col min="8431" max="8678" width="9.15234375" style="4"/>
    <col min="8679" max="8679" width="8.53515625" style="4" customWidth="1"/>
    <col min="8680" max="8680" width="40.3046875" style="4" customWidth="1"/>
    <col min="8681" max="8681" width="6.15234375" style="4" customWidth="1"/>
    <col min="8682" max="8682" width="13.53515625" style="4" customWidth="1"/>
    <col min="8683" max="8683" width="13.3046875" style="4" customWidth="1"/>
    <col min="8684" max="8684" width="12.84375" style="4" customWidth="1"/>
    <col min="8685" max="8685" width="9.15234375" style="4"/>
    <col min="8686" max="8686" width="11.69140625" style="4" bestFit="1" customWidth="1"/>
    <col min="8687" max="8934" width="9.15234375" style="4"/>
    <col min="8935" max="8935" width="8.53515625" style="4" customWidth="1"/>
    <col min="8936" max="8936" width="40.3046875" style="4" customWidth="1"/>
    <col min="8937" max="8937" width="6.15234375" style="4" customWidth="1"/>
    <col min="8938" max="8938" width="13.53515625" style="4" customWidth="1"/>
    <col min="8939" max="8939" width="13.3046875" style="4" customWidth="1"/>
    <col min="8940" max="8940" width="12.84375" style="4" customWidth="1"/>
    <col min="8941" max="8941" width="9.15234375" style="4"/>
    <col min="8942" max="8942" width="11.69140625" style="4" bestFit="1" customWidth="1"/>
    <col min="8943" max="9190" width="9.15234375" style="4"/>
    <col min="9191" max="9191" width="8.53515625" style="4" customWidth="1"/>
    <col min="9192" max="9192" width="40.3046875" style="4" customWidth="1"/>
    <col min="9193" max="9193" width="6.15234375" style="4" customWidth="1"/>
    <col min="9194" max="9194" width="13.53515625" style="4" customWidth="1"/>
    <col min="9195" max="9195" width="13.3046875" style="4" customWidth="1"/>
    <col min="9196" max="9196" width="12.84375" style="4" customWidth="1"/>
    <col min="9197" max="9197" width="9.15234375" style="4"/>
    <col min="9198" max="9198" width="11.69140625" style="4" bestFit="1" customWidth="1"/>
    <col min="9199" max="9446" width="9.15234375" style="4"/>
    <col min="9447" max="9447" width="8.53515625" style="4" customWidth="1"/>
    <col min="9448" max="9448" width="40.3046875" style="4" customWidth="1"/>
    <col min="9449" max="9449" width="6.15234375" style="4" customWidth="1"/>
    <col min="9450" max="9450" width="13.53515625" style="4" customWidth="1"/>
    <col min="9451" max="9451" width="13.3046875" style="4" customWidth="1"/>
    <col min="9452" max="9452" width="12.84375" style="4" customWidth="1"/>
    <col min="9453" max="9453" width="9.15234375" style="4"/>
    <col min="9454" max="9454" width="11.69140625" style="4" bestFit="1" customWidth="1"/>
    <col min="9455" max="9702" width="9.15234375" style="4"/>
    <col min="9703" max="9703" width="8.53515625" style="4" customWidth="1"/>
    <col min="9704" max="9704" width="40.3046875" style="4" customWidth="1"/>
    <col min="9705" max="9705" width="6.15234375" style="4" customWidth="1"/>
    <col min="9706" max="9706" width="13.53515625" style="4" customWidth="1"/>
    <col min="9707" max="9707" width="13.3046875" style="4" customWidth="1"/>
    <col min="9708" max="9708" width="12.84375" style="4" customWidth="1"/>
    <col min="9709" max="9709" width="9.15234375" style="4"/>
    <col min="9710" max="9710" width="11.69140625" style="4" bestFit="1" customWidth="1"/>
    <col min="9711" max="9958" width="9.15234375" style="4"/>
    <col min="9959" max="9959" width="8.53515625" style="4" customWidth="1"/>
    <col min="9960" max="9960" width="40.3046875" style="4" customWidth="1"/>
    <col min="9961" max="9961" width="6.15234375" style="4" customWidth="1"/>
    <col min="9962" max="9962" width="13.53515625" style="4" customWidth="1"/>
    <col min="9963" max="9963" width="13.3046875" style="4" customWidth="1"/>
    <col min="9964" max="9964" width="12.84375" style="4" customWidth="1"/>
    <col min="9965" max="9965" width="9.15234375" style="4"/>
    <col min="9966" max="9966" width="11.69140625" style="4" bestFit="1" customWidth="1"/>
    <col min="9967" max="10214" width="9.15234375" style="4"/>
    <col min="10215" max="10215" width="8.53515625" style="4" customWidth="1"/>
    <col min="10216" max="10216" width="40.3046875" style="4" customWidth="1"/>
    <col min="10217" max="10217" width="6.15234375" style="4" customWidth="1"/>
    <col min="10218" max="10218" width="13.53515625" style="4" customWidth="1"/>
    <col min="10219" max="10219" width="13.3046875" style="4" customWidth="1"/>
    <col min="10220" max="10220" width="12.84375" style="4" customWidth="1"/>
    <col min="10221" max="10221" width="9.15234375" style="4"/>
    <col min="10222" max="10222" width="11.69140625" style="4" bestFit="1" customWidth="1"/>
    <col min="10223" max="10470" width="9.15234375" style="4"/>
    <col min="10471" max="10471" width="8.53515625" style="4" customWidth="1"/>
    <col min="10472" max="10472" width="40.3046875" style="4" customWidth="1"/>
    <col min="10473" max="10473" width="6.15234375" style="4" customWidth="1"/>
    <col min="10474" max="10474" width="13.53515625" style="4" customWidth="1"/>
    <col min="10475" max="10475" width="13.3046875" style="4" customWidth="1"/>
    <col min="10476" max="10476" width="12.84375" style="4" customWidth="1"/>
    <col min="10477" max="10477" width="9.15234375" style="4"/>
    <col min="10478" max="10478" width="11.69140625" style="4" bestFit="1" customWidth="1"/>
    <col min="10479" max="10726" width="9.15234375" style="4"/>
    <col min="10727" max="10727" width="8.53515625" style="4" customWidth="1"/>
    <col min="10728" max="10728" width="40.3046875" style="4" customWidth="1"/>
    <col min="10729" max="10729" width="6.15234375" style="4" customWidth="1"/>
    <col min="10730" max="10730" width="13.53515625" style="4" customWidth="1"/>
    <col min="10731" max="10731" width="13.3046875" style="4" customWidth="1"/>
    <col min="10732" max="10732" width="12.84375" style="4" customWidth="1"/>
    <col min="10733" max="10733" width="9.15234375" style="4"/>
    <col min="10734" max="10734" width="11.69140625" style="4" bestFit="1" customWidth="1"/>
    <col min="10735" max="10982" width="9.15234375" style="4"/>
    <col min="10983" max="10983" width="8.53515625" style="4" customWidth="1"/>
    <col min="10984" max="10984" width="40.3046875" style="4" customWidth="1"/>
    <col min="10985" max="10985" width="6.15234375" style="4" customWidth="1"/>
    <col min="10986" max="10986" width="13.53515625" style="4" customWidth="1"/>
    <col min="10987" max="10987" width="13.3046875" style="4" customWidth="1"/>
    <col min="10988" max="10988" width="12.84375" style="4" customWidth="1"/>
    <col min="10989" max="10989" width="9.15234375" style="4"/>
    <col min="10990" max="10990" width="11.69140625" style="4" bestFit="1" customWidth="1"/>
    <col min="10991" max="11238" width="9.15234375" style="4"/>
    <col min="11239" max="11239" width="8.53515625" style="4" customWidth="1"/>
    <col min="11240" max="11240" width="40.3046875" style="4" customWidth="1"/>
    <col min="11241" max="11241" width="6.15234375" style="4" customWidth="1"/>
    <col min="11242" max="11242" width="13.53515625" style="4" customWidth="1"/>
    <col min="11243" max="11243" width="13.3046875" style="4" customWidth="1"/>
    <col min="11244" max="11244" width="12.84375" style="4" customWidth="1"/>
    <col min="11245" max="11245" width="9.15234375" style="4"/>
    <col min="11246" max="11246" width="11.69140625" style="4" bestFit="1" customWidth="1"/>
    <col min="11247" max="11494" width="9.15234375" style="4"/>
    <col min="11495" max="11495" width="8.53515625" style="4" customWidth="1"/>
    <col min="11496" max="11496" width="40.3046875" style="4" customWidth="1"/>
    <col min="11497" max="11497" width="6.15234375" style="4" customWidth="1"/>
    <col min="11498" max="11498" width="13.53515625" style="4" customWidth="1"/>
    <col min="11499" max="11499" width="13.3046875" style="4" customWidth="1"/>
    <col min="11500" max="11500" width="12.84375" style="4" customWidth="1"/>
    <col min="11501" max="11501" width="9.15234375" style="4"/>
    <col min="11502" max="11502" width="11.69140625" style="4" bestFit="1" customWidth="1"/>
    <col min="11503" max="11750" width="9.15234375" style="4"/>
    <col min="11751" max="11751" width="8.53515625" style="4" customWidth="1"/>
    <col min="11752" max="11752" width="40.3046875" style="4" customWidth="1"/>
    <col min="11753" max="11753" width="6.15234375" style="4" customWidth="1"/>
    <col min="11754" max="11754" width="13.53515625" style="4" customWidth="1"/>
    <col min="11755" max="11755" width="13.3046875" style="4" customWidth="1"/>
    <col min="11756" max="11756" width="12.84375" style="4" customWidth="1"/>
    <col min="11757" max="11757" width="9.15234375" style="4"/>
    <col min="11758" max="11758" width="11.69140625" style="4" bestFit="1" customWidth="1"/>
    <col min="11759" max="12006" width="9.15234375" style="4"/>
    <col min="12007" max="12007" width="8.53515625" style="4" customWidth="1"/>
    <col min="12008" max="12008" width="40.3046875" style="4" customWidth="1"/>
    <col min="12009" max="12009" width="6.15234375" style="4" customWidth="1"/>
    <col min="12010" max="12010" width="13.53515625" style="4" customWidth="1"/>
    <col min="12011" max="12011" width="13.3046875" style="4" customWidth="1"/>
    <col min="12012" max="12012" width="12.84375" style="4" customWidth="1"/>
    <col min="12013" max="12013" width="9.15234375" style="4"/>
    <col min="12014" max="12014" width="11.69140625" style="4" bestFit="1" customWidth="1"/>
    <col min="12015" max="12262" width="9.15234375" style="4"/>
    <col min="12263" max="12263" width="8.53515625" style="4" customWidth="1"/>
    <col min="12264" max="12264" width="40.3046875" style="4" customWidth="1"/>
    <col min="12265" max="12265" width="6.15234375" style="4" customWidth="1"/>
    <col min="12266" max="12266" width="13.53515625" style="4" customWidth="1"/>
    <col min="12267" max="12267" width="13.3046875" style="4" customWidth="1"/>
    <col min="12268" max="12268" width="12.84375" style="4" customWidth="1"/>
    <col min="12269" max="12269" width="9.15234375" style="4"/>
    <col min="12270" max="12270" width="11.69140625" style="4" bestFit="1" customWidth="1"/>
    <col min="12271" max="12518" width="9.15234375" style="4"/>
    <col min="12519" max="12519" width="8.53515625" style="4" customWidth="1"/>
    <col min="12520" max="12520" width="40.3046875" style="4" customWidth="1"/>
    <col min="12521" max="12521" width="6.15234375" style="4" customWidth="1"/>
    <col min="12522" max="12522" width="13.53515625" style="4" customWidth="1"/>
    <col min="12523" max="12523" width="13.3046875" style="4" customWidth="1"/>
    <col min="12524" max="12524" width="12.84375" style="4" customWidth="1"/>
    <col min="12525" max="12525" width="9.15234375" style="4"/>
    <col min="12526" max="12526" width="11.69140625" style="4" bestFit="1" customWidth="1"/>
    <col min="12527" max="12774" width="9.15234375" style="4"/>
    <col min="12775" max="12775" width="8.53515625" style="4" customWidth="1"/>
    <col min="12776" max="12776" width="40.3046875" style="4" customWidth="1"/>
    <col min="12777" max="12777" width="6.15234375" style="4" customWidth="1"/>
    <col min="12778" max="12778" width="13.53515625" style="4" customWidth="1"/>
    <col min="12779" max="12779" width="13.3046875" style="4" customWidth="1"/>
    <col min="12780" max="12780" width="12.84375" style="4" customWidth="1"/>
    <col min="12781" max="12781" width="9.15234375" style="4"/>
    <col min="12782" max="12782" width="11.69140625" style="4" bestFit="1" customWidth="1"/>
    <col min="12783" max="13030" width="9.15234375" style="4"/>
    <col min="13031" max="13031" width="8.53515625" style="4" customWidth="1"/>
    <col min="13032" max="13032" width="40.3046875" style="4" customWidth="1"/>
    <col min="13033" max="13033" width="6.15234375" style="4" customWidth="1"/>
    <col min="13034" max="13034" width="13.53515625" style="4" customWidth="1"/>
    <col min="13035" max="13035" width="13.3046875" style="4" customWidth="1"/>
    <col min="13036" max="13036" width="12.84375" style="4" customWidth="1"/>
    <col min="13037" max="13037" width="9.15234375" style="4"/>
    <col min="13038" max="13038" width="11.69140625" style="4" bestFit="1" customWidth="1"/>
    <col min="13039" max="13286" width="9.15234375" style="4"/>
    <col min="13287" max="13287" width="8.53515625" style="4" customWidth="1"/>
    <col min="13288" max="13288" width="40.3046875" style="4" customWidth="1"/>
    <col min="13289" max="13289" width="6.15234375" style="4" customWidth="1"/>
    <col min="13290" max="13290" width="13.53515625" style="4" customWidth="1"/>
    <col min="13291" max="13291" width="13.3046875" style="4" customWidth="1"/>
    <col min="13292" max="13292" width="12.84375" style="4" customWidth="1"/>
    <col min="13293" max="13293" width="9.15234375" style="4"/>
    <col min="13294" max="13294" width="11.69140625" style="4" bestFit="1" customWidth="1"/>
    <col min="13295" max="13542" width="9.15234375" style="4"/>
    <col min="13543" max="13543" width="8.53515625" style="4" customWidth="1"/>
    <col min="13544" max="13544" width="40.3046875" style="4" customWidth="1"/>
    <col min="13545" max="13545" width="6.15234375" style="4" customWidth="1"/>
    <col min="13546" max="13546" width="13.53515625" style="4" customWidth="1"/>
    <col min="13547" max="13547" width="13.3046875" style="4" customWidth="1"/>
    <col min="13548" max="13548" width="12.84375" style="4" customWidth="1"/>
    <col min="13549" max="13549" width="9.15234375" style="4"/>
    <col min="13550" max="13550" width="11.69140625" style="4" bestFit="1" customWidth="1"/>
    <col min="13551" max="13798" width="9.15234375" style="4"/>
    <col min="13799" max="13799" width="8.53515625" style="4" customWidth="1"/>
    <col min="13800" max="13800" width="40.3046875" style="4" customWidth="1"/>
    <col min="13801" max="13801" width="6.15234375" style="4" customWidth="1"/>
    <col min="13802" max="13802" width="13.53515625" style="4" customWidth="1"/>
    <col min="13803" max="13803" width="13.3046875" style="4" customWidth="1"/>
    <col min="13804" max="13804" width="12.84375" style="4" customWidth="1"/>
    <col min="13805" max="13805" width="9.15234375" style="4"/>
    <col min="13806" max="13806" width="11.69140625" style="4" bestFit="1" customWidth="1"/>
    <col min="13807" max="14054" width="9.15234375" style="4"/>
    <col min="14055" max="14055" width="8.53515625" style="4" customWidth="1"/>
    <col min="14056" max="14056" width="40.3046875" style="4" customWidth="1"/>
    <col min="14057" max="14057" width="6.15234375" style="4" customWidth="1"/>
    <col min="14058" max="14058" width="13.53515625" style="4" customWidth="1"/>
    <col min="14059" max="14059" width="13.3046875" style="4" customWidth="1"/>
    <col min="14060" max="14060" width="12.84375" style="4" customWidth="1"/>
    <col min="14061" max="14061" width="9.15234375" style="4"/>
    <col min="14062" max="14062" width="11.69140625" style="4" bestFit="1" customWidth="1"/>
    <col min="14063" max="14310" width="9.15234375" style="4"/>
    <col min="14311" max="14311" width="8.53515625" style="4" customWidth="1"/>
    <col min="14312" max="14312" width="40.3046875" style="4" customWidth="1"/>
    <col min="14313" max="14313" width="6.15234375" style="4" customWidth="1"/>
    <col min="14314" max="14314" width="13.53515625" style="4" customWidth="1"/>
    <col min="14315" max="14315" width="13.3046875" style="4" customWidth="1"/>
    <col min="14316" max="14316" width="12.84375" style="4" customWidth="1"/>
    <col min="14317" max="14317" width="9.15234375" style="4"/>
    <col min="14318" max="14318" width="11.69140625" style="4" bestFit="1" customWidth="1"/>
    <col min="14319" max="14566" width="9.15234375" style="4"/>
    <col min="14567" max="14567" width="8.53515625" style="4" customWidth="1"/>
    <col min="14568" max="14568" width="40.3046875" style="4" customWidth="1"/>
    <col min="14569" max="14569" width="6.15234375" style="4" customWidth="1"/>
    <col min="14570" max="14570" width="13.53515625" style="4" customWidth="1"/>
    <col min="14571" max="14571" width="13.3046875" style="4" customWidth="1"/>
    <col min="14572" max="14572" width="12.84375" style="4" customWidth="1"/>
    <col min="14573" max="14573" width="9.15234375" style="4"/>
    <col min="14574" max="14574" width="11.69140625" style="4" bestFit="1" customWidth="1"/>
    <col min="14575" max="14822" width="9.15234375" style="4"/>
    <col min="14823" max="14823" width="8.53515625" style="4" customWidth="1"/>
    <col min="14824" max="14824" width="40.3046875" style="4" customWidth="1"/>
    <col min="14825" max="14825" width="6.15234375" style="4" customWidth="1"/>
    <col min="14826" max="14826" width="13.53515625" style="4" customWidth="1"/>
    <col min="14827" max="14827" width="13.3046875" style="4" customWidth="1"/>
    <col min="14828" max="14828" width="12.84375" style="4" customWidth="1"/>
    <col min="14829" max="14829" width="9.15234375" style="4"/>
    <col min="14830" max="14830" width="11.69140625" style="4" bestFit="1" customWidth="1"/>
    <col min="14831" max="15078" width="9.15234375" style="4"/>
    <col min="15079" max="15079" width="8.53515625" style="4" customWidth="1"/>
    <col min="15080" max="15080" width="40.3046875" style="4" customWidth="1"/>
    <col min="15081" max="15081" width="6.15234375" style="4" customWidth="1"/>
    <col min="15082" max="15082" width="13.53515625" style="4" customWidth="1"/>
    <col min="15083" max="15083" width="13.3046875" style="4" customWidth="1"/>
    <col min="15084" max="15084" width="12.84375" style="4" customWidth="1"/>
    <col min="15085" max="15085" width="9.15234375" style="4"/>
    <col min="15086" max="15086" width="11.69140625" style="4" bestFit="1" customWidth="1"/>
    <col min="15087" max="15334" width="9.15234375" style="4"/>
    <col min="15335" max="15335" width="8.53515625" style="4" customWidth="1"/>
    <col min="15336" max="15336" width="40.3046875" style="4" customWidth="1"/>
    <col min="15337" max="15337" width="6.15234375" style="4" customWidth="1"/>
    <col min="15338" max="15338" width="13.53515625" style="4" customWidth="1"/>
    <col min="15339" max="15339" width="13.3046875" style="4" customWidth="1"/>
    <col min="15340" max="15340" width="12.84375" style="4" customWidth="1"/>
    <col min="15341" max="15341" width="9.15234375" style="4"/>
    <col min="15342" max="15342" width="11.69140625" style="4" bestFit="1" customWidth="1"/>
    <col min="15343" max="15590" width="9.15234375" style="4"/>
    <col min="15591" max="15591" width="8.53515625" style="4" customWidth="1"/>
    <col min="15592" max="15592" width="40.3046875" style="4" customWidth="1"/>
    <col min="15593" max="15593" width="6.15234375" style="4" customWidth="1"/>
    <col min="15594" max="15594" width="13.53515625" style="4" customWidth="1"/>
    <col min="15595" max="15595" width="13.3046875" style="4" customWidth="1"/>
    <col min="15596" max="15596" width="12.84375" style="4" customWidth="1"/>
    <col min="15597" max="15597" width="9.15234375" style="4"/>
    <col min="15598" max="15598" width="11.69140625" style="4" bestFit="1" customWidth="1"/>
    <col min="15599" max="15846" width="9.15234375" style="4"/>
    <col min="15847" max="15847" width="8.53515625" style="4" customWidth="1"/>
    <col min="15848" max="15848" width="40.3046875" style="4" customWidth="1"/>
    <col min="15849" max="15849" width="6.15234375" style="4" customWidth="1"/>
    <col min="15850" max="15850" width="13.53515625" style="4" customWidth="1"/>
    <col min="15851" max="15851" width="13.3046875" style="4" customWidth="1"/>
    <col min="15852" max="15852" width="12.84375" style="4" customWidth="1"/>
    <col min="15853" max="15853" width="9.15234375" style="4"/>
    <col min="15854" max="15854" width="11.69140625" style="4" bestFit="1" customWidth="1"/>
    <col min="15855" max="16102" width="9.15234375" style="4"/>
    <col min="16103" max="16103" width="8.53515625" style="4" customWidth="1"/>
    <col min="16104" max="16104" width="40.3046875" style="4" customWidth="1"/>
    <col min="16105" max="16105" width="6.15234375" style="4" customWidth="1"/>
    <col min="16106" max="16106" width="13.53515625" style="4" customWidth="1"/>
    <col min="16107" max="16107" width="13.3046875" style="4" customWidth="1"/>
    <col min="16108" max="16108" width="12.84375" style="4" customWidth="1"/>
    <col min="16109" max="16109" width="9.15234375" style="4"/>
    <col min="16110" max="16110" width="11.69140625" style="4" bestFit="1" customWidth="1"/>
    <col min="16111" max="16370" width="9.15234375" style="4"/>
    <col min="16371" max="16383" width="9.15234375" style="4" customWidth="1"/>
    <col min="16384" max="16384" width="9.15234375" style="4"/>
  </cols>
  <sheetData>
    <row r="1" spans="1:14" s="1" customFormat="1" ht="17.25" customHeight="1">
      <c r="A1" s="159" t="s">
        <v>313</v>
      </c>
      <c r="B1" s="159"/>
      <c r="C1" s="159"/>
      <c r="D1" s="159"/>
      <c r="E1" s="159"/>
      <c r="F1" s="159"/>
    </row>
    <row r="2" spans="1:14" s="1" customFormat="1" ht="15" customHeight="1">
      <c r="A2" s="18" t="s">
        <v>9</v>
      </c>
      <c r="B2" s="18" t="s">
        <v>8</v>
      </c>
      <c r="C2" s="159" t="s">
        <v>59</v>
      </c>
      <c r="D2" s="159"/>
      <c r="E2" s="159"/>
      <c r="F2" s="159"/>
    </row>
    <row r="3" spans="1:14" s="1" customFormat="1" ht="15" customHeight="1">
      <c r="A3" s="18" t="s">
        <v>13</v>
      </c>
      <c r="B3" s="18" t="s">
        <v>55</v>
      </c>
      <c r="C3" s="18"/>
      <c r="D3" s="18" t="s">
        <v>14</v>
      </c>
      <c r="E3" s="18" t="s">
        <v>15</v>
      </c>
      <c r="F3" s="18" t="s">
        <v>0</v>
      </c>
    </row>
    <row r="4" spans="1:14" s="1" customFormat="1">
      <c r="A4" s="13"/>
      <c r="B4" s="13"/>
      <c r="C4" s="13"/>
      <c r="D4" s="19"/>
      <c r="E4" s="19"/>
      <c r="F4" s="19"/>
    </row>
    <row r="5" spans="1:14" s="2" customFormat="1" ht="15" customHeight="1">
      <c r="A5" s="17">
        <v>1</v>
      </c>
      <c r="B5" s="12" t="str">
        <f>Electrical!B5</f>
        <v>PANELS / DBs</v>
      </c>
      <c r="C5" s="15" t="s">
        <v>56</v>
      </c>
      <c r="D5" s="14">
        <f>Electrical!G51</f>
        <v>0</v>
      </c>
      <c r="E5" s="14">
        <f>Electrical!H51</f>
        <v>0</v>
      </c>
      <c r="F5" s="14">
        <f>Electrical!I51</f>
        <v>0</v>
      </c>
      <c r="K5" s="3"/>
      <c r="N5" s="3"/>
    </row>
    <row r="6" spans="1:14" s="2" customFormat="1" ht="15" customHeight="1">
      <c r="A6" s="17"/>
      <c r="B6" s="12"/>
      <c r="C6" s="15"/>
      <c r="D6" s="14"/>
      <c r="E6" s="14"/>
      <c r="F6" s="14"/>
      <c r="K6" s="3"/>
      <c r="N6" s="3"/>
    </row>
    <row r="7" spans="1:14" s="2" customFormat="1" ht="15" customHeight="1">
      <c r="A7" s="17">
        <v>2</v>
      </c>
      <c r="B7" s="11" t="str">
        <f>Electrical!B53</f>
        <v>CABLES :</v>
      </c>
      <c r="C7" s="15" t="s">
        <v>56</v>
      </c>
      <c r="D7" s="14">
        <f>Electrical!G102</f>
        <v>0</v>
      </c>
      <c r="E7" s="14">
        <f>Electrical!H102</f>
        <v>0</v>
      </c>
      <c r="F7" s="14">
        <f>Electrical!I102</f>
        <v>0</v>
      </c>
      <c r="K7" s="3"/>
      <c r="N7" s="3"/>
    </row>
    <row r="8" spans="1:14" s="2" customFormat="1" ht="15" customHeight="1">
      <c r="A8" s="17"/>
      <c r="B8" s="11"/>
      <c r="C8" s="15"/>
      <c r="D8" s="14"/>
      <c r="E8" s="14"/>
      <c r="F8" s="14"/>
      <c r="K8" s="3"/>
      <c r="N8" s="3"/>
    </row>
    <row r="9" spans="1:14" s="2" customFormat="1" ht="15" customHeight="1">
      <c r="A9" s="17">
        <v>3</v>
      </c>
      <c r="B9" s="11" t="str">
        <f>Electrical!B104</f>
        <v>POINT WIRING :</v>
      </c>
      <c r="C9" s="15" t="s">
        <v>56</v>
      </c>
      <c r="D9" s="14">
        <f>Electrical!G154</f>
        <v>0</v>
      </c>
      <c r="E9" s="14">
        <f>Electrical!H154</f>
        <v>0</v>
      </c>
      <c r="F9" s="14">
        <f>Electrical!I154</f>
        <v>0</v>
      </c>
      <c r="K9" s="3"/>
      <c r="M9" s="3"/>
    </row>
    <row r="10" spans="1:14" s="2" customFormat="1" ht="15" customHeight="1">
      <c r="A10" s="17"/>
      <c r="B10" s="11"/>
      <c r="C10" s="15"/>
      <c r="D10" s="14"/>
      <c r="E10" s="14"/>
      <c r="F10" s="14"/>
      <c r="K10" s="3"/>
      <c r="M10" s="3"/>
    </row>
    <row r="11" spans="1:14" s="2" customFormat="1" ht="15" customHeight="1">
      <c r="A11" s="17">
        <v>4</v>
      </c>
      <c r="B11" s="11" t="str">
        <f>Electrical!B156</f>
        <v>RACEWAYS, CABLE TRAYS &amp; JUNCTION BOX</v>
      </c>
      <c r="C11" s="15" t="s">
        <v>56</v>
      </c>
      <c r="D11" s="14">
        <f>Electrical!G189</f>
        <v>0</v>
      </c>
      <c r="E11" s="14">
        <f>Electrical!H189</f>
        <v>0</v>
      </c>
      <c r="F11" s="14">
        <f>Electrical!I189</f>
        <v>0</v>
      </c>
      <c r="K11" s="3"/>
      <c r="N11" s="3"/>
    </row>
    <row r="12" spans="1:14" s="2" customFormat="1" ht="15" customHeight="1">
      <c r="A12" s="17"/>
      <c r="B12" s="11"/>
      <c r="C12" s="15"/>
      <c r="D12" s="14"/>
      <c r="E12" s="14"/>
      <c r="F12" s="14"/>
      <c r="K12" s="3"/>
      <c r="N12" s="3"/>
    </row>
    <row r="13" spans="1:14" s="2" customFormat="1" ht="15" customHeight="1">
      <c r="A13" s="17">
        <v>5</v>
      </c>
      <c r="B13" s="11" t="str">
        <f>Electrical!B190</f>
        <v>LIGHT FIXTURES INSTALLATION</v>
      </c>
      <c r="C13" s="15" t="s">
        <v>56</v>
      </c>
      <c r="D13" s="14">
        <f>Electrical!G197</f>
        <v>0</v>
      </c>
      <c r="E13" s="14">
        <f>Electrical!H197</f>
        <v>0</v>
      </c>
      <c r="F13" s="14">
        <f>Electrical!I197</f>
        <v>0</v>
      </c>
      <c r="N13" s="3"/>
    </row>
    <row r="14" spans="1:14" s="2" customFormat="1" ht="15" customHeight="1">
      <c r="A14" s="17"/>
      <c r="B14" s="11"/>
      <c r="C14" s="15"/>
      <c r="D14" s="14"/>
      <c r="E14" s="14"/>
      <c r="F14" s="14"/>
      <c r="N14" s="3"/>
    </row>
    <row r="15" spans="1:14" s="2" customFormat="1" ht="15" customHeight="1">
      <c r="A15" s="17">
        <v>6</v>
      </c>
      <c r="B15" s="16" t="str">
        <f>Electrical!B198</f>
        <v>EARTHING :</v>
      </c>
      <c r="C15" s="15" t="s">
        <v>56</v>
      </c>
      <c r="D15" s="14">
        <f>Electrical!G217</f>
        <v>0</v>
      </c>
      <c r="E15" s="14">
        <f>Electrical!H217</f>
        <v>0</v>
      </c>
      <c r="F15" s="14">
        <f>Electrical!I217</f>
        <v>0</v>
      </c>
      <c r="G15" s="14"/>
      <c r="K15" s="3"/>
      <c r="N15" s="3"/>
    </row>
    <row r="16" spans="1:14" s="2" customFormat="1" ht="15" customHeight="1">
      <c r="A16" s="17"/>
      <c r="B16" s="16"/>
      <c r="C16" s="15"/>
      <c r="D16" s="14"/>
      <c r="E16" s="14"/>
      <c r="F16" s="14"/>
      <c r="K16" s="3"/>
      <c r="N16" s="3"/>
    </row>
    <row r="17" spans="1:12" s="2" customFormat="1" ht="15" customHeight="1">
      <c r="A17" s="17">
        <v>7</v>
      </c>
      <c r="B17" s="16" t="str">
        <f>Electrical!B219</f>
        <v>Miscellaneous Item</v>
      </c>
      <c r="C17" s="15" t="s">
        <v>56</v>
      </c>
      <c r="D17" s="14">
        <f>Electrical!G227</f>
        <v>0</v>
      </c>
      <c r="E17" s="14">
        <f>Electrical!H227</f>
        <v>0</v>
      </c>
      <c r="F17" s="14">
        <f>Electrical!I227</f>
        <v>0</v>
      </c>
    </row>
    <row r="18" spans="1:12" s="2" customFormat="1" ht="15" customHeight="1">
      <c r="A18" s="17"/>
      <c r="B18" s="16"/>
      <c r="C18" s="15"/>
      <c r="D18" s="14"/>
      <c r="E18" s="14"/>
      <c r="F18" s="14"/>
    </row>
    <row r="19" spans="1:12" s="2" customFormat="1" ht="15" customHeight="1">
      <c r="A19" s="17">
        <v>8</v>
      </c>
      <c r="B19" s="16" t="str">
        <f>Electrical!B229</f>
        <v>DATA DISTRIBUTION</v>
      </c>
      <c r="C19" s="15" t="s">
        <v>56</v>
      </c>
      <c r="D19" s="14">
        <f>Electrical!G251</f>
        <v>0</v>
      </c>
      <c r="E19" s="14">
        <f>Electrical!H251</f>
        <v>0</v>
      </c>
      <c r="F19" s="14">
        <f>Electrical!I251</f>
        <v>0</v>
      </c>
    </row>
    <row r="20" spans="1:12" s="2" customFormat="1" ht="15" customHeight="1">
      <c r="A20" s="17"/>
      <c r="B20" s="16"/>
      <c r="C20" s="15"/>
      <c r="D20" s="14"/>
      <c r="E20" s="14"/>
      <c r="F20" s="14"/>
    </row>
    <row r="21" spans="1:12" s="2" customFormat="1" ht="15" customHeight="1">
      <c r="A21" s="17">
        <v>9</v>
      </c>
      <c r="B21" s="16" t="str">
        <f>Electrical!B253</f>
        <v>SUPPLY &amp; INSTALLATION OF SAFETY ITEMS</v>
      </c>
      <c r="C21" s="15" t="s">
        <v>56</v>
      </c>
      <c r="D21" s="14">
        <f>Electrical!G264</f>
        <v>0</v>
      </c>
      <c r="E21" s="14">
        <f>Electrical!H264</f>
        <v>0</v>
      </c>
      <c r="F21" s="14">
        <f>Electrical!I264</f>
        <v>0</v>
      </c>
    </row>
    <row r="22" spans="1:12" s="2" customFormat="1" ht="15" customHeight="1">
      <c r="A22" s="17"/>
      <c r="B22" s="16"/>
      <c r="C22" s="15"/>
      <c r="D22" s="14"/>
      <c r="E22" s="14"/>
      <c r="F22" s="14"/>
    </row>
    <row r="23" spans="1:12" s="2" customFormat="1" ht="15" customHeight="1">
      <c r="A23" s="17">
        <v>10</v>
      </c>
      <c r="B23" s="16" t="str">
        <f>Electrical!B266</f>
        <v>UPS/ INVERTER System:</v>
      </c>
      <c r="C23" s="15" t="s">
        <v>56</v>
      </c>
      <c r="D23" s="14">
        <f>Electrical!G269</f>
        <v>0</v>
      </c>
      <c r="E23" s="14">
        <f>Electrical!H269</f>
        <v>0</v>
      </c>
      <c r="F23" s="14">
        <f>Electrical!I269</f>
        <v>0</v>
      </c>
    </row>
    <row r="24" spans="1:12" s="2" customFormat="1" ht="15" customHeight="1">
      <c r="A24" s="17"/>
      <c r="B24" s="16"/>
      <c r="C24" s="15"/>
      <c r="D24" s="14"/>
      <c r="E24" s="14"/>
      <c r="F24" s="14"/>
    </row>
    <row r="25" spans="1:12" s="2" customFormat="1" ht="15" customHeight="1">
      <c r="A25" s="17">
        <v>11</v>
      </c>
      <c r="B25" s="16" t="str">
        <f>Electrical!B271</f>
        <v xml:space="preserve">CCTV </v>
      </c>
      <c r="C25" s="15" t="s">
        <v>56</v>
      </c>
      <c r="D25" s="14">
        <f>Electrical!G283</f>
        <v>0</v>
      </c>
      <c r="E25" s="14">
        <f>Electrical!H283</f>
        <v>0</v>
      </c>
      <c r="F25" s="14">
        <f>Electrical!I283</f>
        <v>0</v>
      </c>
    </row>
    <row r="26" spans="1:12" s="2" customFormat="1" ht="15" customHeight="1">
      <c r="A26" s="17"/>
      <c r="B26" s="16"/>
      <c r="C26" s="15"/>
      <c r="D26" s="14"/>
      <c r="E26" s="14"/>
      <c r="F26" s="14"/>
    </row>
    <row r="27" spans="1:12" s="2" customFormat="1" ht="15" customHeight="1">
      <c r="A27" s="17">
        <v>12</v>
      </c>
      <c r="B27" s="16" t="str">
        <f>Electrical!B285</f>
        <v>PA SYSTEM</v>
      </c>
      <c r="C27" s="15" t="s">
        <v>56</v>
      </c>
      <c r="D27" s="14">
        <f>Electrical!G292</f>
        <v>0</v>
      </c>
      <c r="E27" s="14">
        <f>Electrical!H292</f>
        <v>0</v>
      </c>
      <c r="F27" s="14">
        <f>Electrical!I292</f>
        <v>0</v>
      </c>
    </row>
    <row r="28" spans="1:12" s="2" customFormat="1" ht="15" customHeight="1">
      <c r="A28" s="17"/>
      <c r="B28" s="16"/>
      <c r="C28" s="15"/>
      <c r="D28" s="14"/>
      <c r="E28" s="14"/>
      <c r="F28" s="14"/>
    </row>
    <row r="29" spans="1:12" s="2" customFormat="1" ht="15" customHeight="1">
      <c r="A29" s="17">
        <v>13</v>
      </c>
      <c r="B29" s="16" t="e">
        <f>Electrical!#REF!</f>
        <v>#REF!</v>
      </c>
      <c r="C29" s="15" t="s">
        <v>56</v>
      </c>
      <c r="D29" s="14" t="e">
        <f>Electrical!#REF!</f>
        <v>#REF!</v>
      </c>
      <c r="E29" s="14" t="e">
        <f>Electrical!#REF!</f>
        <v>#REF!</v>
      </c>
      <c r="F29" s="14" t="e">
        <f>Electrical!#REF!</f>
        <v>#REF!</v>
      </c>
    </row>
    <row r="30" spans="1:12" s="2" customFormat="1" ht="15" customHeight="1">
      <c r="A30" s="17"/>
      <c r="B30" s="16"/>
      <c r="C30" s="15"/>
      <c r="D30" s="14"/>
      <c r="E30" s="14"/>
      <c r="F30" s="14"/>
    </row>
    <row r="31" spans="1:12" s="1" customFormat="1" ht="15" customHeight="1">
      <c r="A31" s="10"/>
      <c r="B31" s="9" t="s">
        <v>57</v>
      </c>
      <c r="C31" s="10" t="s">
        <v>56</v>
      </c>
      <c r="D31" s="8">
        <f>SUM(D5:D27)</f>
        <v>0</v>
      </c>
      <c r="E31" s="8">
        <f>SUM(E5:E27)</f>
        <v>0</v>
      </c>
      <c r="F31" s="8">
        <f t="shared" ref="F31" si="0">SUM(F5:F27)</f>
        <v>0</v>
      </c>
    </row>
    <row r="32" spans="1:12">
      <c r="A32" s="6" t="s">
        <v>63</v>
      </c>
      <c r="B32" s="6" t="s">
        <v>61</v>
      </c>
      <c r="E32" s="5"/>
      <c r="L32" s="5"/>
    </row>
    <row r="33" spans="2:11">
      <c r="J33" s="5"/>
    </row>
    <row r="34" spans="2:11">
      <c r="B34" s="4" t="s">
        <v>98</v>
      </c>
      <c r="F34" s="5"/>
    </row>
    <row r="35" spans="2:11">
      <c r="B35" s="4" t="s">
        <v>101</v>
      </c>
      <c r="F35" s="5"/>
      <c r="G35" s="5"/>
    </row>
    <row r="36" spans="2:11">
      <c r="B36" s="4" t="s">
        <v>99</v>
      </c>
      <c r="F36" s="5"/>
      <c r="G36" s="5"/>
      <c r="K36" s="5"/>
    </row>
    <row r="37" spans="2:11">
      <c r="B37" s="5" t="s">
        <v>208</v>
      </c>
      <c r="C37" s="5"/>
      <c r="F37" s="5"/>
      <c r="J37" s="5"/>
    </row>
    <row r="38" spans="2:11">
      <c r="B38" s="4" t="s">
        <v>125</v>
      </c>
      <c r="F38" s="5"/>
      <c r="J38" s="5"/>
    </row>
    <row r="39" spans="2:11">
      <c r="C39" s="5"/>
      <c r="F39" s="5"/>
    </row>
    <row r="40" spans="2:11">
      <c r="F40" s="5"/>
    </row>
    <row r="41" spans="2:11">
      <c r="D41" s="5"/>
      <c r="E41" s="5"/>
      <c r="F41" s="5"/>
    </row>
  </sheetData>
  <mergeCells count="2">
    <mergeCell ref="A1:F1"/>
    <mergeCell ref="C2:F2"/>
  </mergeCells>
  <printOptions horizontalCentered="1" gridLines="1"/>
  <pageMargins left="0.25" right="0.25" top="0.75" bottom="0.75" header="0.3" footer="0.3"/>
  <pageSetup paperSize="9" scale="74" orientation="portrait" horizontalDpi="4294967293" verticalDpi="300" r:id="rId1"/>
  <headerFooter alignWithMargins="0">
    <oddHeader>&amp;LMEPTEK CONSULTANTS</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6"/>
  <sheetViews>
    <sheetView showZeros="0" tabSelected="1" zoomScaleNormal="100" zoomScaleSheetLayoutView="115" workbookViewId="0">
      <pane ySplit="4" topLeftCell="A306" activePane="bottomLeft" state="frozen"/>
      <selection pane="bottomLeft" activeCell="B315" sqref="B315"/>
    </sheetView>
  </sheetViews>
  <sheetFormatPr defaultRowHeight="12.45"/>
  <cols>
    <col min="1" max="1" width="8.15234375" style="63" customWidth="1"/>
    <col min="2" max="2" width="69.69140625" style="75" customWidth="1"/>
    <col min="3" max="3" width="7.3828125" style="63" customWidth="1"/>
    <col min="4" max="4" width="13.15234375" style="73" bestFit="1" customWidth="1"/>
    <col min="5" max="5" width="11.84375" style="154" bestFit="1" customWidth="1"/>
    <col min="6" max="6" width="11.84375" style="154" customWidth="1"/>
    <col min="7" max="8" width="13.15234375" style="154" bestFit="1" customWidth="1"/>
    <col min="9" max="9" width="14.3828125" style="154" bestFit="1" customWidth="1"/>
    <col min="10" max="215" width="9.15234375" style="23"/>
    <col min="216" max="216" width="7" style="23" customWidth="1"/>
    <col min="217" max="217" width="52.15234375" style="23" customWidth="1"/>
    <col min="218" max="218" width="8.84375" style="23" customWidth="1"/>
    <col min="219" max="219" width="7.15234375" style="23" customWidth="1"/>
    <col min="220" max="220" width="10.15234375" style="23" bestFit="1" customWidth="1"/>
    <col min="221" max="221" width="8.69140625" style="23" bestFit="1" customWidth="1"/>
    <col min="222" max="222" width="9.3828125" style="23" bestFit="1" customWidth="1"/>
    <col min="223" max="223" width="13.69140625" style="23" bestFit="1" customWidth="1"/>
    <col min="224" max="224" width="12.15234375" style="23" bestFit="1" customWidth="1"/>
    <col min="225" max="225" width="13.3828125" style="23" bestFit="1" customWidth="1"/>
    <col min="226" max="471" width="9.15234375" style="23"/>
    <col min="472" max="472" width="7" style="23" customWidth="1"/>
    <col min="473" max="473" width="52.15234375" style="23" customWidth="1"/>
    <col min="474" max="474" width="8.84375" style="23" customWidth="1"/>
    <col min="475" max="475" width="7.15234375" style="23" customWidth="1"/>
    <col min="476" max="476" width="10.15234375" style="23" bestFit="1" customWidth="1"/>
    <col min="477" max="477" width="8.69140625" style="23" bestFit="1" customWidth="1"/>
    <col min="478" max="478" width="9.3828125" style="23" bestFit="1" customWidth="1"/>
    <col min="479" max="479" width="13.69140625" style="23" bestFit="1" customWidth="1"/>
    <col min="480" max="480" width="12.15234375" style="23" bestFit="1" customWidth="1"/>
    <col min="481" max="481" width="13.3828125" style="23" bestFit="1" customWidth="1"/>
    <col min="482" max="727" width="9.15234375" style="23"/>
    <col min="728" max="728" width="7" style="23" customWidth="1"/>
    <col min="729" max="729" width="52.15234375" style="23" customWidth="1"/>
    <col min="730" max="730" width="8.84375" style="23" customWidth="1"/>
    <col min="731" max="731" width="7.15234375" style="23" customWidth="1"/>
    <col min="732" max="732" width="10.15234375" style="23" bestFit="1" customWidth="1"/>
    <col min="733" max="733" width="8.69140625" style="23" bestFit="1" customWidth="1"/>
    <col min="734" max="734" width="9.3828125" style="23" bestFit="1" customWidth="1"/>
    <col min="735" max="735" width="13.69140625" style="23" bestFit="1" customWidth="1"/>
    <col min="736" max="736" width="12.15234375" style="23" bestFit="1" customWidth="1"/>
    <col min="737" max="737" width="13.3828125" style="23" bestFit="1" customWidth="1"/>
    <col min="738" max="983" width="9.15234375" style="23"/>
    <col min="984" max="984" width="7" style="23" customWidth="1"/>
    <col min="985" max="985" width="52.15234375" style="23" customWidth="1"/>
    <col min="986" max="986" width="8.84375" style="23" customWidth="1"/>
    <col min="987" max="987" width="7.15234375" style="23" customWidth="1"/>
    <col min="988" max="988" width="10.15234375" style="23" bestFit="1" customWidth="1"/>
    <col min="989" max="989" width="8.69140625" style="23" bestFit="1" customWidth="1"/>
    <col min="990" max="990" width="9.3828125" style="23" bestFit="1" customWidth="1"/>
    <col min="991" max="991" width="13.69140625" style="23" bestFit="1" customWidth="1"/>
    <col min="992" max="992" width="12.15234375" style="23" bestFit="1" customWidth="1"/>
    <col min="993" max="993" width="13.3828125" style="23" bestFit="1" customWidth="1"/>
    <col min="994" max="1239" width="9.15234375" style="23"/>
    <col min="1240" max="1240" width="7" style="23" customWidth="1"/>
    <col min="1241" max="1241" width="52.15234375" style="23" customWidth="1"/>
    <col min="1242" max="1242" width="8.84375" style="23" customWidth="1"/>
    <col min="1243" max="1243" width="7.15234375" style="23" customWidth="1"/>
    <col min="1244" max="1244" width="10.15234375" style="23" bestFit="1" customWidth="1"/>
    <col min="1245" max="1245" width="8.69140625" style="23" bestFit="1" customWidth="1"/>
    <col min="1246" max="1246" width="9.3828125" style="23" bestFit="1" customWidth="1"/>
    <col min="1247" max="1247" width="13.69140625" style="23" bestFit="1" customWidth="1"/>
    <col min="1248" max="1248" width="12.15234375" style="23" bestFit="1" customWidth="1"/>
    <col min="1249" max="1249" width="13.3828125" style="23" bestFit="1" customWidth="1"/>
    <col min="1250" max="1495" width="9.15234375" style="23"/>
    <col min="1496" max="1496" width="7" style="23" customWidth="1"/>
    <col min="1497" max="1497" width="52.15234375" style="23" customWidth="1"/>
    <col min="1498" max="1498" width="8.84375" style="23" customWidth="1"/>
    <col min="1499" max="1499" width="7.15234375" style="23" customWidth="1"/>
    <col min="1500" max="1500" width="10.15234375" style="23" bestFit="1" customWidth="1"/>
    <col min="1501" max="1501" width="8.69140625" style="23" bestFit="1" customWidth="1"/>
    <col min="1502" max="1502" width="9.3828125" style="23" bestFit="1" customWidth="1"/>
    <col min="1503" max="1503" width="13.69140625" style="23" bestFit="1" customWidth="1"/>
    <col min="1504" max="1504" width="12.15234375" style="23" bestFit="1" customWidth="1"/>
    <col min="1505" max="1505" width="13.3828125" style="23" bestFit="1" customWidth="1"/>
    <col min="1506" max="1751" width="9.15234375" style="23"/>
    <col min="1752" max="1752" width="7" style="23" customWidth="1"/>
    <col min="1753" max="1753" width="52.15234375" style="23" customWidth="1"/>
    <col min="1754" max="1754" width="8.84375" style="23" customWidth="1"/>
    <col min="1755" max="1755" width="7.15234375" style="23" customWidth="1"/>
    <col min="1756" max="1756" width="10.15234375" style="23" bestFit="1" customWidth="1"/>
    <col min="1757" max="1757" width="8.69140625" style="23" bestFit="1" customWidth="1"/>
    <col min="1758" max="1758" width="9.3828125" style="23" bestFit="1" customWidth="1"/>
    <col min="1759" max="1759" width="13.69140625" style="23" bestFit="1" customWidth="1"/>
    <col min="1760" max="1760" width="12.15234375" style="23" bestFit="1" customWidth="1"/>
    <col min="1761" max="1761" width="13.3828125" style="23" bestFit="1" customWidth="1"/>
    <col min="1762" max="2007" width="9.15234375" style="23"/>
    <col min="2008" max="2008" width="7" style="23" customWidth="1"/>
    <col min="2009" max="2009" width="52.15234375" style="23" customWidth="1"/>
    <col min="2010" max="2010" width="8.84375" style="23" customWidth="1"/>
    <col min="2011" max="2011" width="7.15234375" style="23" customWidth="1"/>
    <col min="2012" max="2012" width="10.15234375" style="23" bestFit="1" customWidth="1"/>
    <col min="2013" max="2013" width="8.69140625" style="23" bestFit="1" customWidth="1"/>
    <col min="2014" max="2014" width="9.3828125" style="23" bestFit="1" customWidth="1"/>
    <col min="2015" max="2015" width="13.69140625" style="23" bestFit="1" customWidth="1"/>
    <col min="2016" max="2016" width="12.15234375" style="23" bestFit="1" customWidth="1"/>
    <col min="2017" max="2017" width="13.3828125" style="23" bestFit="1" customWidth="1"/>
    <col min="2018" max="2263" width="9.15234375" style="23"/>
    <col min="2264" max="2264" width="7" style="23" customWidth="1"/>
    <col min="2265" max="2265" width="52.15234375" style="23" customWidth="1"/>
    <col min="2266" max="2266" width="8.84375" style="23" customWidth="1"/>
    <col min="2267" max="2267" width="7.15234375" style="23" customWidth="1"/>
    <col min="2268" max="2268" width="10.15234375" style="23" bestFit="1" customWidth="1"/>
    <col min="2269" max="2269" width="8.69140625" style="23" bestFit="1" customWidth="1"/>
    <col min="2270" max="2270" width="9.3828125" style="23" bestFit="1" customWidth="1"/>
    <col min="2271" max="2271" width="13.69140625" style="23" bestFit="1" customWidth="1"/>
    <col min="2272" max="2272" width="12.15234375" style="23" bestFit="1" customWidth="1"/>
    <col min="2273" max="2273" width="13.3828125" style="23" bestFit="1" customWidth="1"/>
    <col min="2274" max="2519" width="9.15234375" style="23"/>
    <col min="2520" max="2520" width="7" style="23" customWidth="1"/>
    <col min="2521" max="2521" width="52.15234375" style="23" customWidth="1"/>
    <col min="2522" max="2522" width="8.84375" style="23" customWidth="1"/>
    <col min="2523" max="2523" width="7.15234375" style="23" customWidth="1"/>
    <col min="2524" max="2524" width="10.15234375" style="23" bestFit="1" customWidth="1"/>
    <col min="2525" max="2525" width="8.69140625" style="23" bestFit="1" customWidth="1"/>
    <col min="2526" max="2526" width="9.3828125" style="23" bestFit="1" customWidth="1"/>
    <col min="2527" max="2527" width="13.69140625" style="23" bestFit="1" customWidth="1"/>
    <col min="2528" max="2528" width="12.15234375" style="23" bestFit="1" customWidth="1"/>
    <col min="2529" max="2529" width="13.3828125" style="23" bestFit="1" customWidth="1"/>
    <col min="2530" max="2775" width="9.15234375" style="23"/>
    <col min="2776" max="2776" width="7" style="23" customWidth="1"/>
    <col min="2777" max="2777" width="52.15234375" style="23" customWidth="1"/>
    <col min="2778" max="2778" width="8.84375" style="23" customWidth="1"/>
    <col min="2779" max="2779" width="7.15234375" style="23" customWidth="1"/>
    <col min="2780" max="2780" width="10.15234375" style="23" bestFit="1" customWidth="1"/>
    <col min="2781" max="2781" width="8.69140625" style="23" bestFit="1" customWidth="1"/>
    <col min="2782" max="2782" width="9.3828125" style="23" bestFit="1" customWidth="1"/>
    <col min="2783" max="2783" width="13.69140625" style="23" bestFit="1" customWidth="1"/>
    <col min="2784" max="2784" width="12.15234375" style="23" bestFit="1" customWidth="1"/>
    <col min="2785" max="2785" width="13.3828125" style="23" bestFit="1" customWidth="1"/>
    <col min="2786" max="3031" width="9.15234375" style="23"/>
    <col min="3032" max="3032" width="7" style="23" customWidth="1"/>
    <col min="3033" max="3033" width="52.15234375" style="23" customWidth="1"/>
    <col min="3034" max="3034" width="8.84375" style="23" customWidth="1"/>
    <col min="3035" max="3035" width="7.15234375" style="23" customWidth="1"/>
    <col min="3036" max="3036" width="10.15234375" style="23" bestFit="1" customWidth="1"/>
    <col min="3037" max="3037" width="8.69140625" style="23" bestFit="1" customWidth="1"/>
    <col min="3038" max="3038" width="9.3828125" style="23" bestFit="1" customWidth="1"/>
    <col min="3039" max="3039" width="13.69140625" style="23" bestFit="1" customWidth="1"/>
    <col min="3040" max="3040" width="12.15234375" style="23" bestFit="1" customWidth="1"/>
    <col min="3041" max="3041" width="13.3828125" style="23" bestFit="1" customWidth="1"/>
    <col min="3042" max="3287" width="9.15234375" style="23"/>
    <col min="3288" max="3288" width="7" style="23" customWidth="1"/>
    <col min="3289" max="3289" width="52.15234375" style="23" customWidth="1"/>
    <col min="3290" max="3290" width="8.84375" style="23" customWidth="1"/>
    <col min="3291" max="3291" width="7.15234375" style="23" customWidth="1"/>
    <col min="3292" max="3292" width="10.15234375" style="23" bestFit="1" customWidth="1"/>
    <col min="3293" max="3293" width="8.69140625" style="23" bestFit="1" customWidth="1"/>
    <col min="3294" max="3294" width="9.3828125" style="23" bestFit="1" customWidth="1"/>
    <col min="3295" max="3295" width="13.69140625" style="23" bestFit="1" customWidth="1"/>
    <col min="3296" max="3296" width="12.15234375" style="23" bestFit="1" customWidth="1"/>
    <col min="3297" max="3297" width="13.3828125" style="23" bestFit="1" customWidth="1"/>
    <col min="3298" max="3543" width="9.15234375" style="23"/>
    <col min="3544" max="3544" width="7" style="23" customWidth="1"/>
    <col min="3545" max="3545" width="52.15234375" style="23" customWidth="1"/>
    <col min="3546" max="3546" width="8.84375" style="23" customWidth="1"/>
    <col min="3547" max="3547" width="7.15234375" style="23" customWidth="1"/>
    <col min="3548" max="3548" width="10.15234375" style="23" bestFit="1" customWidth="1"/>
    <col min="3549" max="3549" width="8.69140625" style="23" bestFit="1" customWidth="1"/>
    <col min="3550" max="3550" width="9.3828125" style="23" bestFit="1" customWidth="1"/>
    <col min="3551" max="3551" width="13.69140625" style="23" bestFit="1" customWidth="1"/>
    <col min="3552" max="3552" width="12.15234375" style="23" bestFit="1" customWidth="1"/>
    <col min="3553" max="3553" width="13.3828125" style="23" bestFit="1" customWidth="1"/>
    <col min="3554" max="3799" width="9.15234375" style="23"/>
    <col min="3800" max="3800" width="7" style="23" customWidth="1"/>
    <col min="3801" max="3801" width="52.15234375" style="23" customWidth="1"/>
    <col min="3802" max="3802" width="8.84375" style="23" customWidth="1"/>
    <col min="3803" max="3803" width="7.15234375" style="23" customWidth="1"/>
    <col min="3804" max="3804" width="10.15234375" style="23" bestFit="1" customWidth="1"/>
    <col min="3805" max="3805" width="8.69140625" style="23" bestFit="1" customWidth="1"/>
    <col min="3806" max="3806" width="9.3828125" style="23" bestFit="1" customWidth="1"/>
    <col min="3807" max="3807" width="13.69140625" style="23" bestFit="1" customWidth="1"/>
    <col min="3808" max="3808" width="12.15234375" style="23" bestFit="1" customWidth="1"/>
    <col min="3809" max="3809" width="13.3828125" style="23" bestFit="1" customWidth="1"/>
    <col min="3810" max="4055" width="9.15234375" style="23"/>
    <col min="4056" max="4056" width="7" style="23" customWidth="1"/>
    <col min="4057" max="4057" width="52.15234375" style="23" customWidth="1"/>
    <col min="4058" max="4058" width="8.84375" style="23" customWidth="1"/>
    <col min="4059" max="4059" width="7.15234375" style="23" customWidth="1"/>
    <col min="4060" max="4060" width="10.15234375" style="23" bestFit="1" customWidth="1"/>
    <col min="4061" max="4061" width="8.69140625" style="23" bestFit="1" customWidth="1"/>
    <col min="4062" max="4062" width="9.3828125" style="23" bestFit="1" customWidth="1"/>
    <col min="4063" max="4063" width="13.69140625" style="23" bestFit="1" customWidth="1"/>
    <col min="4064" max="4064" width="12.15234375" style="23" bestFit="1" customWidth="1"/>
    <col min="4065" max="4065" width="13.3828125" style="23" bestFit="1" customWidth="1"/>
    <col min="4066" max="4311" width="9.15234375" style="23"/>
    <col min="4312" max="4312" width="7" style="23" customWidth="1"/>
    <col min="4313" max="4313" width="52.15234375" style="23" customWidth="1"/>
    <col min="4314" max="4314" width="8.84375" style="23" customWidth="1"/>
    <col min="4315" max="4315" width="7.15234375" style="23" customWidth="1"/>
    <col min="4316" max="4316" width="10.15234375" style="23" bestFit="1" customWidth="1"/>
    <col min="4317" max="4317" width="8.69140625" style="23" bestFit="1" customWidth="1"/>
    <col min="4318" max="4318" width="9.3828125" style="23" bestFit="1" customWidth="1"/>
    <col min="4319" max="4319" width="13.69140625" style="23" bestFit="1" customWidth="1"/>
    <col min="4320" max="4320" width="12.15234375" style="23" bestFit="1" customWidth="1"/>
    <col min="4321" max="4321" width="13.3828125" style="23" bestFit="1" customWidth="1"/>
    <col min="4322" max="4567" width="9.15234375" style="23"/>
    <col min="4568" max="4568" width="7" style="23" customWidth="1"/>
    <col min="4569" max="4569" width="52.15234375" style="23" customWidth="1"/>
    <col min="4570" max="4570" width="8.84375" style="23" customWidth="1"/>
    <col min="4571" max="4571" width="7.15234375" style="23" customWidth="1"/>
    <col min="4572" max="4572" width="10.15234375" style="23" bestFit="1" customWidth="1"/>
    <col min="4573" max="4573" width="8.69140625" style="23" bestFit="1" customWidth="1"/>
    <col min="4574" max="4574" width="9.3828125" style="23" bestFit="1" customWidth="1"/>
    <col min="4575" max="4575" width="13.69140625" style="23" bestFit="1" customWidth="1"/>
    <col min="4576" max="4576" width="12.15234375" style="23" bestFit="1" customWidth="1"/>
    <col min="4577" max="4577" width="13.3828125" style="23" bestFit="1" customWidth="1"/>
    <col min="4578" max="4823" width="9.15234375" style="23"/>
    <col min="4824" max="4824" width="7" style="23" customWidth="1"/>
    <col min="4825" max="4825" width="52.15234375" style="23" customWidth="1"/>
    <col min="4826" max="4826" width="8.84375" style="23" customWidth="1"/>
    <col min="4827" max="4827" width="7.15234375" style="23" customWidth="1"/>
    <col min="4828" max="4828" width="10.15234375" style="23" bestFit="1" customWidth="1"/>
    <col min="4829" max="4829" width="8.69140625" style="23" bestFit="1" customWidth="1"/>
    <col min="4830" max="4830" width="9.3828125" style="23" bestFit="1" customWidth="1"/>
    <col min="4831" max="4831" width="13.69140625" style="23" bestFit="1" customWidth="1"/>
    <col min="4832" max="4832" width="12.15234375" style="23" bestFit="1" customWidth="1"/>
    <col min="4833" max="4833" width="13.3828125" style="23" bestFit="1" customWidth="1"/>
    <col min="4834" max="5079" width="9.15234375" style="23"/>
    <col min="5080" max="5080" width="7" style="23" customWidth="1"/>
    <col min="5081" max="5081" width="52.15234375" style="23" customWidth="1"/>
    <col min="5082" max="5082" width="8.84375" style="23" customWidth="1"/>
    <col min="5083" max="5083" width="7.15234375" style="23" customWidth="1"/>
    <col min="5084" max="5084" width="10.15234375" style="23" bestFit="1" customWidth="1"/>
    <col min="5085" max="5085" width="8.69140625" style="23" bestFit="1" customWidth="1"/>
    <col min="5086" max="5086" width="9.3828125" style="23" bestFit="1" customWidth="1"/>
    <col min="5087" max="5087" width="13.69140625" style="23" bestFit="1" customWidth="1"/>
    <col min="5088" max="5088" width="12.15234375" style="23" bestFit="1" customWidth="1"/>
    <col min="5089" max="5089" width="13.3828125" style="23" bestFit="1" customWidth="1"/>
    <col min="5090" max="5335" width="9.15234375" style="23"/>
    <col min="5336" max="5336" width="7" style="23" customWidth="1"/>
    <col min="5337" max="5337" width="52.15234375" style="23" customWidth="1"/>
    <col min="5338" max="5338" width="8.84375" style="23" customWidth="1"/>
    <col min="5339" max="5339" width="7.15234375" style="23" customWidth="1"/>
    <col min="5340" max="5340" width="10.15234375" style="23" bestFit="1" customWidth="1"/>
    <col min="5341" max="5341" width="8.69140625" style="23" bestFit="1" customWidth="1"/>
    <col min="5342" max="5342" width="9.3828125" style="23" bestFit="1" customWidth="1"/>
    <col min="5343" max="5343" width="13.69140625" style="23" bestFit="1" customWidth="1"/>
    <col min="5344" max="5344" width="12.15234375" style="23" bestFit="1" customWidth="1"/>
    <col min="5345" max="5345" width="13.3828125" style="23" bestFit="1" customWidth="1"/>
    <col min="5346" max="5591" width="9.15234375" style="23"/>
    <col min="5592" max="5592" width="7" style="23" customWidth="1"/>
    <col min="5593" max="5593" width="52.15234375" style="23" customWidth="1"/>
    <col min="5594" max="5594" width="8.84375" style="23" customWidth="1"/>
    <col min="5595" max="5595" width="7.15234375" style="23" customWidth="1"/>
    <col min="5596" max="5596" width="10.15234375" style="23" bestFit="1" customWidth="1"/>
    <col min="5597" max="5597" width="8.69140625" style="23" bestFit="1" customWidth="1"/>
    <col min="5598" max="5598" width="9.3828125" style="23" bestFit="1" customWidth="1"/>
    <col min="5599" max="5599" width="13.69140625" style="23" bestFit="1" customWidth="1"/>
    <col min="5600" max="5600" width="12.15234375" style="23" bestFit="1" customWidth="1"/>
    <col min="5601" max="5601" width="13.3828125" style="23" bestFit="1" customWidth="1"/>
    <col min="5602" max="5847" width="9.15234375" style="23"/>
    <col min="5848" max="5848" width="7" style="23" customWidth="1"/>
    <col min="5849" max="5849" width="52.15234375" style="23" customWidth="1"/>
    <col min="5850" max="5850" width="8.84375" style="23" customWidth="1"/>
    <col min="5851" max="5851" width="7.15234375" style="23" customWidth="1"/>
    <col min="5852" max="5852" width="10.15234375" style="23" bestFit="1" customWidth="1"/>
    <col min="5853" max="5853" width="8.69140625" style="23" bestFit="1" customWidth="1"/>
    <col min="5854" max="5854" width="9.3828125" style="23" bestFit="1" customWidth="1"/>
    <col min="5855" max="5855" width="13.69140625" style="23" bestFit="1" customWidth="1"/>
    <col min="5856" max="5856" width="12.15234375" style="23" bestFit="1" customWidth="1"/>
    <col min="5857" max="5857" width="13.3828125" style="23" bestFit="1" customWidth="1"/>
    <col min="5858" max="6103" width="9.15234375" style="23"/>
    <col min="6104" max="6104" width="7" style="23" customWidth="1"/>
    <col min="6105" max="6105" width="52.15234375" style="23" customWidth="1"/>
    <col min="6106" max="6106" width="8.84375" style="23" customWidth="1"/>
    <col min="6107" max="6107" width="7.15234375" style="23" customWidth="1"/>
    <col min="6108" max="6108" width="10.15234375" style="23" bestFit="1" customWidth="1"/>
    <col min="6109" max="6109" width="8.69140625" style="23" bestFit="1" customWidth="1"/>
    <col min="6110" max="6110" width="9.3828125" style="23" bestFit="1" customWidth="1"/>
    <col min="6111" max="6111" width="13.69140625" style="23" bestFit="1" customWidth="1"/>
    <col min="6112" max="6112" width="12.15234375" style="23" bestFit="1" customWidth="1"/>
    <col min="6113" max="6113" width="13.3828125" style="23" bestFit="1" customWidth="1"/>
    <col min="6114" max="6359" width="9.15234375" style="23"/>
    <col min="6360" max="6360" width="7" style="23" customWidth="1"/>
    <col min="6361" max="6361" width="52.15234375" style="23" customWidth="1"/>
    <col min="6362" max="6362" width="8.84375" style="23" customWidth="1"/>
    <col min="6363" max="6363" width="7.15234375" style="23" customWidth="1"/>
    <col min="6364" max="6364" width="10.15234375" style="23" bestFit="1" customWidth="1"/>
    <col min="6365" max="6365" width="8.69140625" style="23" bestFit="1" customWidth="1"/>
    <col min="6366" max="6366" width="9.3828125" style="23" bestFit="1" customWidth="1"/>
    <col min="6367" max="6367" width="13.69140625" style="23" bestFit="1" customWidth="1"/>
    <col min="6368" max="6368" width="12.15234375" style="23" bestFit="1" customWidth="1"/>
    <col min="6369" max="6369" width="13.3828125" style="23" bestFit="1" customWidth="1"/>
    <col min="6370" max="6615" width="9.15234375" style="23"/>
    <col min="6616" max="6616" width="7" style="23" customWidth="1"/>
    <col min="6617" max="6617" width="52.15234375" style="23" customWidth="1"/>
    <col min="6618" max="6618" width="8.84375" style="23" customWidth="1"/>
    <col min="6619" max="6619" width="7.15234375" style="23" customWidth="1"/>
    <col min="6620" max="6620" width="10.15234375" style="23" bestFit="1" customWidth="1"/>
    <col min="6621" max="6621" width="8.69140625" style="23" bestFit="1" customWidth="1"/>
    <col min="6622" max="6622" width="9.3828125" style="23" bestFit="1" customWidth="1"/>
    <col min="6623" max="6623" width="13.69140625" style="23" bestFit="1" customWidth="1"/>
    <col min="6624" max="6624" width="12.15234375" style="23" bestFit="1" customWidth="1"/>
    <col min="6625" max="6625" width="13.3828125" style="23" bestFit="1" customWidth="1"/>
    <col min="6626" max="6871" width="9.15234375" style="23"/>
    <col min="6872" max="6872" width="7" style="23" customWidth="1"/>
    <col min="6873" max="6873" width="52.15234375" style="23" customWidth="1"/>
    <col min="6874" max="6874" width="8.84375" style="23" customWidth="1"/>
    <col min="6875" max="6875" width="7.15234375" style="23" customWidth="1"/>
    <col min="6876" max="6876" width="10.15234375" style="23" bestFit="1" customWidth="1"/>
    <col min="6877" max="6877" width="8.69140625" style="23" bestFit="1" customWidth="1"/>
    <col min="6878" max="6878" width="9.3828125" style="23" bestFit="1" customWidth="1"/>
    <col min="6879" max="6879" width="13.69140625" style="23" bestFit="1" customWidth="1"/>
    <col min="6880" max="6880" width="12.15234375" style="23" bestFit="1" customWidth="1"/>
    <col min="6881" max="6881" width="13.3828125" style="23" bestFit="1" customWidth="1"/>
    <col min="6882" max="7127" width="9.15234375" style="23"/>
    <col min="7128" max="7128" width="7" style="23" customWidth="1"/>
    <col min="7129" max="7129" width="52.15234375" style="23" customWidth="1"/>
    <col min="7130" max="7130" width="8.84375" style="23" customWidth="1"/>
    <col min="7131" max="7131" width="7.15234375" style="23" customWidth="1"/>
    <col min="7132" max="7132" width="10.15234375" style="23" bestFit="1" customWidth="1"/>
    <col min="7133" max="7133" width="8.69140625" style="23" bestFit="1" customWidth="1"/>
    <col min="7134" max="7134" width="9.3828125" style="23" bestFit="1" customWidth="1"/>
    <col min="7135" max="7135" width="13.69140625" style="23" bestFit="1" customWidth="1"/>
    <col min="7136" max="7136" width="12.15234375" style="23" bestFit="1" customWidth="1"/>
    <col min="7137" max="7137" width="13.3828125" style="23" bestFit="1" customWidth="1"/>
    <col min="7138" max="7383" width="9.15234375" style="23"/>
    <col min="7384" max="7384" width="7" style="23" customWidth="1"/>
    <col min="7385" max="7385" width="52.15234375" style="23" customWidth="1"/>
    <col min="7386" max="7386" width="8.84375" style="23" customWidth="1"/>
    <col min="7387" max="7387" width="7.15234375" style="23" customWidth="1"/>
    <col min="7388" max="7388" width="10.15234375" style="23" bestFit="1" customWidth="1"/>
    <col min="7389" max="7389" width="8.69140625" style="23" bestFit="1" customWidth="1"/>
    <col min="7390" max="7390" width="9.3828125" style="23" bestFit="1" customWidth="1"/>
    <col min="7391" max="7391" width="13.69140625" style="23" bestFit="1" customWidth="1"/>
    <col min="7392" max="7392" width="12.15234375" style="23" bestFit="1" customWidth="1"/>
    <col min="7393" max="7393" width="13.3828125" style="23" bestFit="1" customWidth="1"/>
    <col min="7394" max="7639" width="9.15234375" style="23"/>
    <col min="7640" max="7640" width="7" style="23" customWidth="1"/>
    <col min="7641" max="7641" width="52.15234375" style="23" customWidth="1"/>
    <col min="7642" max="7642" width="8.84375" style="23" customWidth="1"/>
    <col min="7643" max="7643" width="7.15234375" style="23" customWidth="1"/>
    <col min="7644" max="7644" width="10.15234375" style="23" bestFit="1" customWidth="1"/>
    <col min="7645" max="7645" width="8.69140625" style="23" bestFit="1" customWidth="1"/>
    <col min="7646" max="7646" width="9.3828125" style="23" bestFit="1" customWidth="1"/>
    <col min="7647" max="7647" width="13.69140625" style="23" bestFit="1" customWidth="1"/>
    <col min="7648" max="7648" width="12.15234375" style="23" bestFit="1" customWidth="1"/>
    <col min="7649" max="7649" width="13.3828125" style="23" bestFit="1" customWidth="1"/>
    <col min="7650" max="7895" width="9.15234375" style="23"/>
    <col min="7896" max="7896" width="7" style="23" customWidth="1"/>
    <col min="7897" max="7897" width="52.15234375" style="23" customWidth="1"/>
    <col min="7898" max="7898" width="8.84375" style="23" customWidth="1"/>
    <col min="7899" max="7899" width="7.15234375" style="23" customWidth="1"/>
    <col min="7900" max="7900" width="10.15234375" style="23" bestFit="1" customWidth="1"/>
    <col min="7901" max="7901" width="8.69140625" style="23" bestFit="1" customWidth="1"/>
    <col min="7902" max="7902" width="9.3828125" style="23" bestFit="1" customWidth="1"/>
    <col min="7903" max="7903" width="13.69140625" style="23" bestFit="1" customWidth="1"/>
    <col min="7904" max="7904" width="12.15234375" style="23" bestFit="1" customWidth="1"/>
    <col min="7905" max="7905" width="13.3828125" style="23" bestFit="1" customWidth="1"/>
    <col min="7906" max="8151" width="9.15234375" style="23"/>
    <col min="8152" max="8152" width="7" style="23" customWidth="1"/>
    <col min="8153" max="8153" width="52.15234375" style="23" customWidth="1"/>
    <col min="8154" max="8154" width="8.84375" style="23" customWidth="1"/>
    <col min="8155" max="8155" width="7.15234375" style="23" customWidth="1"/>
    <col min="8156" max="8156" width="10.15234375" style="23" bestFit="1" customWidth="1"/>
    <col min="8157" max="8157" width="8.69140625" style="23" bestFit="1" customWidth="1"/>
    <col min="8158" max="8158" width="9.3828125" style="23" bestFit="1" customWidth="1"/>
    <col min="8159" max="8159" width="13.69140625" style="23" bestFit="1" customWidth="1"/>
    <col min="8160" max="8160" width="12.15234375" style="23" bestFit="1" customWidth="1"/>
    <col min="8161" max="8161" width="13.3828125" style="23" bestFit="1" customWidth="1"/>
    <col min="8162" max="8407" width="9.15234375" style="23"/>
    <col min="8408" max="8408" width="7" style="23" customWidth="1"/>
    <col min="8409" max="8409" width="52.15234375" style="23" customWidth="1"/>
    <col min="8410" max="8410" width="8.84375" style="23" customWidth="1"/>
    <col min="8411" max="8411" width="7.15234375" style="23" customWidth="1"/>
    <col min="8412" max="8412" width="10.15234375" style="23" bestFit="1" customWidth="1"/>
    <col min="8413" max="8413" width="8.69140625" style="23" bestFit="1" customWidth="1"/>
    <col min="8414" max="8414" width="9.3828125" style="23" bestFit="1" customWidth="1"/>
    <col min="8415" max="8415" width="13.69140625" style="23" bestFit="1" customWidth="1"/>
    <col min="8416" max="8416" width="12.15234375" style="23" bestFit="1" customWidth="1"/>
    <col min="8417" max="8417" width="13.3828125" style="23" bestFit="1" customWidth="1"/>
    <col min="8418" max="8663" width="9.15234375" style="23"/>
    <col min="8664" max="8664" width="7" style="23" customWidth="1"/>
    <col min="8665" max="8665" width="52.15234375" style="23" customWidth="1"/>
    <col min="8666" max="8666" width="8.84375" style="23" customWidth="1"/>
    <col min="8667" max="8667" width="7.15234375" style="23" customWidth="1"/>
    <col min="8668" max="8668" width="10.15234375" style="23" bestFit="1" customWidth="1"/>
    <col min="8669" max="8669" width="8.69140625" style="23" bestFit="1" customWidth="1"/>
    <col min="8670" max="8670" width="9.3828125" style="23" bestFit="1" customWidth="1"/>
    <col min="8671" max="8671" width="13.69140625" style="23" bestFit="1" customWidth="1"/>
    <col min="8672" max="8672" width="12.15234375" style="23" bestFit="1" customWidth="1"/>
    <col min="8673" max="8673" width="13.3828125" style="23" bestFit="1" customWidth="1"/>
    <col min="8674" max="8919" width="9.15234375" style="23"/>
    <col min="8920" max="8920" width="7" style="23" customWidth="1"/>
    <col min="8921" max="8921" width="52.15234375" style="23" customWidth="1"/>
    <col min="8922" max="8922" width="8.84375" style="23" customWidth="1"/>
    <col min="8923" max="8923" width="7.15234375" style="23" customWidth="1"/>
    <col min="8924" max="8924" width="10.15234375" style="23" bestFit="1" customWidth="1"/>
    <col min="8925" max="8925" width="8.69140625" style="23" bestFit="1" customWidth="1"/>
    <col min="8926" max="8926" width="9.3828125" style="23" bestFit="1" customWidth="1"/>
    <col min="8927" max="8927" width="13.69140625" style="23" bestFit="1" customWidth="1"/>
    <col min="8928" max="8928" width="12.15234375" style="23" bestFit="1" customWidth="1"/>
    <col min="8929" max="8929" width="13.3828125" style="23" bestFit="1" customWidth="1"/>
    <col min="8930" max="9175" width="9.15234375" style="23"/>
    <col min="9176" max="9176" width="7" style="23" customWidth="1"/>
    <col min="9177" max="9177" width="52.15234375" style="23" customWidth="1"/>
    <col min="9178" max="9178" width="8.84375" style="23" customWidth="1"/>
    <col min="9179" max="9179" width="7.15234375" style="23" customWidth="1"/>
    <col min="9180" max="9180" width="10.15234375" style="23" bestFit="1" customWidth="1"/>
    <col min="9181" max="9181" width="8.69140625" style="23" bestFit="1" customWidth="1"/>
    <col min="9182" max="9182" width="9.3828125" style="23" bestFit="1" customWidth="1"/>
    <col min="9183" max="9183" width="13.69140625" style="23" bestFit="1" customWidth="1"/>
    <col min="9184" max="9184" width="12.15234375" style="23" bestFit="1" customWidth="1"/>
    <col min="9185" max="9185" width="13.3828125" style="23" bestFit="1" customWidth="1"/>
    <col min="9186" max="9431" width="9.15234375" style="23"/>
    <col min="9432" max="9432" width="7" style="23" customWidth="1"/>
    <col min="9433" max="9433" width="52.15234375" style="23" customWidth="1"/>
    <col min="9434" max="9434" width="8.84375" style="23" customWidth="1"/>
    <col min="9435" max="9435" width="7.15234375" style="23" customWidth="1"/>
    <col min="9436" max="9436" width="10.15234375" style="23" bestFit="1" customWidth="1"/>
    <col min="9437" max="9437" width="8.69140625" style="23" bestFit="1" customWidth="1"/>
    <col min="9438" max="9438" width="9.3828125" style="23" bestFit="1" customWidth="1"/>
    <col min="9439" max="9439" width="13.69140625" style="23" bestFit="1" customWidth="1"/>
    <col min="9440" max="9440" width="12.15234375" style="23" bestFit="1" customWidth="1"/>
    <col min="9441" max="9441" width="13.3828125" style="23" bestFit="1" customWidth="1"/>
    <col min="9442" max="9687" width="9.15234375" style="23"/>
    <col min="9688" max="9688" width="7" style="23" customWidth="1"/>
    <col min="9689" max="9689" width="52.15234375" style="23" customWidth="1"/>
    <col min="9690" max="9690" width="8.84375" style="23" customWidth="1"/>
    <col min="9691" max="9691" width="7.15234375" style="23" customWidth="1"/>
    <col min="9692" max="9692" width="10.15234375" style="23" bestFit="1" customWidth="1"/>
    <col min="9693" max="9693" width="8.69140625" style="23" bestFit="1" customWidth="1"/>
    <col min="9694" max="9694" width="9.3828125" style="23" bestFit="1" customWidth="1"/>
    <col min="9695" max="9695" width="13.69140625" style="23" bestFit="1" customWidth="1"/>
    <col min="9696" max="9696" width="12.15234375" style="23" bestFit="1" customWidth="1"/>
    <col min="9697" max="9697" width="13.3828125" style="23" bestFit="1" customWidth="1"/>
    <col min="9698" max="9943" width="9.15234375" style="23"/>
    <col min="9944" max="9944" width="7" style="23" customWidth="1"/>
    <col min="9945" max="9945" width="52.15234375" style="23" customWidth="1"/>
    <col min="9946" max="9946" width="8.84375" style="23" customWidth="1"/>
    <col min="9947" max="9947" width="7.15234375" style="23" customWidth="1"/>
    <col min="9948" max="9948" width="10.15234375" style="23" bestFit="1" customWidth="1"/>
    <col min="9949" max="9949" width="8.69140625" style="23" bestFit="1" customWidth="1"/>
    <col min="9950" max="9950" width="9.3828125" style="23" bestFit="1" customWidth="1"/>
    <col min="9951" max="9951" width="13.69140625" style="23" bestFit="1" customWidth="1"/>
    <col min="9952" max="9952" width="12.15234375" style="23" bestFit="1" customWidth="1"/>
    <col min="9953" max="9953" width="13.3828125" style="23" bestFit="1" customWidth="1"/>
    <col min="9954" max="10199" width="9.15234375" style="23"/>
    <col min="10200" max="10200" width="7" style="23" customWidth="1"/>
    <col min="10201" max="10201" width="52.15234375" style="23" customWidth="1"/>
    <col min="10202" max="10202" width="8.84375" style="23" customWidth="1"/>
    <col min="10203" max="10203" width="7.15234375" style="23" customWidth="1"/>
    <col min="10204" max="10204" width="10.15234375" style="23" bestFit="1" customWidth="1"/>
    <col min="10205" max="10205" width="8.69140625" style="23" bestFit="1" customWidth="1"/>
    <col min="10206" max="10206" width="9.3828125" style="23" bestFit="1" customWidth="1"/>
    <col min="10207" max="10207" width="13.69140625" style="23" bestFit="1" customWidth="1"/>
    <col min="10208" max="10208" width="12.15234375" style="23" bestFit="1" customWidth="1"/>
    <col min="10209" max="10209" width="13.3828125" style="23" bestFit="1" customWidth="1"/>
    <col min="10210" max="10455" width="9.15234375" style="23"/>
    <col min="10456" max="10456" width="7" style="23" customWidth="1"/>
    <col min="10457" max="10457" width="52.15234375" style="23" customWidth="1"/>
    <col min="10458" max="10458" width="8.84375" style="23" customWidth="1"/>
    <col min="10459" max="10459" width="7.15234375" style="23" customWidth="1"/>
    <col min="10460" max="10460" width="10.15234375" style="23" bestFit="1" customWidth="1"/>
    <col min="10461" max="10461" width="8.69140625" style="23" bestFit="1" customWidth="1"/>
    <col min="10462" max="10462" width="9.3828125" style="23" bestFit="1" customWidth="1"/>
    <col min="10463" max="10463" width="13.69140625" style="23" bestFit="1" customWidth="1"/>
    <col min="10464" max="10464" width="12.15234375" style="23" bestFit="1" customWidth="1"/>
    <col min="10465" max="10465" width="13.3828125" style="23" bestFit="1" customWidth="1"/>
    <col min="10466" max="10711" width="9.15234375" style="23"/>
    <col min="10712" max="10712" width="7" style="23" customWidth="1"/>
    <col min="10713" max="10713" width="52.15234375" style="23" customWidth="1"/>
    <col min="10714" max="10714" width="8.84375" style="23" customWidth="1"/>
    <col min="10715" max="10715" width="7.15234375" style="23" customWidth="1"/>
    <col min="10716" max="10716" width="10.15234375" style="23" bestFit="1" customWidth="1"/>
    <col min="10717" max="10717" width="8.69140625" style="23" bestFit="1" customWidth="1"/>
    <col min="10718" max="10718" width="9.3828125" style="23" bestFit="1" customWidth="1"/>
    <col min="10719" max="10719" width="13.69140625" style="23" bestFit="1" customWidth="1"/>
    <col min="10720" max="10720" width="12.15234375" style="23" bestFit="1" customWidth="1"/>
    <col min="10721" max="10721" width="13.3828125" style="23" bestFit="1" customWidth="1"/>
    <col min="10722" max="10967" width="9.15234375" style="23"/>
    <col min="10968" max="10968" width="7" style="23" customWidth="1"/>
    <col min="10969" max="10969" width="52.15234375" style="23" customWidth="1"/>
    <col min="10970" max="10970" width="8.84375" style="23" customWidth="1"/>
    <col min="10971" max="10971" width="7.15234375" style="23" customWidth="1"/>
    <col min="10972" max="10972" width="10.15234375" style="23" bestFit="1" customWidth="1"/>
    <col min="10973" max="10973" width="8.69140625" style="23" bestFit="1" customWidth="1"/>
    <col min="10974" max="10974" width="9.3828125" style="23" bestFit="1" customWidth="1"/>
    <col min="10975" max="10975" width="13.69140625" style="23" bestFit="1" customWidth="1"/>
    <col min="10976" max="10976" width="12.15234375" style="23" bestFit="1" customWidth="1"/>
    <col min="10977" max="10977" width="13.3828125" style="23" bestFit="1" customWidth="1"/>
    <col min="10978" max="11223" width="9.15234375" style="23"/>
    <col min="11224" max="11224" width="7" style="23" customWidth="1"/>
    <col min="11225" max="11225" width="52.15234375" style="23" customWidth="1"/>
    <col min="11226" max="11226" width="8.84375" style="23" customWidth="1"/>
    <col min="11227" max="11227" width="7.15234375" style="23" customWidth="1"/>
    <col min="11228" max="11228" width="10.15234375" style="23" bestFit="1" customWidth="1"/>
    <col min="11229" max="11229" width="8.69140625" style="23" bestFit="1" customWidth="1"/>
    <col min="11230" max="11230" width="9.3828125" style="23" bestFit="1" customWidth="1"/>
    <col min="11231" max="11231" width="13.69140625" style="23" bestFit="1" customWidth="1"/>
    <col min="11232" max="11232" width="12.15234375" style="23" bestFit="1" customWidth="1"/>
    <col min="11233" max="11233" width="13.3828125" style="23" bestFit="1" customWidth="1"/>
    <col min="11234" max="11479" width="9.15234375" style="23"/>
    <col min="11480" max="11480" width="7" style="23" customWidth="1"/>
    <col min="11481" max="11481" width="52.15234375" style="23" customWidth="1"/>
    <col min="11482" max="11482" width="8.84375" style="23" customWidth="1"/>
    <col min="11483" max="11483" width="7.15234375" style="23" customWidth="1"/>
    <col min="11484" max="11484" width="10.15234375" style="23" bestFit="1" customWidth="1"/>
    <col min="11485" max="11485" width="8.69140625" style="23" bestFit="1" customWidth="1"/>
    <col min="11486" max="11486" width="9.3828125" style="23" bestFit="1" customWidth="1"/>
    <col min="11487" max="11487" width="13.69140625" style="23" bestFit="1" customWidth="1"/>
    <col min="11488" max="11488" width="12.15234375" style="23" bestFit="1" customWidth="1"/>
    <col min="11489" max="11489" width="13.3828125" style="23" bestFit="1" customWidth="1"/>
    <col min="11490" max="11735" width="9.15234375" style="23"/>
    <col min="11736" max="11736" width="7" style="23" customWidth="1"/>
    <col min="11737" max="11737" width="52.15234375" style="23" customWidth="1"/>
    <col min="11738" max="11738" width="8.84375" style="23" customWidth="1"/>
    <col min="11739" max="11739" width="7.15234375" style="23" customWidth="1"/>
    <col min="11740" max="11740" width="10.15234375" style="23" bestFit="1" customWidth="1"/>
    <col min="11741" max="11741" width="8.69140625" style="23" bestFit="1" customWidth="1"/>
    <col min="11742" max="11742" width="9.3828125" style="23" bestFit="1" customWidth="1"/>
    <col min="11743" max="11743" width="13.69140625" style="23" bestFit="1" customWidth="1"/>
    <col min="11744" max="11744" width="12.15234375" style="23" bestFit="1" customWidth="1"/>
    <col min="11745" max="11745" width="13.3828125" style="23" bestFit="1" customWidth="1"/>
    <col min="11746" max="11991" width="9.15234375" style="23"/>
    <col min="11992" max="11992" width="7" style="23" customWidth="1"/>
    <col min="11993" max="11993" width="52.15234375" style="23" customWidth="1"/>
    <col min="11994" max="11994" width="8.84375" style="23" customWidth="1"/>
    <col min="11995" max="11995" width="7.15234375" style="23" customWidth="1"/>
    <col min="11996" max="11996" width="10.15234375" style="23" bestFit="1" customWidth="1"/>
    <col min="11997" max="11997" width="8.69140625" style="23" bestFit="1" customWidth="1"/>
    <col min="11998" max="11998" width="9.3828125" style="23" bestFit="1" customWidth="1"/>
    <col min="11999" max="11999" width="13.69140625" style="23" bestFit="1" customWidth="1"/>
    <col min="12000" max="12000" width="12.15234375" style="23" bestFit="1" customWidth="1"/>
    <col min="12001" max="12001" width="13.3828125" style="23" bestFit="1" customWidth="1"/>
    <col min="12002" max="12247" width="9.15234375" style="23"/>
    <col min="12248" max="12248" width="7" style="23" customWidth="1"/>
    <col min="12249" max="12249" width="52.15234375" style="23" customWidth="1"/>
    <col min="12250" max="12250" width="8.84375" style="23" customWidth="1"/>
    <col min="12251" max="12251" width="7.15234375" style="23" customWidth="1"/>
    <col min="12252" max="12252" width="10.15234375" style="23" bestFit="1" customWidth="1"/>
    <col min="12253" max="12253" width="8.69140625" style="23" bestFit="1" customWidth="1"/>
    <col min="12254" max="12254" width="9.3828125" style="23" bestFit="1" customWidth="1"/>
    <col min="12255" max="12255" width="13.69140625" style="23" bestFit="1" customWidth="1"/>
    <col min="12256" max="12256" width="12.15234375" style="23" bestFit="1" customWidth="1"/>
    <col min="12257" max="12257" width="13.3828125" style="23" bestFit="1" customWidth="1"/>
    <col min="12258" max="12503" width="9.15234375" style="23"/>
    <col min="12504" max="12504" width="7" style="23" customWidth="1"/>
    <col min="12505" max="12505" width="52.15234375" style="23" customWidth="1"/>
    <col min="12506" max="12506" width="8.84375" style="23" customWidth="1"/>
    <col min="12507" max="12507" width="7.15234375" style="23" customWidth="1"/>
    <col min="12508" max="12508" width="10.15234375" style="23" bestFit="1" customWidth="1"/>
    <col min="12509" max="12509" width="8.69140625" style="23" bestFit="1" customWidth="1"/>
    <col min="12510" max="12510" width="9.3828125" style="23" bestFit="1" customWidth="1"/>
    <col min="12511" max="12511" width="13.69140625" style="23" bestFit="1" customWidth="1"/>
    <col min="12512" max="12512" width="12.15234375" style="23" bestFit="1" customWidth="1"/>
    <col min="12513" max="12513" width="13.3828125" style="23" bestFit="1" customWidth="1"/>
    <col min="12514" max="12759" width="9.15234375" style="23"/>
    <col min="12760" max="12760" width="7" style="23" customWidth="1"/>
    <col min="12761" max="12761" width="52.15234375" style="23" customWidth="1"/>
    <col min="12762" max="12762" width="8.84375" style="23" customWidth="1"/>
    <col min="12763" max="12763" width="7.15234375" style="23" customWidth="1"/>
    <col min="12764" max="12764" width="10.15234375" style="23" bestFit="1" customWidth="1"/>
    <col min="12765" max="12765" width="8.69140625" style="23" bestFit="1" customWidth="1"/>
    <col min="12766" max="12766" width="9.3828125" style="23" bestFit="1" customWidth="1"/>
    <col min="12767" max="12767" width="13.69140625" style="23" bestFit="1" customWidth="1"/>
    <col min="12768" max="12768" width="12.15234375" style="23" bestFit="1" customWidth="1"/>
    <col min="12769" max="12769" width="13.3828125" style="23" bestFit="1" customWidth="1"/>
    <col min="12770" max="13015" width="9.15234375" style="23"/>
    <col min="13016" max="13016" width="7" style="23" customWidth="1"/>
    <col min="13017" max="13017" width="52.15234375" style="23" customWidth="1"/>
    <col min="13018" max="13018" width="8.84375" style="23" customWidth="1"/>
    <col min="13019" max="13019" width="7.15234375" style="23" customWidth="1"/>
    <col min="13020" max="13020" width="10.15234375" style="23" bestFit="1" customWidth="1"/>
    <col min="13021" max="13021" width="8.69140625" style="23" bestFit="1" customWidth="1"/>
    <col min="13022" max="13022" width="9.3828125" style="23" bestFit="1" customWidth="1"/>
    <col min="13023" max="13023" width="13.69140625" style="23" bestFit="1" customWidth="1"/>
    <col min="13024" max="13024" width="12.15234375" style="23" bestFit="1" customWidth="1"/>
    <col min="13025" max="13025" width="13.3828125" style="23" bestFit="1" customWidth="1"/>
    <col min="13026" max="13271" width="9.15234375" style="23"/>
    <col min="13272" max="13272" width="7" style="23" customWidth="1"/>
    <col min="13273" max="13273" width="52.15234375" style="23" customWidth="1"/>
    <col min="13274" max="13274" width="8.84375" style="23" customWidth="1"/>
    <col min="13275" max="13275" width="7.15234375" style="23" customWidth="1"/>
    <col min="13276" max="13276" width="10.15234375" style="23" bestFit="1" customWidth="1"/>
    <col min="13277" max="13277" width="8.69140625" style="23" bestFit="1" customWidth="1"/>
    <col min="13278" max="13278" width="9.3828125" style="23" bestFit="1" customWidth="1"/>
    <col min="13279" max="13279" width="13.69140625" style="23" bestFit="1" customWidth="1"/>
    <col min="13280" max="13280" width="12.15234375" style="23" bestFit="1" customWidth="1"/>
    <col min="13281" max="13281" width="13.3828125" style="23" bestFit="1" customWidth="1"/>
    <col min="13282" max="13527" width="9.15234375" style="23"/>
    <col min="13528" max="13528" width="7" style="23" customWidth="1"/>
    <col min="13529" max="13529" width="52.15234375" style="23" customWidth="1"/>
    <col min="13530" max="13530" width="8.84375" style="23" customWidth="1"/>
    <col min="13531" max="13531" width="7.15234375" style="23" customWidth="1"/>
    <col min="13532" max="13532" width="10.15234375" style="23" bestFit="1" customWidth="1"/>
    <col min="13533" max="13533" width="8.69140625" style="23" bestFit="1" customWidth="1"/>
    <col min="13534" max="13534" width="9.3828125" style="23" bestFit="1" customWidth="1"/>
    <col min="13535" max="13535" width="13.69140625" style="23" bestFit="1" customWidth="1"/>
    <col min="13536" max="13536" width="12.15234375" style="23" bestFit="1" customWidth="1"/>
    <col min="13537" max="13537" width="13.3828125" style="23" bestFit="1" customWidth="1"/>
    <col min="13538" max="13783" width="9.15234375" style="23"/>
    <col min="13784" max="13784" width="7" style="23" customWidth="1"/>
    <col min="13785" max="13785" width="52.15234375" style="23" customWidth="1"/>
    <col min="13786" max="13786" width="8.84375" style="23" customWidth="1"/>
    <col min="13787" max="13787" width="7.15234375" style="23" customWidth="1"/>
    <col min="13788" max="13788" width="10.15234375" style="23" bestFit="1" customWidth="1"/>
    <col min="13789" max="13789" width="8.69140625" style="23" bestFit="1" customWidth="1"/>
    <col min="13790" max="13790" width="9.3828125" style="23" bestFit="1" customWidth="1"/>
    <col min="13791" max="13791" width="13.69140625" style="23" bestFit="1" customWidth="1"/>
    <col min="13792" max="13792" width="12.15234375" style="23" bestFit="1" customWidth="1"/>
    <col min="13793" max="13793" width="13.3828125" style="23" bestFit="1" customWidth="1"/>
    <col min="13794" max="14039" width="9.15234375" style="23"/>
    <col min="14040" max="14040" width="7" style="23" customWidth="1"/>
    <col min="14041" max="14041" width="52.15234375" style="23" customWidth="1"/>
    <col min="14042" max="14042" width="8.84375" style="23" customWidth="1"/>
    <col min="14043" max="14043" width="7.15234375" style="23" customWidth="1"/>
    <col min="14044" max="14044" width="10.15234375" style="23" bestFit="1" customWidth="1"/>
    <col min="14045" max="14045" width="8.69140625" style="23" bestFit="1" customWidth="1"/>
    <col min="14046" max="14046" width="9.3828125" style="23" bestFit="1" customWidth="1"/>
    <col min="14047" max="14047" width="13.69140625" style="23" bestFit="1" customWidth="1"/>
    <col min="14048" max="14048" width="12.15234375" style="23" bestFit="1" customWidth="1"/>
    <col min="14049" max="14049" width="13.3828125" style="23" bestFit="1" customWidth="1"/>
    <col min="14050" max="14295" width="9.15234375" style="23"/>
    <col min="14296" max="14296" width="7" style="23" customWidth="1"/>
    <col min="14297" max="14297" width="52.15234375" style="23" customWidth="1"/>
    <col min="14298" max="14298" width="8.84375" style="23" customWidth="1"/>
    <col min="14299" max="14299" width="7.15234375" style="23" customWidth="1"/>
    <col min="14300" max="14300" width="10.15234375" style="23" bestFit="1" customWidth="1"/>
    <col min="14301" max="14301" width="8.69140625" style="23" bestFit="1" customWidth="1"/>
    <col min="14302" max="14302" width="9.3828125" style="23" bestFit="1" customWidth="1"/>
    <col min="14303" max="14303" width="13.69140625" style="23" bestFit="1" customWidth="1"/>
    <col min="14304" max="14304" width="12.15234375" style="23" bestFit="1" customWidth="1"/>
    <col min="14305" max="14305" width="13.3828125" style="23" bestFit="1" customWidth="1"/>
    <col min="14306" max="14551" width="9.15234375" style="23"/>
    <col min="14552" max="14552" width="7" style="23" customWidth="1"/>
    <col min="14553" max="14553" width="52.15234375" style="23" customWidth="1"/>
    <col min="14554" max="14554" width="8.84375" style="23" customWidth="1"/>
    <col min="14555" max="14555" width="7.15234375" style="23" customWidth="1"/>
    <col min="14556" max="14556" width="10.15234375" style="23" bestFit="1" customWidth="1"/>
    <col min="14557" max="14557" width="8.69140625" style="23" bestFit="1" customWidth="1"/>
    <col min="14558" max="14558" width="9.3828125" style="23" bestFit="1" customWidth="1"/>
    <col min="14559" max="14559" width="13.69140625" style="23" bestFit="1" customWidth="1"/>
    <col min="14560" max="14560" width="12.15234375" style="23" bestFit="1" customWidth="1"/>
    <col min="14561" max="14561" width="13.3828125" style="23" bestFit="1" customWidth="1"/>
    <col min="14562" max="14807" width="9.15234375" style="23"/>
    <col min="14808" max="14808" width="7" style="23" customWidth="1"/>
    <col min="14809" max="14809" width="52.15234375" style="23" customWidth="1"/>
    <col min="14810" max="14810" width="8.84375" style="23" customWidth="1"/>
    <col min="14811" max="14811" width="7.15234375" style="23" customWidth="1"/>
    <col min="14812" max="14812" width="10.15234375" style="23" bestFit="1" customWidth="1"/>
    <col min="14813" max="14813" width="8.69140625" style="23" bestFit="1" customWidth="1"/>
    <col min="14814" max="14814" width="9.3828125" style="23" bestFit="1" customWidth="1"/>
    <col min="14815" max="14815" width="13.69140625" style="23" bestFit="1" customWidth="1"/>
    <col min="14816" max="14816" width="12.15234375" style="23" bestFit="1" customWidth="1"/>
    <col min="14817" max="14817" width="13.3828125" style="23" bestFit="1" customWidth="1"/>
    <col min="14818" max="15063" width="9.15234375" style="23"/>
    <col min="15064" max="15064" width="7" style="23" customWidth="1"/>
    <col min="15065" max="15065" width="52.15234375" style="23" customWidth="1"/>
    <col min="15066" max="15066" width="8.84375" style="23" customWidth="1"/>
    <col min="15067" max="15067" width="7.15234375" style="23" customWidth="1"/>
    <col min="15068" max="15068" width="10.15234375" style="23" bestFit="1" customWidth="1"/>
    <col min="15069" max="15069" width="8.69140625" style="23" bestFit="1" customWidth="1"/>
    <col min="15070" max="15070" width="9.3828125" style="23" bestFit="1" customWidth="1"/>
    <col min="15071" max="15071" width="13.69140625" style="23" bestFit="1" customWidth="1"/>
    <col min="15072" max="15072" width="12.15234375" style="23" bestFit="1" customWidth="1"/>
    <col min="15073" max="15073" width="13.3828125" style="23" bestFit="1" customWidth="1"/>
    <col min="15074" max="15319" width="9.15234375" style="23"/>
    <col min="15320" max="15320" width="7" style="23" customWidth="1"/>
    <col min="15321" max="15321" width="52.15234375" style="23" customWidth="1"/>
    <col min="15322" max="15322" width="8.84375" style="23" customWidth="1"/>
    <col min="15323" max="15323" width="7.15234375" style="23" customWidth="1"/>
    <col min="15324" max="15324" width="10.15234375" style="23" bestFit="1" customWidth="1"/>
    <col min="15325" max="15325" width="8.69140625" style="23" bestFit="1" customWidth="1"/>
    <col min="15326" max="15326" width="9.3828125" style="23" bestFit="1" customWidth="1"/>
    <col min="15327" max="15327" width="13.69140625" style="23" bestFit="1" customWidth="1"/>
    <col min="15328" max="15328" width="12.15234375" style="23" bestFit="1" customWidth="1"/>
    <col min="15329" max="15329" width="13.3828125" style="23" bestFit="1" customWidth="1"/>
    <col min="15330" max="15575" width="9.15234375" style="23"/>
    <col min="15576" max="15576" width="7" style="23" customWidth="1"/>
    <col min="15577" max="15577" width="52.15234375" style="23" customWidth="1"/>
    <col min="15578" max="15578" width="8.84375" style="23" customWidth="1"/>
    <col min="15579" max="15579" width="7.15234375" style="23" customWidth="1"/>
    <col min="15580" max="15580" width="10.15234375" style="23" bestFit="1" customWidth="1"/>
    <col min="15581" max="15581" width="8.69140625" style="23" bestFit="1" customWidth="1"/>
    <col min="15582" max="15582" width="9.3828125" style="23" bestFit="1" customWidth="1"/>
    <col min="15583" max="15583" width="13.69140625" style="23" bestFit="1" customWidth="1"/>
    <col min="15584" max="15584" width="12.15234375" style="23" bestFit="1" customWidth="1"/>
    <col min="15585" max="15585" width="13.3828125" style="23" bestFit="1" customWidth="1"/>
    <col min="15586" max="15831" width="9.15234375" style="23"/>
    <col min="15832" max="15832" width="7" style="23" customWidth="1"/>
    <col min="15833" max="15833" width="52.15234375" style="23" customWidth="1"/>
    <col min="15834" max="15834" width="8.84375" style="23" customWidth="1"/>
    <col min="15835" max="15835" width="7.15234375" style="23" customWidth="1"/>
    <col min="15836" max="15836" width="10.15234375" style="23" bestFit="1" customWidth="1"/>
    <col min="15837" max="15837" width="8.69140625" style="23" bestFit="1" customWidth="1"/>
    <col min="15838" max="15838" width="9.3828125" style="23" bestFit="1" customWidth="1"/>
    <col min="15839" max="15839" width="13.69140625" style="23" bestFit="1" customWidth="1"/>
    <col min="15840" max="15840" width="12.15234375" style="23" bestFit="1" customWidth="1"/>
    <col min="15841" max="15841" width="13.3828125" style="23" bestFit="1" customWidth="1"/>
    <col min="15842" max="16087" width="9.15234375" style="23"/>
    <col min="16088" max="16088" width="7" style="23" customWidth="1"/>
    <col min="16089" max="16089" width="52.15234375" style="23" customWidth="1"/>
    <col min="16090" max="16090" width="8.84375" style="23" customWidth="1"/>
    <col min="16091" max="16091" width="7.15234375" style="23" customWidth="1"/>
    <col min="16092" max="16092" width="10.15234375" style="23" bestFit="1" customWidth="1"/>
    <col min="16093" max="16093" width="8.69140625" style="23" bestFit="1" customWidth="1"/>
    <col min="16094" max="16094" width="9.3828125" style="23" bestFit="1" customWidth="1"/>
    <col min="16095" max="16095" width="13.69140625" style="23" bestFit="1" customWidth="1"/>
    <col min="16096" max="16096" width="12.15234375" style="23" bestFit="1" customWidth="1"/>
    <col min="16097" max="16097" width="13.3828125" style="23" bestFit="1" customWidth="1"/>
    <col min="16098" max="16344" width="9.15234375" style="23"/>
    <col min="16345" max="16362" width="9.15234375" style="23" customWidth="1"/>
    <col min="16363" max="16384" width="9.15234375" style="23"/>
  </cols>
  <sheetData>
    <row r="1" spans="1:9" s="20" customFormat="1" ht="21" customHeight="1">
      <c r="A1" s="161" t="s">
        <v>301</v>
      </c>
      <c r="B1" s="161"/>
      <c r="C1" s="161"/>
      <c r="D1" s="161"/>
      <c r="E1" s="161"/>
      <c r="F1" s="161"/>
      <c r="G1" s="161"/>
      <c r="H1" s="161"/>
      <c r="I1" s="161"/>
    </row>
    <row r="2" spans="1:9" s="20" customFormat="1" ht="21" customHeight="1">
      <c r="A2" s="21"/>
      <c r="B2" s="22"/>
      <c r="C2" s="161" t="s">
        <v>278</v>
      </c>
      <c r="D2" s="161"/>
      <c r="E2" s="161"/>
      <c r="F2" s="161"/>
      <c r="G2" s="161"/>
      <c r="H2" s="161"/>
      <c r="I2" s="161"/>
    </row>
    <row r="3" spans="1:9" ht="12.9">
      <c r="A3" s="21" t="s">
        <v>9</v>
      </c>
      <c r="B3" s="166" t="s">
        <v>10</v>
      </c>
      <c r="C3" s="164" t="s">
        <v>1</v>
      </c>
      <c r="D3" s="162" t="s">
        <v>58</v>
      </c>
      <c r="E3" s="160" t="s">
        <v>11</v>
      </c>
      <c r="F3" s="160"/>
      <c r="G3" s="160" t="s">
        <v>12</v>
      </c>
      <c r="H3" s="160"/>
      <c r="I3" s="160"/>
    </row>
    <row r="4" spans="1:9" ht="12.9">
      <c r="A4" s="21" t="s">
        <v>13</v>
      </c>
      <c r="B4" s="167"/>
      <c r="C4" s="165"/>
      <c r="D4" s="163"/>
      <c r="E4" s="24" t="s">
        <v>14</v>
      </c>
      <c r="F4" s="24" t="s">
        <v>15</v>
      </c>
      <c r="G4" s="24" t="s">
        <v>14</v>
      </c>
      <c r="H4" s="24" t="s">
        <v>15</v>
      </c>
      <c r="I4" s="24" t="s">
        <v>0</v>
      </c>
    </row>
    <row r="5" spans="1:9" s="29" customFormat="1" ht="12.9">
      <c r="A5" s="25">
        <v>1</v>
      </c>
      <c r="B5" s="26" t="s">
        <v>16</v>
      </c>
      <c r="C5" s="21"/>
      <c r="D5" s="27"/>
      <c r="E5" s="28"/>
      <c r="F5" s="28"/>
      <c r="G5" s="28"/>
      <c r="H5" s="28"/>
      <c r="I5" s="28"/>
    </row>
    <row r="6" spans="1:9" s="29" customFormat="1" ht="174">
      <c r="A6" s="25"/>
      <c r="B6" s="30" t="s">
        <v>182</v>
      </c>
      <c r="C6" s="21"/>
      <c r="D6" s="27"/>
      <c r="E6" s="28"/>
      <c r="F6" s="28"/>
      <c r="G6" s="28"/>
      <c r="H6" s="28"/>
      <c r="I6" s="28"/>
    </row>
    <row r="7" spans="1:9" s="29" customFormat="1" ht="12.9">
      <c r="A7" s="25"/>
      <c r="B7" s="31" t="s">
        <v>64</v>
      </c>
      <c r="C7" s="21"/>
      <c r="D7" s="27"/>
      <c r="E7" s="28"/>
      <c r="F7" s="28"/>
      <c r="G7" s="28"/>
      <c r="H7" s="28"/>
      <c r="I7" s="28"/>
    </row>
    <row r="8" spans="1:9" s="29" customFormat="1" ht="12.9">
      <c r="A8" s="25"/>
      <c r="B8" s="31" t="s">
        <v>65</v>
      </c>
      <c r="C8" s="21"/>
      <c r="D8" s="27"/>
      <c r="E8" s="28"/>
      <c r="F8" s="28"/>
      <c r="G8" s="28"/>
      <c r="H8" s="28"/>
      <c r="I8" s="28"/>
    </row>
    <row r="9" spans="1:9" s="29" customFormat="1" ht="12.9">
      <c r="A9" s="25"/>
      <c r="B9" s="31" t="s">
        <v>66</v>
      </c>
      <c r="C9" s="21"/>
      <c r="D9" s="27"/>
      <c r="E9" s="28"/>
      <c r="F9" s="28"/>
      <c r="G9" s="28"/>
      <c r="H9" s="28"/>
      <c r="I9" s="28"/>
    </row>
    <row r="10" spans="1:9" s="29" customFormat="1" ht="12.9">
      <c r="A10" s="25"/>
      <c r="B10" s="31" t="s">
        <v>263</v>
      </c>
      <c r="C10" s="21"/>
      <c r="D10" s="27"/>
      <c r="E10" s="28"/>
      <c r="F10" s="28"/>
      <c r="G10" s="28"/>
      <c r="H10" s="28"/>
      <c r="I10" s="28"/>
    </row>
    <row r="11" spans="1:9" s="29" customFormat="1" ht="25.75">
      <c r="A11" s="25"/>
      <c r="B11" s="31" t="s">
        <v>67</v>
      </c>
      <c r="C11" s="21"/>
      <c r="D11" s="27"/>
      <c r="E11" s="28"/>
      <c r="F11" s="28"/>
      <c r="G11" s="28"/>
      <c r="H11" s="28"/>
      <c r="I11" s="28"/>
    </row>
    <row r="12" spans="1:9" s="29" customFormat="1" ht="12.9">
      <c r="A12" s="25"/>
      <c r="B12" s="31" t="s">
        <v>68</v>
      </c>
      <c r="C12" s="21"/>
      <c r="D12" s="27"/>
      <c r="E12" s="28"/>
      <c r="F12" s="28"/>
      <c r="G12" s="28"/>
      <c r="H12" s="28"/>
      <c r="I12" s="28"/>
    </row>
    <row r="13" spans="1:9" s="29" customFormat="1" ht="12.9">
      <c r="A13" s="25"/>
      <c r="B13" s="31" t="s">
        <v>127</v>
      </c>
      <c r="C13" s="21"/>
      <c r="D13" s="27"/>
      <c r="E13" s="28"/>
      <c r="F13" s="28"/>
      <c r="G13" s="28"/>
      <c r="H13" s="28"/>
      <c r="I13" s="28"/>
    </row>
    <row r="14" spans="1:9" s="29" customFormat="1" ht="12.9">
      <c r="A14" s="25"/>
      <c r="B14" s="31" t="s">
        <v>69</v>
      </c>
      <c r="C14" s="21"/>
      <c r="D14" s="27"/>
      <c r="E14" s="28"/>
      <c r="F14" s="28"/>
      <c r="G14" s="28"/>
      <c r="H14" s="28"/>
      <c r="I14" s="28"/>
    </row>
    <row r="15" spans="1:9" s="29" customFormat="1" ht="12.9">
      <c r="A15" s="25"/>
      <c r="B15" s="31" t="s">
        <v>183</v>
      </c>
      <c r="C15" s="21"/>
      <c r="D15" s="27"/>
      <c r="E15" s="28"/>
      <c r="F15" s="28"/>
      <c r="G15" s="28"/>
      <c r="H15" s="28"/>
      <c r="I15" s="28"/>
    </row>
    <row r="16" spans="1:9" s="29" customFormat="1" ht="12.9">
      <c r="A16" s="25"/>
      <c r="B16" s="31" t="s">
        <v>193</v>
      </c>
      <c r="C16" s="21"/>
      <c r="D16" s="27"/>
      <c r="E16" s="28"/>
      <c r="F16" s="28"/>
      <c r="G16" s="28"/>
      <c r="H16" s="28"/>
      <c r="I16" s="28"/>
    </row>
    <row r="17" spans="1:9" s="29" customFormat="1" ht="12.9">
      <c r="A17" s="25"/>
      <c r="B17" s="31" t="s">
        <v>283</v>
      </c>
      <c r="C17" s="21"/>
      <c r="D17" s="27"/>
      <c r="E17" s="28"/>
      <c r="F17" s="28"/>
      <c r="G17" s="28"/>
      <c r="H17" s="28"/>
      <c r="I17" s="28"/>
    </row>
    <row r="18" spans="1:9" s="29" customFormat="1" ht="25.75">
      <c r="A18" s="25"/>
      <c r="B18" s="31" t="s">
        <v>284</v>
      </c>
      <c r="C18" s="21"/>
      <c r="D18" s="27"/>
      <c r="E18" s="28"/>
      <c r="F18" s="28"/>
      <c r="G18" s="28"/>
      <c r="H18" s="28"/>
      <c r="I18" s="28"/>
    </row>
    <row r="19" spans="1:9" s="29" customFormat="1" ht="25.75">
      <c r="A19" s="32"/>
      <c r="B19" s="31" t="s">
        <v>282</v>
      </c>
      <c r="C19" s="33"/>
      <c r="D19" s="34"/>
      <c r="E19" s="35"/>
      <c r="F19" s="35"/>
      <c r="G19" s="35"/>
      <c r="H19" s="35"/>
      <c r="I19" s="35"/>
    </row>
    <row r="20" spans="1:9" s="29" customFormat="1" ht="12.9">
      <c r="A20" s="32"/>
      <c r="B20" s="31" t="s">
        <v>195</v>
      </c>
      <c r="C20" s="33"/>
      <c r="D20" s="34"/>
      <c r="E20" s="35"/>
      <c r="F20" s="35"/>
      <c r="G20" s="35"/>
      <c r="H20" s="35"/>
      <c r="I20" s="35"/>
    </row>
    <row r="21" spans="1:9">
      <c r="A21" s="36" t="s">
        <v>194</v>
      </c>
      <c r="B21" s="37" t="s">
        <v>256</v>
      </c>
      <c r="C21" s="38" t="s">
        <v>22</v>
      </c>
      <c r="D21" s="39">
        <v>1</v>
      </c>
      <c r="E21" s="40"/>
      <c r="F21" s="40"/>
      <c r="G21" s="39">
        <f t="shared" ref="G21" si="0">IF(D21="RO",0,D21*E21)</f>
        <v>0</v>
      </c>
      <c r="H21" s="39">
        <f t="shared" ref="H21" si="1">IF(D21="RO",0,D21*F21)</f>
        <v>0</v>
      </c>
      <c r="I21" s="40">
        <f t="shared" ref="I21" si="2">SUM(G21:H21)</f>
        <v>0</v>
      </c>
    </row>
    <row r="22" spans="1:9" s="29" customFormat="1" ht="12.9">
      <c r="A22" s="25"/>
      <c r="B22" s="41"/>
      <c r="C22" s="42"/>
      <c r="D22" s="42"/>
      <c r="E22" s="43"/>
      <c r="F22" s="43"/>
      <c r="G22" s="43"/>
      <c r="H22" s="43"/>
      <c r="I22" s="43"/>
    </row>
    <row r="23" spans="1:9" ht="12.9">
      <c r="A23" s="25">
        <v>1.2</v>
      </c>
      <c r="B23" s="26" t="s">
        <v>94</v>
      </c>
      <c r="C23" s="38"/>
      <c r="D23" s="42"/>
      <c r="E23" s="40"/>
      <c r="F23" s="40"/>
      <c r="G23" s="40"/>
      <c r="H23" s="40"/>
      <c r="I23" s="40"/>
    </row>
    <row r="24" spans="1:9" ht="12.9">
      <c r="A24" s="21"/>
      <c r="B24" s="26" t="s">
        <v>17</v>
      </c>
      <c r="C24" s="38"/>
      <c r="D24" s="42"/>
      <c r="E24" s="40"/>
      <c r="F24" s="40"/>
      <c r="G24" s="40"/>
      <c r="H24" s="40"/>
      <c r="I24" s="40"/>
    </row>
    <row r="25" spans="1:9" ht="12.9">
      <c r="A25" s="21"/>
      <c r="B25" s="26" t="s">
        <v>18</v>
      </c>
      <c r="C25" s="38"/>
      <c r="D25" s="42"/>
      <c r="E25" s="40"/>
      <c r="F25" s="40"/>
      <c r="G25" s="40"/>
      <c r="H25" s="40"/>
      <c r="I25" s="40"/>
    </row>
    <row r="26" spans="1:9" ht="12.9">
      <c r="A26" s="21"/>
      <c r="B26" s="26" t="s">
        <v>19</v>
      </c>
      <c r="C26" s="38"/>
      <c r="D26" s="39"/>
      <c r="E26" s="40"/>
      <c r="F26" s="40"/>
      <c r="G26" s="40"/>
      <c r="H26" s="40"/>
      <c r="I26" s="40"/>
    </row>
    <row r="27" spans="1:9" ht="12.9">
      <c r="A27" s="21"/>
      <c r="B27" s="26" t="s">
        <v>20</v>
      </c>
      <c r="C27" s="38"/>
      <c r="D27" s="39"/>
      <c r="E27" s="40"/>
      <c r="F27" s="40"/>
      <c r="G27" s="40"/>
      <c r="H27" s="40"/>
      <c r="I27" s="40"/>
    </row>
    <row r="28" spans="1:9" ht="12.9">
      <c r="A28" s="21"/>
      <c r="B28" s="26" t="s">
        <v>21</v>
      </c>
      <c r="C28" s="38"/>
      <c r="D28" s="39"/>
      <c r="E28" s="40"/>
      <c r="F28" s="40"/>
      <c r="G28" s="40"/>
      <c r="H28" s="40"/>
      <c r="I28" s="40"/>
    </row>
    <row r="29" spans="1:9" ht="25.75">
      <c r="A29" s="21"/>
      <c r="B29" s="44" t="s">
        <v>184</v>
      </c>
      <c r="C29" s="38"/>
      <c r="D29" s="39"/>
      <c r="E29" s="40"/>
      <c r="F29" s="40"/>
      <c r="G29" s="40"/>
      <c r="H29" s="40"/>
      <c r="I29" s="40"/>
    </row>
    <row r="30" spans="1:9" ht="12.9">
      <c r="A30" s="21"/>
      <c r="B30" s="26" t="s">
        <v>189</v>
      </c>
      <c r="C30" s="38"/>
      <c r="D30" s="39"/>
      <c r="E30" s="40"/>
      <c r="F30" s="40"/>
      <c r="G30" s="40"/>
      <c r="H30" s="40"/>
      <c r="I30" s="40"/>
    </row>
    <row r="31" spans="1:9">
      <c r="A31" s="36" t="s">
        <v>95</v>
      </c>
      <c r="B31" s="37" t="s">
        <v>285</v>
      </c>
      <c r="C31" s="38" t="s">
        <v>22</v>
      </c>
      <c r="D31" s="39">
        <v>1</v>
      </c>
      <c r="E31" s="40"/>
      <c r="F31" s="40"/>
      <c r="G31" s="39">
        <f t="shared" ref="G31" si="3">IF(D31="RO",0,D31*E31)</f>
        <v>0</v>
      </c>
      <c r="H31" s="39">
        <f t="shared" ref="H31" si="4">IF(D31="RO",0,D31*F31)</f>
        <v>0</v>
      </c>
      <c r="I31" s="40">
        <f t="shared" ref="I31" si="5">SUM(G31:H31)</f>
        <v>0</v>
      </c>
    </row>
    <row r="32" spans="1:9">
      <c r="A32" s="36" t="s">
        <v>96</v>
      </c>
      <c r="B32" s="37" t="s">
        <v>286</v>
      </c>
      <c r="C32" s="38" t="s">
        <v>22</v>
      </c>
      <c r="D32" s="39">
        <v>1</v>
      </c>
      <c r="E32" s="40"/>
      <c r="F32" s="40"/>
      <c r="G32" s="39">
        <f t="shared" ref="G32" si="6">IF(D32="RO",0,D32*E32)</f>
        <v>0</v>
      </c>
      <c r="H32" s="39">
        <f t="shared" ref="H32" si="7">IF(D32="RO",0,D32*F32)</f>
        <v>0</v>
      </c>
      <c r="I32" s="40">
        <f t="shared" ref="I32" si="8">SUM(G32:H32)</f>
        <v>0</v>
      </c>
    </row>
    <row r="33" spans="1:9">
      <c r="A33" s="36" t="s">
        <v>109</v>
      </c>
      <c r="B33" s="37" t="s">
        <v>270</v>
      </c>
      <c r="C33" s="38" t="s">
        <v>22</v>
      </c>
      <c r="D33" s="39">
        <v>1</v>
      </c>
      <c r="E33" s="40"/>
      <c r="F33" s="40"/>
      <c r="G33" s="39">
        <f t="shared" ref="G33" si="9">IF(D33="RO",0,D33*E33)</f>
        <v>0</v>
      </c>
      <c r="H33" s="39">
        <f t="shared" ref="H33" si="10">IF(D33="RO",0,D33*F33)</f>
        <v>0</v>
      </c>
      <c r="I33" s="40">
        <f t="shared" ref="I33" si="11">SUM(G33:H33)</f>
        <v>0</v>
      </c>
    </row>
    <row r="34" spans="1:9">
      <c r="A34" s="36" t="s">
        <v>126</v>
      </c>
      <c r="B34" s="37" t="s">
        <v>271</v>
      </c>
      <c r="C34" s="38" t="s">
        <v>22</v>
      </c>
      <c r="D34" s="39">
        <v>1</v>
      </c>
      <c r="E34" s="40"/>
      <c r="F34" s="40"/>
      <c r="G34" s="39">
        <f t="shared" ref="G34" si="12">IF(D34="RO",0,D34*E34)</f>
        <v>0</v>
      </c>
      <c r="H34" s="39">
        <f t="shared" ref="H34" si="13">IF(D34="RO",0,D34*F34)</f>
        <v>0</v>
      </c>
      <c r="I34" s="40">
        <f t="shared" ref="I34" si="14">SUM(G34:H34)</f>
        <v>0</v>
      </c>
    </row>
    <row r="35" spans="1:9">
      <c r="A35" s="36" t="s">
        <v>126</v>
      </c>
      <c r="B35" s="37" t="s">
        <v>266</v>
      </c>
      <c r="C35" s="38" t="s">
        <v>22</v>
      </c>
      <c r="D35" s="39">
        <v>1</v>
      </c>
      <c r="E35" s="40"/>
      <c r="F35" s="40"/>
      <c r="G35" s="39">
        <f t="shared" ref="G35" si="15">IF(D35="RO",0,D35*E35)</f>
        <v>0</v>
      </c>
      <c r="H35" s="39">
        <f t="shared" ref="H35" si="16">IF(D35="RO",0,D35*F35)</f>
        <v>0</v>
      </c>
      <c r="I35" s="40">
        <f t="shared" ref="I35" si="17">SUM(G35:H35)</f>
        <v>0</v>
      </c>
    </row>
    <row r="36" spans="1:9">
      <c r="A36" s="38"/>
      <c r="B36" s="45"/>
      <c r="C36" s="38"/>
      <c r="D36" s="39"/>
      <c r="E36" s="40"/>
      <c r="F36" s="40"/>
      <c r="G36" s="40"/>
      <c r="H36" s="40"/>
      <c r="I36" s="40"/>
    </row>
    <row r="37" spans="1:9" ht="24.9">
      <c r="A37" s="36">
        <v>1.4</v>
      </c>
      <c r="B37" s="37" t="s">
        <v>265</v>
      </c>
      <c r="C37" s="38" t="s">
        <v>23</v>
      </c>
      <c r="D37" s="38" t="s">
        <v>60</v>
      </c>
      <c r="E37" s="40"/>
      <c r="F37" s="40"/>
      <c r="G37" s="39">
        <f t="shared" ref="G37" si="18">IF(D37="RO",0,D37*E37)</f>
        <v>0</v>
      </c>
      <c r="H37" s="39">
        <f t="shared" ref="H37" si="19">IF(D37="RO",0,D37*F37)</f>
        <v>0</v>
      </c>
      <c r="I37" s="40">
        <f t="shared" ref="I37" si="20">SUM(G37:H37)</f>
        <v>0</v>
      </c>
    </row>
    <row r="38" spans="1:9" s="50" customFormat="1">
      <c r="A38" s="46"/>
      <c r="B38" s="47"/>
      <c r="C38" s="48"/>
      <c r="D38" s="48"/>
      <c r="E38" s="49"/>
      <c r="F38" s="49"/>
      <c r="G38" s="49"/>
      <c r="H38" s="49"/>
      <c r="I38" s="49"/>
    </row>
    <row r="39" spans="1:9" ht="24.9">
      <c r="A39" s="36">
        <v>1.5</v>
      </c>
      <c r="B39" s="37" t="s">
        <v>287</v>
      </c>
      <c r="C39" s="38" t="s">
        <v>23</v>
      </c>
      <c r="D39" s="38">
        <v>2</v>
      </c>
      <c r="E39" s="43"/>
      <c r="F39" s="43"/>
      <c r="G39" s="39">
        <f t="shared" ref="G39" si="21">IF(D39="RO",0,D39*E39)</f>
        <v>0</v>
      </c>
      <c r="H39" s="39">
        <f t="shared" ref="H39" si="22">IF(D39="RO",0,D39*F39)</f>
        <v>0</v>
      </c>
      <c r="I39" s="40">
        <f t="shared" ref="I39" si="23">SUM(G39:H39)</f>
        <v>0</v>
      </c>
    </row>
    <row r="40" spans="1:9" ht="14.25" customHeight="1">
      <c r="A40" s="36"/>
      <c r="B40" s="37"/>
      <c r="C40" s="38"/>
      <c r="D40" s="38"/>
      <c r="E40" s="40"/>
      <c r="F40" s="40"/>
      <c r="G40" s="40"/>
      <c r="H40" s="40"/>
      <c r="I40" s="40"/>
    </row>
    <row r="41" spans="1:9" ht="24.9">
      <c r="A41" s="36">
        <v>1.6</v>
      </c>
      <c r="B41" s="37" t="s">
        <v>262</v>
      </c>
      <c r="C41" s="38" t="s">
        <v>23</v>
      </c>
      <c r="D41" s="38">
        <v>2</v>
      </c>
      <c r="E41" s="40"/>
      <c r="F41" s="40"/>
      <c r="G41" s="39">
        <f t="shared" ref="G41" si="24">IF(D41="RO",0,D41*E41)</f>
        <v>0</v>
      </c>
      <c r="H41" s="39">
        <f t="shared" ref="H41" si="25">IF(D41="RO",0,D41*F41)</f>
        <v>0</v>
      </c>
      <c r="I41" s="40">
        <f t="shared" ref="I41" si="26">SUM(G41:H41)</f>
        <v>0</v>
      </c>
    </row>
    <row r="42" spans="1:9" ht="14.25" customHeight="1">
      <c r="A42" s="36"/>
      <c r="B42" s="37"/>
      <c r="C42" s="38"/>
      <c r="D42" s="38"/>
      <c r="E42" s="40"/>
      <c r="F42" s="40"/>
      <c r="G42" s="40"/>
      <c r="H42" s="40"/>
      <c r="I42" s="40"/>
    </row>
    <row r="43" spans="1:9" ht="24.9">
      <c r="A43" s="36">
        <v>1.7</v>
      </c>
      <c r="B43" s="37" t="s">
        <v>246</v>
      </c>
      <c r="C43" s="38" t="s">
        <v>23</v>
      </c>
      <c r="D43" s="38" t="s">
        <v>60</v>
      </c>
      <c r="E43" s="40"/>
      <c r="F43" s="40"/>
      <c r="G43" s="39">
        <f t="shared" ref="G43" si="27">IF(D43="RO",0,D43*E43)</f>
        <v>0</v>
      </c>
      <c r="H43" s="39">
        <f t="shared" ref="H43" si="28">IF(D43="RO",0,D43*F43)</f>
        <v>0</v>
      </c>
      <c r="I43" s="40">
        <f t="shared" ref="I43" si="29">SUM(G43:H43)</f>
        <v>0</v>
      </c>
    </row>
    <row r="44" spans="1:9">
      <c r="A44" s="36"/>
      <c r="B44" s="51"/>
      <c r="C44" s="36"/>
      <c r="D44" s="36"/>
      <c r="E44" s="36"/>
      <c r="F44" s="36"/>
      <c r="G44" s="36"/>
      <c r="H44" s="36"/>
      <c r="I44" s="36"/>
    </row>
    <row r="45" spans="1:9" ht="24.9">
      <c r="A45" s="36">
        <v>1.8</v>
      </c>
      <c r="B45" s="37" t="s">
        <v>234</v>
      </c>
      <c r="C45" s="38" t="s">
        <v>62</v>
      </c>
      <c r="D45" s="38" t="s">
        <v>60</v>
      </c>
      <c r="E45" s="43"/>
      <c r="F45" s="43"/>
      <c r="G45" s="39">
        <f t="shared" ref="G45:G47" si="30">IF(D45="RO",0,D45*E45)</f>
        <v>0</v>
      </c>
      <c r="H45" s="39">
        <f t="shared" ref="H45:H47" si="31">IF(D45="RO",0,D45*F45)</f>
        <v>0</v>
      </c>
      <c r="I45" s="40">
        <f t="shared" ref="I45" si="32">SUM(G45:H45)</f>
        <v>0</v>
      </c>
    </row>
    <row r="46" spans="1:9">
      <c r="A46" s="52"/>
      <c r="B46" s="53"/>
      <c r="C46" s="54"/>
      <c r="D46" s="54"/>
      <c r="E46" s="55"/>
      <c r="F46" s="55"/>
      <c r="G46" s="56"/>
      <c r="H46" s="56"/>
      <c r="I46" s="57"/>
    </row>
    <row r="47" spans="1:9" ht="24.9">
      <c r="A47" s="36">
        <v>1.9</v>
      </c>
      <c r="B47" s="37" t="s">
        <v>235</v>
      </c>
      <c r="C47" s="38" t="s">
        <v>23</v>
      </c>
      <c r="D47" s="38" t="s">
        <v>60</v>
      </c>
      <c r="E47" s="40"/>
      <c r="F47" s="40"/>
      <c r="G47" s="39">
        <f t="shared" si="30"/>
        <v>0</v>
      </c>
      <c r="H47" s="39">
        <f t="shared" si="31"/>
        <v>0</v>
      </c>
      <c r="I47" s="40">
        <f>SUM(G47:H47)</f>
        <v>0</v>
      </c>
    </row>
    <row r="48" spans="1:9">
      <c r="A48" s="58"/>
      <c r="B48" s="59"/>
      <c r="C48" s="38"/>
      <c r="D48" s="42"/>
      <c r="E48" s="40"/>
      <c r="F48" s="40"/>
      <c r="G48" s="40"/>
      <c r="H48" s="40"/>
      <c r="I48" s="40"/>
    </row>
    <row r="49" spans="1:9" ht="24.9">
      <c r="A49" s="58">
        <v>1.1000000000000001</v>
      </c>
      <c r="B49" s="53" t="s">
        <v>280</v>
      </c>
      <c r="C49" s="38" t="s">
        <v>23</v>
      </c>
      <c r="D49" s="38" t="s">
        <v>60</v>
      </c>
      <c r="E49" s="40"/>
      <c r="F49" s="40"/>
      <c r="G49" s="39">
        <f t="shared" ref="G49" si="33">IF(D49="RO",0,D49*E49)</f>
        <v>0</v>
      </c>
      <c r="H49" s="39">
        <f t="shared" ref="H49" si="34">IF(D49="RO",0,D49*F49)</f>
        <v>0</v>
      </c>
      <c r="I49" s="40">
        <f>SUM(G49:H49)</f>
        <v>0</v>
      </c>
    </row>
    <row r="50" spans="1:9">
      <c r="A50" s="60"/>
      <c r="B50" s="45"/>
      <c r="C50" s="38"/>
      <c r="D50" s="42"/>
      <c r="E50" s="40"/>
      <c r="F50" s="40"/>
      <c r="G50" s="40"/>
      <c r="H50" s="40"/>
      <c r="I50" s="40"/>
    </row>
    <row r="51" spans="1:9" ht="12.9">
      <c r="A51" s="61"/>
      <c r="B51" s="62" t="s">
        <v>25</v>
      </c>
      <c r="C51" s="21"/>
      <c r="D51" s="27"/>
      <c r="E51" s="24"/>
      <c r="F51" s="24"/>
      <c r="G51" s="24">
        <f>SUM(G6:G50)</f>
        <v>0</v>
      </c>
      <c r="H51" s="24">
        <f>SUM(H6:H50)</f>
        <v>0</v>
      </c>
      <c r="I51" s="24">
        <f>SUM(I6:I50)</f>
        <v>0</v>
      </c>
    </row>
    <row r="52" spans="1:9" ht="12.9">
      <c r="B52" s="64"/>
      <c r="C52" s="33"/>
      <c r="D52" s="34"/>
      <c r="E52" s="65"/>
      <c r="F52" s="65"/>
      <c r="G52" s="65"/>
      <c r="H52" s="65"/>
      <c r="I52" s="65"/>
    </row>
    <row r="53" spans="1:9" ht="12.9">
      <c r="A53" s="32">
        <v>2</v>
      </c>
      <c r="B53" s="66" t="s">
        <v>26</v>
      </c>
      <c r="C53" s="54"/>
      <c r="D53" s="67"/>
      <c r="E53" s="57"/>
      <c r="F53" s="40"/>
      <c r="G53" s="40"/>
      <c r="H53" s="40"/>
      <c r="I53" s="40"/>
    </row>
    <row r="54" spans="1:9" ht="124.3">
      <c r="A54" s="68">
        <v>2.1</v>
      </c>
      <c r="B54" s="69" t="s">
        <v>116</v>
      </c>
      <c r="C54" s="68"/>
      <c r="D54" s="68"/>
      <c r="E54" s="55"/>
      <c r="F54" s="43"/>
      <c r="G54" s="40"/>
      <c r="H54" s="40"/>
      <c r="I54" s="40"/>
    </row>
    <row r="55" spans="1:9">
      <c r="A55" s="67" t="s">
        <v>107</v>
      </c>
      <c r="B55" s="69" t="s">
        <v>272</v>
      </c>
      <c r="C55" s="68" t="s">
        <v>115</v>
      </c>
      <c r="D55" s="68" t="s">
        <v>60</v>
      </c>
      <c r="E55" s="55"/>
      <c r="F55" s="43"/>
      <c r="G55" s="39">
        <f t="shared" ref="G55:G74" si="35">IF(D55="RO",0,D55*E55)</f>
        <v>0</v>
      </c>
      <c r="H55" s="39">
        <f t="shared" ref="H55:H74" si="36">IF(D55="RO",0,D55*F55)</f>
        <v>0</v>
      </c>
      <c r="I55" s="40">
        <f t="shared" ref="I55:I75" si="37">SUM(G55:H55)</f>
        <v>0</v>
      </c>
    </row>
    <row r="56" spans="1:9">
      <c r="A56" s="67" t="s">
        <v>3</v>
      </c>
      <c r="B56" s="69" t="s">
        <v>273</v>
      </c>
      <c r="C56" s="68" t="s">
        <v>115</v>
      </c>
      <c r="D56" s="68" t="s">
        <v>60</v>
      </c>
      <c r="E56" s="55"/>
      <c r="F56" s="43"/>
      <c r="G56" s="39">
        <f t="shared" si="35"/>
        <v>0</v>
      </c>
      <c r="H56" s="39">
        <f t="shared" si="36"/>
        <v>0</v>
      </c>
      <c r="I56" s="40">
        <f t="shared" si="37"/>
        <v>0</v>
      </c>
    </row>
    <row r="57" spans="1:9">
      <c r="A57" s="67" t="s">
        <v>4</v>
      </c>
      <c r="B57" s="69" t="s">
        <v>257</v>
      </c>
      <c r="C57" s="68" t="s">
        <v>115</v>
      </c>
      <c r="D57" s="68" t="s">
        <v>60</v>
      </c>
      <c r="E57" s="55"/>
      <c r="F57" s="43"/>
      <c r="G57" s="39">
        <f t="shared" si="35"/>
        <v>0</v>
      </c>
      <c r="H57" s="39">
        <f t="shared" si="36"/>
        <v>0</v>
      </c>
      <c r="I57" s="40">
        <f t="shared" si="37"/>
        <v>0</v>
      </c>
    </row>
    <row r="58" spans="1:9">
      <c r="A58" s="67" t="s">
        <v>5</v>
      </c>
      <c r="B58" s="69" t="s">
        <v>258</v>
      </c>
      <c r="C58" s="68" t="s">
        <v>115</v>
      </c>
      <c r="D58" s="68" t="s">
        <v>60</v>
      </c>
      <c r="E58" s="55"/>
      <c r="F58" s="43"/>
      <c r="G58" s="39">
        <f t="shared" si="35"/>
        <v>0</v>
      </c>
      <c r="H58" s="39">
        <f t="shared" si="36"/>
        <v>0</v>
      </c>
      <c r="I58" s="40">
        <f t="shared" si="37"/>
        <v>0</v>
      </c>
    </row>
    <row r="59" spans="1:9">
      <c r="A59" s="67" t="s">
        <v>112</v>
      </c>
      <c r="B59" s="69" t="s">
        <v>259</v>
      </c>
      <c r="C59" s="68" t="s">
        <v>115</v>
      </c>
      <c r="D59" s="68">
        <v>80</v>
      </c>
      <c r="E59" s="55"/>
      <c r="F59" s="43"/>
      <c r="G59" s="39">
        <f t="shared" si="35"/>
        <v>0</v>
      </c>
      <c r="H59" s="39">
        <f t="shared" si="36"/>
        <v>0</v>
      </c>
      <c r="I59" s="40">
        <f t="shared" si="37"/>
        <v>0</v>
      </c>
    </row>
    <row r="60" spans="1:9">
      <c r="A60" s="67" t="s">
        <v>6</v>
      </c>
      <c r="B60" s="69" t="s">
        <v>267</v>
      </c>
      <c r="C60" s="68" t="s">
        <v>115</v>
      </c>
      <c r="D60" s="68" t="s">
        <v>60</v>
      </c>
      <c r="E60" s="55"/>
      <c r="F60" s="43"/>
      <c r="G60" s="39">
        <f t="shared" si="35"/>
        <v>0</v>
      </c>
      <c r="H60" s="39">
        <f t="shared" si="36"/>
        <v>0</v>
      </c>
      <c r="I60" s="40">
        <f t="shared" si="37"/>
        <v>0</v>
      </c>
    </row>
    <row r="61" spans="1:9">
      <c r="A61" s="67" t="s">
        <v>27</v>
      </c>
      <c r="B61" s="69" t="s">
        <v>302</v>
      </c>
      <c r="C61" s="68" t="s">
        <v>115</v>
      </c>
      <c r="D61" s="68">
        <v>40</v>
      </c>
      <c r="E61" s="55"/>
      <c r="F61" s="43"/>
      <c r="G61" s="39">
        <f t="shared" si="35"/>
        <v>0</v>
      </c>
      <c r="H61" s="39">
        <f t="shared" si="36"/>
        <v>0</v>
      </c>
      <c r="I61" s="40">
        <f t="shared" si="37"/>
        <v>0</v>
      </c>
    </row>
    <row r="62" spans="1:9">
      <c r="A62" s="67" t="s">
        <v>7</v>
      </c>
      <c r="B62" s="69" t="s">
        <v>288</v>
      </c>
      <c r="C62" s="68" t="s">
        <v>115</v>
      </c>
      <c r="D62" s="68" t="s">
        <v>60</v>
      </c>
      <c r="E62" s="55"/>
      <c r="F62" s="43"/>
      <c r="G62" s="39">
        <f t="shared" ref="G62" si="38">IF(D62="RO",0,D62*E62)</f>
        <v>0</v>
      </c>
      <c r="H62" s="39">
        <f t="shared" ref="H62" si="39">IF(D62="RO",0,D62*F62)</f>
        <v>0</v>
      </c>
      <c r="I62" s="40">
        <f t="shared" ref="I62" si="40">SUM(G62:H62)</f>
        <v>0</v>
      </c>
    </row>
    <row r="63" spans="1:9">
      <c r="A63" s="67" t="s">
        <v>28</v>
      </c>
      <c r="B63" s="69" t="s">
        <v>303</v>
      </c>
      <c r="C63" s="68" t="s">
        <v>115</v>
      </c>
      <c r="D63" s="68">
        <v>20</v>
      </c>
      <c r="E63" s="55"/>
      <c r="F63" s="43"/>
      <c r="G63" s="39">
        <f t="shared" ref="G63" si="41">IF(D63="RO",0,D63*E63)</f>
        <v>0</v>
      </c>
      <c r="H63" s="39">
        <f t="shared" ref="H63" si="42">IF(D63="RO",0,D63*F63)</f>
        <v>0</v>
      </c>
      <c r="I63" s="40">
        <f t="shared" ref="I63" si="43">SUM(G63:H63)</f>
        <v>0</v>
      </c>
    </row>
    <row r="64" spans="1:9">
      <c r="A64" s="67" t="s">
        <v>70</v>
      </c>
      <c r="B64" s="69" t="s">
        <v>304</v>
      </c>
      <c r="C64" s="68" t="s">
        <v>115</v>
      </c>
      <c r="D64" s="68">
        <v>20</v>
      </c>
      <c r="E64" s="55"/>
      <c r="F64" s="43"/>
      <c r="G64" s="39">
        <f t="shared" si="35"/>
        <v>0</v>
      </c>
      <c r="H64" s="39">
        <f t="shared" si="36"/>
        <v>0</v>
      </c>
      <c r="I64" s="40">
        <f t="shared" si="37"/>
        <v>0</v>
      </c>
    </row>
    <row r="65" spans="1:9">
      <c r="A65" s="67" t="s">
        <v>71</v>
      </c>
      <c r="B65" s="69" t="s">
        <v>264</v>
      </c>
      <c r="C65" s="68" t="s">
        <v>115</v>
      </c>
      <c r="D65" s="68" t="s">
        <v>60</v>
      </c>
      <c r="E65" s="55"/>
      <c r="F65" s="43"/>
      <c r="G65" s="39">
        <f t="shared" si="35"/>
        <v>0</v>
      </c>
      <c r="H65" s="39">
        <f t="shared" si="36"/>
        <v>0</v>
      </c>
      <c r="I65" s="40">
        <f t="shared" si="37"/>
        <v>0</v>
      </c>
    </row>
    <row r="66" spans="1:9">
      <c r="A66" s="67" t="s">
        <v>128</v>
      </c>
      <c r="B66" s="69" t="s">
        <v>260</v>
      </c>
      <c r="C66" s="68" t="s">
        <v>115</v>
      </c>
      <c r="D66" s="68" t="s">
        <v>60</v>
      </c>
      <c r="E66" s="55"/>
      <c r="F66" s="43"/>
      <c r="G66" s="39">
        <f t="shared" ref="G66" si="44">IF(D66="RO",0,D66*E66)</f>
        <v>0</v>
      </c>
      <c r="H66" s="39">
        <f t="shared" ref="H66" si="45">IF(D66="RO",0,D66*F66)</f>
        <v>0</v>
      </c>
      <c r="I66" s="40">
        <f t="shared" ref="I66" si="46">SUM(G66:H66)</f>
        <v>0</v>
      </c>
    </row>
    <row r="67" spans="1:9">
      <c r="A67" s="67" t="s">
        <v>129</v>
      </c>
      <c r="B67" s="69" t="s">
        <v>281</v>
      </c>
      <c r="C67" s="68" t="s">
        <v>115</v>
      </c>
      <c r="D67" s="68" t="s">
        <v>60</v>
      </c>
      <c r="E67" s="55"/>
      <c r="F67" s="43"/>
      <c r="G67" s="39">
        <f t="shared" si="35"/>
        <v>0</v>
      </c>
      <c r="H67" s="39">
        <f t="shared" si="36"/>
        <v>0</v>
      </c>
      <c r="I67" s="40">
        <f t="shared" si="37"/>
        <v>0</v>
      </c>
    </row>
    <row r="68" spans="1:9">
      <c r="A68" s="67" t="s">
        <v>130</v>
      </c>
      <c r="B68" s="69" t="s">
        <v>268</v>
      </c>
      <c r="C68" s="68" t="s">
        <v>115</v>
      </c>
      <c r="D68" s="68">
        <v>30</v>
      </c>
      <c r="E68" s="55"/>
      <c r="F68" s="43"/>
      <c r="G68" s="39">
        <f t="shared" ref="G68" si="47">IF(D68="RO",0,D68*E68)</f>
        <v>0</v>
      </c>
      <c r="H68" s="39">
        <f t="shared" ref="H68" si="48">IF(D68="RO",0,D68*F68)</f>
        <v>0</v>
      </c>
      <c r="I68" s="40">
        <f t="shared" ref="I68" si="49">SUM(G68:H68)</f>
        <v>0</v>
      </c>
    </row>
    <row r="69" spans="1:9">
      <c r="A69" s="67" t="s">
        <v>131</v>
      </c>
      <c r="B69" s="69" t="s">
        <v>289</v>
      </c>
      <c r="C69" s="68" t="s">
        <v>115</v>
      </c>
      <c r="D69" s="68" t="s">
        <v>60</v>
      </c>
      <c r="E69" s="55"/>
      <c r="F69" s="43"/>
      <c r="G69" s="39">
        <f t="shared" si="35"/>
        <v>0</v>
      </c>
      <c r="H69" s="39">
        <f t="shared" si="36"/>
        <v>0</v>
      </c>
      <c r="I69" s="40">
        <f t="shared" si="37"/>
        <v>0</v>
      </c>
    </row>
    <row r="70" spans="1:9">
      <c r="A70" s="67" t="s">
        <v>132</v>
      </c>
      <c r="B70" s="69" t="s">
        <v>261</v>
      </c>
      <c r="C70" s="68" t="s">
        <v>115</v>
      </c>
      <c r="D70" s="68" t="s">
        <v>60</v>
      </c>
      <c r="E70" s="55"/>
      <c r="F70" s="43"/>
      <c r="G70" s="39">
        <f t="shared" si="35"/>
        <v>0</v>
      </c>
      <c r="H70" s="39">
        <f t="shared" si="36"/>
        <v>0</v>
      </c>
      <c r="I70" s="40">
        <f t="shared" si="37"/>
        <v>0</v>
      </c>
    </row>
    <row r="71" spans="1:9">
      <c r="A71" s="67" t="s">
        <v>133</v>
      </c>
      <c r="B71" s="69" t="s">
        <v>236</v>
      </c>
      <c r="C71" s="68" t="s">
        <v>115</v>
      </c>
      <c r="D71" s="68" t="s">
        <v>60</v>
      </c>
      <c r="E71" s="55"/>
      <c r="F71" s="43"/>
      <c r="G71" s="39">
        <f t="shared" ref="G71" si="50">IF(D71="RO",0,D71*E71)</f>
        <v>0</v>
      </c>
      <c r="H71" s="39">
        <f t="shared" ref="H71" si="51">IF(D71="RO",0,D71*F71)</f>
        <v>0</v>
      </c>
      <c r="I71" s="40">
        <f t="shared" ref="I71" si="52">SUM(G71:H71)</f>
        <v>0</v>
      </c>
    </row>
    <row r="72" spans="1:9">
      <c r="A72" s="67" t="s">
        <v>134</v>
      </c>
      <c r="B72" s="69" t="s">
        <v>226</v>
      </c>
      <c r="C72" s="68" t="s">
        <v>115</v>
      </c>
      <c r="D72" s="68">
        <v>10</v>
      </c>
      <c r="E72" s="55"/>
      <c r="F72" s="43"/>
      <c r="G72" s="39">
        <f t="shared" si="35"/>
        <v>0</v>
      </c>
      <c r="H72" s="39">
        <f t="shared" si="36"/>
        <v>0</v>
      </c>
      <c r="I72" s="40">
        <f t="shared" si="37"/>
        <v>0</v>
      </c>
    </row>
    <row r="73" spans="1:9">
      <c r="A73" s="67" t="s">
        <v>135</v>
      </c>
      <c r="B73" s="70" t="s">
        <v>188</v>
      </c>
      <c r="C73" s="54" t="s">
        <v>80</v>
      </c>
      <c r="D73" s="68" t="s">
        <v>60</v>
      </c>
      <c r="E73" s="57"/>
      <c r="F73" s="40"/>
      <c r="G73" s="39">
        <f t="shared" si="35"/>
        <v>0</v>
      </c>
      <c r="H73" s="39">
        <f t="shared" si="36"/>
        <v>0</v>
      </c>
      <c r="I73" s="40">
        <f t="shared" si="37"/>
        <v>0</v>
      </c>
    </row>
    <row r="74" spans="1:9">
      <c r="A74" s="67" t="s">
        <v>136</v>
      </c>
      <c r="B74" s="70" t="s">
        <v>238</v>
      </c>
      <c r="C74" s="54" t="s">
        <v>80</v>
      </c>
      <c r="D74" s="68" t="s">
        <v>60</v>
      </c>
      <c r="E74" s="57"/>
      <c r="F74" s="40"/>
      <c r="G74" s="39">
        <f t="shared" si="35"/>
        <v>0</v>
      </c>
      <c r="H74" s="39">
        <f t="shared" si="36"/>
        <v>0</v>
      </c>
      <c r="I74" s="40">
        <f t="shared" si="37"/>
        <v>0</v>
      </c>
    </row>
    <row r="75" spans="1:9">
      <c r="A75" s="67" t="s">
        <v>137</v>
      </c>
      <c r="B75" s="69" t="s">
        <v>245</v>
      </c>
      <c r="C75" s="68" t="s">
        <v>115</v>
      </c>
      <c r="D75" s="68">
        <v>20</v>
      </c>
      <c r="E75" s="55"/>
      <c r="F75" s="43"/>
      <c r="G75" s="40"/>
      <c r="H75" s="40"/>
      <c r="I75" s="40">
        <f t="shared" si="37"/>
        <v>0</v>
      </c>
    </row>
    <row r="76" spans="1:9">
      <c r="A76" s="67" t="s">
        <v>186</v>
      </c>
      <c r="B76" s="69" t="s">
        <v>237</v>
      </c>
      <c r="C76" s="68" t="s">
        <v>115</v>
      </c>
      <c r="D76" s="68">
        <v>20</v>
      </c>
      <c r="E76" s="55"/>
      <c r="F76" s="43"/>
      <c r="G76" s="40"/>
      <c r="H76" s="40"/>
      <c r="I76" s="40">
        <f t="shared" ref="I76" si="53">SUM(G76:H76)</f>
        <v>0</v>
      </c>
    </row>
    <row r="77" spans="1:9">
      <c r="A77" s="68"/>
      <c r="B77" s="69"/>
      <c r="C77" s="68"/>
      <c r="D77" s="68"/>
      <c r="E77" s="55"/>
      <c r="F77" s="43"/>
      <c r="G77" s="40"/>
      <c r="H77" s="40"/>
      <c r="I77" s="40"/>
    </row>
    <row r="78" spans="1:9">
      <c r="A78" s="68">
        <v>2.2000000000000002</v>
      </c>
      <c r="B78" s="69" t="s">
        <v>117</v>
      </c>
      <c r="C78" s="68"/>
      <c r="D78" s="68"/>
      <c r="E78" s="55"/>
      <c r="F78" s="43"/>
      <c r="G78" s="40"/>
      <c r="H78" s="40"/>
      <c r="I78" s="40"/>
    </row>
    <row r="79" spans="1:9" ht="37.299999999999997">
      <c r="A79" s="68"/>
      <c r="B79" s="69" t="s">
        <v>118</v>
      </c>
      <c r="C79" s="68"/>
      <c r="D79" s="68"/>
      <c r="E79" s="55"/>
      <c r="F79" s="43"/>
      <c r="G79" s="40"/>
      <c r="H79" s="40"/>
      <c r="I79" s="40"/>
    </row>
    <row r="80" spans="1:9">
      <c r="A80" s="67" t="s">
        <v>29</v>
      </c>
      <c r="B80" s="69" t="s">
        <v>272</v>
      </c>
      <c r="C80" s="68" t="s">
        <v>2</v>
      </c>
      <c r="D80" s="68" t="s">
        <v>60</v>
      </c>
      <c r="E80" s="55"/>
      <c r="F80" s="43"/>
      <c r="G80" s="39">
        <f t="shared" ref="G80:G101" si="54">IF(D80="RO",0,D80*E80)</f>
        <v>0</v>
      </c>
      <c r="H80" s="39">
        <f t="shared" ref="H80:H101" si="55">IF(D80="RO",0,D80*F80)</f>
        <v>0</v>
      </c>
      <c r="I80" s="40">
        <f t="shared" ref="I80:I100" si="56">SUM(G80:H80)</f>
        <v>0</v>
      </c>
    </row>
    <row r="81" spans="1:9">
      <c r="A81" s="67" t="s">
        <v>72</v>
      </c>
      <c r="B81" s="69" t="s">
        <v>273</v>
      </c>
      <c r="C81" s="68" t="s">
        <v>2</v>
      </c>
      <c r="D81" s="68" t="s">
        <v>60</v>
      </c>
      <c r="E81" s="55"/>
      <c r="F81" s="43"/>
      <c r="G81" s="39">
        <f t="shared" si="54"/>
        <v>0</v>
      </c>
      <c r="H81" s="39">
        <f t="shared" si="55"/>
        <v>0</v>
      </c>
      <c r="I81" s="40">
        <f t="shared" si="56"/>
        <v>0</v>
      </c>
    </row>
    <row r="82" spans="1:9">
      <c r="A82" s="67" t="s">
        <v>73</v>
      </c>
      <c r="B82" s="69" t="s">
        <v>257</v>
      </c>
      <c r="C82" s="68" t="s">
        <v>2</v>
      </c>
      <c r="D82" s="68" t="s">
        <v>60</v>
      </c>
      <c r="E82" s="55"/>
      <c r="F82" s="43"/>
      <c r="G82" s="39">
        <f t="shared" si="54"/>
        <v>0</v>
      </c>
      <c r="H82" s="39">
        <f t="shared" si="55"/>
        <v>0</v>
      </c>
      <c r="I82" s="40">
        <f t="shared" si="56"/>
        <v>0</v>
      </c>
    </row>
    <row r="83" spans="1:9">
      <c r="A83" s="67" t="s">
        <v>108</v>
      </c>
      <c r="B83" s="69" t="s">
        <v>258</v>
      </c>
      <c r="C83" s="68" t="s">
        <v>2</v>
      </c>
      <c r="D83" s="68" t="s">
        <v>60</v>
      </c>
      <c r="E83" s="55"/>
      <c r="F83" s="43"/>
      <c r="G83" s="39">
        <f t="shared" si="54"/>
        <v>0</v>
      </c>
      <c r="H83" s="39">
        <f t="shared" si="55"/>
        <v>0</v>
      </c>
      <c r="I83" s="40">
        <f t="shared" si="56"/>
        <v>0</v>
      </c>
    </row>
    <row r="84" spans="1:9">
      <c r="A84" s="67" t="s">
        <v>30</v>
      </c>
      <c r="B84" s="69" t="s">
        <v>259</v>
      </c>
      <c r="C84" s="68" t="s">
        <v>2</v>
      </c>
      <c r="D84" s="68">
        <v>2</v>
      </c>
      <c r="E84" s="55"/>
      <c r="F84" s="43"/>
      <c r="G84" s="39">
        <f t="shared" si="54"/>
        <v>0</v>
      </c>
      <c r="H84" s="39">
        <f t="shared" si="55"/>
        <v>0</v>
      </c>
      <c r="I84" s="40">
        <f t="shared" si="56"/>
        <v>0</v>
      </c>
    </row>
    <row r="85" spans="1:9">
      <c r="A85" s="67" t="s">
        <v>74</v>
      </c>
      <c r="B85" s="69" t="s">
        <v>267</v>
      </c>
      <c r="C85" s="68" t="s">
        <v>2</v>
      </c>
      <c r="D85" s="68" t="s">
        <v>60</v>
      </c>
      <c r="E85" s="55"/>
      <c r="F85" s="43"/>
      <c r="G85" s="39">
        <f t="shared" si="54"/>
        <v>0</v>
      </c>
      <c r="H85" s="39">
        <f t="shared" si="55"/>
        <v>0</v>
      </c>
      <c r="I85" s="40">
        <f t="shared" si="56"/>
        <v>0</v>
      </c>
    </row>
    <row r="86" spans="1:9">
      <c r="A86" s="67" t="s">
        <v>75</v>
      </c>
      <c r="B86" s="69" t="s">
        <v>302</v>
      </c>
      <c r="C86" s="68" t="s">
        <v>2</v>
      </c>
      <c r="D86" s="68">
        <v>6</v>
      </c>
      <c r="E86" s="55"/>
      <c r="F86" s="43"/>
      <c r="G86" s="39">
        <f t="shared" si="54"/>
        <v>0</v>
      </c>
      <c r="H86" s="39">
        <f t="shared" si="55"/>
        <v>0</v>
      </c>
      <c r="I86" s="40">
        <f t="shared" si="56"/>
        <v>0</v>
      </c>
    </row>
    <row r="87" spans="1:9">
      <c r="A87" s="67" t="s">
        <v>76</v>
      </c>
      <c r="B87" s="69" t="s">
        <v>290</v>
      </c>
      <c r="C87" s="68" t="s">
        <v>2</v>
      </c>
      <c r="D87" s="68" t="s">
        <v>60</v>
      </c>
      <c r="E87" s="55"/>
      <c r="F87" s="43"/>
      <c r="G87" s="39">
        <f t="shared" si="54"/>
        <v>0</v>
      </c>
      <c r="H87" s="39">
        <f t="shared" si="55"/>
        <v>0</v>
      </c>
      <c r="I87" s="40">
        <f t="shared" si="56"/>
        <v>0</v>
      </c>
    </row>
    <row r="88" spans="1:9">
      <c r="A88" s="67" t="s">
        <v>77</v>
      </c>
      <c r="B88" s="69" t="s">
        <v>303</v>
      </c>
      <c r="C88" s="68" t="s">
        <v>2</v>
      </c>
      <c r="D88" s="68">
        <v>2</v>
      </c>
      <c r="E88" s="55"/>
      <c r="F88" s="43"/>
      <c r="G88" s="39">
        <f t="shared" si="54"/>
        <v>0</v>
      </c>
      <c r="H88" s="39">
        <f t="shared" si="55"/>
        <v>0</v>
      </c>
      <c r="I88" s="40">
        <f t="shared" si="56"/>
        <v>0</v>
      </c>
    </row>
    <row r="89" spans="1:9">
      <c r="A89" s="67" t="s">
        <v>97</v>
      </c>
      <c r="B89" s="69" t="s">
        <v>304</v>
      </c>
      <c r="C89" s="68" t="s">
        <v>2</v>
      </c>
      <c r="D89" s="68">
        <v>6</v>
      </c>
      <c r="E89" s="55"/>
      <c r="F89" s="43"/>
      <c r="G89" s="39">
        <f t="shared" si="54"/>
        <v>0</v>
      </c>
      <c r="H89" s="39">
        <f t="shared" si="55"/>
        <v>0</v>
      </c>
      <c r="I89" s="40">
        <f t="shared" si="56"/>
        <v>0</v>
      </c>
    </row>
    <row r="90" spans="1:9">
      <c r="A90" s="67" t="s">
        <v>78</v>
      </c>
      <c r="B90" s="69" t="s">
        <v>264</v>
      </c>
      <c r="C90" s="68" t="s">
        <v>2</v>
      </c>
      <c r="D90" s="68" t="s">
        <v>60</v>
      </c>
      <c r="E90" s="55"/>
      <c r="F90" s="43"/>
      <c r="G90" s="39">
        <f t="shared" si="54"/>
        <v>0</v>
      </c>
      <c r="H90" s="39">
        <f t="shared" si="55"/>
        <v>0</v>
      </c>
      <c r="I90" s="40">
        <f t="shared" si="56"/>
        <v>0</v>
      </c>
    </row>
    <row r="91" spans="1:9">
      <c r="A91" s="67" t="s">
        <v>138</v>
      </c>
      <c r="B91" s="69" t="s">
        <v>260</v>
      </c>
      <c r="C91" s="68" t="s">
        <v>2</v>
      </c>
      <c r="D91" s="68" t="s">
        <v>60</v>
      </c>
      <c r="E91" s="55"/>
      <c r="F91" s="43"/>
      <c r="G91" s="39">
        <f t="shared" ref="G91" si="57">IF(D91="RO",0,D91*E91)</f>
        <v>0</v>
      </c>
      <c r="H91" s="39">
        <f t="shared" ref="H91" si="58">IF(D91="RO",0,D91*F91)</f>
        <v>0</v>
      </c>
      <c r="I91" s="40">
        <f t="shared" ref="I91" si="59">SUM(G91:H91)</f>
        <v>0</v>
      </c>
    </row>
    <row r="92" spans="1:9">
      <c r="A92" s="67" t="s">
        <v>139</v>
      </c>
      <c r="B92" s="69" t="s">
        <v>281</v>
      </c>
      <c r="C92" s="68" t="s">
        <v>2</v>
      </c>
      <c r="D92" s="68" t="s">
        <v>60</v>
      </c>
      <c r="E92" s="55"/>
      <c r="F92" s="43"/>
      <c r="G92" s="39">
        <f t="shared" si="54"/>
        <v>0</v>
      </c>
      <c r="H92" s="39">
        <f t="shared" si="55"/>
        <v>0</v>
      </c>
      <c r="I92" s="40">
        <f t="shared" si="56"/>
        <v>0</v>
      </c>
    </row>
    <row r="93" spans="1:9">
      <c r="A93" s="67" t="s">
        <v>140</v>
      </c>
      <c r="B93" s="69" t="s">
        <v>268</v>
      </c>
      <c r="C93" s="68" t="s">
        <v>2</v>
      </c>
      <c r="D93" s="68">
        <v>4</v>
      </c>
      <c r="E93" s="55"/>
      <c r="F93" s="43"/>
      <c r="G93" s="39">
        <f t="shared" si="54"/>
        <v>0</v>
      </c>
      <c r="H93" s="39">
        <f t="shared" si="55"/>
        <v>0</v>
      </c>
      <c r="I93" s="40">
        <f t="shared" si="56"/>
        <v>0</v>
      </c>
    </row>
    <row r="94" spans="1:9">
      <c r="A94" s="67" t="s">
        <v>141</v>
      </c>
      <c r="B94" s="69" t="s">
        <v>289</v>
      </c>
      <c r="C94" s="68" t="s">
        <v>2</v>
      </c>
      <c r="D94" s="68" t="s">
        <v>60</v>
      </c>
      <c r="E94" s="55"/>
      <c r="F94" s="43"/>
      <c r="G94" s="39">
        <f t="shared" si="54"/>
        <v>0</v>
      </c>
      <c r="H94" s="39">
        <f t="shared" si="55"/>
        <v>0</v>
      </c>
      <c r="I94" s="40">
        <f t="shared" si="56"/>
        <v>0</v>
      </c>
    </row>
    <row r="95" spans="1:9">
      <c r="A95" s="67" t="s">
        <v>142</v>
      </c>
      <c r="B95" s="69" t="s">
        <v>261</v>
      </c>
      <c r="C95" s="68" t="s">
        <v>2</v>
      </c>
      <c r="D95" s="68" t="s">
        <v>60</v>
      </c>
      <c r="E95" s="55"/>
      <c r="F95" s="43"/>
      <c r="G95" s="39">
        <f t="shared" si="54"/>
        <v>0</v>
      </c>
      <c r="H95" s="39">
        <f t="shared" si="55"/>
        <v>0</v>
      </c>
      <c r="I95" s="40">
        <f t="shared" si="56"/>
        <v>0</v>
      </c>
    </row>
    <row r="96" spans="1:9">
      <c r="A96" s="67" t="s">
        <v>143</v>
      </c>
      <c r="B96" s="69" t="s">
        <v>236</v>
      </c>
      <c r="C96" s="68" t="s">
        <v>2</v>
      </c>
      <c r="D96" s="68" t="s">
        <v>60</v>
      </c>
      <c r="E96" s="55"/>
      <c r="F96" s="43"/>
      <c r="G96" s="39">
        <f t="shared" ref="G96:G99" si="60">IF(D96="RO",0,D96*E96)</f>
        <v>0</v>
      </c>
      <c r="H96" s="39">
        <f t="shared" ref="H96:H99" si="61">IF(D96="RO",0,D96*F96)</f>
        <v>0</v>
      </c>
      <c r="I96" s="40">
        <f t="shared" ref="I96:I97" si="62">SUM(G96:H96)</f>
        <v>0</v>
      </c>
    </row>
    <row r="97" spans="1:11">
      <c r="A97" s="67" t="s">
        <v>144</v>
      </c>
      <c r="B97" s="69" t="s">
        <v>226</v>
      </c>
      <c r="C97" s="68" t="s">
        <v>2</v>
      </c>
      <c r="D97" s="68">
        <v>2</v>
      </c>
      <c r="E97" s="55"/>
      <c r="F97" s="43"/>
      <c r="G97" s="39">
        <f t="shared" si="60"/>
        <v>0</v>
      </c>
      <c r="H97" s="39">
        <f t="shared" si="61"/>
        <v>0</v>
      </c>
      <c r="I97" s="40">
        <f t="shared" si="62"/>
        <v>0</v>
      </c>
    </row>
    <row r="98" spans="1:11">
      <c r="A98" s="67" t="s">
        <v>145</v>
      </c>
      <c r="B98" s="70" t="s">
        <v>188</v>
      </c>
      <c r="C98" s="68" t="s">
        <v>2</v>
      </c>
      <c r="D98" s="68" t="s">
        <v>60</v>
      </c>
      <c r="E98" s="55"/>
      <c r="F98" s="43"/>
      <c r="G98" s="39">
        <f t="shared" si="60"/>
        <v>0</v>
      </c>
      <c r="H98" s="39">
        <f t="shared" si="61"/>
        <v>0</v>
      </c>
      <c r="I98" s="40">
        <f>SUM(G98:H98)</f>
        <v>0</v>
      </c>
    </row>
    <row r="99" spans="1:11">
      <c r="A99" s="67" t="s">
        <v>146</v>
      </c>
      <c r="B99" s="70" t="s">
        <v>238</v>
      </c>
      <c r="C99" s="68" t="s">
        <v>2</v>
      </c>
      <c r="D99" s="68" t="s">
        <v>60</v>
      </c>
      <c r="E99" s="55"/>
      <c r="F99" s="43"/>
      <c r="G99" s="39">
        <f t="shared" si="60"/>
        <v>0</v>
      </c>
      <c r="H99" s="39">
        <f t="shared" si="61"/>
        <v>0</v>
      </c>
      <c r="I99" s="40">
        <f t="shared" ref="I99" si="63">SUM(G99:H99)</f>
        <v>0</v>
      </c>
    </row>
    <row r="100" spans="1:11">
      <c r="A100" s="67" t="s">
        <v>147</v>
      </c>
      <c r="B100" s="69" t="s">
        <v>245</v>
      </c>
      <c r="C100" s="68" t="s">
        <v>2</v>
      </c>
      <c r="D100" s="68">
        <v>4</v>
      </c>
      <c r="E100" s="55"/>
      <c r="F100" s="43"/>
      <c r="G100" s="39">
        <f t="shared" si="54"/>
        <v>0</v>
      </c>
      <c r="H100" s="39">
        <f t="shared" si="55"/>
        <v>0</v>
      </c>
      <c r="I100" s="40">
        <f t="shared" si="56"/>
        <v>0</v>
      </c>
    </row>
    <row r="101" spans="1:11">
      <c r="A101" s="67" t="s">
        <v>185</v>
      </c>
      <c r="B101" s="69" t="s">
        <v>237</v>
      </c>
      <c r="C101" s="68" t="s">
        <v>2</v>
      </c>
      <c r="D101" s="68">
        <v>4</v>
      </c>
      <c r="E101" s="55"/>
      <c r="F101" s="43"/>
      <c r="G101" s="39">
        <f t="shared" si="54"/>
        <v>0</v>
      </c>
      <c r="H101" s="39">
        <f t="shared" si="55"/>
        <v>0</v>
      </c>
      <c r="I101" s="40">
        <f>SUM(G101:H101)</f>
        <v>0</v>
      </c>
    </row>
    <row r="102" spans="1:11" ht="12.9">
      <c r="A102" s="67"/>
      <c r="B102" s="64" t="s">
        <v>123</v>
      </c>
      <c r="C102" s="67"/>
      <c r="D102" s="67"/>
      <c r="E102" s="55"/>
      <c r="F102" s="43"/>
      <c r="G102" s="24">
        <f>SUM(G55:G101)</f>
        <v>0</v>
      </c>
      <c r="H102" s="24">
        <f t="shared" ref="H102:I102" si="64">SUM(H55:H101)</f>
        <v>0</v>
      </c>
      <c r="I102" s="24">
        <f t="shared" si="64"/>
        <v>0</v>
      </c>
    </row>
    <row r="103" spans="1:11" ht="12.9">
      <c r="A103" s="21"/>
      <c r="B103" s="62"/>
      <c r="C103" s="21"/>
      <c r="D103" s="27"/>
      <c r="E103" s="24"/>
      <c r="F103" s="24"/>
      <c r="G103" s="24"/>
      <c r="H103" s="24"/>
      <c r="I103" s="24"/>
    </row>
    <row r="104" spans="1:11" ht="12.9">
      <c r="A104" s="25">
        <v>3</v>
      </c>
      <c r="B104" s="26" t="s">
        <v>31</v>
      </c>
      <c r="C104" s="21"/>
      <c r="D104" s="27"/>
      <c r="E104" s="24"/>
      <c r="F104" s="24"/>
      <c r="G104" s="24"/>
      <c r="H104" s="24"/>
      <c r="I104" s="24"/>
    </row>
    <row r="105" spans="1:11" ht="12.9">
      <c r="A105" s="25">
        <v>3.1</v>
      </c>
      <c r="B105" s="26" t="s">
        <v>153</v>
      </c>
      <c r="C105" s="21"/>
      <c r="D105" s="27"/>
      <c r="E105" s="24"/>
      <c r="F105" s="24"/>
      <c r="G105" s="24"/>
      <c r="H105" s="24"/>
      <c r="I105" s="24"/>
    </row>
    <row r="106" spans="1:11" ht="99.45">
      <c r="A106" s="25"/>
      <c r="B106" s="37" t="s">
        <v>314</v>
      </c>
      <c r="C106" s="21"/>
      <c r="D106" s="27"/>
      <c r="E106" s="24"/>
      <c r="F106" s="24"/>
      <c r="G106" s="24"/>
      <c r="H106" s="24"/>
      <c r="I106" s="24"/>
    </row>
    <row r="107" spans="1:11" ht="74.599999999999994">
      <c r="A107" s="25"/>
      <c r="B107" s="37" t="s">
        <v>233</v>
      </c>
      <c r="C107" s="21"/>
      <c r="D107" s="27"/>
      <c r="E107" s="24"/>
      <c r="F107" s="24"/>
      <c r="G107" s="24"/>
      <c r="H107" s="24"/>
      <c r="I107" s="24"/>
    </row>
    <row r="108" spans="1:11" ht="99.45">
      <c r="A108" s="25"/>
      <c r="B108" s="37" t="s">
        <v>254</v>
      </c>
      <c r="C108" s="21"/>
      <c r="D108" s="27"/>
      <c r="E108" s="24"/>
      <c r="F108" s="24"/>
      <c r="G108" s="24"/>
      <c r="H108" s="24"/>
      <c r="I108" s="24"/>
    </row>
    <row r="109" spans="1:11" ht="25.75">
      <c r="A109" s="38"/>
      <c r="B109" s="26" t="s">
        <v>180</v>
      </c>
      <c r="C109" s="38"/>
      <c r="D109" s="42"/>
      <c r="E109" s="40"/>
      <c r="F109" s="40"/>
      <c r="G109" s="39"/>
      <c r="H109" s="39"/>
      <c r="I109" s="40"/>
    </row>
    <row r="110" spans="1:11">
      <c r="A110" s="38" t="s">
        <v>32</v>
      </c>
      <c r="B110" s="71" t="s">
        <v>150</v>
      </c>
      <c r="C110" s="38" t="s">
        <v>23</v>
      </c>
      <c r="D110" s="72" t="s">
        <v>60</v>
      </c>
      <c r="E110" s="40"/>
      <c r="F110" s="40"/>
      <c r="G110" s="39">
        <f t="shared" ref="G110:G112" si="65">IF(D110="RO",0,D110*E110)</f>
        <v>0</v>
      </c>
      <c r="H110" s="39">
        <f t="shared" ref="H110:H112" si="66">IF(D110="RO",0,D110*F110)</f>
        <v>0</v>
      </c>
      <c r="I110" s="40">
        <f t="shared" ref="I110:I112" si="67">SUM(G110:H110)</f>
        <v>0</v>
      </c>
      <c r="K110" s="73"/>
    </row>
    <row r="111" spans="1:11">
      <c r="A111" s="38" t="s">
        <v>33</v>
      </c>
      <c r="B111" s="71" t="s">
        <v>151</v>
      </c>
      <c r="C111" s="38" t="s">
        <v>23</v>
      </c>
      <c r="D111" s="42">
        <v>5</v>
      </c>
      <c r="E111" s="40"/>
      <c r="F111" s="40"/>
      <c r="G111" s="39">
        <f t="shared" si="65"/>
        <v>0</v>
      </c>
      <c r="H111" s="39">
        <f t="shared" si="66"/>
        <v>0</v>
      </c>
      <c r="I111" s="40">
        <f t="shared" si="67"/>
        <v>0</v>
      </c>
      <c r="K111" s="73"/>
    </row>
    <row r="112" spans="1:11">
      <c r="A112" s="38" t="s">
        <v>34</v>
      </c>
      <c r="B112" s="71" t="s">
        <v>152</v>
      </c>
      <c r="C112" s="38" t="s">
        <v>23</v>
      </c>
      <c r="D112" s="72">
        <v>6</v>
      </c>
      <c r="E112" s="40"/>
      <c r="F112" s="40"/>
      <c r="G112" s="39">
        <f t="shared" si="65"/>
        <v>0</v>
      </c>
      <c r="H112" s="39">
        <f t="shared" si="66"/>
        <v>0</v>
      </c>
      <c r="I112" s="40">
        <f t="shared" si="67"/>
        <v>0</v>
      </c>
      <c r="K112" s="73"/>
    </row>
    <row r="113" spans="1:11">
      <c r="A113" s="54"/>
      <c r="B113" s="74"/>
      <c r="C113" s="54"/>
      <c r="D113" s="67"/>
      <c r="E113" s="57"/>
      <c r="F113" s="57"/>
      <c r="G113" s="56"/>
      <c r="H113" s="56"/>
      <c r="I113" s="57"/>
    </row>
    <row r="114" spans="1:11" ht="12.9">
      <c r="A114" s="25">
        <v>3.2</v>
      </c>
      <c r="B114" s="26" t="s">
        <v>196</v>
      </c>
      <c r="C114" s="21"/>
      <c r="D114" s="27"/>
      <c r="E114" s="24"/>
      <c r="F114" s="24"/>
      <c r="G114" s="24"/>
      <c r="H114" s="24"/>
      <c r="I114" s="24"/>
    </row>
    <row r="115" spans="1:11" ht="87">
      <c r="A115" s="25"/>
      <c r="B115" s="37" t="s">
        <v>315</v>
      </c>
      <c r="C115" s="21"/>
      <c r="D115" s="27"/>
      <c r="E115" s="24"/>
      <c r="F115" s="24"/>
      <c r="G115" s="24"/>
      <c r="H115" s="24"/>
      <c r="I115" s="24"/>
    </row>
    <row r="116" spans="1:11" ht="74.599999999999994">
      <c r="A116" s="25"/>
      <c r="B116" s="37" t="s">
        <v>243</v>
      </c>
      <c r="C116" s="21"/>
      <c r="D116" s="27"/>
      <c r="E116" s="24"/>
      <c r="F116" s="24"/>
      <c r="G116" s="24"/>
      <c r="H116" s="24"/>
      <c r="I116" s="24"/>
    </row>
    <row r="117" spans="1:11" ht="25.75">
      <c r="A117" s="38"/>
      <c r="B117" s="26" t="s">
        <v>180</v>
      </c>
      <c r="C117" s="38"/>
      <c r="D117" s="42"/>
      <c r="E117" s="40"/>
      <c r="F117" s="40"/>
      <c r="G117" s="39"/>
      <c r="H117" s="39"/>
      <c r="I117" s="40"/>
    </row>
    <row r="118" spans="1:11">
      <c r="A118" s="38" t="s">
        <v>103</v>
      </c>
      <c r="B118" s="71" t="s">
        <v>151</v>
      </c>
      <c r="C118" s="38" t="s">
        <v>23</v>
      </c>
      <c r="D118" s="42" t="s">
        <v>60</v>
      </c>
      <c r="E118" s="40"/>
      <c r="F118" s="40"/>
      <c r="G118" s="39">
        <f t="shared" ref="G118:G119" si="68">IF(D118="RO",0,D118*E118)</f>
        <v>0</v>
      </c>
      <c r="H118" s="39">
        <f t="shared" ref="H118:H119" si="69">IF(D118="RO",0,D118*F118)</f>
        <v>0</v>
      </c>
      <c r="I118" s="40">
        <f t="shared" ref="I118:I119" si="70">SUM(G118:H118)</f>
        <v>0</v>
      </c>
      <c r="K118" s="73"/>
    </row>
    <row r="119" spans="1:11">
      <c r="A119" s="38" t="s">
        <v>104</v>
      </c>
      <c r="B119" s="71" t="s">
        <v>152</v>
      </c>
      <c r="C119" s="38" t="s">
        <v>23</v>
      </c>
      <c r="D119" s="42" t="s">
        <v>60</v>
      </c>
      <c r="E119" s="40"/>
      <c r="F119" s="40"/>
      <c r="G119" s="39">
        <f t="shared" si="68"/>
        <v>0</v>
      </c>
      <c r="H119" s="39">
        <f t="shared" si="69"/>
        <v>0</v>
      </c>
      <c r="I119" s="40">
        <f t="shared" si="70"/>
        <v>0</v>
      </c>
      <c r="K119" s="73"/>
    </row>
    <row r="120" spans="1:11">
      <c r="A120" s="38"/>
      <c r="B120" s="71"/>
      <c r="C120" s="38"/>
      <c r="D120" s="42"/>
      <c r="E120" s="40"/>
      <c r="F120" s="40"/>
      <c r="G120" s="39"/>
      <c r="H120" s="39"/>
      <c r="I120" s="40"/>
    </row>
    <row r="121" spans="1:11" ht="12.9">
      <c r="A121" s="25">
        <v>3.3</v>
      </c>
      <c r="B121" s="26" t="s">
        <v>218</v>
      </c>
      <c r="C121" s="21"/>
      <c r="D121" s="27"/>
      <c r="E121" s="24"/>
      <c r="F121" s="24"/>
      <c r="G121" s="24"/>
      <c r="H121" s="24"/>
      <c r="I121" s="24"/>
    </row>
    <row r="122" spans="1:11" ht="76.3">
      <c r="A122" s="38"/>
      <c r="B122" s="37" t="s">
        <v>292</v>
      </c>
      <c r="C122" s="38"/>
      <c r="D122" s="42"/>
      <c r="E122" s="40"/>
      <c r="F122" s="40"/>
      <c r="G122" s="40"/>
      <c r="H122" s="40"/>
      <c r="I122" s="40"/>
    </row>
    <row r="123" spans="1:11" ht="74.599999999999994">
      <c r="A123" s="38"/>
      <c r="B123" s="37" t="s">
        <v>255</v>
      </c>
      <c r="C123" s="38"/>
      <c r="D123" s="42"/>
      <c r="E123" s="40"/>
      <c r="F123" s="40"/>
      <c r="G123" s="40"/>
      <c r="H123" s="40"/>
      <c r="I123" s="40"/>
    </row>
    <row r="124" spans="1:11" ht="25.75">
      <c r="A124" s="38"/>
      <c r="B124" s="26" t="s">
        <v>180</v>
      </c>
      <c r="C124" s="38"/>
      <c r="D124" s="42"/>
      <c r="E124" s="40"/>
      <c r="F124" s="40"/>
      <c r="G124" s="39"/>
      <c r="H124" s="39"/>
      <c r="I124" s="40"/>
    </row>
    <row r="125" spans="1:11">
      <c r="A125" s="38" t="s">
        <v>197</v>
      </c>
      <c r="B125" s="37" t="s">
        <v>154</v>
      </c>
      <c r="C125" s="38" t="s">
        <v>80</v>
      </c>
      <c r="D125" s="42">
        <v>2</v>
      </c>
      <c r="E125" s="40"/>
      <c r="F125" s="40"/>
      <c r="G125" s="39">
        <f t="shared" ref="G125:G126" si="71">IF(D125="RO",0,D125*E125)</f>
        <v>0</v>
      </c>
      <c r="H125" s="39">
        <f t="shared" ref="H125:H126" si="72">IF(D125="RO",0,D125*F125)</f>
        <v>0</v>
      </c>
      <c r="I125" s="40">
        <f t="shared" ref="I125:I126" si="73">SUM(G125:H125)</f>
        <v>0</v>
      </c>
    </row>
    <row r="126" spans="1:11">
      <c r="A126" s="38" t="s">
        <v>198</v>
      </c>
      <c r="B126" s="37" t="s">
        <v>152</v>
      </c>
      <c r="C126" s="38" t="s">
        <v>23</v>
      </c>
      <c r="D126" s="42">
        <v>2</v>
      </c>
      <c r="E126" s="40"/>
      <c r="F126" s="40"/>
      <c r="G126" s="39">
        <f t="shared" si="71"/>
        <v>0</v>
      </c>
      <c r="H126" s="39">
        <f t="shared" si="72"/>
        <v>0</v>
      </c>
      <c r="I126" s="40">
        <f t="shared" si="73"/>
        <v>0</v>
      </c>
    </row>
    <row r="127" spans="1:11">
      <c r="A127" s="38"/>
      <c r="B127" s="71"/>
      <c r="C127" s="38"/>
      <c r="D127" s="42"/>
      <c r="E127" s="40"/>
      <c r="F127" s="40"/>
      <c r="G127" s="39"/>
      <c r="H127" s="39"/>
      <c r="I127" s="40"/>
    </row>
    <row r="128" spans="1:11" ht="12.9">
      <c r="A128" s="25">
        <v>3.4</v>
      </c>
      <c r="B128" s="26" t="s">
        <v>217</v>
      </c>
      <c r="C128" s="21"/>
      <c r="D128" s="27"/>
      <c r="E128" s="24"/>
      <c r="F128" s="24"/>
      <c r="G128" s="24"/>
      <c r="H128" s="24"/>
      <c r="I128" s="24"/>
    </row>
    <row r="129" spans="1:9" ht="87">
      <c r="A129" s="38"/>
      <c r="B129" s="37" t="s">
        <v>317</v>
      </c>
      <c r="C129" s="38"/>
      <c r="D129" s="42"/>
      <c r="E129" s="40"/>
      <c r="F129" s="40"/>
      <c r="G129" s="40"/>
      <c r="H129" s="40"/>
      <c r="I129" s="40"/>
    </row>
    <row r="130" spans="1:9" ht="74.599999999999994">
      <c r="A130" s="38"/>
      <c r="B130" s="37" t="s">
        <v>239</v>
      </c>
      <c r="C130" s="38"/>
      <c r="D130" s="42"/>
      <c r="E130" s="40"/>
      <c r="F130" s="40"/>
      <c r="G130" s="40"/>
      <c r="H130" s="40"/>
      <c r="I130" s="40"/>
    </row>
    <row r="131" spans="1:9" ht="25.75">
      <c r="A131" s="38"/>
      <c r="B131" s="26" t="s">
        <v>180</v>
      </c>
      <c r="C131" s="38"/>
      <c r="D131" s="42"/>
      <c r="E131" s="40"/>
      <c r="F131" s="40"/>
      <c r="G131" s="39"/>
      <c r="H131" s="39"/>
      <c r="I131" s="40"/>
    </row>
    <row r="132" spans="1:9">
      <c r="A132" s="38" t="s">
        <v>219</v>
      </c>
      <c r="B132" s="37" t="s">
        <v>154</v>
      </c>
      <c r="C132" s="38" t="s">
        <v>23</v>
      </c>
      <c r="D132" s="42">
        <v>22</v>
      </c>
      <c r="E132" s="40"/>
      <c r="F132" s="40"/>
      <c r="G132" s="39">
        <f t="shared" ref="G132:G133" si="74">IF(D132="RO",0,D132*E132)</f>
        <v>0</v>
      </c>
      <c r="H132" s="39">
        <f t="shared" ref="H132:H133" si="75">IF(D132="RO",0,D132*F132)</f>
        <v>0</v>
      </c>
      <c r="I132" s="40">
        <f t="shared" ref="I132:I133" si="76">SUM(G132:H132)</f>
        <v>0</v>
      </c>
    </row>
    <row r="133" spans="1:9">
      <c r="A133" s="38" t="s">
        <v>220</v>
      </c>
      <c r="B133" s="37" t="s">
        <v>152</v>
      </c>
      <c r="C133" s="38" t="s">
        <v>23</v>
      </c>
      <c r="D133" s="42">
        <v>13</v>
      </c>
      <c r="E133" s="40"/>
      <c r="F133" s="40"/>
      <c r="G133" s="39">
        <f t="shared" si="74"/>
        <v>0</v>
      </c>
      <c r="H133" s="39">
        <f t="shared" si="75"/>
        <v>0</v>
      </c>
      <c r="I133" s="40">
        <f t="shared" si="76"/>
        <v>0</v>
      </c>
    </row>
    <row r="134" spans="1:9" ht="12.9">
      <c r="A134" s="38"/>
      <c r="B134" s="26"/>
      <c r="C134" s="38"/>
      <c r="D134" s="42"/>
      <c r="E134" s="40"/>
      <c r="F134" s="40"/>
      <c r="G134" s="39"/>
      <c r="H134" s="39"/>
      <c r="I134" s="40"/>
    </row>
    <row r="135" spans="1:9" ht="25.3">
      <c r="A135" s="36">
        <v>3.5</v>
      </c>
      <c r="B135" s="37" t="s">
        <v>291</v>
      </c>
      <c r="C135" s="38"/>
      <c r="D135" s="42"/>
      <c r="E135" s="43"/>
      <c r="F135" s="43"/>
      <c r="G135" s="43"/>
      <c r="H135" s="43"/>
      <c r="I135" s="43"/>
    </row>
    <row r="136" spans="1:9">
      <c r="A136" s="38"/>
      <c r="C136" s="38"/>
      <c r="D136" s="42"/>
      <c r="E136" s="43"/>
      <c r="F136" s="43"/>
      <c r="G136" s="43"/>
      <c r="H136" s="43"/>
      <c r="I136" s="43"/>
    </row>
    <row r="137" spans="1:9">
      <c r="A137" s="38" t="s">
        <v>155</v>
      </c>
      <c r="B137" s="76" t="s">
        <v>35</v>
      </c>
      <c r="C137" s="38" t="s">
        <v>36</v>
      </c>
      <c r="D137" s="42" t="s">
        <v>60</v>
      </c>
      <c r="E137" s="43"/>
      <c r="F137" s="43"/>
      <c r="G137" s="39">
        <f t="shared" ref="G137:G138" si="77">IF(D137="RO",0,D137*E137)</f>
        <v>0</v>
      </c>
      <c r="H137" s="39">
        <f t="shared" ref="H137:H138" si="78">IF(D137="RO",0,D137*F137)</f>
        <v>0</v>
      </c>
      <c r="I137" s="40">
        <f t="shared" ref="I137:I138" si="79">SUM(G137:H137)</f>
        <v>0</v>
      </c>
    </row>
    <row r="138" spans="1:9">
      <c r="A138" s="38" t="s">
        <v>156</v>
      </c>
      <c r="B138" s="76" t="s">
        <v>148</v>
      </c>
      <c r="C138" s="38" t="s">
        <v>36</v>
      </c>
      <c r="D138" s="42">
        <v>80</v>
      </c>
      <c r="E138" s="43"/>
      <c r="F138" s="43"/>
      <c r="G138" s="39">
        <f t="shared" si="77"/>
        <v>0</v>
      </c>
      <c r="H138" s="39">
        <f t="shared" si="78"/>
        <v>0</v>
      </c>
      <c r="I138" s="40">
        <f t="shared" si="79"/>
        <v>0</v>
      </c>
    </row>
    <row r="139" spans="1:9">
      <c r="A139" s="38"/>
      <c r="B139" s="76"/>
      <c r="C139" s="38"/>
      <c r="D139" s="42"/>
      <c r="E139" s="43"/>
      <c r="F139" s="43"/>
      <c r="G139" s="43"/>
      <c r="H139" s="43"/>
      <c r="I139" s="43"/>
    </row>
    <row r="140" spans="1:9" ht="25.3">
      <c r="A140" s="36">
        <v>3.6</v>
      </c>
      <c r="B140" s="37" t="s">
        <v>293</v>
      </c>
      <c r="C140" s="38"/>
      <c r="D140" s="42"/>
      <c r="E140" s="43"/>
      <c r="F140" s="43"/>
      <c r="G140" s="43"/>
      <c r="H140" s="43"/>
      <c r="I140" s="43"/>
    </row>
    <row r="141" spans="1:9">
      <c r="A141" s="38"/>
      <c r="B141" s="37"/>
      <c r="C141" s="38"/>
      <c r="D141" s="42"/>
      <c r="E141" s="43"/>
      <c r="F141" s="43"/>
      <c r="G141" s="43"/>
      <c r="H141" s="43"/>
      <c r="I141" s="43"/>
    </row>
    <row r="142" spans="1:9">
      <c r="A142" s="38" t="s">
        <v>157</v>
      </c>
      <c r="B142" s="37" t="s">
        <v>35</v>
      </c>
      <c r="C142" s="38" t="s">
        <v>36</v>
      </c>
      <c r="D142" s="42" t="s">
        <v>60</v>
      </c>
      <c r="E142" s="43"/>
      <c r="F142" s="43"/>
      <c r="G142" s="39">
        <f t="shared" ref="G142" si="80">IF(D142="RO",0,D142*E142)</f>
        <v>0</v>
      </c>
      <c r="H142" s="39">
        <f t="shared" ref="H142" si="81">IF(D142="RO",0,D142*F142)</f>
        <v>0</v>
      </c>
      <c r="I142" s="40">
        <f t="shared" ref="I142" si="82">SUM(G142:H142)</f>
        <v>0</v>
      </c>
    </row>
    <row r="143" spans="1:9">
      <c r="A143" s="38" t="s">
        <v>158</v>
      </c>
      <c r="B143" s="37" t="s">
        <v>110</v>
      </c>
      <c r="C143" s="38" t="s">
        <v>36</v>
      </c>
      <c r="D143" s="42">
        <v>40</v>
      </c>
      <c r="E143" s="43"/>
      <c r="F143" s="43"/>
      <c r="G143" s="39">
        <f t="shared" ref="G143" si="83">IF(D143="RO",0,D143*E143)</f>
        <v>0</v>
      </c>
      <c r="H143" s="39">
        <f t="shared" ref="H143" si="84">IF(D143="RO",0,D143*F143)</f>
        <v>0</v>
      </c>
      <c r="I143" s="40">
        <f t="shared" ref="I143" si="85">SUM(G143:H143)</f>
        <v>0</v>
      </c>
    </row>
    <row r="144" spans="1:9">
      <c r="A144" s="38"/>
      <c r="C144" s="38"/>
      <c r="D144" s="42"/>
      <c r="E144" s="43"/>
      <c r="F144" s="43"/>
      <c r="G144" s="43"/>
      <c r="H144" s="43"/>
      <c r="I144" s="43"/>
    </row>
    <row r="145" spans="1:9" ht="124.3">
      <c r="A145" s="77">
        <v>3.7</v>
      </c>
      <c r="B145" s="78" t="s">
        <v>232</v>
      </c>
      <c r="C145" s="77"/>
      <c r="D145" s="79"/>
      <c r="E145" s="43"/>
      <c r="F145" s="43"/>
      <c r="G145" s="40"/>
      <c r="H145" s="40"/>
      <c r="I145" s="40"/>
    </row>
    <row r="146" spans="1:9">
      <c r="A146" s="77" t="s">
        <v>199</v>
      </c>
      <c r="B146" s="80" t="s">
        <v>305</v>
      </c>
      <c r="C146" s="81" t="s">
        <v>2</v>
      </c>
      <c r="D146" s="42">
        <v>4</v>
      </c>
      <c r="E146" s="7"/>
      <c r="F146" s="43"/>
      <c r="G146" s="39">
        <f t="shared" ref="G146" si="86">IF(D146="RO",0,D146*E146)</f>
        <v>0</v>
      </c>
      <c r="H146" s="39">
        <f t="shared" ref="H146" si="87">IF(D146="RO",0,D146*F146)</f>
        <v>0</v>
      </c>
      <c r="I146" s="40">
        <f t="shared" ref="I146" si="88">SUM(G146:H146)</f>
        <v>0</v>
      </c>
    </row>
    <row r="147" spans="1:9">
      <c r="A147" s="77" t="s">
        <v>200</v>
      </c>
      <c r="B147" s="80" t="s">
        <v>295</v>
      </c>
      <c r="C147" s="81" t="s">
        <v>2</v>
      </c>
      <c r="D147" s="42">
        <v>1</v>
      </c>
      <c r="E147" s="7"/>
      <c r="F147" s="43"/>
      <c r="G147" s="39">
        <f t="shared" ref="G147:G152" si="89">IF(D147="RO",0,D147*E147)</f>
        <v>0</v>
      </c>
      <c r="H147" s="39">
        <f t="shared" ref="H147:H152" si="90">IF(D147="RO",0,D147*F147)</f>
        <v>0</v>
      </c>
      <c r="I147" s="40">
        <f t="shared" ref="I147:I152" si="91">SUM(G147:H147)</f>
        <v>0</v>
      </c>
    </row>
    <row r="148" spans="1:9">
      <c r="A148" s="77" t="s">
        <v>201</v>
      </c>
      <c r="B148" s="80" t="s">
        <v>296</v>
      </c>
      <c r="C148" s="81" t="s">
        <v>2</v>
      </c>
      <c r="D148" s="42" t="s">
        <v>60</v>
      </c>
      <c r="E148" s="7"/>
      <c r="F148" s="43"/>
      <c r="G148" s="39">
        <f t="shared" ref="G148" si="92">IF(D148="RO",0,D148*E148)</f>
        <v>0</v>
      </c>
      <c r="H148" s="39">
        <f t="shared" ref="H148" si="93">IF(D148="RO",0,D148*F148)</f>
        <v>0</v>
      </c>
      <c r="I148" s="40">
        <f t="shared" ref="I148" si="94">SUM(G148:H148)</f>
        <v>0</v>
      </c>
    </row>
    <row r="149" spans="1:9">
      <c r="A149" s="77" t="s">
        <v>202</v>
      </c>
      <c r="B149" s="80" t="s">
        <v>297</v>
      </c>
      <c r="C149" s="81" t="s">
        <v>2</v>
      </c>
      <c r="D149" s="42">
        <v>27</v>
      </c>
      <c r="E149" s="7"/>
      <c r="F149" s="43"/>
      <c r="G149" s="39">
        <f t="shared" si="89"/>
        <v>0</v>
      </c>
      <c r="H149" s="39">
        <f t="shared" si="90"/>
        <v>0</v>
      </c>
      <c r="I149" s="40">
        <f t="shared" si="91"/>
        <v>0</v>
      </c>
    </row>
    <row r="150" spans="1:9">
      <c r="A150" s="77" t="s">
        <v>203</v>
      </c>
      <c r="B150" s="80" t="s">
        <v>298</v>
      </c>
      <c r="C150" s="81" t="s">
        <v>2</v>
      </c>
      <c r="D150" s="42">
        <v>8</v>
      </c>
      <c r="E150" s="7"/>
      <c r="F150" s="43"/>
      <c r="G150" s="39">
        <f t="shared" ref="G150" si="95">IF(D150="RO",0,D150*E150)</f>
        <v>0</v>
      </c>
      <c r="H150" s="39">
        <f t="shared" ref="H150" si="96">IF(D150="RO",0,D150*F150)</f>
        <v>0</v>
      </c>
      <c r="I150" s="40">
        <f t="shared" ref="I150" si="97">SUM(G150:H150)</f>
        <v>0</v>
      </c>
    </row>
    <row r="151" spans="1:9">
      <c r="A151" s="77" t="s">
        <v>247</v>
      </c>
      <c r="B151" s="82" t="s">
        <v>306</v>
      </c>
      <c r="C151" s="83" t="s">
        <v>2</v>
      </c>
      <c r="D151" s="67">
        <v>2</v>
      </c>
      <c r="E151" s="7"/>
      <c r="F151" s="43"/>
      <c r="G151" s="39">
        <f t="shared" si="89"/>
        <v>0</v>
      </c>
      <c r="H151" s="39">
        <f t="shared" si="90"/>
        <v>0</v>
      </c>
      <c r="I151" s="40">
        <f t="shared" si="91"/>
        <v>0</v>
      </c>
    </row>
    <row r="152" spans="1:9">
      <c r="A152" s="77" t="s">
        <v>248</v>
      </c>
      <c r="B152" s="84" t="s">
        <v>299</v>
      </c>
      <c r="C152" s="85" t="s">
        <v>2</v>
      </c>
      <c r="D152" s="67">
        <v>3</v>
      </c>
      <c r="E152" s="43"/>
      <c r="F152" s="43"/>
      <c r="G152" s="39">
        <f t="shared" si="89"/>
        <v>0</v>
      </c>
      <c r="H152" s="39">
        <f t="shared" si="90"/>
        <v>0</v>
      </c>
      <c r="I152" s="40">
        <f t="shared" si="91"/>
        <v>0</v>
      </c>
    </row>
    <row r="153" spans="1:9">
      <c r="A153" s="38"/>
      <c r="B153" s="37"/>
      <c r="C153" s="38"/>
      <c r="D153" s="42"/>
      <c r="E153" s="43"/>
      <c r="F153" s="43"/>
      <c r="G153" s="40"/>
      <c r="H153" s="40"/>
      <c r="I153" s="40"/>
    </row>
    <row r="154" spans="1:9" ht="12.9">
      <c r="A154" s="21"/>
      <c r="B154" s="62" t="s">
        <v>37</v>
      </c>
      <c r="C154" s="21"/>
      <c r="D154" s="27"/>
      <c r="E154" s="24"/>
      <c r="F154" s="24"/>
      <c r="G154" s="24">
        <f>SUM(G109:G153)</f>
        <v>0</v>
      </c>
      <c r="H154" s="24">
        <f t="shared" ref="H154" si="98">SUM(H109:H153)</f>
        <v>0</v>
      </c>
      <c r="I154" s="24">
        <f>SUM(I109:I153)</f>
        <v>0</v>
      </c>
    </row>
    <row r="155" spans="1:9" ht="12.9">
      <c r="A155" s="21"/>
      <c r="B155" s="62"/>
      <c r="C155" s="21"/>
      <c r="D155" s="27"/>
      <c r="E155" s="24"/>
      <c r="F155" s="24"/>
      <c r="G155" s="24"/>
      <c r="H155" s="24"/>
      <c r="I155" s="24"/>
    </row>
    <row r="156" spans="1:9" ht="12.9">
      <c r="A156" s="86">
        <v>4</v>
      </c>
      <c r="B156" s="87" t="s">
        <v>181</v>
      </c>
      <c r="C156" s="27"/>
      <c r="D156" s="27"/>
      <c r="E156" s="28"/>
      <c r="F156" s="28"/>
      <c r="G156" s="28"/>
      <c r="H156" s="28"/>
      <c r="I156" s="28"/>
    </row>
    <row r="157" spans="1:9" ht="12.9">
      <c r="A157" s="86"/>
      <c r="B157" s="87"/>
      <c r="C157" s="27"/>
      <c r="D157" s="27"/>
      <c r="E157" s="28"/>
      <c r="F157" s="28"/>
      <c r="G157" s="28"/>
      <c r="H157" s="28"/>
      <c r="I157" s="28"/>
    </row>
    <row r="158" spans="1:9" s="91" customFormat="1" ht="24.9">
      <c r="A158" s="88">
        <v>4.0999999999999996</v>
      </c>
      <c r="B158" s="89" t="s">
        <v>221</v>
      </c>
      <c r="C158" s="79" t="s">
        <v>53</v>
      </c>
      <c r="D158" s="79" t="s">
        <v>60</v>
      </c>
      <c r="E158" s="90"/>
      <c r="F158" s="90"/>
      <c r="G158" s="39">
        <f t="shared" ref="G158" si="99">IF(D158="RO",0,D158*E158)</f>
        <v>0</v>
      </c>
      <c r="H158" s="39">
        <f t="shared" ref="H158" si="100">IF(D158="RO",0,D158*F158)</f>
        <v>0</v>
      </c>
      <c r="I158" s="40">
        <f t="shared" ref="I158" si="101">SUM(G158:H158)</f>
        <v>0</v>
      </c>
    </row>
    <row r="159" spans="1:9">
      <c r="A159" s="92"/>
      <c r="B159" s="93" t="s">
        <v>38</v>
      </c>
      <c r="C159" s="79"/>
      <c r="D159" s="79"/>
      <c r="E159" s="90"/>
      <c r="F159" s="90"/>
      <c r="G159" s="90"/>
      <c r="H159" s="90"/>
      <c r="I159" s="90"/>
    </row>
    <row r="160" spans="1:9" ht="12.9">
      <c r="A160" s="92"/>
      <c r="B160" s="94"/>
      <c r="C160" s="79"/>
      <c r="D160" s="79"/>
      <c r="E160" s="90"/>
      <c r="F160" s="90"/>
      <c r="G160" s="90"/>
      <c r="H160" s="90"/>
      <c r="I160" s="90"/>
    </row>
    <row r="161" spans="1:9" s="91" customFormat="1" ht="24.9">
      <c r="A161" s="88">
        <v>4.2</v>
      </c>
      <c r="B161" s="89" t="s">
        <v>165</v>
      </c>
      <c r="C161" s="79" t="s">
        <v>53</v>
      </c>
      <c r="D161" s="79" t="s">
        <v>60</v>
      </c>
      <c r="E161" s="90"/>
      <c r="F161" s="90"/>
      <c r="G161" s="39">
        <f t="shared" ref="G161" si="102">IF(D161="RO",0,D161*E161)</f>
        <v>0</v>
      </c>
      <c r="H161" s="39">
        <f t="shared" ref="H161" si="103">IF(D161="RO",0,D161*F161)</f>
        <v>0</v>
      </c>
      <c r="I161" s="40">
        <f t="shared" ref="I161" si="104">SUM(G161:H161)</f>
        <v>0</v>
      </c>
    </row>
    <row r="162" spans="1:9" ht="12.9">
      <c r="A162" s="92"/>
      <c r="B162" s="94"/>
      <c r="C162" s="79"/>
      <c r="D162" s="79"/>
      <c r="E162" s="90"/>
      <c r="F162" s="90"/>
      <c r="G162" s="90"/>
      <c r="H162" s="90"/>
      <c r="I162" s="90"/>
    </row>
    <row r="163" spans="1:9" s="91" customFormat="1" ht="24.9">
      <c r="A163" s="88">
        <v>4.3</v>
      </c>
      <c r="B163" s="89" t="s">
        <v>164</v>
      </c>
      <c r="C163" s="79" t="s">
        <v>53</v>
      </c>
      <c r="D163" s="79" t="s">
        <v>60</v>
      </c>
      <c r="E163" s="90"/>
      <c r="F163" s="90"/>
      <c r="G163" s="39">
        <f t="shared" ref="G163" si="105">IF(D163="RO",0,D163*E163)</f>
        <v>0</v>
      </c>
      <c r="H163" s="39">
        <f t="shared" ref="H163" si="106">IF(D163="RO",0,D163*F163)</f>
        <v>0</v>
      </c>
      <c r="I163" s="40">
        <f t="shared" ref="I163" si="107">SUM(G163:H163)</f>
        <v>0</v>
      </c>
    </row>
    <row r="164" spans="1:9" ht="12.9">
      <c r="A164" s="86"/>
      <c r="B164" s="93" t="s">
        <v>38</v>
      </c>
      <c r="C164" s="79"/>
      <c r="D164" s="79"/>
      <c r="E164" s="90"/>
      <c r="F164" s="90"/>
      <c r="G164" s="90"/>
      <c r="H164" s="90"/>
      <c r="I164" s="90"/>
    </row>
    <row r="165" spans="1:9" ht="12.9">
      <c r="A165" s="86"/>
      <c r="B165" s="95"/>
      <c r="C165" s="27"/>
      <c r="D165" s="27"/>
      <c r="E165" s="28"/>
      <c r="F165" s="28"/>
      <c r="G165" s="28"/>
      <c r="H165" s="28"/>
      <c r="I165" s="28"/>
    </row>
    <row r="166" spans="1:9" ht="12.9">
      <c r="A166" s="92">
        <v>4.4000000000000004</v>
      </c>
      <c r="B166" s="95" t="s">
        <v>294</v>
      </c>
      <c r="C166" s="79" t="s">
        <v>53</v>
      </c>
      <c r="D166" s="96">
        <v>50</v>
      </c>
      <c r="E166" s="90"/>
      <c r="F166" s="90"/>
      <c r="G166" s="39">
        <f t="shared" ref="G166" si="108">IF(D166="RO",0,D166*E166)</f>
        <v>0</v>
      </c>
      <c r="H166" s="39">
        <f t="shared" ref="H166" si="109">IF(D166="RO",0,D166*F166)</f>
        <v>0</v>
      </c>
      <c r="I166" s="40">
        <f t="shared" ref="I166" si="110">SUM(G166:H166)</f>
        <v>0</v>
      </c>
    </row>
    <row r="167" spans="1:9" ht="12.9">
      <c r="A167" s="86"/>
      <c r="B167" s="87"/>
      <c r="C167" s="27"/>
      <c r="D167" s="27"/>
      <c r="E167" s="28"/>
      <c r="F167" s="28"/>
      <c r="G167" s="28"/>
      <c r="H167" s="28"/>
      <c r="I167" s="28"/>
    </row>
    <row r="168" spans="1:9" ht="25.75">
      <c r="A168" s="79">
        <v>4.5</v>
      </c>
      <c r="B168" s="95" t="s">
        <v>89</v>
      </c>
      <c r="C168" s="79" t="s">
        <v>46</v>
      </c>
      <c r="D168" s="42" t="s">
        <v>60</v>
      </c>
      <c r="E168" s="90"/>
      <c r="F168" s="90"/>
      <c r="G168" s="39">
        <f t="shared" ref="G168" si="111">IF(D168="RO",0,D168*E168)</f>
        <v>0</v>
      </c>
      <c r="H168" s="39">
        <f t="shared" ref="H168" si="112">IF(D168="RO",0,D168*F168)</f>
        <v>0</v>
      </c>
      <c r="I168" s="40">
        <f t="shared" ref="I168" si="113">SUM(G168:H168)</f>
        <v>0</v>
      </c>
    </row>
    <row r="169" spans="1:9">
      <c r="A169" s="79"/>
      <c r="C169" s="79"/>
      <c r="D169" s="79"/>
      <c r="E169" s="90"/>
      <c r="F169" s="90"/>
      <c r="G169" s="90"/>
      <c r="H169" s="90"/>
      <c r="I169" s="90"/>
    </row>
    <row r="170" spans="1:9" ht="25.75">
      <c r="A170" s="79">
        <v>4.5999999999999996</v>
      </c>
      <c r="B170" s="95" t="s">
        <v>90</v>
      </c>
      <c r="C170" s="79" t="s">
        <v>46</v>
      </c>
      <c r="D170" s="42" t="s">
        <v>60</v>
      </c>
      <c r="E170" s="90"/>
      <c r="F170" s="90"/>
      <c r="G170" s="39">
        <f t="shared" ref="G170" si="114">IF(D170="RO",0,D170*E170)</f>
        <v>0</v>
      </c>
      <c r="H170" s="39">
        <f t="shared" ref="H170" si="115">IF(D170="RO",0,D170*F170)</f>
        <v>0</v>
      </c>
      <c r="I170" s="40">
        <f t="shared" ref="I170" si="116">SUM(G170:H170)</f>
        <v>0</v>
      </c>
    </row>
    <row r="171" spans="1:9">
      <c r="A171" s="79"/>
      <c r="B171" s="95"/>
      <c r="C171" s="79"/>
      <c r="D171" s="42"/>
      <c r="E171" s="90"/>
      <c r="F171" s="90"/>
      <c r="G171" s="90"/>
      <c r="H171" s="90"/>
      <c r="I171" s="90"/>
    </row>
    <row r="172" spans="1:9" ht="25.75">
      <c r="A172" s="79">
        <v>4.7</v>
      </c>
      <c r="B172" s="95" t="s">
        <v>91</v>
      </c>
      <c r="C172" s="79" t="s">
        <v>46</v>
      </c>
      <c r="D172" s="42">
        <v>8</v>
      </c>
      <c r="E172" s="90"/>
      <c r="F172" s="90"/>
      <c r="G172" s="39">
        <f t="shared" ref="G172" si="117">IF(D172="RO",0,D172*E172)</f>
        <v>0</v>
      </c>
      <c r="H172" s="39">
        <f t="shared" ref="H172" si="118">IF(D172="RO",0,D172*F172)</f>
        <v>0</v>
      </c>
      <c r="I172" s="40">
        <f t="shared" ref="I172" si="119">SUM(G172:H172)</f>
        <v>0</v>
      </c>
    </row>
    <row r="173" spans="1:9">
      <c r="A173" s="38"/>
      <c r="B173" s="76"/>
      <c r="C173" s="38"/>
      <c r="D173" s="42"/>
      <c r="E173" s="40"/>
      <c r="F173" s="40"/>
      <c r="G173" s="40"/>
      <c r="H173" s="40"/>
      <c r="I173" s="40"/>
    </row>
    <row r="174" spans="1:9" s="91" customFormat="1" ht="12.9">
      <c r="A174" s="38">
        <v>4.8</v>
      </c>
      <c r="B174" s="76" t="s">
        <v>92</v>
      </c>
      <c r="C174" s="38"/>
      <c r="D174" s="42"/>
      <c r="E174" s="43"/>
      <c r="F174" s="43"/>
      <c r="G174" s="43"/>
      <c r="H174" s="43"/>
      <c r="I174" s="43"/>
    </row>
    <row r="175" spans="1:9" s="91" customFormat="1">
      <c r="A175" s="38"/>
      <c r="B175" s="76" t="s">
        <v>39</v>
      </c>
      <c r="C175" s="38"/>
      <c r="D175" s="42"/>
      <c r="E175" s="43"/>
      <c r="F175" s="43"/>
      <c r="G175" s="43"/>
      <c r="H175" s="43"/>
      <c r="I175" s="43"/>
    </row>
    <row r="176" spans="1:9" s="91" customFormat="1">
      <c r="A176" s="38"/>
      <c r="B176" s="76" t="s">
        <v>40</v>
      </c>
      <c r="C176" s="38"/>
      <c r="D176" s="42"/>
      <c r="E176" s="43"/>
      <c r="F176" s="43"/>
      <c r="G176" s="43"/>
      <c r="H176" s="43"/>
      <c r="I176" s="43"/>
    </row>
    <row r="177" spans="1:11" s="91" customFormat="1">
      <c r="A177" s="38"/>
      <c r="B177" s="76" t="s">
        <v>41</v>
      </c>
      <c r="C177" s="38"/>
      <c r="D177" s="42"/>
      <c r="E177" s="43"/>
      <c r="F177" s="43"/>
      <c r="G177" s="43"/>
      <c r="H177" s="43"/>
      <c r="I177" s="43"/>
    </row>
    <row r="178" spans="1:11" s="91" customFormat="1">
      <c r="A178" s="38"/>
      <c r="B178" s="76" t="s">
        <v>42</v>
      </c>
      <c r="C178" s="38"/>
      <c r="D178" s="42"/>
      <c r="E178" s="43"/>
      <c r="F178" s="43"/>
      <c r="G178" s="43"/>
      <c r="H178" s="43"/>
      <c r="I178" s="43"/>
    </row>
    <row r="179" spans="1:11" s="91" customFormat="1">
      <c r="A179" s="38"/>
      <c r="B179" s="76" t="s">
        <v>43</v>
      </c>
      <c r="C179" s="38"/>
      <c r="D179" s="42"/>
      <c r="E179" s="43"/>
      <c r="F179" s="43"/>
      <c r="G179" s="43"/>
      <c r="H179" s="43"/>
      <c r="I179" s="43"/>
    </row>
    <row r="180" spans="1:11" s="91" customFormat="1" ht="15" customHeight="1">
      <c r="A180" s="38"/>
      <c r="B180" s="76" t="s">
        <v>44</v>
      </c>
      <c r="C180" s="38"/>
      <c r="D180" s="42"/>
      <c r="E180" s="43"/>
      <c r="F180" s="43"/>
      <c r="G180" s="43"/>
      <c r="H180" s="43"/>
      <c r="I180" s="43"/>
    </row>
    <row r="181" spans="1:11" s="91" customFormat="1">
      <c r="A181" s="38"/>
      <c r="B181" s="93" t="s">
        <v>45</v>
      </c>
      <c r="C181" s="38"/>
      <c r="D181" s="42"/>
      <c r="E181" s="43"/>
      <c r="F181" s="43"/>
      <c r="G181" s="43"/>
      <c r="H181" s="43"/>
      <c r="I181" s="43"/>
    </row>
    <row r="182" spans="1:11" s="91" customFormat="1">
      <c r="A182" s="38"/>
      <c r="B182" s="37"/>
      <c r="C182" s="38"/>
      <c r="D182" s="42"/>
      <c r="E182" s="43"/>
      <c r="F182" s="43"/>
      <c r="G182" s="43"/>
      <c r="H182" s="43"/>
      <c r="I182" s="43"/>
      <c r="J182" s="97"/>
      <c r="K182" s="97"/>
    </row>
    <row r="183" spans="1:11" s="91" customFormat="1">
      <c r="A183" s="38" t="s">
        <v>227</v>
      </c>
      <c r="B183" s="76" t="s">
        <v>207</v>
      </c>
      <c r="C183" s="38" t="s">
        <v>36</v>
      </c>
      <c r="D183" s="42">
        <v>10</v>
      </c>
      <c r="E183" s="40"/>
      <c r="F183" s="40"/>
      <c r="G183" s="39">
        <f t="shared" ref="G183" si="120">IF(D183="RO",0,D183*E183)</f>
        <v>0</v>
      </c>
      <c r="H183" s="39">
        <f t="shared" ref="H183" si="121">IF(D183="RO",0,D183*F183)</f>
        <v>0</v>
      </c>
      <c r="I183" s="40">
        <f t="shared" ref="I183" si="122">SUM(G183:H183)</f>
        <v>0</v>
      </c>
      <c r="J183" s="97">
        <f>98*15</f>
        <v>1470</v>
      </c>
      <c r="K183" s="97"/>
    </row>
    <row r="184" spans="1:11" s="91" customFormat="1">
      <c r="A184" s="54"/>
      <c r="B184" s="98"/>
      <c r="C184" s="54"/>
      <c r="D184" s="67"/>
      <c r="E184" s="57"/>
      <c r="F184" s="57"/>
      <c r="G184" s="56"/>
      <c r="H184" s="56"/>
      <c r="I184" s="57"/>
      <c r="J184" s="97"/>
      <c r="K184" s="97"/>
    </row>
    <row r="185" spans="1:11" s="91" customFormat="1">
      <c r="A185" s="38" t="s">
        <v>228</v>
      </c>
      <c r="B185" s="76" t="s">
        <v>206</v>
      </c>
      <c r="C185" s="38" t="s">
        <v>36</v>
      </c>
      <c r="D185" s="42" t="s">
        <v>60</v>
      </c>
      <c r="E185" s="40"/>
      <c r="F185" s="40"/>
      <c r="G185" s="39">
        <f t="shared" ref="G185" si="123">IF(D185="RO",0,D185*E185)</f>
        <v>0</v>
      </c>
      <c r="H185" s="39">
        <f t="shared" ref="H185" si="124">IF(D185="RO",0,D185*F185)</f>
        <v>0</v>
      </c>
      <c r="I185" s="40">
        <f t="shared" ref="I185" si="125">SUM(G185:H185)</f>
        <v>0</v>
      </c>
      <c r="J185" s="97">
        <f>8*21</f>
        <v>168</v>
      </c>
      <c r="K185" s="97"/>
    </row>
    <row r="186" spans="1:11" s="91" customFormat="1" ht="12.9">
      <c r="A186" s="38"/>
      <c r="B186" s="99"/>
      <c r="C186" s="38"/>
      <c r="D186" s="42"/>
      <c r="E186" s="40"/>
      <c r="F186" s="40"/>
      <c r="G186" s="40"/>
      <c r="H186" s="40"/>
      <c r="I186" s="40"/>
      <c r="J186" s="97"/>
      <c r="K186" s="97"/>
    </row>
    <row r="187" spans="1:11" s="91" customFormat="1">
      <c r="A187" s="38" t="s">
        <v>229</v>
      </c>
      <c r="B187" s="76" t="s">
        <v>205</v>
      </c>
      <c r="C187" s="38" t="s">
        <v>36</v>
      </c>
      <c r="D187" s="42" t="s">
        <v>60</v>
      </c>
      <c r="E187" s="40"/>
      <c r="F187" s="40"/>
      <c r="G187" s="39">
        <f t="shared" ref="G187" si="126">IF(D187="RO",0,D187*E187)</f>
        <v>0</v>
      </c>
      <c r="H187" s="39">
        <f t="shared" ref="H187" si="127">IF(D187="RO",0,D187*F187)</f>
        <v>0</v>
      </c>
      <c r="I187" s="40">
        <f t="shared" ref="I187" si="128">SUM(G187:H187)</f>
        <v>0</v>
      </c>
      <c r="J187" s="97">
        <f>6*15</f>
        <v>90</v>
      </c>
      <c r="K187" s="97">
        <f>25*15</f>
        <v>375</v>
      </c>
    </row>
    <row r="188" spans="1:11" s="91" customFormat="1">
      <c r="A188" s="38"/>
      <c r="B188" s="76"/>
      <c r="C188" s="38"/>
      <c r="D188" s="42"/>
      <c r="E188" s="40"/>
      <c r="F188" s="40"/>
      <c r="G188" s="40"/>
      <c r="H188" s="40"/>
      <c r="I188" s="40"/>
      <c r="J188" s="97"/>
      <c r="K188" s="97">
        <f>10*15</f>
        <v>150</v>
      </c>
    </row>
    <row r="189" spans="1:11" s="91" customFormat="1" ht="12.9">
      <c r="A189" s="21"/>
      <c r="B189" s="62" t="s">
        <v>47</v>
      </c>
      <c r="C189" s="21"/>
      <c r="D189" s="27"/>
      <c r="E189" s="24"/>
      <c r="F189" s="24"/>
      <c r="G189" s="28">
        <f>SUM(G158:G188)</f>
        <v>0</v>
      </c>
      <c r="H189" s="28">
        <f t="shared" ref="H189:I189" si="129">SUM(H158:H188)</f>
        <v>0</v>
      </c>
      <c r="I189" s="28">
        <f t="shared" si="129"/>
        <v>0</v>
      </c>
      <c r="J189" s="97"/>
      <c r="K189" s="97">
        <f>28*15</f>
        <v>420</v>
      </c>
    </row>
    <row r="190" spans="1:11" s="91" customFormat="1" ht="12.9">
      <c r="A190" s="25">
        <v>5</v>
      </c>
      <c r="B190" s="26" t="s">
        <v>102</v>
      </c>
      <c r="C190" s="21"/>
      <c r="D190" s="27"/>
      <c r="E190" s="40"/>
      <c r="F190" s="40"/>
      <c r="G190" s="40"/>
      <c r="H190" s="40"/>
      <c r="I190" s="40"/>
      <c r="J190" s="97"/>
      <c r="K190" s="97">
        <f>14*15</f>
        <v>210</v>
      </c>
    </row>
    <row r="191" spans="1:11" s="91" customFormat="1" ht="50.15">
      <c r="A191" s="100">
        <v>5.0999999999999996</v>
      </c>
      <c r="B191" s="101" t="s">
        <v>190</v>
      </c>
      <c r="C191" s="100"/>
      <c r="D191" s="79"/>
      <c r="E191" s="90"/>
      <c r="F191" s="90"/>
      <c r="G191" s="90"/>
      <c r="H191" s="90"/>
      <c r="I191" s="90"/>
      <c r="J191" s="97"/>
      <c r="K191" s="97"/>
    </row>
    <row r="192" spans="1:11" s="91" customFormat="1">
      <c r="A192" s="100"/>
      <c r="B192" s="101"/>
      <c r="C192" s="100"/>
      <c r="D192" s="79"/>
      <c r="E192" s="90"/>
      <c r="F192" s="90"/>
      <c r="G192" s="90"/>
      <c r="H192" s="90"/>
      <c r="I192" s="90"/>
      <c r="J192" s="97"/>
      <c r="K192" s="97"/>
    </row>
    <row r="193" spans="1:9" s="91" customFormat="1">
      <c r="A193" s="100" t="s">
        <v>48</v>
      </c>
      <c r="B193" s="102" t="s">
        <v>307</v>
      </c>
      <c r="C193" s="100" t="s">
        <v>46</v>
      </c>
      <c r="D193" s="96">
        <v>3</v>
      </c>
      <c r="E193" s="90"/>
      <c r="F193" s="90"/>
      <c r="G193" s="39">
        <f t="shared" ref="G193:G195" si="130">IF(D193="RO",0,D193*E193)</f>
        <v>0</v>
      </c>
      <c r="H193" s="39">
        <f t="shared" ref="H193:H195" si="131">IF(D193="RO",0,D193*F193)</f>
        <v>0</v>
      </c>
      <c r="I193" s="40">
        <f t="shared" ref="I193:I195" si="132">SUM(G193:H193)</f>
        <v>0</v>
      </c>
    </row>
    <row r="194" spans="1:9" s="91" customFormat="1">
      <c r="A194" s="100" t="s">
        <v>49</v>
      </c>
      <c r="B194" s="101" t="s">
        <v>308</v>
      </c>
      <c r="C194" s="100" t="s">
        <v>46</v>
      </c>
      <c r="D194" s="79">
        <v>6</v>
      </c>
      <c r="E194" s="90"/>
      <c r="F194" s="90"/>
      <c r="G194" s="39">
        <f t="shared" si="130"/>
        <v>0</v>
      </c>
      <c r="H194" s="39">
        <f t="shared" si="131"/>
        <v>0</v>
      </c>
      <c r="I194" s="40">
        <f t="shared" si="132"/>
        <v>0</v>
      </c>
    </row>
    <row r="195" spans="1:9" s="91" customFormat="1">
      <c r="A195" s="100" t="s">
        <v>192</v>
      </c>
      <c r="B195" s="101" t="s">
        <v>309</v>
      </c>
      <c r="C195" s="100" t="s">
        <v>46</v>
      </c>
      <c r="D195" s="79">
        <v>2</v>
      </c>
      <c r="E195" s="90"/>
      <c r="F195" s="90"/>
      <c r="G195" s="39">
        <f t="shared" si="130"/>
        <v>0</v>
      </c>
      <c r="H195" s="39">
        <f t="shared" si="131"/>
        <v>0</v>
      </c>
      <c r="I195" s="40">
        <f t="shared" si="132"/>
        <v>0</v>
      </c>
    </row>
    <row r="196" spans="1:9" s="91" customFormat="1">
      <c r="A196" s="38"/>
      <c r="B196" s="102"/>
      <c r="C196" s="38"/>
      <c r="D196" s="103"/>
      <c r="E196" s="40"/>
      <c r="F196" s="40"/>
      <c r="G196" s="43"/>
      <c r="H196" s="43"/>
      <c r="I196" s="43"/>
    </row>
    <row r="197" spans="1:9" ht="12.9">
      <c r="A197" s="21"/>
      <c r="B197" s="62" t="s">
        <v>50</v>
      </c>
      <c r="C197" s="21"/>
      <c r="D197" s="27"/>
      <c r="E197" s="28"/>
      <c r="F197" s="28"/>
      <c r="G197" s="28">
        <f>SUM(G191:G196)</f>
        <v>0</v>
      </c>
      <c r="H197" s="28">
        <f>SUM(H191:H196)</f>
        <v>0</v>
      </c>
      <c r="I197" s="28">
        <f>SUM(I191:I196)</f>
        <v>0</v>
      </c>
    </row>
    <row r="198" spans="1:9" ht="12.9">
      <c r="A198" s="25">
        <v>6</v>
      </c>
      <c r="B198" s="26" t="s">
        <v>51</v>
      </c>
      <c r="C198" s="21"/>
      <c r="D198" s="27"/>
      <c r="E198" s="43"/>
      <c r="F198" s="43"/>
      <c r="G198" s="43"/>
      <c r="H198" s="43"/>
      <c r="I198" s="43"/>
    </row>
    <row r="199" spans="1:9" ht="62.15">
      <c r="A199" s="100">
        <v>6.1</v>
      </c>
      <c r="B199" s="101" t="s">
        <v>187</v>
      </c>
      <c r="C199" s="100" t="s">
        <v>23</v>
      </c>
      <c r="D199" s="79">
        <v>2</v>
      </c>
      <c r="E199" s="90"/>
      <c r="F199" s="90"/>
      <c r="G199" s="39">
        <f t="shared" ref="G199" si="133">IF(D199="RO",0,D199*E199)</f>
        <v>0</v>
      </c>
      <c r="H199" s="39">
        <f t="shared" ref="H199" si="134">IF(D199="RO",0,D199*F199)</f>
        <v>0</v>
      </c>
      <c r="I199" s="40">
        <f t="shared" ref="I199" si="135">SUM(G199:H199)</f>
        <v>0</v>
      </c>
    </row>
    <row r="200" spans="1:9">
      <c r="A200" s="100"/>
      <c r="B200" s="101"/>
      <c r="C200" s="100"/>
      <c r="D200" s="79"/>
      <c r="E200" s="90"/>
      <c r="F200" s="90"/>
      <c r="G200" s="90"/>
      <c r="H200" s="90"/>
      <c r="I200" s="90"/>
    </row>
    <row r="201" spans="1:9">
      <c r="A201" s="100">
        <v>6.2</v>
      </c>
      <c r="B201" s="101" t="s">
        <v>52</v>
      </c>
      <c r="C201" s="100"/>
      <c r="D201" s="79"/>
      <c r="E201" s="90"/>
      <c r="F201" s="90"/>
      <c r="G201" s="90"/>
      <c r="H201" s="90"/>
      <c r="I201" s="90"/>
    </row>
    <row r="202" spans="1:9">
      <c r="A202" s="100"/>
      <c r="B202" s="101"/>
      <c r="C202" s="100"/>
      <c r="D202" s="79"/>
      <c r="E202" s="90"/>
      <c r="F202" s="90"/>
      <c r="G202" s="90"/>
      <c r="H202" s="90"/>
      <c r="I202" s="90"/>
    </row>
    <row r="203" spans="1:9">
      <c r="A203" s="100">
        <v>6.3</v>
      </c>
      <c r="B203" s="101" t="s">
        <v>120</v>
      </c>
      <c r="C203" s="100" t="s">
        <v>53</v>
      </c>
      <c r="D203" s="96">
        <v>50</v>
      </c>
      <c r="E203" s="90"/>
      <c r="F203" s="90"/>
      <c r="G203" s="39">
        <f t="shared" ref="G203" si="136">IF(D203="RO",0,D203*E203)</f>
        <v>0</v>
      </c>
      <c r="H203" s="39">
        <f t="shared" ref="H203" si="137">IF(D203="RO",0,D203*F203)</f>
        <v>0</v>
      </c>
      <c r="I203" s="40">
        <f t="shared" ref="I203" si="138">SUM(G203:H203)</f>
        <v>0</v>
      </c>
    </row>
    <row r="204" spans="1:9">
      <c r="A204" s="100"/>
      <c r="B204" s="101"/>
      <c r="C204" s="100"/>
      <c r="D204" s="79"/>
      <c r="E204" s="90"/>
      <c r="F204" s="90"/>
      <c r="G204" s="90"/>
      <c r="H204" s="90"/>
      <c r="I204" s="90"/>
    </row>
    <row r="205" spans="1:9">
      <c r="A205" s="100">
        <v>6.4</v>
      </c>
      <c r="B205" s="101" t="s">
        <v>241</v>
      </c>
      <c r="C205" s="100" t="s">
        <v>53</v>
      </c>
      <c r="D205" s="79">
        <v>20</v>
      </c>
      <c r="E205" s="90"/>
      <c r="F205" s="90"/>
      <c r="G205" s="39">
        <f t="shared" ref="G205" si="139">IF(D205="RO",0,D205*E205)</f>
        <v>0</v>
      </c>
      <c r="H205" s="39">
        <f t="shared" ref="H205" si="140">IF(D205="RO",0,D205*F205)</f>
        <v>0</v>
      </c>
      <c r="I205" s="40">
        <f t="shared" ref="I205" si="141">SUM(G205:H205)</f>
        <v>0</v>
      </c>
    </row>
    <row r="206" spans="1:9">
      <c r="A206" s="100"/>
      <c r="B206" s="101"/>
      <c r="C206" s="100"/>
      <c r="D206" s="79"/>
      <c r="E206" s="90"/>
      <c r="F206" s="90"/>
      <c r="G206" s="90"/>
      <c r="H206" s="90"/>
      <c r="I206" s="90"/>
    </row>
    <row r="207" spans="1:9">
      <c r="A207" s="100">
        <v>6.5</v>
      </c>
      <c r="B207" s="101" t="s">
        <v>111</v>
      </c>
      <c r="C207" s="100" t="s">
        <v>53</v>
      </c>
      <c r="D207" s="79" t="s">
        <v>60</v>
      </c>
      <c r="E207" s="90"/>
      <c r="F207" s="90"/>
      <c r="G207" s="39">
        <f t="shared" ref="G207" si="142">IF(D207="RO",0,D207*E207)</f>
        <v>0</v>
      </c>
      <c r="H207" s="39">
        <f t="shared" ref="H207" si="143">IF(D207="RO",0,D207*F207)</f>
        <v>0</v>
      </c>
      <c r="I207" s="40">
        <f t="shared" ref="I207" si="144">SUM(G207:H207)</f>
        <v>0</v>
      </c>
    </row>
    <row r="208" spans="1:9">
      <c r="A208" s="100"/>
      <c r="B208" s="101"/>
      <c r="C208" s="100"/>
      <c r="D208" s="79"/>
      <c r="E208" s="90"/>
      <c r="F208" s="90"/>
      <c r="G208" s="90"/>
      <c r="H208" s="90"/>
      <c r="I208" s="90"/>
    </row>
    <row r="209" spans="1:9">
      <c r="A209" s="100">
        <v>6.6</v>
      </c>
      <c r="B209" s="101" t="s">
        <v>240</v>
      </c>
      <c r="C209" s="100" t="s">
        <v>53</v>
      </c>
      <c r="D209" s="79">
        <v>40</v>
      </c>
      <c r="E209" s="90"/>
      <c r="F209" s="90"/>
      <c r="G209" s="39">
        <f t="shared" ref="G209" si="145">IF(D209="RO",0,D209*E209)</f>
        <v>0</v>
      </c>
      <c r="H209" s="39">
        <f t="shared" ref="H209" si="146">IF(D209="RO",0,D209*F209)</f>
        <v>0</v>
      </c>
      <c r="I209" s="40">
        <f t="shared" ref="I209" si="147">SUM(G209:H209)</f>
        <v>0</v>
      </c>
    </row>
    <row r="210" spans="1:9">
      <c r="A210" s="100"/>
      <c r="B210" s="101"/>
      <c r="C210" s="100"/>
      <c r="D210" s="79"/>
      <c r="E210" s="90"/>
      <c r="F210" s="90"/>
      <c r="G210" s="90"/>
      <c r="H210" s="90"/>
      <c r="I210" s="90"/>
    </row>
    <row r="211" spans="1:9" ht="49.75">
      <c r="A211" s="100">
        <v>6.7</v>
      </c>
      <c r="B211" s="104" t="s">
        <v>105</v>
      </c>
      <c r="C211" s="100"/>
      <c r="D211" s="79"/>
      <c r="E211" s="90"/>
      <c r="F211" s="90"/>
      <c r="G211" s="90"/>
      <c r="H211" s="90"/>
      <c r="I211" s="90"/>
    </row>
    <row r="212" spans="1:9">
      <c r="A212" s="100"/>
      <c r="B212" s="101"/>
      <c r="C212" s="100"/>
      <c r="D212" s="79"/>
      <c r="E212" s="90"/>
      <c r="F212" s="90"/>
      <c r="G212" s="90"/>
      <c r="H212" s="90"/>
      <c r="I212" s="90"/>
    </row>
    <row r="213" spans="1:9">
      <c r="A213" s="100" t="s">
        <v>242</v>
      </c>
      <c r="B213" s="101" t="s">
        <v>106</v>
      </c>
      <c r="C213" s="100" t="s">
        <v>53</v>
      </c>
      <c r="D213" s="79">
        <v>10</v>
      </c>
      <c r="E213" s="90"/>
      <c r="F213" s="90"/>
      <c r="G213" s="39">
        <f t="shared" ref="G213" si="148">IF(D213="RO",0,D213*E213)</f>
        <v>0</v>
      </c>
      <c r="H213" s="39">
        <f t="shared" ref="H213" si="149">IF(D213="RO",0,D213*F213)</f>
        <v>0</v>
      </c>
      <c r="I213" s="40">
        <f t="shared" ref="I213" si="150">SUM(G213:H213)</f>
        <v>0</v>
      </c>
    </row>
    <row r="214" spans="1:9">
      <c r="A214" s="100"/>
      <c r="B214" s="101"/>
      <c r="C214" s="100"/>
      <c r="D214" s="79"/>
      <c r="E214" s="90"/>
      <c r="F214" s="90"/>
      <c r="G214" s="90"/>
      <c r="H214" s="90"/>
      <c r="I214" s="90"/>
    </row>
    <row r="215" spans="1:9" ht="49.75">
      <c r="A215" s="100">
        <v>6.8</v>
      </c>
      <c r="B215" s="101" t="s">
        <v>204</v>
      </c>
      <c r="C215" s="100" t="s">
        <v>23</v>
      </c>
      <c r="D215" s="79">
        <v>1</v>
      </c>
      <c r="E215" s="90"/>
      <c r="F215" s="90"/>
      <c r="G215" s="39">
        <f t="shared" ref="G215" si="151">IF(D215="RO",0,D215*E215)</f>
        <v>0</v>
      </c>
      <c r="H215" s="39">
        <f t="shared" ref="H215" si="152">IF(D215="RO",0,D215*F215)</f>
        <v>0</v>
      </c>
      <c r="I215" s="40">
        <f t="shared" ref="I215" si="153">SUM(G215:H215)</f>
        <v>0</v>
      </c>
    </row>
    <row r="216" spans="1:9" ht="12.9">
      <c r="A216" s="100"/>
      <c r="B216" s="44"/>
      <c r="C216" s="100"/>
      <c r="D216" s="79"/>
      <c r="E216" s="90"/>
      <c r="F216" s="90"/>
      <c r="G216" s="90"/>
      <c r="H216" s="90"/>
      <c r="I216" s="90"/>
    </row>
    <row r="217" spans="1:9" ht="12.9">
      <c r="A217" s="21"/>
      <c r="B217" s="62" t="s">
        <v>54</v>
      </c>
      <c r="C217" s="21"/>
      <c r="D217" s="27"/>
      <c r="E217" s="28"/>
      <c r="F217" s="28"/>
      <c r="G217" s="105">
        <f>SUM(G199:G216)</f>
        <v>0</v>
      </c>
      <c r="H217" s="105">
        <f>SUM(H199:H216)</f>
        <v>0</v>
      </c>
      <c r="I217" s="105">
        <f>SUM(I199:I216)</f>
        <v>0</v>
      </c>
    </row>
    <row r="218" spans="1:9" ht="12.9">
      <c r="A218" s="21"/>
      <c r="B218" s="62"/>
      <c r="C218" s="21"/>
      <c r="D218" s="27"/>
      <c r="E218" s="28"/>
      <c r="F218" s="28"/>
      <c r="G218" s="105"/>
      <c r="H218" s="105"/>
      <c r="I218" s="105"/>
    </row>
    <row r="219" spans="1:9" ht="12.9">
      <c r="A219" s="21">
        <v>7</v>
      </c>
      <c r="B219" s="26" t="s">
        <v>81</v>
      </c>
      <c r="C219" s="21"/>
      <c r="D219" s="27"/>
      <c r="E219" s="28"/>
      <c r="F219" s="28"/>
      <c r="G219" s="105"/>
      <c r="H219" s="105"/>
      <c r="I219" s="105"/>
    </row>
    <row r="220" spans="1:9" ht="12.9">
      <c r="A220" s="21"/>
      <c r="B220" s="62"/>
      <c r="C220" s="21"/>
      <c r="D220" s="27"/>
      <c r="E220" s="28"/>
      <c r="F220" s="28"/>
      <c r="G220" s="105"/>
      <c r="H220" s="105"/>
      <c r="I220" s="105"/>
    </row>
    <row r="221" spans="1:9" ht="15" customHeight="1">
      <c r="A221" s="100">
        <v>7.1</v>
      </c>
      <c r="B221" s="101" t="s">
        <v>253</v>
      </c>
      <c r="C221" s="100" t="s">
        <v>80</v>
      </c>
      <c r="D221" s="79">
        <v>20</v>
      </c>
      <c r="E221" s="90"/>
      <c r="F221" s="90"/>
      <c r="G221" s="39">
        <f t="shared" ref="G221" si="154">IF(D221="RO",0,D221*E221)</f>
        <v>0</v>
      </c>
      <c r="H221" s="39">
        <f t="shared" ref="H221" si="155">IF(D221="RO",0,D221*F221)</f>
        <v>0</v>
      </c>
      <c r="I221" s="40">
        <f t="shared" ref="I221" si="156">SUM(G221:H221)</f>
        <v>0</v>
      </c>
    </row>
    <row r="222" spans="1:9" ht="13.2" customHeight="1">
      <c r="A222" s="100"/>
      <c r="B222" s="101"/>
      <c r="C222" s="100"/>
      <c r="D222" s="79"/>
      <c r="E222" s="90"/>
      <c r="F222" s="90"/>
      <c r="G222" s="40"/>
      <c r="H222" s="40"/>
      <c r="I222" s="40"/>
    </row>
    <row r="223" spans="1:9">
      <c r="A223" s="100">
        <v>7.2</v>
      </c>
      <c r="B223" s="101" t="s">
        <v>79</v>
      </c>
      <c r="C223" s="100" t="s">
        <v>80</v>
      </c>
      <c r="D223" s="79">
        <v>20</v>
      </c>
      <c r="E223" s="90"/>
      <c r="F223" s="90"/>
      <c r="G223" s="39">
        <f t="shared" ref="G223" si="157">IF(D223="RO",0,D223*E223)</f>
        <v>0</v>
      </c>
      <c r="H223" s="39">
        <f t="shared" ref="H223" si="158">IF(D223="RO",0,D223*F223)</f>
        <v>0</v>
      </c>
      <c r="I223" s="40">
        <f t="shared" ref="I223" si="159">SUM(G223:H223)</f>
        <v>0</v>
      </c>
    </row>
    <row r="224" spans="1:9">
      <c r="A224" s="100"/>
      <c r="B224" s="101"/>
      <c r="C224" s="100"/>
      <c r="D224" s="79"/>
      <c r="E224" s="90"/>
      <c r="F224" s="90"/>
      <c r="G224" s="40"/>
      <c r="H224" s="40"/>
      <c r="I224" s="40"/>
    </row>
    <row r="225" spans="1:9" ht="15.75" customHeight="1">
      <c r="A225" s="106">
        <v>7.3</v>
      </c>
      <c r="B225" s="101" t="s">
        <v>279</v>
      </c>
      <c r="C225" s="100" t="s">
        <v>2</v>
      </c>
      <c r="D225" s="79">
        <v>2</v>
      </c>
      <c r="E225" s="90"/>
      <c r="F225" s="90"/>
      <c r="G225" s="39">
        <f>IF(D225="RO",0,D225*E225)</f>
        <v>0</v>
      </c>
      <c r="H225" s="39">
        <f>IF(D225="RO",0,D225*F225)</f>
        <v>0</v>
      </c>
      <c r="I225" s="40">
        <f t="shared" ref="I225" si="160">SUM(G225:H225)</f>
        <v>0</v>
      </c>
    </row>
    <row r="226" spans="1:9">
      <c r="A226" s="107"/>
      <c r="B226" s="101"/>
      <c r="C226" s="100"/>
      <c r="D226" s="79"/>
      <c r="E226" s="90"/>
      <c r="F226" s="90"/>
      <c r="G226" s="40"/>
      <c r="H226" s="40"/>
      <c r="I226" s="40"/>
    </row>
    <row r="227" spans="1:9" ht="12.9">
      <c r="A227" s="21"/>
      <c r="B227" s="62" t="s">
        <v>86</v>
      </c>
      <c r="C227" s="21"/>
      <c r="D227" s="27"/>
      <c r="E227" s="28"/>
      <c r="F227" s="28"/>
      <c r="G227" s="105">
        <f>SUM(G221:G226)</f>
        <v>0</v>
      </c>
      <c r="H227" s="105">
        <f>SUM(H221:H226)</f>
        <v>0</v>
      </c>
      <c r="I227" s="105">
        <f>SUM(I221:I226)</f>
        <v>0</v>
      </c>
    </row>
    <row r="228" spans="1:9">
      <c r="A228" s="38"/>
      <c r="B228" s="37"/>
      <c r="C228" s="38"/>
      <c r="D228" s="42"/>
      <c r="E228" s="43"/>
      <c r="F228" s="43"/>
      <c r="G228" s="40"/>
      <c r="H228" s="40"/>
      <c r="I228" s="40"/>
    </row>
    <row r="229" spans="1:9" ht="12.9">
      <c r="A229" s="108">
        <v>8</v>
      </c>
      <c r="B229" s="109" t="s">
        <v>223</v>
      </c>
      <c r="C229" s="85"/>
      <c r="D229" s="42"/>
      <c r="E229" s="43"/>
      <c r="F229" s="43"/>
      <c r="G229" s="40"/>
      <c r="H229" s="40"/>
      <c r="I229" s="40"/>
    </row>
    <row r="230" spans="1:9">
      <c r="A230" s="85"/>
      <c r="B230" s="110" t="s">
        <v>224</v>
      </c>
      <c r="C230" s="85"/>
      <c r="D230" s="42"/>
      <c r="E230" s="43"/>
      <c r="F230" s="43"/>
      <c r="G230" s="40"/>
      <c r="H230" s="40"/>
      <c r="I230" s="40"/>
    </row>
    <row r="231" spans="1:9">
      <c r="A231" s="111">
        <v>8.1</v>
      </c>
      <c r="B231" s="112" t="s">
        <v>209</v>
      </c>
      <c r="C231" s="113" t="s">
        <v>2</v>
      </c>
      <c r="D231" s="67" t="s">
        <v>60</v>
      </c>
      <c r="E231" s="43"/>
      <c r="F231" s="43"/>
      <c r="G231" s="39">
        <f t="shared" ref="G231" si="161">IF(D231="RO",0,D231*E231)</f>
        <v>0</v>
      </c>
      <c r="H231" s="39">
        <f t="shared" ref="H231" si="162">IF(D231="RO",0,D231*F231)</f>
        <v>0</v>
      </c>
      <c r="I231" s="40">
        <f t="shared" ref="I231" si="163">SUM(G231:H231)</f>
        <v>0</v>
      </c>
    </row>
    <row r="232" spans="1:9">
      <c r="A232" s="113">
        <v>8.1999999999999993</v>
      </c>
      <c r="B232" s="112" t="s">
        <v>311</v>
      </c>
      <c r="C232" s="113" t="s">
        <v>2</v>
      </c>
      <c r="D232" s="67">
        <v>1</v>
      </c>
      <c r="E232" s="55"/>
      <c r="F232" s="55"/>
      <c r="G232" s="39">
        <f t="shared" ref="G232:G234" si="164">IF(D232="RO",0,D232*E232)</f>
        <v>0</v>
      </c>
      <c r="H232" s="39">
        <f t="shared" ref="H232:H234" si="165">IF(D232="RO",0,D232*F232)</f>
        <v>0</v>
      </c>
      <c r="I232" s="40">
        <f t="shared" ref="I232:I234" si="166">SUM(G232:H232)</f>
        <v>0</v>
      </c>
    </row>
    <row r="233" spans="1:9">
      <c r="A233" s="111">
        <v>8.3000000000000007</v>
      </c>
      <c r="B233" s="114" t="s">
        <v>312</v>
      </c>
      <c r="C233" s="113" t="s">
        <v>2</v>
      </c>
      <c r="D233" s="113">
        <v>1</v>
      </c>
      <c r="E233" s="55"/>
      <c r="F233" s="55"/>
      <c r="G233" s="56">
        <f t="shared" ref="G233" si="167">IF(D233="RO",0,D233*E233)</f>
        <v>0</v>
      </c>
      <c r="H233" s="56">
        <f t="shared" ref="H233" si="168">IF(D233="RO",0,D233*F233)</f>
        <v>0</v>
      </c>
      <c r="I233" s="57">
        <f t="shared" ref="I233" si="169">SUM(G233:H233)</f>
        <v>0</v>
      </c>
    </row>
    <row r="234" spans="1:9">
      <c r="A234" s="113">
        <v>8.4</v>
      </c>
      <c r="B234" s="114" t="s">
        <v>225</v>
      </c>
      <c r="C234" s="113" t="s">
        <v>178</v>
      </c>
      <c r="D234" s="113">
        <v>1</v>
      </c>
      <c r="E234" s="55"/>
      <c r="F234" s="55"/>
      <c r="G234" s="56">
        <f t="shared" si="164"/>
        <v>0</v>
      </c>
      <c r="H234" s="56">
        <f t="shared" si="165"/>
        <v>0</v>
      </c>
      <c r="I234" s="57">
        <f t="shared" si="166"/>
        <v>0</v>
      </c>
    </row>
    <row r="235" spans="1:9">
      <c r="A235" s="111">
        <v>8.5</v>
      </c>
      <c r="B235" s="84" t="s">
        <v>100</v>
      </c>
      <c r="C235" s="85" t="s">
        <v>2</v>
      </c>
      <c r="D235" s="85">
        <f>D152+D272+3</f>
        <v>6</v>
      </c>
      <c r="E235" s="43"/>
      <c r="F235" s="43"/>
      <c r="G235" s="39">
        <f t="shared" ref="G235:G236" si="170">IF(D235="RO",0,D235*E235)</f>
        <v>0</v>
      </c>
      <c r="H235" s="39">
        <f t="shared" ref="H235:H236" si="171">IF(D235="RO",0,D235*F235)</f>
        <v>0</v>
      </c>
      <c r="I235" s="40">
        <f t="shared" ref="I235:I236" si="172">SUM(G235:H235)</f>
        <v>0</v>
      </c>
    </row>
    <row r="236" spans="1:9" ht="24.9">
      <c r="A236" s="113">
        <v>8.6</v>
      </c>
      <c r="B236" s="115" t="s">
        <v>222</v>
      </c>
      <c r="C236" s="113" t="s">
        <v>2</v>
      </c>
      <c r="D236" s="113" t="s">
        <v>60</v>
      </c>
      <c r="E236" s="55"/>
      <c r="F236" s="55"/>
      <c r="G236" s="56">
        <f t="shared" si="170"/>
        <v>0</v>
      </c>
      <c r="H236" s="56">
        <f t="shared" si="171"/>
        <v>0</v>
      </c>
      <c r="I236" s="57">
        <f t="shared" si="172"/>
        <v>0</v>
      </c>
    </row>
    <row r="237" spans="1:9" ht="37.299999999999997">
      <c r="A237" s="111">
        <v>8.6999999999999993</v>
      </c>
      <c r="B237" s="116" t="s">
        <v>169</v>
      </c>
      <c r="C237" s="85" t="s">
        <v>24</v>
      </c>
      <c r="D237" s="85" t="s">
        <v>60</v>
      </c>
      <c r="E237" s="55"/>
      <c r="F237" s="55"/>
      <c r="G237" s="39">
        <f t="shared" ref="G237" si="173">IF(D237="RO",0,D237*E237)</f>
        <v>0</v>
      </c>
      <c r="H237" s="39">
        <f t="shared" ref="H237" si="174">IF(D237="RO",0,D237*F237)</f>
        <v>0</v>
      </c>
      <c r="I237" s="40">
        <f t="shared" ref="I237" si="175">SUM(G237:H237)</f>
        <v>0</v>
      </c>
    </row>
    <row r="238" spans="1:9">
      <c r="A238" s="113"/>
      <c r="B238" s="115"/>
      <c r="C238" s="113"/>
      <c r="D238" s="113"/>
      <c r="E238" s="55"/>
      <c r="F238" s="55"/>
      <c r="G238" s="57"/>
      <c r="H238" s="57"/>
      <c r="I238" s="57"/>
    </row>
    <row r="239" spans="1:9" ht="12.9">
      <c r="A239" s="117">
        <v>8.8000000000000007</v>
      </c>
      <c r="B239" s="118" t="s">
        <v>171</v>
      </c>
      <c r="C239" s="113"/>
      <c r="D239" s="113"/>
      <c r="E239" s="55"/>
      <c r="F239" s="55"/>
      <c r="G239" s="57"/>
      <c r="H239" s="57"/>
      <c r="I239" s="57"/>
    </row>
    <row r="240" spans="1:9" ht="24.9">
      <c r="A240" s="113" t="s">
        <v>274</v>
      </c>
      <c r="B240" s="114" t="s">
        <v>170</v>
      </c>
      <c r="C240" s="68" t="s">
        <v>80</v>
      </c>
      <c r="D240" s="113" t="s">
        <v>60</v>
      </c>
      <c r="E240" s="55"/>
      <c r="F240" s="55"/>
      <c r="G240" s="39">
        <f t="shared" ref="G240" si="176">IF(D240="RO",0,D240*E240)</f>
        <v>0</v>
      </c>
      <c r="H240" s="39">
        <f t="shared" ref="H240" si="177">IF(D240="RO",0,D240*F240)</f>
        <v>0</v>
      </c>
      <c r="I240" s="40">
        <f t="shared" ref="I240" si="178">SUM(G240:H240)</f>
        <v>0</v>
      </c>
    </row>
    <row r="241" spans="1:9" ht="24.9">
      <c r="A241" s="113" t="s">
        <v>275</v>
      </c>
      <c r="B241" s="114" t="s">
        <v>179</v>
      </c>
      <c r="C241" s="68" t="s">
        <v>80</v>
      </c>
      <c r="D241" s="113" t="s">
        <v>60</v>
      </c>
      <c r="E241" s="55"/>
      <c r="F241" s="55"/>
      <c r="G241" s="39">
        <f t="shared" ref="G241:G243" si="179">IF(D241="RO",0,D241*E241)</f>
        <v>0</v>
      </c>
      <c r="H241" s="39">
        <f t="shared" ref="H241:H243" si="180">IF(D241="RO",0,D241*F241)</f>
        <v>0</v>
      </c>
      <c r="I241" s="40">
        <f t="shared" ref="I241:I243" si="181">SUM(G241:H241)</f>
        <v>0</v>
      </c>
    </row>
    <row r="242" spans="1:9" ht="24.9">
      <c r="A242" s="113" t="s">
        <v>276</v>
      </c>
      <c r="B242" s="84" t="s">
        <v>231</v>
      </c>
      <c r="C242" s="85" t="s">
        <v>80</v>
      </c>
      <c r="D242" s="119">
        <f>(D235-D272)*7*1.2</f>
        <v>50.4</v>
      </c>
      <c r="E242" s="43"/>
      <c r="F242" s="43"/>
      <c r="G242" s="39">
        <f t="shared" si="179"/>
        <v>0</v>
      </c>
      <c r="H242" s="39">
        <f t="shared" si="180"/>
        <v>0</v>
      </c>
      <c r="I242" s="40">
        <f t="shared" si="181"/>
        <v>0</v>
      </c>
    </row>
    <row r="243" spans="1:9">
      <c r="A243" s="113" t="s">
        <v>277</v>
      </c>
      <c r="B243" s="120" t="s">
        <v>172</v>
      </c>
      <c r="C243" s="68" t="s">
        <v>83</v>
      </c>
      <c r="D243" s="121">
        <f>D235</f>
        <v>6</v>
      </c>
      <c r="E243" s="55"/>
      <c r="F243" s="55"/>
      <c r="G243" s="39">
        <f t="shared" si="179"/>
        <v>0</v>
      </c>
      <c r="H243" s="39">
        <f t="shared" si="180"/>
        <v>0</v>
      </c>
      <c r="I243" s="40">
        <f t="shared" si="181"/>
        <v>0</v>
      </c>
    </row>
    <row r="244" spans="1:9">
      <c r="A244" s="113"/>
      <c r="B244" s="112"/>
      <c r="C244" s="113"/>
      <c r="D244" s="67"/>
      <c r="E244" s="55"/>
      <c r="F244" s="55"/>
      <c r="G244" s="56"/>
      <c r="H244" s="56"/>
      <c r="I244" s="57"/>
    </row>
    <row r="245" spans="1:9" ht="24.9">
      <c r="A245" s="113">
        <v>8.9</v>
      </c>
      <c r="B245" s="112" t="s">
        <v>173</v>
      </c>
      <c r="C245" s="113" t="s">
        <v>174</v>
      </c>
      <c r="D245" s="67">
        <v>1</v>
      </c>
      <c r="E245" s="55"/>
      <c r="F245" s="55"/>
      <c r="G245" s="39">
        <f t="shared" ref="G245:G248" si="182">IF(D245="RO",0,D245*E245)</f>
        <v>0</v>
      </c>
      <c r="H245" s="39">
        <f t="shared" ref="H245:H248" si="183">IF(D245="RO",0,D245*F245)</f>
        <v>0</v>
      </c>
      <c r="I245" s="40">
        <f t="shared" ref="I245:I248" si="184">SUM(G245:H245)</f>
        <v>0</v>
      </c>
    </row>
    <row r="246" spans="1:9" ht="24.9">
      <c r="A246" s="113" t="s">
        <v>230</v>
      </c>
      <c r="B246" s="120" t="s">
        <v>175</v>
      </c>
      <c r="C246" s="68" t="s">
        <v>176</v>
      </c>
      <c r="D246" s="67">
        <v>1</v>
      </c>
      <c r="E246" s="55"/>
      <c r="F246" s="55"/>
      <c r="G246" s="39">
        <f t="shared" si="182"/>
        <v>0</v>
      </c>
      <c r="H246" s="39">
        <f t="shared" si="183"/>
        <v>0</v>
      </c>
      <c r="I246" s="40">
        <f t="shared" si="184"/>
        <v>0</v>
      </c>
    </row>
    <row r="247" spans="1:9" ht="37.299999999999997">
      <c r="A247" s="113">
        <v>8.11</v>
      </c>
      <c r="B247" s="112" t="s">
        <v>177</v>
      </c>
      <c r="C247" s="113" t="s">
        <v>178</v>
      </c>
      <c r="D247" s="67">
        <v>1</v>
      </c>
      <c r="E247" s="55"/>
      <c r="F247" s="55"/>
      <c r="G247" s="39">
        <f t="shared" si="182"/>
        <v>0</v>
      </c>
      <c r="H247" s="39">
        <f t="shared" si="183"/>
        <v>0</v>
      </c>
      <c r="I247" s="40">
        <f t="shared" si="184"/>
        <v>0</v>
      </c>
    </row>
    <row r="248" spans="1:9" ht="49.75">
      <c r="A248" s="113">
        <v>8.1199999999999992</v>
      </c>
      <c r="B248" s="112" t="s">
        <v>310</v>
      </c>
      <c r="C248" s="113" t="s">
        <v>178</v>
      </c>
      <c r="D248" s="67">
        <v>0</v>
      </c>
      <c r="E248" s="55"/>
      <c r="F248" s="55"/>
      <c r="G248" s="39">
        <f t="shared" si="182"/>
        <v>0</v>
      </c>
      <c r="H248" s="39">
        <f t="shared" si="183"/>
        <v>0</v>
      </c>
      <c r="I248" s="40">
        <f t="shared" si="184"/>
        <v>0</v>
      </c>
    </row>
    <row r="249" spans="1:9" ht="24.9">
      <c r="A249" s="85">
        <v>8.1300000000000008</v>
      </c>
      <c r="B249" s="84" t="s">
        <v>316</v>
      </c>
      <c r="C249" s="85"/>
      <c r="D249" s="42"/>
      <c r="E249" s="43"/>
      <c r="F249" s="43"/>
      <c r="G249" s="40"/>
      <c r="H249" s="40"/>
      <c r="I249" s="40"/>
    </row>
    <row r="250" spans="1:9">
      <c r="A250" s="85"/>
      <c r="B250" s="84"/>
      <c r="C250" s="85"/>
      <c r="D250" s="42"/>
      <c r="E250" s="43"/>
      <c r="F250" s="43"/>
      <c r="G250" s="40"/>
      <c r="H250" s="40"/>
      <c r="I250" s="40"/>
    </row>
    <row r="251" spans="1:9" ht="12.9">
      <c r="A251" s="122"/>
      <c r="B251" s="62" t="s">
        <v>87</v>
      </c>
      <c r="C251" s="122"/>
      <c r="D251" s="42"/>
      <c r="E251" s="43"/>
      <c r="F251" s="43"/>
      <c r="G251" s="24">
        <f>SUM(G231:G250)</f>
        <v>0</v>
      </c>
      <c r="H251" s="24">
        <f t="shared" ref="H251:I251" si="185">SUM(H231:H250)</f>
        <v>0</v>
      </c>
      <c r="I251" s="24">
        <f t="shared" si="185"/>
        <v>0</v>
      </c>
    </row>
    <row r="252" spans="1:9">
      <c r="A252" s="38"/>
      <c r="B252" s="37"/>
      <c r="C252" s="38"/>
      <c r="D252" s="42"/>
      <c r="E252" s="43"/>
      <c r="F252" s="43"/>
      <c r="G252" s="40"/>
      <c r="H252" s="40"/>
      <c r="I252" s="40"/>
    </row>
    <row r="253" spans="1:9" ht="12.9">
      <c r="A253" s="123">
        <v>9</v>
      </c>
      <c r="B253" s="124" t="s">
        <v>159</v>
      </c>
      <c r="C253" s="125"/>
      <c r="D253" s="42"/>
      <c r="E253" s="43"/>
      <c r="F253" s="43"/>
      <c r="G253" s="40"/>
      <c r="H253" s="40"/>
      <c r="I253" s="40"/>
    </row>
    <row r="254" spans="1:9">
      <c r="A254" s="126"/>
      <c r="B254" s="127"/>
      <c r="C254" s="128"/>
      <c r="D254" s="42"/>
      <c r="E254" s="43"/>
      <c r="F254" s="43"/>
      <c r="G254" s="40"/>
      <c r="H254" s="40"/>
      <c r="I254" s="40"/>
    </row>
    <row r="255" spans="1:9">
      <c r="A255" s="129">
        <v>9.1</v>
      </c>
      <c r="B255" s="130" t="s">
        <v>160</v>
      </c>
      <c r="C255" s="128" t="s">
        <v>85</v>
      </c>
      <c r="D255" s="42" t="s">
        <v>60</v>
      </c>
      <c r="E255" s="43"/>
      <c r="F255" s="43"/>
      <c r="G255" s="39">
        <f t="shared" ref="G255:G257" si="186">IF(D255="RO",0,D255*E255)</f>
        <v>0</v>
      </c>
      <c r="H255" s="39">
        <f t="shared" ref="H255:H257" si="187">IF(D255="RO",0,D255*F255)</f>
        <v>0</v>
      </c>
      <c r="I255" s="40">
        <f t="shared" ref="I255:I257" si="188">SUM(G255:H255)</f>
        <v>0</v>
      </c>
    </row>
    <row r="256" spans="1:9">
      <c r="A256" s="129">
        <v>9.1999999999999993</v>
      </c>
      <c r="B256" s="127" t="s">
        <v>166</v>
      </c>
      <c r="C256" s="128" t="s">
        <v>23</v>
      </c>
      <c r="D256" s="42" t="s">
        <v>60</v>
      </c>
      <c r="E256" s="43"/>
      <c r="F256" s="43"/>
      <c r="G256" s="39">
        <f t="shared" si="186"/>
        <v>0</v>
      </c>
      <c r="H256" s="39">
        <f t="shared" si="187"/>
        <v>0</v>
      </c>
      <c r="I256" s="40">
        <f t="shared" si="188"/>
        <v>0</v>
      </c>
    </row>
    <row r="257" spans="1:9">
      <c r="A257" s="129">
        <v>9.3000000000000007</v>
      </c>
      <c r="B257" s="127" t="s">
        <v>167</v>
      </c>
      <c r="C257" s="128" t="s">
        <v>23</v>
      </c>
      <c r="D257" s="42">
        <v>1</v>
      </c>
      <c r="E257" s="43"/>
      <c r="F257" s="43"/>
      <c r="G257" s="39">
        <f t="shared" si="186"/>
        <v>0</v>
      </c>
      <c r="H257" s="39">
        <f t="shared" si="187"/>
        <v>0</v>
      </c>
      <c r="I257" s="40">
        <f t="shared" si="188"/>
        <v>0</v>
      </c>
    </row>
    <row r="258" spans="1:9">
      <c r="A258" s="129">
        <v>9.4</v>
      </c>
      <c r="B258" s="130" t="s">
        <v>161</v>
      </c>
      <c r="C258" s="128" t="s">
        <v>119</v>
      </c>
      <c r="D258" s="42">
        <v>1</v>
      </c>
      <c r="E258" s="43"/>
      <c r="F258" s="43"/>
      <c r="G258" s="39">
        <f t="shared" ref="G258" si="189">IF(D258="RO",0,D258*E258)</f>
        <v>0</v>
      </c>
      <c r="H258" s="39">
        <f t="shared" ref="H258" si="190">IF(D258="RO",0,D258*F258)</f>
        <v>0</v>
      </c>
      <c r="I258" s="40">
        <f t="shared" ref="I258" si="191">SUM(G258:H258)</f>
        <v>0</v>
      </c>
    </row>
    <row r="259" spans="1:9">
      <c r="A259" s="129">
        <v>9.5</v>
      </c>
      <c r="B259" s="127" t="s">
        <v>162</v>
      </c>
      <c r="C259" s="128" t="s">
        <v>23</v>
      </c>
      <c r="D259" s="42">
        <v>1</v>
      </c>
      <c r="E259" s="43"/>
      <c r="F259" s="43"/>
      <c r="G259" s="39">
        <f t="shared" ref="G259:G260" si="192">IF(D259="RO",0,D259*E259)</f>
        <v>0</v>
      </c>
      <c r="H259" s="39">
        <f t="shared" ref="H259:H260" si="193">IF(D259="RO",0,D259*F259)</f>
        <v>0</v>
      </c>
      <c r="I259" s="40">
        <f t="shared" ref="I259:I260" si="194">SUM(G259:H259)</f>
        <v>0</v>
      </c>
    </row>
    <row r="260" spans="1:9">
      <c r="A260" s="129">
        <v>9.6</v>
      </c>
      <c r="B260" s="127" t="s">
        <v>163</v>
      </c>
      <c r="C260" s="128" t="s">
        <v>23</v>
      </c>
      <c r="D260" s="42" t="s">
        <v>60</v>
      </c>
      <c r="E260" s="43"/>
      <c r="F260" s="43"/>
      <c r="G260" s="39">
        <f t="shared" si="192"/>
        <v>0</v>
      </c>
      <c r="H260" s="39">
        <f t="shared" si="193"/>
        <v>0</v>
      </c>
      <c r="I260" s="40">
        <f t="shared" si="194"/>
        <v>0</v>
      </c>
    </row>
    <row r="261" spans="1:9">
      <c r="A261" s="129">
        <v>9.6999999999999993</v>
      </c>
      <c r="B261" s="127" t="s">
        <v>168</v>
      </c>
      <c r="C261" s="128" t="s">
        <v>85</v>
      </c>
      <c r="D261" s="42" t="s">
        <v>60</v>
      </c>
      <c r="E261" s="43"/>
      <c r="F261" s="43"/>
      <c r="G261" s="39">
        <f t="shared" ref="G261" si="195">IF(D261="RO",0,D261*E261)</f>
        <v>0</v>
      </c>
      <c r="H261" s="39">
        <f t="shared" ref="H261" si="196">IF(D261="RO",0,D261*F261)</f>
        <v>0</v>
      </c>
      <c r="I261" s="40">
        <f t="shared" ref="I261" si="197">SUM(G261:H261)</f>
        <v>0</v>
      </c>
    </row>
    <row r="262" spans="1:9" ht="25.3">
      <c r="A262" s="129">
        <v>9.8000000000000007</v>
      </c>
      <c r="B262" s="127" t="s">
        <v>93</v>
      </c>
      <c r="C262" s="131" t="s">
        <v>84</v>
      </c>
      <c r="D262" s="42"/>
      <c r="E262" s="43"/>
      <c r="F262" s="43"/>
      <c r="G262" s="39">
        <f t="shared" ref="G262" si="198">IF(D262="RO",0,D262*E262)</f>
        <v>0</v>
      </c>
      <c r="H262" s="39">
        <f t="shared" ref="H262" si="199">IF(D262="RO",0,D262*F262)</f>
        <v>0</v>
      </c>
      <c r="I262" s="40">
        <f t="shared" ref="I262" si="200">SUM(G262:H262)</f>
        <v>0</v>
      </c>
    </row>
    <row r="263" spans="1:9" ht="12.9">
      <c r="A263" s="38"/>
      <c r="B263" s="37"/>
      <c r="C263" s="38"/>
      <c r="D263" s="42"/>
      <c r="E263" s="28"/>
      <c r="F263" s="28"/>
      <c r="G263" s="28"/>
      <c r="H263" s="28"/>
      <c r="I263" s="28"/>
    </row>
    <row r="264" spans="1:9" ht="12.9">
      <c r="A264" s="38"/>
      <c r="B264" s="62" t="s">
        <v>88</v>
      </c>
      <c r="C264" s="38"/>
      <c r="D264" s="42"/>
      <c r="E264" s="43"/>
      <c r="F264" s="43"/>
      <c r="G264" s="28">
        <f>SUM(G254:G263)</f>
        <v>0</v>
      </c>
      <c r="H264" s="28">
        <f>SUM(H254:H263)</f>
        <v>0</v>
      </c>
      <c r="I264" s="28">
        <f>SUM(I254:I263)</f>
        <v>0</v>
      </c>
    </row>
    <row r="265" spans="1:9" ht="12.9">
      <c r="A265" s="54"/>
      <c r="B265" s="64"/>
      <c r="C265" s="54"/>
      <c r="D265" s="67"/>
      <c r="E265" s="55"/>
      <c r="F265" s="55"/>
      <c r="G265" s="35"/>
      <c r="H265" s="35"/>
      <c r="I265" s="35"/>
    </row>
    <row r="266" spans="1:9" s="134" customFormat="1" ht="12.9">
      <c r="A266" s="123">
        <v>10</v>
      </c>
      <c r="B266" s="132" t="s">
        <v>122</v>
      </c>
      <c r="C266" s="128"/>
      <c r="D266" s="133"/>
      <c r="E266" s="28"/>
      <c r="F266" s="28"/>
      <c r="G266" s="28"/>
      <c r="H266" s="28"/>
      <c r="I266" s="28"/>
    </row>
    <row r="267" spans="1:9" s="134" customFormat="1" ht="49.75">
      <c r="A267" s="79">
        <v>10.1</v>
      </c>
      <c r="B267" s="135" t="s">
        <v>300</v>
      </c>
      <c r="C267" s="128" t="s">
        <v>121</v>
      </c>
      <c r="D267" s="133">
        <v>1</v>
      </c>
      <c r="E267" s="43"/>
      <c r="F267" s="43"/>
      <c r="G267" s="39">
        <f t="shared" ref="G267" si="201">IF(D267="RO",0,D267*E267)</f>
        <v>0</v>
      </c>
      <c r="H267" s="39">
        <f t="shared" ref="H267" si="202">IF(D267="RO",0,D267*F267)</f>
        <v>0</v>
      </c>
      <c r="I267" s="40">
        <f t="shared" ref="I267" si="203">SUM(G267:H267)</f>
        <v>0</v>
      </c>
    </row>
    <row r="268" spans="1:9" s="134" customFormat="1">
      <c r="A268" s="68"/>
      <c r="B268" s="69"/>
      <c r="C268" s="136"/>
      <c r="D268" s="137"/>
      <c r="E268" s="55"/>
      <c r="F268" s="55"/>
      <c r="G268" s="56"/>
      <c r="H268" s="56"/>
      <c r="I268" s="57"/>
    </row>
    <row r="269" spans="1:9" s="134" customFormat="1" ht="12.9">
      <c r="A269" s="138"/>
      <c r="B269" s="62" t="s">
        <v>113</v>
      </c>
      <c r="C269" s="128"/>
      <c r="D269" s="133"/>
      <c r="E269" s="28"/>
      <c r="F269" s="28"/>
      <c r="G269" s="28">
        <f>SUM(G267:G267)</f>
        <v>0</v>
      </c>
      <c r="H269" s="28">
        <f>SUM(H267:H267)</f>
        <v>0</v>
      </c>
      <c r="I269" s="28">
        <f>SUM(I267:I267)</f>
        <v>0</v>
      </c>
    </row>
    <row r="270" spans="1:9" s="134" customFormat="1" ht="12.9">
      <c r="A270" s="138"/>
      <c r="B270" s="62"/>
      <c r="C270" s="128"/>
      <c r="D270" s="133"/>
      <c r="E270" s="28"/>
      <c r="F270" s="28"/>
      <c r="G270" s="28"/>
      <c r="H270" s="28"/>
      <c r="I270" s="28"/>
    </row>
    <row r="271" spans="1:9" s="134" customFormat="1" ht="12.9">
      <c r="A271" s="139">
        <v>11</v>
      </c>
      <c r="B271" s="132" t="s">
        <v>124</v>
      </c>
      <c r="C271" s="128"/>
      <c r="D271" s="133"/>
      <c r="E271" s="28"/>
      <c r="F271" s="28"/>
      <c r="G271" s="28"/>
      <c r="H271" s="28"/>
      <c r="I271" s="28"/>
    </row>
    <row r="272" spans="1:9" s="134" customFormat="1" ht="24.9">
      <c r="A272" s="138">
        <v>11.1</v>
      </c>
      <c r="B272" s="140" t="s">
        <v>210</v>
      </c>
      <c r="C272" s="128" t="s">
        <v>2</v>
      </c>
      <c r="D272" s="133">
        <v>0</v>
      </c>
      <c r="E272" s="43"/>
      <c r="F272" s="43"/>
      <c r="G272" s="39">
        <f t="shared" ref="G272:G281" si="204">IF(D272="RO",0,D272*E272)</f>
        <v>0</v>
      </c>
      <c r="H272" s="39">
        <f t="shared" ref="H272:H281" si="205">IF(D272="RO",0,D272*F272)</f>
        <v>0</v>
      </c>
      <c r="I272" s="40">
        <f t="shared" ref="I272:I281" si="206">SUM(G272:H272)</f>
        <v>0</v>
      </c>
    </row>
    <row r="273" spans="1:9" s="134" customFormat="1" ht="24.9">
      <c r="A273" s="138">
        <v>11.2</v>
      </c>
      <c r="B273" s="140" t="s">
        <v>211</v>
      </c>
      <c r="C273" s="128" t="s">
        <v>2</v>
      </c>
      <c r="D273" s="133" t="s">
        <v>60</v>
      </c>
      <c r="E273" s="43"/>
      <c r="F273" s="43"/>
      <c r="G273" s="39">
        <f t="shared" si="204"/>
        <v>0</v>
      </c>
      <c r="H273" s="39">
        <f t="shared" si="205"/>
        <v>0</v>
      </c>
      <c r="I273" s="40">
        <f t="shared" si="206"/>
        <v>0</v>
      </c>
    </row>
    <row r="274" spans="1:9" s="134" customFormat="1" ht="24.9">
      <c r="A274" s="138">
        <v>11.3</v>
      </c>
      <c r="B274" s="140" t="s">
        <v>212</v>
      </c>
      <c r="C274" s="128" t="s">
        <v>2</v>
      </c>
      <c r="D274" s="133" t="s">
        <v>60</v>
      </c>
      <c r="E274" s="43"/>
      <c r="F274" s="43"/>
      <c r="G274" s="39">
        <f t="shared" si="204"/>
        <v>0</v>
      </c>
      <c r="H274" s="39">
        <f t="shared" si="205"/>
        <v>0</v>
      </c>
      <c r="I274" s="40">
        <f t="shared" si="206"/>
        <v>0</v>
      </c>
    </row>
    <row r="275" spans="1:9" s="134" customFormat="1" ht="24.9">
      <c r="A275" s="138">
        <v>11.4</v>
      </c>
      <c r="B275" s="140" t="s">
        <v>213</v>
      </c>
      <c r="C275" s="128" t="s">
        <v>2</v>
      </c>
      <c r="D275" s="133">
        <v>0</v>
      </c>
      <c r="E275" s="43"/>
      <c r="F275" s="43"/>
      <c r="G275" s="39">
        <f t="shared" si="204"/>
        <v>0</v>
      </c>
      <c r="H275" s="39">
        <f t="shared" si="205"/>
        <v>0</v>
      </c>
      <c r="I275" s="40">
        <f t="shared" si="206"/>
        <v>0</v>
      </c>
    </row>
    <row r="276" spans="1:9" s="134" customFormat="1" ht="24.9">
      <c r="A276" s="138">
        <v>11.5</v>
      </c>
      <c r="B276" s="140" t="s">
        <v>214</v>
      </c>
      <c r="C276" s="128" t="s">
        <v>2</v>
      </c>
      <c r="D276" s="133" t="s">
        <v>60</v>
      </c>
      <c r="E276" s="43"/>
      <c r="F276" s="43"/>
      <c r="G276" s="39">
        <f t="shared" si="204"/>
        <v>0</v>
      </c>
      <c r="H276" s="39">
        <f t="shared" si="205"/>
        <v>0</v>
      </c>
      <c r="I276" s="40">
        <f t="shared" si="206"/>
        <v>0</v>
      </c>
    </row>
    <row r="277" spans="1:9" s="134" customFormat="1" ht="24.9">
      <c r="A277" s="138">
        <v>11.6</v>
      </c>
      <c r="B277" s="140" t="s">
        <v>269</v>
      </c>
      <c r="C277" s="128" t="s">
        <v>2</v>
      </c>
      <c r="D277" s="133">
        <v>0</v>
      </c>
      <c r="E277" s="43"/>
      <c r="F277" s="43"/>
      <c r="G277" s="39">
        <f t="shared" si="204"/>
        <v>0</v>
      </c>
      <c r="H277" s="39">
        <f t="shared" si="205"/>
        <v>0</v>
      </c>
      <c r="I277" s="40">
        <f t="shared" si="206"/>
        <v>0</v>
      </c>
    </row>
    <row r="278" spans="1:9" s="134" customFormat="1">
      <c r="A278" s="138">
        <v>11.7</v>
      </c>
      <c r="B278" s="141" t="s">
        <v>244</v>
      </c>
      <c r="C278" s="128" t="s">
        <v>2</v>
      </c>
      <c r="D278" s="133">
        <v>0</v>
      </c>
      <c r="E278" s="43"/>
      <c r="F278" s="43"/>
      <c r="G278" s="39">
        <f t="shared" si="204"/>
        <v>0</v>
      </c>
      <c r="H278" s="39">
        <f t="shared" si="205"/>
        <v>0</v>
      </c>
      <c r="I278" s="40">
        <f t="shared" si="206"/>
        <v>0</v>
      </c>
    </row>
    <row r="279" spans="1:9" s="134" customFormat="1">
      <c r="A279" s="138">
        <v>11.8</v>
      </c>
      <c r="B279" s="141" t="s">
        <v>252</v>
      </c>
      <c r="C279" s="128" t="s">
        <v>2</v>
      </c>
      <c r="D279" s="133">
        <v>0</v>
      </c>
      <c r="E279" s="43"/>
      <c r="F279" s="43"/>
      <c r="G279" s="39">
        <f t="shared" si="204"/>
        <v>0</v>
      </c>
      <c r="H279" s="39">
        <f t="shared" si="205"/>
        <v>0</v>
      </c>
      <c r="I279" s="40">
        <f t="shared" si="206"/>
        <v>0</v>
      </c>
    </row>
    <row r="280" spans="1:9" s="134" customFormat="1">
      <c r="A280" s="138">
        <v>11.9</v>
      </c>
      <c r="B280" s="140" t="s">
        <v>215</v>
      </c>
      <c r="C280" s="136" t="s">
        <v>2</v>
      </c>
      <c r="D280" s="137">
        <v>0</v>
      </c>
      <c r="E280" s="55"/>
      <c r="F280" s="55"/>
      <c r="G280" s="56">
        <f t="shared" si="204"/>
        <v>0</v>
      </c>
      <c r="H280" s="56">
        <f t="shared" si="205"/>
        <v>0</v>
      </c>
      <c r="I280" s="57">
        <f t="shared" si="206"/>
        <v>0</v>
      </c>
    </row>
    <row r="281" spans="1:9" s="134" customFormat="1">
      <c r="A281" s="142">
        <v>11.1</v>
      </c>
      <c r="B281" s="141" t="s">
        <v>318</v>
      </c>
      <c r="C281" s="128" t="s">
        <v>80</v>
      </c>
      <c r="D281" s="133">
        <v>90</v>
      </c>
      <c r="E281" s="43"/>
      <c r="F281" s="43"/>
      <c r="G281" s="39">
        <f t="shared" si="204"/>
        <v>0</v>
      </c>
      <c r="H281" s="39">
        <f t="shared" si="205"/>
        <v>0</v>
      </c>
      <c r="I281" s="40">
        <f t="shared" si="206"/>
        <v>0</v>
      </c>
    </row>
    <row r="282" spans="1:9" s="134" customFormat="1" ht="12.9">
      <c r="A282" s="138"/>
      <c r="B282" s="141"/>
      <c r="C282" s="128"/>
      <c r="D282" s="143"/>
      <c r="E282" s="28"/>
      <c r="F282" s="28"/>
      <c r="G282" s="28"/>
      <c r="H282" s="28"/>
      <c r="I282" s="28"/>
    </row>
    <row r="283" spans="1:9" s="134" customFormat="1" ht="12.9">
      <c r="A283" s="138"/>
      <c r="B283" s="62" t="s">
        <v>114</v>
      </c>
      <c r="C283" s="128"/>
      <c r="D283" s="133"/>
      <c r="E283" s="28"/>
      <c r="F283" s="28"/>
      <c r="G283" s="28">
        <f>SUM(G272:G282)</f>
        <v>0</v>
      </c>
      <c r="H283" s="28">
        <f>SUM(H272:H282)</f>
        <v>0</v>
      </c>
      <c r="I283" s="28">
        <f>SUM(I272:I282)</f>
        <v>0</v>
      </c>
    </row>
    <row r="284" spans="1:9" s="134" customFormat="1" ht="12.9">
      <c r="A284" s="138"/>
      <c r="B284" s="62"/>
      <c r="C284" s="128"/>
      <c r="D284" s="133"/>
      <c r="E284" s="28"/>
      <c r="F284" s="28"/>
      <c r="G284" s="28"/>
      <c r="H284" s="28"/>
      <c r="I284" s="28"/>
    </row>
    <row r="285" spans="1:9" s="134" customFormat="1" ht="12.9">
      <c r="A285" s="139">
        <v>12</v>
      </c>
      <c r="B285" s="99" t="s">
        <v>149</v>
      </c>
      <c r="C285" s="128"/>
      <c r="D285" s="133"/>
      <c r="E285" s="28"/>
      <c r="F285" s="28"/>
      <c r="G285" s="28"/>
      <c r="H285" s="28"/>
      <c r="I285" s="28"/>
    </row>
    <row r="286" spans="1:9" s="134" customFormat="1" ht="12.9">
      <c r="A286" s="138"/>
      <c r="B286" s="93"/>
      <c r="C286" s="128"/>
      <c r="D286" s="133"/>
      <c r="E286" s="28"/>
      <c r="F286" s="28"/>
      <c r="G286" s="28"/>
      <c r="H286" s="28"/>
      <c r="I286" s="28"/>
    </row>
    <row r="287" spans="1:9" s="134" customFormat="1" ht="30.75" customHeight="1">
      <c r="A287" s="144">
        <v>12.1</v>
      </c>
      <c r="B287" s="145" t="s">
        <v>249</v>
      </c>
      <c r="C287" s="136" t="s">
        <v>82</v>
      </c>
      <c r="D287" s="137" t="s">
        <v>60</v>
      </c>
      <c r="E287" s="35"/>
      <c r="F287" s="35"/>
      <c r="G287" s="56">
        <f t="shared" ref="G287" si="207">IF(D287="RO",0,D287*E287)</f>
        <v>0</v>
      </c>
      <c r="H287" s="56">
        <f t="shared" ref="H287" si="208">IF(D287="RO",0,D287*F287)</f>
        <v>0</v>
      </c>
      <c r="I287" s="57">
        <f t="shared" ref="I287" si="209">SUM(G287:H287)</f>
        <v>0</v>
      </c>
    </row>
    <row r="288" spans="1:9" ht="37.299999999999997">
      <c r="A288" s="146">
        <v>12.2</v>
      </c>
      <c r="B288" s="147" t="s">
        <v>250</v>
      </c>
      <c r="C288" s="148" t="s">
        <v>2</v>
      </c>
      <c r="D288" s="149" t="s">
        <v>60</v>
      </c>
      <c r="E288" s="149"/>
      <c r="F288" s="149"/>
      <c r="G288" s="150"/>
      <c r="H288" s="150"/>
      <c r="I288" s="150">
        <f>SUM(G288:H288)</f>
        <v>0</v>
      </c>
    </row>
    <row r="289" spans="1:9" s="153" customFormat="1">
      <c r="A289" s="151">
        <v>12.3</v>
      </c>
      <c r="B289" s="152" t="s">
        <v>251</v>
      </c>
      <c r="C289" s="146" t="s">
        <v>2</v>
      </c>
      <c r="D289" s="149" t="s">
        <v>60</v>
      </c>
      <c r="E289" s="149"/>
      <c r="F289" s="149"/>
      <c r="G289" s="150">
        <f>IF(D289="RO",0,D289*E289)</f>
        <v>0</v>
      </c>
      <c r="H289" s="150">
        <f>IF(D289="RO",0,D289*F289)</f>
        <v>0</v>
      </c>
      <c r="I289" s="150">
        <f>SUM(G289:H289)</f>
        <v>0</v>
      </c>
    </row>
    <row r="290" spans="1:9" s="134" customFormat="1" ht="30.75" customHeight="1">
      <c r="A290" s="144">
        <v>12.4</v>
      </c>
      <c r="B290" s="145" t="s">
        <v>216</v>
      </c>
      <c r="C290" s="136" t="s">
        <v>82</v>
      </c>
      <c r="D290" s="137" t="s">
        <v>60</v>
      </c>
      <c r="E290" s="35"/>
      <c r="F290" s="35"/>
      <c r="G290" s="56">
        <f t="shared" ref="G290" si="210">IF(D290="RO",0,D290*E290)</f>
        <v>0</v>
      </c>
      <c r="H290" s="56">
        <f t="shared" ref="H290" si="211">IF(D290="RO",0,D290*F290)</f>
        <v>0</v>
      </c>
      <c r="I290" s="57">
        <f t="shared" ref="I290" si="212">SUM(G290:H290)</f>
        <v>0</v>
      </c>
    </row>
    <row r="291" spans="1:9" s="134" customFormat="1" ht="12.9">
      <c r="A291" s="138"/>
      <c r="B291" s="93"/>
      <c r="C291" s="128"/>
      <c r="D291" s="133"/>
      <c r="E291" s="28"/>
      <c r="F291" s="28"/>
      <c r="G291" s="28"/>
      <c r="H291" s="28"/>
      <c r="I291" s="28"/>
    </row>
    <row r="292" spans="1:9" s="134" customFormat="1" ht="12.9">
      <c r="A292" s="138"/>
      <c r="B292" s="62" t="s">
        <v>191</v>
      </c>
      <c r="C292" s="128"/>
      <c r="D292" s="133"/>
      <c r="E292" s="28"/>
      <c r="F292" s="28"/>
      <c r="G292" s="28">
        <f>SUM(G287:G291)</f>
        <v>0</v>
      </c>
      <c r="H292" s="28">
        <f>SUM(H287:H291)</f>
        <v>0</v>
      </c>
      <c r="I292" s="28">
        <f>SUM(I287:I291)</f>
        <v>0</v>
      </c>
    </row>
    <row r="293" spans="1:9" s="134" customFormat="1" ht="12.9">
      <c r="A293" s="144"/>
      <c r="B293" s="64"/>
      <c r="C293" s="136"/>
      <c r="D293" s="137"/>
      <c r="E293" s="35"/>
      <c r="F293" s="35"/>
      <c r="G293" s="35"/>
      <c r="H293" s="35"/>
      <c r="I293" s="35"/>
    </row>
    <row r="294" spans="1:9" ht="14.6">
      <c r="A294" s="156" t="s">
        <v>319</v>
      </c>
      <c r="B294" s="155"/>
    </row>
    <row r="295" spans="1:9" ht="14.6">
      <c r="A295" s="157" t="s">
        <v>320</v>
      </c>
    </row>
    <row r="296" spans="1:9" ht="14.6">
      <c r="A296" s="157" t="s">
        <v>321</v>
      </c>
    </row>
    <row r="297" spans="1:9" ht="14.6">
      <c r="A297" s="157" t="s">
        <v>322</v>
      </c>
    </row>
    <row r="298" spans="1:9" ht="14.6">
      <c r="A298" s="157" t="s">
        <v>323</v>
      </c>
    </row>
    <row r="299" spans="1:9" ht="14.6">
      <c r="A299" s="157" t="s">
        <v>324</v>
      </c>
    </row>
    <row r="300" spans="1:9" ht="14.6">
      <c r="A300" s="157" t="s">
        <v>325</v>
      </c>
    </row>
    <row r="301" spans="1:9" ht="14.6">
      <c r="A301" s="157" t="s">
        <v>326</v>
      </c>
    </row>
    <row r="302" spans="1:9" ht="14.6">
      <c r="A302" s="157" t="s">
        <v>327</v>
      </c>
    </row>
    <row r="303" spans="1:9" ht="14.6">
      <c r="A303" s="157" t="s">
        <v>328</v>
      </c>
    </row>
    <row r="304" spans="1:9" ht="14.6">
      <c r="A304" s="157" t="s">
        <v>329</v>
      </c>
    </row>
    <row r="305" spans="1:1" ht="14.6">
      <c r="A305" s="157" t="s">
        <v>330</v>
      </c>
    </row>
    <row r="306" spans="1:1" ht="14.6">
      <c r="A306" s="157" t="s">
        <v>331</v>
      </c>
    </row>
    <row r="307" spans="1:1" ht="14.6">
      <c r="A307" s="157" t="s">
        <v>332</v>
      </c>
    </row>
    <row r="308" spans="1:1" ht="14.6">
      <c r="A308" s="157" t="s">
        <v>333</v>
      </c>
    </row>
    <row r="309" spans="1:1" ht="14.6">
      <c r="A309" s="157" t="s">
        <v>334</v>
      </c>
    </row>
    <row r="310" spans="1:1" ht="14.6">
      <c r="A310" s="157" t="s">
        <v>335</v>
      </c>
    </row>
    <row r="311" spans="1:1" ht="14.6">
      <c r="A311" s="157" t="s">
        <v>336</v>
      </c>
    </row>
    <row r="312" spans="1:1" ht="14.6">
      <c r="A312" s="157" t="s">
        <v>337</v>
      </c>
    </row>
    <row r="313" spans="1:1" ht="14.6">
      <c r="A313" s="157" t="s">
        <v>338</v>
      </c>
    </row>
    <row r="314" spans="1:1" ht="14.6">
      <c r="A314" s="157" t="s">
        <v>339</v>
      </c>
    </row>
    <row r="315" spans="1:1" ht="14.6">
      <c r="A315" s="157" t="s">
        <v>340</v>
      </c>
    </row>
    <row r="316" spans="1:1" ht="14.6">
      <c r="A316" s="157" t="s">
        <v>341</v>
      </c>
    </row>
    <row r="317" spans="1:1" ht="14.6">
      <c r="A317" s="157" t="s">
        <v>342</v>
      </c>
    </row>
    <row r="318" spans="1:1" ht="14.6">
      <c r="A318" s="157" t="s">
        <v>343</v>
      </c>
    </row>
    <row r="319" spans="1:1" ht="14.6">
      <c r="A319" s="158" t="s">
        <v>349</v>
      </c>
    </row>
    <row r="320" spans="1:1" ht="14.6">
      <c r="A320" s="158"/>
    </row>
    <row r="321" spans="1:1" ht="14.6">
      <c r="A321" s="156" t="s">
        <v>344</v>
      </c>
    </row>
    <row r="322" spans="1:1" ht="14.6">
      <c r="A322" s="157" t="s">
        <v>345</v>
      </c>
    </row>
    <row r="323" spans="1:1" ht="14.6">
      <c r="A323" s="157" t="s">
        <v>346</v>
      </c>
    </row>
    <row r="324" spans="1:1" ht="14.6">
      <c r="A324" s="157" t="s">
        <v>347</v>
      </c>
    </row>
    <row r="325" spans="1:1" ht="14.6">
      <c r="A325" s="156"/>
    </row>
    <row r="326" spans="1:1" ht="14.6">
      <c r="A326" s="156" t="s">
        <v>348</v>
      </c>
    </row>
  </sheetData>
  <mergeCells count="7">
    <mergeCell ref="E3:F3"/>
    <mergeCell ref="G3:I3"/>
    <mergeCell ref="A1:I1"/>
    <mergeCell ref="C2:I2"/>
    <mergeCell ref="D3:D4"/>
    <mergeCell ref="C3:C4"/>
    <mergeCell ref="B3:B4"/>
  </mergeCells>
  <phoneticPr fontId="5" type="noConversion"/>
  <printOptions horizontalCentered="1"/>
  <pageMargins left="0.25" right="0.25" top="0.75" bottom="0.75" header="0.3" footer="0.3"/>
  <pageSetup paperSize="9" scale="63" fitToHeight="8" orientation="portrait" horizontalDpi="4294967293" verticalDpi="72" r:id="rId1"/>
  <headerFooter>
    <oddHeader>&amp;LMEPTEL CONSULTANT</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vt:lpstr>
      <vt:lpstr>Electrical</vt:lpstr>
      <vt:lpstr>Electrical!Print_Area</vt:lpstr>
      <vt:lpstr>Electrical!Print_Titles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2024-12-16T12:03:17Z</dcterms:modified>
</cp:coreProperties>
</file>